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CDF4AC0F-EDB0-4812-B827-2174EEBFCE97}"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Foundation" sheetId="5" r:id="rId4"/>
    <sheet name="Sheet5" sheetId="16" state="hidden" r:id="rId5"/>
    <sheet name="Erection Compiled" sheetId="2" r:id="rId6"/>
    <sheet name="Balance Erc-RAJ" sheetId="10" state="hidden" r:id="rId7"/>
    <sheet name="ERC ROW-MP" sheetId="14" state="hidden"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6" hidden="1">'Balance Erc-RAJ'!$A$2:$F$38</definedName>
    <definedName name="_xlnm._FilterDatabase" localSheetId="7" hidden="1">'ERC ROW-MP'!$A$2:$F$79</definedName>
    <definedName name="_xlnm._FilterDatabase" localSheetId="5" hidden="1">'Erection Compiled'!$B$4:$N$312</definedName>
    <definedName name="_xlnm._FilterDatabase" localSheetId="3" hidden="1">Foundation!$B$26:$Z$384</definedName>
    <definedName name="_xlnm._FilterDatabase" localSheetId="4"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5">'Erection Compiled'!$A$1:$N$304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3" i="2" l="1"/>
  <c r="L296"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N13" i="17"/>
  <c r="G13" i="17"/>
  <c r="L12" i="17"/>
  <c r="N9" i="17"/>
  <c r="L9" i="17"/>
  <c r="K7" i="17"/>
  <c r="L7" i="17" s="1"/>
  <c r="M6" i="17"/>
  <c r="K6" i="17"/>
  <c r="L6" i="17" s="1"/>
  <c r="V4" i="17"/>
  <c r="L305" i="2"/>
  <c r="L304" i="2"/>
  <c r="L297" i="2"/>
  <c r="L300" i="2"/>
  <c r="F311" i="2"/>
  <c r="F309" i="2"/>
  <c r="F310" i="2"/>
  <c r="F308" i="2"/>
  <c r="F307" i="2"/>
  <c r="F306" i="2"/>
  <c r="F305" i="2"/>
  <c r="L307" i="2"/>
  <c r="L302" i="2"/>
  <c r="L303" i="2"/>
  <c r="F23" i="3"/>
  <c r="AK36" i="8"/>
  <c r="Q7" i="15"/>
  <c r="L299" i="2"/>
  <c r="L293" i="2"/>
  <c r="AK25" i="8"/>
  <c r="Q6" i="15"/>
  <c r="L298" i="2"/>
  <c r="F304" i="2"/>
  <c r="L288" i="2"/>
  <c r="L290" i="2"/>
  <c r="L292" i="2"/>
  <c r="F303" i="2"/>
  <c r="L289" i="2"/>
  <c r="F302" i="2"/>
  <c r="L295" i="2"/>
  <c r="F300"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F301" i="2"/>
  <c r="L294" i="2"/>
  <c r="L291" i="2"/>
  <c r="L284" i="2"/>
  <c r="F299" i="2"/>
  <c r="L287" i="2"/>
  <c r="F298" i="2"/>
  <c r="Q233" i="15"/>
  <c r="H22" i="3" s="1"/>
  <c r="Q5" i="15"/>
  <c r="E233"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L27" i="17" l="1"/>
  <c r="F284" i="2"/>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65" i="5"/>
  <c r="I371" i="5"/>
  <c r="I370" i="5"/>
  <c r="H115" i="5"/>
  <c r="H369" i="5"/>
  <c r="H36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365"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9" i="5" s="1"/>
  <c r="P27" i="5"/>
  <c r="O27" i="5"/>
  <c r="M27" i="5"/>
  <c r="L27" i="5"/>
  <c r="K27" i="5"/>
  <c r="G16" i="5"/>
  <c r="J16" i="5" s="1"/>
  <c r="L13" i="5"/>
  <c r="G13" i="5"/>
  <c r="J12" i="5"/>
  <c r="L9" i="5"/>
  <c r="I7" i="5"/>
  <c r="J7" i="5" s="1"/>
  <c r="K6" i="5"/>
  <c r="I6" i="5"/>
  <c r="J6" i="5" s="1"/>
  <c r="S4" i="5"/>
  <c r="L47" i="2"/>
  <c r="L46" i="2"/>
  <c r="J278" i="5" l="1"/>
  <c r="J166" i="5"/>
  <c r="J103" i="5"/>
  <c r="J325" i="5"/>
  <c r="J341" i="5"/>
  <c r="J108" i="5"/>
  <c r="J263" i="5"/>
  <c r="J269" i="5"/>
  <c r="J284" i="5"/>
  <c r="J145" i="5"/>
  <c r="J158" i="5"/>
  <c r="J267" i="5"/>
  <c r="J56" i="5"/>
  <c r="J243" i="5"/>
  <c r="J140" i="5"/>
  <c r="J154"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E5" i="2"/>
  <c r="I13" i="5" l="1"/>
  <c r="K13" i="17"/>
  <c r="L13" i="17" s="1"/>
  <c r="J16" i="3"/>
  <c r="H16" i="3" s="1"/>
  <c r="J13" i="5"/>
  <c r="F5" i="2"/>
  <c r="J12" i="3" l="1"/>
</calcChain>
</file>

<file path=xl/sharedStrings.xml><?xml version="1.0" encoding="utf-8"?>
<sst xmlns="http://schemas.openxmlformats.org/spreadsheetml/2006/main" count="10668" uniqueCount="914">
  <si>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</si>
  <si>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</si>
  <si>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</si>
  <si>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</si>
  <si>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</si>
  <si>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</si>
  <si>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</si>
  <si>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</si>
  <si>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</si>
  <si>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</si>
  <si>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</si>
  <si>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</si>
  <si>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</si>
  <si>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</si>
  <si>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</si>
  <si>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</si>
  <si>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</si>
  <si>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</si>
  <si>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</si>
  <si>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</si>
  <si>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</si>
  <si>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</si>
  <si>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</si>
  <si>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</si>
  <si>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</si>
  <si>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</si>
  <si>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</si>
  <si>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</si>
  <si>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</si>
  <si>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</si>
  <si>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</si>
  <si>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</si>
  <si>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</si>
  <si>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</si>
  <si>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</si>
  <si>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</si>
  <si>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</si>
  <si>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</si>
  <si>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</si>
  <si>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</si>
  <si>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</si>
  <si>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</si>
  <si>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</si>
  <si>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</si>
  <si>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</si>
  <si>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</si>
  <si>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</si>
  <si>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</si>
  <si>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</si>
  <si>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</si>
  <si>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</si>
  <si>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</si>
  <si>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</si>
  <si>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</si>
  <si>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</si>
  <si>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</si>
  <si>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</si>
  <si>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</si>
  <si>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</si>
  <si>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</si>
  <si>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</si>
  <si>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</si>
  <si>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</si>
  <si>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</si>
  <si>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</si>
  <si>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</si>
  <si>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</si>
  <si>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</si>
  <si>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</si>
  <si>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</si>
  <si>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</si>
  <si>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</si>
  <si>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</si>
  <si>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</si>
  <si>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</si>
  <si>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</si>
  <si>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</si>
  <si>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</si>
  <si>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</si>
  <si>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</si>
  <si>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</si>
  <si>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</si>
  <si>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</si>
  <si>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</si>
  <si>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</si>
  <si>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</si>
  <si>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</si>
  <si>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</si>
  <si>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</si>
  <si>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</si>
  <si>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</si>
  <si>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</si>
  <si>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</si>
  <si>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</si>
  <si>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</si>
  <si>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</si>
  <si>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</si>
  <si>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</si>
  <si>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</si>
  <si>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</si>
  <si>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</si>
  <si>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</si>
  <si>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</si>
  <si>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</si>
  <si>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</si>
  <si>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</si>
  <si>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</si>
  <si>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</si>
  <si>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</si>
  <si>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</si>
  <si>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</si>
  <si>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</si>
  <si>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</si>
  <si>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</si>
  <si>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</si>
  <si>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</si>
  <si>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</si>
  <si>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</si>
  <si>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</si>
  <si>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</si>
  <si>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</si>
  <si>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</si>
  <si>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</si>
  <si>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</si>
  <si>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</si>
  <si>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</si>
  <si>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</si>
  <si>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</si>
  <si>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</si>
  <si>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</si>
  <si>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</si>
  <si>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</si>
  <si>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</si>
  <si>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</si>
  <si>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</si>
  <si>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</si>
  <si>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</si>
  <si>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</si>
  <si>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</si>
  <si>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</si>
  <si>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</si>
  <si>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</si>
  <si>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</si>
  <si>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</si>
  <si>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</si>
  <si>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</si>
  <si>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</si>
  <si>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</si>
  <si>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</si>
  <si>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</si>
  <si>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</si>
  <si>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</si>
  <si>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</si>
  <si>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</si>
  <si>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</si>
  <si>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</si>
  <si>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</si>
  <si>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</si>
  <si>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</si>
  <si>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</si>
  <si>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</si>
  <si>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</si>
  <si>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</si>
  <si>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</si>
  <si>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</si>
  <si>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</si>
  <si>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</si>
  <si>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</si>
  <si>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</si>
  <si>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</si>
  <si>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</si>
  <si>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</si>
  <si>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</si>
  <si>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</si>
  <si>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</si>
  <si>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</si>
  <si>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</si>
  <si>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</si>
  <si>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</si>
  <si>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</si>
  <si>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</si>
  <si>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</si>
  <si>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</si>
  <si>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</si>
  <si>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</si>
  <si>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</si>
  <si>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</si>
  <si>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</si>
  <si>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</si>
  <si>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</si>
  <si>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</si>
  <si>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</si>
  <si>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</si>
  <si>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</si>
  <si>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</si>
  <si>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</si>
  <si>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</si>
  <si>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</si>
  <si>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</si>
  <si>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</si>
  <si>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</si>
  <si>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</si>
  <si>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</si>
  <si>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</si>
  <si>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</si>
  <si>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</si>
  <si>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</si>
  <si>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</si>
  <si>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</si>
  <si>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</si>
  <si>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</si>
  <si>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</si>
  <si>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</si>
  <si>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</si>
  <si>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</si>
  <si>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</si>
  <si>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</si>
  <si>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</si>
  <si>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</si>
  <si>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</si>
  <si>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</si>
  <si>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</si>
  <si>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</si>
  <si>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</si>
  <si>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</si>
  <si>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</si>
  <si>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</si>
  <si>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</si>
  <si>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</si>
  <si>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</si>
  <si>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</si>
  <si>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</si>
  <si>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</si>
  <si>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</si>
  <si>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</si>
  <si>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</si>
  <si>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</si>
  <si>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</si>
  <si>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</si>
  <si>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</si>
  <si>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</si>
  <si>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</si>
  <si>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</si>
  <si>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</si>
  <si>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</si>
  <si>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</si>
  <si>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</si>
  <si>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</si>
  <si>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</si>
  <si>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</si>
  <si>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</si>
  <si>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</si>
  <si>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</si>
  <si>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</si>
  <si>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</si>
  <si>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</si>
  <si>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</si>
  <si>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</si>
  <si>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</si>
  <si>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</si>
  <si>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</si>
  <si>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</si>
  <si>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</si>
  <si>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</si>
  <si>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</si>
  <si>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</si>
  <si>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</si>
  <si>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</si>
  <si>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</si>
  <si>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</si>
  <si>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</si>
  <si>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</si>
  <si>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</si>
  <si>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</si>
  <si>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</si>
  <si>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</si>
  <si>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</si>
  <si>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</si>
  <si>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</si>
  <si>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</si>
  <si>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</si>
  <si>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</si>
  <si>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</si>
  <si>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</si>
  <si>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</si>
  <si>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</si>
  <si>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</si>
  <si>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</si>
  <si>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</si>
  <si>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</si>
  <si>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</si>
  <si>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</si>
  <si>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</si>
  <si>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</si>
  <si>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</si>
  <si>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</si>
  <si>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</si>
  <si>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</si>
  <si>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</si>
  <si>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</si>
  <si>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</si>
  <si>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</si>
  <si>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</si>
  <si>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</si>
  <si>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</si>
  <si>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</si>
  <si>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</si>
  <si>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</si>
  <si>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</si>
  <si>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</si>
  <si>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</si>
  <si>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</si>
  <si>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</si>
  <si>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</si>
  <si>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</si>
  <si>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</si>
  <si>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</si>
  <si>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</si>
  <si>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</si>
  <si>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</si>
  <si>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</si>
  <si>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</si>
  <si>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</si>
  <si>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</si>
  <si>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</si>
  <si>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</si>
  <si>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</si>
  <si>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</si>
  <si>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</si>
  <si>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</si>
  <si>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</si>
  <si>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</si>
  <si>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</si>
  <si>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</si>
  <si>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</si>
  <si>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</si>
  <si>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</si>
  <si>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</si>
  <si>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</si>
  <si>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</si>
  <si>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</si>
  <si>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</si>
  <si>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</si>
  <si>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</si>
  <si>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</si>
  <si>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</si>
  <si>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</si>
  <si>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</si>
  <si>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</si>
  <si>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</si>
  <si>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</si>
  <si>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</si>
  <si>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</si>
  <si>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</si>
  <si>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</si>
  <si>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</si>
  <si>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</si>
  <si>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</si>
  <si>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</si>
  <si>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</si>
  <si>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</si>
  <si>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</si>
  <si>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</si>
  <si>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</si>
  <si>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</si>
  <si>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</si>
  <si>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</si>
  <si>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</si>
  <si>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</si>
  <si>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</si>
  <si>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</si>
  <si>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</si>
  <si>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</si>
  <si>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</si>
  <si>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</si>
  <si>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</si>
  <si>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</si>
  <si>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</si>
  <si>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</si>
  <si>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</si>
  <si>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</si>
  <si>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</si>
  <si>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</si>
  <si>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</si>
  <si>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</si>
  <si>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</si>
  <si>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</si>
  <si>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</si>
  <si>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</si>
  <si>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</si>
  <si>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</si>
  <si>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</si>
  <si>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</si>
  <si>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</si>
  <si>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</si>
  <si>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</si>
  <si>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</si>
  <si>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</si>
  <si>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</si>
  <si>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</si>
  <si>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</si>
  <si>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</si>
  <si>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</si>
  <si>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</si>
  <si>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</si>
  <si>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</si>
  <si>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</si>
  <si>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</si>
  <si>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</si>
  <si>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</si>
  <si>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</si>
  <si>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</si>
  <si>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</si>
  <si>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</si>
  <si>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</si>
  <si>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</si>
  <si>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</si>
  <si>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</si>
  <si>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</si>
  <si>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</si>
  <si>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</si>
  <si>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</si>
  <si>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</si>
  <si>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</si>
  <si>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</si>
  <si>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</si>
  <si>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</si>
  <si>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</si>
  <si>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</si>
  <si>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</si>
  <si>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</si>
  <si>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</si>
  <si>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</si>
  <si>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</si>
  <si>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</si>
  <si>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</si>
  <si>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</si>
  <si>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</si>
  <si>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</si>
  <si>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</si>
  <si>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</si>
  <si>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</si>
  <si>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</si>
  <si>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</si>
  <si>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</si>
  <si>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</si>
  <si>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</si>
  <si>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</si>
  <si>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</si>
  <si>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</si>
  <si>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</si>
  <si>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</si>
  <si>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</si>
  <si>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</si>
  <si>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</si>
  <si>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</si>
  <si>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</si>
  <si>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</si>
  <si>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</si>
  <si>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</si>
  <si>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</si>
  <si>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</si>
  <si>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</si>
  <si>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</si>
  <si>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</si>
  <si>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</si>
  <si>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</si>
  <si>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</si>
  <si>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</si>
  <si>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</si>
  <si>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</si>
  <si>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</si>
  <si>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</si>
  <si>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</si>
  <si>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</si>
  <si>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</si>
  <si>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</si>
  <si>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</si>
  <si>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</si>
  <si>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</si>
  <si>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</si>
  <si>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</si>
  <si>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</si>
  <si>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</si>
  <si>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</si>
  <si>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</si>
  <si>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</si>
  <si>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</si>
  <si>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</si>
  <si>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</si>
  <si>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</si>
  <si>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</si>
  <si>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</si>
  <si>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</si>
  <si>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</si>
  <si>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</si>
  <si>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</si>
  <si>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</si>
  <si>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</si>
  <si>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</si>
  <si>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</si>
  <si>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</si>
  <si>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</si>
  <si>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</si>
  <si>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</si>
  <si>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</si>
  <si>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</si>
  <si>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</si>
  <si>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</si>
  <si>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</si>
  <si>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</si>
  <si>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</si>
  <si>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</si>
  <si>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</si>
  <si>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</si>
  <si>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</si>
  <si>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</si>
  <si>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</si>
  <si>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</si>
  <si>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</si>
  <si>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</si>
  <si>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</si>
  <si>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</si>
  <si>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</si>
  <si>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</si>
  <si>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</si>
  <si>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</si>
  <si>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</si>
  <si>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</si>
  <si>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</si>
  <si>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</si>
  <si>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</si>
  <si>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</si>
  <si>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</si>
  <si>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</si>
  <si>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</si>
  <si>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</si>
  <si>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</si>
  <si>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</si>
  <si>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</si>
  <si>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</si>
  <si>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</si>
  <si>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</si>
  <si>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</si>
  <si>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</si>
  <si>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</si>
  <si>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</si>
  <si>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</si>
  <si>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</si>
  <si>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</si>
  <si>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</si>
  <si>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</si>
  <si>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</si>
  <si>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</si>
  <si>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</si>
  <si>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</si>
  <si>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</si>
  <si>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</si>
  <si>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</si>
  <si>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</si>
  <si>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</si>
  <si>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</si>
  <si>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</si>
  <si>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</si>
  <si>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</si>
  <si>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</si>
  <si>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</si>
  <si>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</si>
  <si>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</si>
  <si>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</si>
  <si>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</si>
  <si>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</si>
  <si>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</si>
  <si>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</si>
  <si>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</si>
  <si>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</si>
  <si>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</si>
  <si>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</si>
  <si>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</si>
  <si>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</si>
  <si>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</si>
  <si>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</si>
  <si>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</si>
  <si>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</si>
  <si>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</si>
  <si>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</si>
  <si>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</si>
  <si>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</si>
  <si>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</si>
  <si>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</si>
  <si>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</si>
  <si>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</si>
  <si>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</si>
  <si>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</si>
  <si>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</si>
  <si>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</si>
  <si>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</si>
  <si>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</si>
  <si>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</si>
  <si>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</si>
  <si>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</si>
  <si>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</si>
  <si>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</si>
  <si>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</si>
  <si>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</si>
  <si>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</si>
  <si>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</si>
  <si>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</si>
  <si>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</si>
  <si>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</si>
  <si>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</si>
  <si>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</si>
  <si>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</si>
  <si>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</si>
  <si>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</si>
  <si>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</si>
  <si>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</si>
  <si>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</si>
  <si>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</si>
  <si>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</si>
  <si>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</si>
  <si>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</si>
  <si>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</si>
  <si>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</si>
  <si>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</si>
  <si>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</si>
  <si>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</si>
  <si>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</si>
  <si>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</si>
  <si>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</si>
  <si>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</si>
  <si>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</si>
  <si>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</si>
  <si>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</si>
  <si>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</si>
  <si>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</si>
  <si>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</si>
  <si>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</si>
  <si>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</si>
  <si>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</si>
  <si>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</si>
  <si>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</si>
  <si>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</si>
  <si>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</si>
  <si>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</si>
  <si>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</si>
  <si>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</si>
  <si>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</si>
  <si>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</si>
  <si>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</si>
  <si>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</si>
  <si>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</si>
  <si>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</si>
  <si>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</si>
  <si>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</si>
  <si>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</si>
  <si>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</si>
  <si>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</si>
  <si>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</si>
  <si>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</si>
  <si>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</si>
  <si>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</si>
  <si>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</si>
  <si>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</si>
  <si>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</si>
  <si>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</si>
  <si>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</si>
  <si>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</si>
  <si>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</si>
  <si>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</si>
  <si>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</si>
  <si>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</si>
  <si>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</si>
  <si>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</si>
  <si>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</si>
  <si>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</si>
  <si>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</si>
  <si>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</si>
  <si>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</si>
  <si>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</si>
  <si>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</si>
  <si>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</si>
  <si>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</si>
  <si>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</si>
  <si>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</si>
  <si>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</si>
  <si>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</si>
  <si>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</si>
  <si>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</si>
  <si>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</si>
  <si>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</si>
  <si>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</si>
  <si>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</si>
  <si>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</si>
  <si>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</si>
  <si>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</si>
  <si>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</si>
  <si>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</si>
  <si>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</si>
  <si>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</si>
  <si>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</si>
  <si>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</si>
  <si>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</si>
  <si>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</si>
  <si>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</si>
  <si>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</si>
  <si>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</si>
  <si>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</si>
  <si>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</si>
  <si>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</si>
  <si>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</si>
  <si>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</si>
  <si>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</si>
  <si>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</si>
  <si>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</si>
  <si>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</si>
  <si>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</si>
  <si>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</si>
  <si>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</si>
  <si>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</si>
  <si>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</si>
  <si>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</si>
  <si>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</si>
  <si>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</si>
  <si>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</si>
  <si>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</si>
  <si>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</si>
  <si>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</si>
  <si>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</si>
  <si>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</si>
  <si>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</si>
  <si>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</si>
  <si>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</si>
  <si>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</si>
  <si>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</si>
  <si>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</si>
  <si>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</si>
  <si>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</si>
  <si>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</si>
  <si>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</si>
  <si>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</si>
  <si>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</si>
  <si>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</si>
  <si>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</si>
  <si>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</si>
  <si>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</si>
  <si>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</si>
  <si>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</si>
  <si>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</si>
  <si>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</si>
  <si>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</si>
  <si>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</si>
  <si>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</si>
  <si>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</si>
  <si>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</si>
  <si>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</si>
  <si>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</si>
  <si>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</si>
  <si>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</si>
  <si>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</si>
  <si>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</si>
  <si>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</si>
  <si>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</si>
  <si>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</si>
  <si>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</si>
  <si>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</si>
  <si>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</si>
  <si>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</si>
  <si>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</si>
  <si>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</si>
  <si>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</si>
  <si>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</si>
  <si>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</si>
  <si>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</si>
  <si>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</si>
  <si>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</si>
  <si>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</si>
  <si>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</si>
  <si>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</si>
  <si>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</si>
  <si>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</si>
  <si>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</si>
  <si>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</si>
  <si>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</si>
  <si>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</si>
  <si>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</si>
  <si>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</si>
  <si>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</si>
  <si>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</si>
  <si>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</si>
  <si>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</si>
  <si>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</si>
  <si>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</si>
  <si>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</si>
  <si>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</si>
  <si>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</si>
  <si>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</si>
  <si>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</si>
  <si>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</si>
  <si>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</si>
  <si>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</si>
  <si>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</si>
  <si>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</si>
  <si>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</si>
  <si>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</si>
  <si>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</si>
  <si>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</si>
  <si>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</si>
  <si>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</si>
  <si>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</si>
  <si>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</si>
  <si>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</si>
  <si>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</si>
  <si>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</si>
  <si>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</si>
  <si>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</si>
  <si>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</si>
  <si>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</si>
  <si>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</si>
  <si>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</si>
  <si>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</si>
  <si>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</si>
  <si>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</si>
  <si>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</si>
  <si>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</si>
  <si>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</si>
  <si>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</si>
  <si>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</si>
  <si>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</si>
  <si>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</si>
  <si>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</si>
  <si>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</si>
  <si>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</si>
  <si>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</si>
  <si>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</si>
  <si>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</si>
  <si>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</si>
  <si>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</si>
  <si>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</si>
  <si>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</si>
  <si>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</si>
  <si>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</si>
  <si>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</si>
  <si>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</si>
  <si>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</si>
  <si>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</si>
  <si>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</si>
  <si>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</si>
  <si>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</si>
  <si>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</si>
  <si>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</si>
  <si>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</si>
  <si>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</si>
  <si>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</si>
  <si>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</si>
  <si>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</si>
  <si>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</si>
  <si>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</si>
  <si>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</si>
  <si>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</si>
  <si>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</si>
  <si>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</si>
  <si>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</si>
  <si>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</si>
  <si>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</si>
  <si>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</si>
  <si>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</si>
  <si>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</si>
  <si>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</si>
  <si>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</si>
  <si>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</si>
  <si>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</si>
  <si>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</si>
  <si>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</si>
  <si>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</si>
  <si>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</si>
  <si>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</si>
  <si>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</si>
  <si>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</si>
  <si>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</si>
  <si>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</si>
  <si>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</si>
  <si>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</si>
  <si>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</si>
  <si>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</si>
  <si>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</si>
  <si>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</si>
  <si>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</si>
  <si>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</si>
  <si>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</si>
  <si>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</si>
  <si>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</si>
  <si>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</si>
  <si>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</si>
  <si>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</si>
  <si>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</si>
  <si>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</si>
  <si>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</si>
  <si>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</si>
  <si>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</si>
  <si>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</si>
  <si>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</si>
  <si>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</si>
  <si>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</si>
  <si>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</si>
  <si>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</si>
  <si>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</si>
  <si>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</si>
  <si>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</si>
  <si>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</si>
  <si>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Sanwaririya Enterprises</t>
  </si>
  <si>
    <t>Date :- 26th February 2026.</t>
  </si>
  <si>
    <t>Date : 26-02-2026</t>
  </si>
  <si>
    <t>11 Locations are under severe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</si>
</sst>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95">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8" fontId="6" fillId="0" borderId="33" xfId="0" applyNumberFormat="1" applyFont="1" applyBorder="1" applyAlignment="1">
      <alignment horizontal="center" vertical="center"/>
    </xf>
    <xf numFmtId="168"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5" fontId="51" fillId="0" borderId="33" xfId="0" quotePrefix="1" applyNumberFormat="1" applyFont="1" applyBorder="1" applyAlignment="1">
      <alignment horizontal="center" vertical="center"/>
    </xf>
    <xf numFmtId="164"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7"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2" xfId="16" applyFont="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167"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11" fillId="2" borderId="33"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2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63" Type="http://schemas.openxmlformats.org/officeDocument/2006/relationships/externalLink" Target="externalLinks/externalLink48.xml"/><Relationship Id="rId84" Type="http://schemas.openxmlformats.org/officeDocument/2006/relationships/externalLink" Target="externalLinks/externalLink69.xml"/><Relationship Id="rId138" Type="http://schemas.openxmlformats.org/officeDocument/2006/relationships/externalLink" Target="externalLinks/externalLink123.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53" Type="http://schemas.openxmlformats.org/officeDocument/2006/relationships/externalLink" Target="externalLinks/externalLink38.xml"/><Relationship Id="rId74" Type="http://schemas.openxmlformats.org/officeDocument/2006/relationships/externalLink" Target="externalLinks/externalLink59.xml"/><Relationship Id="rId128" Type="http://schemas.openxmlformats.org/officeDocument/2006/relationships/externalLink" Target="externalLinks/externalLink113.xml"/><Relationship Id="rId149" Type="http://schemas.openxmlformats.org/officeDocument/2006/relationships/externalLink" Target="externalLinks/externalLink134.xml"/><Relationship Id="rId5" Type="http://schemas.openxmlformats.org/officeDocument/2006/relationships/worksheet" Target="worksheets/sheet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59" Type="http://schemas.openxmlformats.org/officeDocument/2006/relationships/externalLink" Target="externalLinks/externalLink44.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54" Type="http://schemas.openxmlformats.org/officeDocument/2006/relationships/externalLink" Target="externalLinks/externalLink39.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49" Type="http://schemas.openxmlformats.org/officeDocument/2006/relationships/externalLink" Target="externalLinks/externalLink34.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44" Type="http://schemas.openxmlformats.org/officeDocument/2006/relationships/externalLink" Target="externalLinks/externalLink29.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 Id="rId25" Type="http://schemas.openxmlformats.org/officeDocument/2006/relationships/externalLink" Target="externalLinks/externalLink10.xml"/><Relationship Id="rId46" Type="http://schemas.openxmlformats.org/officeDocument/2006/relationships/externalLink" Target="externalLinks/externalLink31.xml"/><Relationship Id="rId67" Type="http://schemas.openxmlformats.org/officeDocument/2006/relationships/externalLink" Target="externalLinks/externalLink52.xml"/><Relationship Id="rId116" Type="http://schemas.openxmlformats.org/officeDocument/2006/relationships/externalLink" Target="externalLinks/externalLink101.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62" Type="http://schemas.openxmlformats.org/officeDocument/2006/relationships/externalLink" Target="externalLinks/externalLink47.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externalLink" Target="externalLinks/externalLink21.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52" Type="http://schemas.openxmlformats.org/officeDocument/2006/relationships/externalLink" Target="externalLinks/externalLink37.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1.xml"/><Relationship Id="rId47" Type="http://schemas.openxmlformats.org/officeDocument/2006/relationships/externalLink" Target="externalLinks/externalLink32.xml"/><Relationship Id="rId68" Type="http://schemas.openxmlformats.org/officeDocument/2006/relationships/externalLink" Target="externalLinks/externalLink53.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54" Type="http://schemas.openxmlformats.org/officeDocument/2006/relationships/calcChain" Target="calcChain.xml"/><Relationship Id="rId16" Type="http://schemas.openxmlformats.org/officeDocument/2006/relationships/externalLink" Target="externalLinks/externalLink1.xml"/><Relationship Id="rId37" Type="http://schemas.openxmlformats.org/officeDocument/2006/relationships/externalLink" Target="externalLinks/externalLink22.xml"/><Relationship Id="rId58" Type="http://schemas.openxmlformats.org/officeDocument/2006/relationships/externalLink" Target="externalLinks/externalLink43.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44" Type="http://schemas.openxmlformats.org/officeDocument/2006/relationships/externalLink" Target="externalLinks/externalLink129.xml"/><Relationship Id="rId90" Type="http://schemas.openxmlformats.org/officeDocument/2006/relationships/externalLink" Target="externalLinks/externalLink75.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topLeftCell="A5" zoomScale="71" zoomScaleNormal="71" workbookViewId="0">
      <selection activeCell="M13" sqref="M13"/>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8.54296875" bestFit="1" customWidth="1"/>
    <col min="9" max="9" width="6.7265625" customWidth="1"/>
    <col min="10" max="10" width="10.90625" bestFit="1" customWidth="1"/>
    <col min="11" max="11" width="9.453125" customWidth="1"/>
    <col min="12" max="12" width="9.81640625" customWidth="1"/>
    <col min="13" max="13" width="42.81640625" customWidth="1"/>
  </cols>
  <sheetData>
    <row r="1" spans="2:14" ht="16.5" customHeight="1" thickBot="1" x14ac:dyDescent="0.4">
      <c r="B1" s="670"/>
      <c r="C1" s="670"/>
      <c r="D1" s="670"/>
      <c r="E1" s="670"/>
      <c r="F1" s="670"/>
      <c r="G1" s="670"/>
      <c r="H1" s="670"/>
      <c r="I1" s="670"/>
      <c r="J1" s="670"/>
      <c r="K1" s="670"/>
      <c r="L1" s="670"/>
      <c r="M1" s="670"/>
    </row>
    <row r="2" spans="2:14" ht="20" customHeight="1" x14ac:dyDescent="0.35">
      <c r="B2" s="674" t="s">
        <v>312</v>
      </c>
      <c r="C2" s="675"/>
      <c r="D2" s="676"/>
      <c r="E2" s="676"/>
      <c r="F2" s="676"/>
      <c r="G2" s="676"/>
      <c r="H2" s="676"/>
      <c r="I2" s="676"/>
      <c r="J2" s="676"/>
      <c r="K2" s="677"/>
      <c r="L2" s="677"/>
      <c r="M2" s="678"/>
    </row>
    <row r="3" spans="2:14" ht="19.5" customHeight="1" x14ac:dyDescent="0.35">
      <c r="B3" s="688" t="s">
        <v>311</v>
      </c>
      <c r="C3" s="689"/>
      <c r="D3" s="689"/>
      <c r="E3" s="689"/>
      <c r="F3" s="689"/>
      <c r="G3" s="689"/>
      <c r="H3" s="689"/>
      <c r="I3" s="689"/>
      <c r="J3" s="689"/>
      <c r="K3" s="689"/>
      <c r="L3" s="689"/>
      <c r="M3" s="690"/>
    </row>
    <row r="4" spans="2:14" ht="18.5" x14ac:dyDescent="0.45">
      <c r="B4" s="679" t="s">
        <v>313</v>
      </c>
      <c r="C4" s="680"/>
      <c r="D4" s="681"/>
      <c r="E4" s="681"/>
      <c r="F4" s="682"/>
      <c r="G4" s="682"/>
      <c r="H4" s="682"/>
      <c r="I4" s="682"/>
      <c r="J4" s="681"/>
      <c r="K4" s="683"/>
      <c r="L4" s="683"/>
      <c r="M4" s="684"/>
    </row>
    <row r="5" spans="2:14" x14ac:dyDescent="0.35">
      <c r="B5" s="660" t="s">
        <v>310</v>
      </c>
      <c r="C5" s="661"/>
      <c r="D5" s="661"/>
      <c r="E5" s="685"/>
      <c r="F5" s="659" t="s">
        <v>309</v>
      </c>
      <c r="G5" s="659"/>
      <c r="H5" s="659"/>
      <c r="I5" s="659"/>
      <c r="J5" s="659"/>
      <c r="K5" s="665" t="s">
        <v>911</v>
      </c>
      <c r="L5" s="666"/>
      <c r="M5" s="667"/>
    </row>
    <row r="6" spans="2:14" x14ac:dyDescent="0.35">
      <c r="B6" s="660" t="s">
        <v>533</v>
      </c>
      <c r="C6" s="661"/>
      <c r="D6" s="661"/>
      <c r="E6" s="661"/>
      <c r="F6" s="662" t="s">
        <v>5</v>
      </c>
      <c r="G6" s="663"/>
      <c r="H6" s="663"/>
      <c r="I6" s="663"/>
      <c r="J6" s="664"/>
      <c r="K6" s="665" t="s">
        <v>6</v>
      </c>
      <c r="L6" s="666"/>
      <c r="M6" s="667"/>
    </row>
    <row r="7" spans="2:14" x14ac:dyDescent="0.35">
      <c r="B7" s="686" t="s">
        <v>289</v>
      </c>
      <c r="C7" s="656" t="s">
        <v>9</v>
      </c>
      <c r="D7" s="136" t="s">
        <v>290</v>
      </c>
      <c r="E7" s="136" t="s">
        <v>292</v>
      </c>
      <c r="F7" s="136" t="s">
        <v>13</v>
      </c>
      <c r="G7" s="673" t="s">
        <v>844</v>
      </c>
      <c r="H7" s="673"/>
      <c r="I7" s="673" t="s">
        <v>15</v>
      </c>
      <c r="J7" s="673" t="s">
        <v>308</v>
      </c>
      <c r="K7" s="137" t="s">
        <v>845</v>
      </c>
      <c r="L7" s="137" t="s">
        <v>887</v>
      </c>
      <c r="M7" s="687" t="s">
        <v>16</v>
      </c>
    </row>
    <row r="8" spans="2:14" x14ac:dyDescent="0.35">
      <c r="B8" s="686"/>
      <c r="C8" s="657"/>
      <c r="D8" s="136" t="s">
        <v>291</v>
      </c>
      <c r="E8" s="136" t="s">
        <v>293</v>
      </c>
      <c r="F8" s="136" t="s">
        <v>294</v>
      </c>
      <c r="G8" s="673" t="s">
        <v>295</v>
      </c>
      <c r="H8" s="673" t="s">
        <v>296</v>
      </c>
      <c r="I8" s="673"/>
      <c r="J8" s="673"/>
      <c r="K8" s="656" t="s">
        <v>295</v>
      </c>
      <c r="L8" s="656" t="s">
        <v>295</v>
      </c>
      <c r="M8" s="687"/>
    </row>
    <row r="9" spans="2:14" x14ac:dyDescent="0.35">
      <c r="B9" s="686"/>
      <c r="C9" s="658"/>
      <c r="D9" s="138"/>
      <c r="E9" s="152">
        <v>46023</v>
      </c>
      <c r="F9" s="136" t="s">
        <v>886</v>
      </c>
      <c r="G9" s="673"/>
      <c r="H9" s="673"/>
      <c r="I9" s="673"/>
      <c r="J9" s="673"/>
      <c r="K9" s="658"/>
      <c r="L9" s="658"/>
      <c r="M9" s="687"/>
    </row>
    <row r="10" spans="2:14" ht="18.5" customHeight="1" x14ac:dyDescent="0.35">
      <c r="B10" s="120" t="s">
        <v>314</v>
      </c>
      <c r="C10" s="124" t="s">
        <v>315</v>
      </c>
      <c r="D10" s="121">
        <v>139.6</v>
      </c>
      <c r="E10" s="121">
        <v>139.6</v>
      </c>
      <c r="F10" s="154">
        <f>D10-E10</f>
        <v>0</v>
      </c>
      <c r="G10" s="118"/>
      <c r="H10" s="118"/>
      <c r="I10" s="118"/>
      <c r="J10" s="118"/>
      <c r="K10" s="119"/>
      <c r="L10" s="119"/>
      <c r="M10" s="122"/>
    </row>
    <row r="11" spans="2:14" x14ac:dyDescent="0.35">
      <c r="B11" s="120" t="s">
        <v>283</v>
      </c>
      <c r="C11" s="124" t="s">
        <v>315</v>
      </c>
      <c r="D11" s="121">
        <v>139.6</v>
      </c>
      <c r="E11" s="121">
        <v>139.6</v>
      </c>
      <c r="F11" s="123">
        <f>D11-E11</f>
        <v>0</v>
      </c>
      <c r="G11" s="123"/>
      <c r="H11" s="123"/>
      <c r="I11" s="118"/>
      <c r="J11" s="123"/>
      <c r="K11" s="119"/>
      <c r="L11" s="119"/>
      <c r="M11" s="122"/>
      <c r="N11" s="151"/>
    </row>
    <row r="12" spans="2:14" ht="14.5" customHeight="1" x14ac:dyDescent="0.35">
      <c r="B12" s="84" t="s">
        <v>297</v>
      </c>
      <c r="C12" s="125" t="s">
        <v>316</v>
      </c>
      <c r="D12" s="73">
        <v>379</v>
      </c>
      <c r="E12" s="73">
        <v>371</v>
      </c>
      <c r="F12" s="73">
        <f>D12-E12</f>
        <v>8</v>
      </c>
      <c r="G12" s="73"/>
      <c r="H12" s="73">
        <v>0</v>
      </c>
      <c r="I12" s="73"/>
      <c r="J12" s="73">
        <f>E12+H12</f>
        <v>371</v>
      </c>
      <c r="K12" s="107"/>
      <c r="L12" s="107"/>
      <c r="M12" s="85"/>
      <c r="N12" s="151"/>
    </row>
    <row r="13" spans="2:14" x14ac:dyDescent="0.35">
      <c r="B13" s="86" t="s">
        <v>298</v>
      </c>
      <c r="C13" s="126" t="s">
        <v>317</v>
      </c>
      <c r="D13" s="74">
        <v>379</v>
      </c>
      <c r="E13" s="74">
        <v>346</v>
      </c>
      <c r="F13" s="74">
        <f>D13-E13</f>
        <v>33</v>
      </c>
      <c r="G13" s="74">
        <v>20</v>
      </c>
      <c r="H13" s="74">
        <f>J13-E13</f>
        <v>9</v>
      </c>
      <c r="I13" s="74">
        <v>15</v>
      </c>
      <c r="J13" s="74">
        <f>Foundation!I9</f>
        <v>355</v>
      </c>
      <c r="K13" s="108">
        <v>13</v>
      </c>
      <c r="L13" s="108"/>
      <c r="M13" s="88" t="s">
        <v>913</v>
      </c>
      <c r="N13" s="151"/>
    </row>
    <row r="14" spans="2:14" x14ac:dyDescent="0.35">
      <c r="B14" s="87" t="s">
        <v>299</v>
      </c>
      <c r="C14" s="130"/>
      <c r="D14" s="75"/>
      <c r="E14" s="75"/>
      <c r="F14" s="75"/>
      <c r="G14" s="671">
        <v>3</v>
      </c>
      <c r="H14" s="671"/>
      <c r="I14" s="75"/>
      <c r="J14" s="75"/>
      <c r="K14" s="109"/>
      <c r="L14" s="109"/>
      <c r="M14" s="88"/>
      <c r="N14" s="151"/>
    </row>
    <row r="15" spans="2:14" x14ac:dyDescent="0.35">
      <c r="B15" s="89" t="s">
        <v>300</v>
      </c>
      <c r="C15" s="127" t="s">
        <v>318</v>
      </c>
      <c r="D15" s="76">
        <v>379</v>
      </c>
      <c r="E15" s="76">
        <v>359</v>
      </c>
      <c r="F15" s="76">
        <f>D15-E15</f>
        <v>20</v>
      </c>
      <c r="G15" s="110"/>
      <c r="H15" s="76"/>
      <c r="I15" s="76"/>
      <c r="J15" s="76">
        <f>E15+H15</f>
        <v>359</v>
      </c>
      <c r="K15" s="110"/>
      <c r="L15" s="110"/>
      <c r="M15" s="90"/>
      <c r="N15" s="151"/>
    </row>
    <row r="16" spans="2:14" x14ac:dyDescent="0.35">
      <c r="B16" s="210" t="s">
        <v>301</v>
      </c>
      <c r="C16" s="128" t="s">
        <v>317</v>
      </c>
      <c r="D16" s="77">
        <v>379</v>
      </c>
      <c r="E16" s="77">
        <v>276</v>
      </c>
      <c r="F16" s="77">
        <f>D16-E16</f>
        <v>103</v>
      </c>
      <c r="G16" s="77">
        <v>39</v>
      </c>
      <c r="H16" s="105">
        <f>J16-E16</f>
        <v>23</v>
      </c>
      <c r="I16" s="77">
        <v>8</v>
      </c>
      <c r="J16" s="105">
        <f>Foundation!I13</f>
        <v>299</v>
      </c>
      <c r="K16" s="111">
        <v>50</v>
      </c>
      <c r="L16" s="111"/>
      <c r="M16" s="91"/>
      <c r="N16" s="151"/>
    </row>
    <row r="17" spans="2:14" x14ac:dyDescent="0.35">
      <c r="B17" s="92" t="s">
        <v>299</v>
      </c>
      <c r="C17" s="131"/>
      <c r="D17" s="78"/>
      <c r="E17" s="78"/>
      <c r="F17" s="78"/>
      <c r="G17" s="672">
        <v>8</v>
      </c>
      <c r="H17" s="672"/>
      <c r="I17" s="78"/>
      <c r="J17" s="78"/>
      <c r="K17" s="112"/>
      <c r="L17" s="112"/>
      <c r="M17" s="93"/>
      <c r="N17" s="151"/>
    </row>
    <row r="18" spans="2:14" ht="17.5" customHeight="1" x14ac:dyDescent="0.35">
      <c r="B18" s="94" t="s">
        <v>529</v>
      </c>
      <c r="C18" s="129" t="s">
        <v>315</v>
      </c>
      <c r="D18" s="106">
        <v>4970.6000000000004</v>
      </c>
      <c r="E18" s="79">
        <v>3747</v>
      </c>
      <c r="F18" s="106">
        <f>D18-E18</f>
        <v>1223.6000000000004</v>
      </c>
      <c r="G18" s="79"/>
      <c r="H18" s="106">
        <v>343</v>
      </c>
      <c r="I18" s="79"/>
      <c r="J18" s="587">
        <f>E18+H18</f>
        <v>4090</v>
      </c>
      <c r="K18" s="113"/>
      <c r="L18" s="113"/>
      <c r="M18" s="95"/>
      <c r="N18" s="151"/>
    </row>
    <row r="19" spans="2:14" x14ac:dyDescent="0.35">
      <c r="B19" s="94" t="s">
        <v>302</v>
      </c>
      <c r="C19" s="129" t="s">
        <v>315</v>
      </c>
      <c r="D19" s="79">
        <v>138</v>
      </c>
      <c r="E19" s="79">
        <v>103</v>
      </c>
      <c r="F19" s="106">
        <f t="shared" ref="F19:F20" si="0">D19-E19</f>
        <v>35</v>
      </c>
      <c r="G19" s="79"/>
      <c r="H19" s="79">
        <v>35</v>
      </c>
      <c r="I19" s="79"/>
      <c r="J19" s="587">
        <f>E19+H19</f>
        <v>138</v>
      </c>
      <c r="K19" s="113"/>
      <c r="L19" s="113"/>
      <c r="M19" s="95"/>
      <c r="N19" s="151"/>
    </row>
    <row r="20" spans="2:14" x14ac:dyDescent="0.35">
      <c r="B20" s="94" t="s">
        <v>303</v>
      </c>
      <c r="C20" s="129" t="s">
        <v>319</v>
      </c>
      <c r="D20" s="79">
        <v>16332</v>
      </c>
      <c r="E20" s="79">
        <v>11793</v>
      </c>
      <c r="F20" s="106">
        <f t="shared" si="0"/>
        <v>4539</v>
      </c>
      <c r="G20" s="79"/>
      <c r="H20" s="79">
        <v>1030</v>
      </c>
      <c r="I20" s="79"/>
      <c r="J20" s="80">
        <f>E20+H20</f>
        <v>12823</v>
      </c>
      <c r="K20" s="113"/>
      <c r="L20" s="113"/>
      <c r="M20" s="95"/>
      <c r="N20" s="151"/>
    </row>
    <row r="21" spans="2:14" x14ac:dyDescent="0.35">
      <c r="B21" s="94" t="s">
        <v>304</v>
      </c>
      <c r="C21" s="129" t="s">
        <v>320</v>
      </c>
      <c r="D21" s="83">
        <v>1</v>
      </c>
      <c r="E21" s="83">
        <v>0.75</v>
      </c>
      <c r="F21" s="83">
        <f>D21-E21</f>
        <v>0.25</v>
      </c>
      <c r="G21" s="79"/>
      <c r="H21" s="83">
        <v>0.15</v>
      </c>
      <c r="I21" s="83"/>
      <c r="J21" s="588">
        <v>0.9</v>
      </c>
      <c r="K21" s="113"/>
      <c r="L21" s="113"/>
      <c r="M21" s="95"/>
      <c r="N21" s="151"/>
    </row>
    <row r="22" spans="2:14" x14ac:dyDescent="0.35">
      <c r="B22" s="96" t="s">
        <v>896</v>
      </c>
      <c r="C22" s="567" t="s">
        <v>315</v>
      </c>
      <c r="D22" s="80">
        <v>139.6</v>
      </c>
      <c r="E22" s="80">
        <v>0</v>
      </c>
      <c r="F22" s="80">
        <f>D22-E22</f>
        <v>139.6</v>
      </c>
      <c r="G22" s="80">
        <v>15.596</v>
      </c>
      <c r="H22" s="613">
        <f>'Stringing Compiled'!Q233</f>
        <v>4.3499999999999996</v>
      </c>
      <c r="I22" s="613"/>
      <c r="J22" s="80"/>
      <c r="K22" s="114"/>
      <c r="L22" s="114"/>
      <c r="M22" s="97"/>
      <c r="N22" s="151"/>
    </row>
    <row r="23" spans="2:14" x14ac:dyDescent="0.35">
      <c r="B23" s="96" t="s">
        <v>897</v>
      </c>
      <c r="C23" s="567" t="s">
        <v>315</v>
      </c>
      <c r="D23" s="80">
        <v>139.6</v>
      </c>
      <c r="E23" s="80">
        <v>0</v>
      </c>
      <c r="F23" s="80">
        <f>D23-E23</f>
        <v>139.6</v>
      </c>
      <c r="G23" s="80">
        <v>15.596</v>
      </c>
      <c r="H23" s="652">
        <v>2.2000000000000002</v>
      </c>
      <c r="I23" s="613"/>
      <c r="J23" s="80"/>
      <c r="K23" s="114"/>
      <c r="L23" s="114"/>
      <c r="M23" s="97"/>
      <c r="N23" s="151"/>
    </row>
    <row r="24" spans="2:14" x14ac:dyDescent="0.35">
      <c r="B24" s="98" t="s">
        <v>305</v>
      </c>
      <c r="C24" s="132"/>
      <c r="D24" s="81"/>
      <c r="E24" s="81"/>
      <c r="F24" s="81"/>
      <c r="G24" s="668">
        <v>1</v>
      </c>
      <c r="H24" s="669"/>
      <c r="I24" s="81"/>
      <c r="J24" s="81"/>
      <c r="K24" s="115"/>
      <c r="L24" s="115"/>
      <c r="M24" s="99"/>
      <c r="N24" s="151"/>
    </row>
    <row r="25" spans="2:14" x14ac:dyDescent="0.35">
      <c r="B25" s="98" t="s">
        <v>306</v>
      </c>
      <c r="C25" s="132"/>
      <c r="D25" s="81"/>
      <c r="E25" s="81"/>
      <c r="F25" s="81"/>
      <c r="G25" s="668">
        <v>1</v>
      </c>
      <c r="H25" s="669"/>
      <c r="I25" s="81"/>
      <c r="J25" s="81"/>
      <c r="K25" s="115"/>
      <c r="L25" s="115"/>
      <c r="M25" s="99"/>
      <c r="N25" s="151"/>
    </row>
    <row r="26" spans="2:14" x14ac:dyDescent="0.35">
      <c r="B26" s="100" t="s">
        <v>307</v>
      </c>
      <c r="C26" s="133" t="s">
        <v>321</v>
      </c>
      <c r="D26" s="82"/>
      <c r="E26" s="82"/>
      <c r="F26" s="82"/>
      <c r="G26" s="82"/>
      <c r="H26" s="82"/>
      <c r="I26" s="82"/>
      <c r="J26" s="82"/>
      <c r="K26" s="116"/>
      <c r="L26" s="116"/>
      <c r="M26" s="101"/>
      <c r="N26" s="151"/>
    </row>
    <row r="27" spans="2:14" ht="15" thickBot="1" x14ac:dyDescent="0.4">
      <c r="B27" s="102" t="s">
        <v>22</v>
      </c>
      <c r="C27" s="134"/>
      <c r="D27" s="103"/>
      <c r="E27" s="103"/>
      <c r="F27" s="103"/>
      <c r="G27" s="103"/>
      <c r="H27" s="103"/>
      <c r="I27" s="103"/>
      <c r="J27" s="103"/>
      <c r="K27" s="117"/>
      <c r="L27" s="117"/>
      <c r="M27" s="104"/>
      <c r="N27" s="151"/>
    </row>
    <row r="28" spans="2:14" x14ac:dyDescent="0.35">
      <c r="B28" s="586"/>
      <c r="C28" s="586"/>
      <c r="D28" s="586"/>
      <c r="E28" s="586"/>
      <c r="F28" s="586"/>
      <c r="G28" s="586"/>
      <c r="H28" s="586"/>
      <c r="I28" s="586"/>
      <c r="J28" s="586"/>
      <c r="K28" s="586"/>
      <c r="L28" s="586"/>
      <c r="M28" s="586"/>
    </row>
  </sheetData>
  <mergeCells count="24">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5" t="s">
        <v>356</v>
      </c>
      <c r="C1" s="135"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5" t="s">
        <v>351</v>
      </c>
      <c r="C10" s="135">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5" t="s">
        <v>352</v>
      </c>
      <c r="C17" s="135">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5" t="s">
        <v>358</v>
      </c>
      <c r="C25" s="135">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5" t="s">
        <v>354</v>
      </c>
      <c r="C31" s="135">
        <f>SUM(C26:C30)</f>
        <v>7</v>
      </c>
    </row>
    <row r="32" spans="2:3" x14ac:dyDescent="0.35">
      <c r="B32" s="135" t="s">
        <v>355</v>
      </c>
      <c r="C32" s="135">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workbookViewId="0">
      <selection activeCell="A2" sqref="A2"/>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49" t="s">
        <v>567</v>
      </c>
      <c r="B1" s="549" t="s">
        <v>568</v>
      </c>
      <c r="C1" s="549" t="s">
        <v>569</v>
      </c>
      <c r="D1" s="549" t="s">
        <v>570</v>
      </c>
      <c r="E1" s="549" t="s">
        <v>571</v>
      </c>
      <c r="F1" s="549" t="s">
        <v>572</v>
      </c>
      <c r="G1" s="549" t="s">
        <v>573</v>
      </c>
      <c r="H1" s="549" t="s">
        <v>574</v>
      </c>
      <c r="I1" s="549" t="s">
        <v>575</v>
      </c>
      <c r="J1" s="549" t="s">
        <v>576</v>
      </c>
      <c r="K1" s="549" t="s">
        <v>577</v>
      </c>
    </row>
    <row r="2" spans="1:11" x14ac:dyDescent="0.35">
      <c r="A2" s="65" t="s">
        <v>578</v>
      </c>
      <c r="B2" s="65" t="s">
        <v>579</v>
      </c>
      <c r="C2" s="65" t="s">
        <v>580</v>
      </c>
      <c r="D2" s="223" t="s">
        <v>581</v>
      </c>
      <c r="E2" s="224"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25"/>
  <sheetViews>
    <sheetView topLeftCell="A25" zoomScale="67" zoomScaleNormal="70" workbookViewId="0">
      <pane ySplit="3" topLeftCell="A150" activePane="bottomLeft" state="frozen"/>
      <selection activeCell="A22" sqref="A22"/>
      <selection pane="bottomLeft" activeCell="K391" sqref="K391"/>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778" t="s">
        <v>0</v>
      </c>
      <c r="C1" s="779"/>
      <c r="D1" s="779"/>
      <c r="E1" s="779"/>
      <c r="F1" s="779"/>
      <c r="G1" s="779"/>
      <c r="H1" s="779"/>
      <c r="I1" s="779"/>
      <c r="J1" s="779"/>
      <c r="K1" s="779"/>
      <c r="L1" s="779"/>
      <c r="M1" s="779"/>
      <c r="N1" s="779"/>
      <c r="O1" s="779"/>
      <c r="P1" s="779"/>
      <c r="Q1" s="780"/>
      <c r="R1" s="159"/>
      <c r="S1" s="160"/>
      <c r="T1" s="160"/>
      <c r="U1" s="160"/>
      <c r="V1" s="160"/>
      <c r="W1" s="160"/>
      <c r="X1" s="161"/>
    </row>
    <row r="2" spans="2:25" ht="19.5" hidden="1" customHeight="1" thickBot="1" x14ac:dyDescent="0.4">
      <c r="B2" s="775" t="s">
        <v>1</v>
      </c>
      <c r="C2" s="776"/>
      <c r="D2" s="776"/>
      <c r="E2" s="776"/>
      <c r="F2" s="776"/>
      <c r="G2" s="776"/>
      <c r="H2" s="776"/>
      <c r="I2" s="776"/>
      <c r="J2" s="776"/>
      <c r="K2" s="776"/>
      <c r="L2" s="776"/>
      <c r="M2" s="776"/>
      <c r="N2" s="776"/>
      <c r="O2" s="776"/>
      <c r="P2" s="776"/>
      <c r="Q2" s="777"/>
      <c r="R2" s="2"/>
      <c r="X2" s="162"/>
    </row>
    <row r="3" spans="2:25" ht="19.5" hidden="1" customHeight="1" thickBot="1" x14ac:dyDescent="0.4">
      <c r="B3" s="775" t="s">
        <v>2</v>
      </c>
      <c r="C3" s="776"/>
      <c r="D3" s="776"/>
      <c r="E3" s="776"/>
      <c r="F3" s="776"/>
      <c r="G3" s="776"/>
      <c r="H3" s="777"/>
      <c r="I3" s="775" t="s">
        <v>3</v>
      </c>
      <c r="J3" s="776"/>
      <c r="K3" s="776"/>
      <c r="L3" s="777"/>
      <c r="M3" s="776" t="s">
        <v>498</v>
      </c>
      <c r="N3" s="776"/>
      <c r="O3" s="776"/>
      <c r="P3" s="776"/>
      <c r="Q3" s="777"/>
      <c r="R3" s="4"/>
      <c r="X3" s="162"/>
    </row>
    <row r="4" spans="2:25" ht="19.5" hidden="1" customHeight="1" thickBot="1" x14ac:dyDescent="0.4">
      <c r="B4" s="772" t="s">
        <v>4</v>
      </c>
      <c r="C4" s="773"/>
      <c r="D4" s="773"/>
      <c r="E4" s="773"/>
      <c r="F4" s="773"/>
      <c r="G4" s="773"/>
      <c r="H4" s="774"/>
      <c r="I4" s="775" t="s">
        <v>5</v>
      </c>
      <c r="J4" s="776"/>
      <c r="K4" s="776"/>
      <c r="L4" s="777"/>
      <c r="M4" s="776" t="s">
        <v>6</v>
      </c>
      <c r="N4" s="776"/>
      <c r="O4" s="776"/>
      <c r="P4" s="776"/>
      <c r="Q4" s="777"/>
      <c r="R4" s="4"/>
      <c r="S4" s="2">
        <f>458+94.23+9.48</f>
        <v>561.71</v>
      </c>
      <c r="X4" s="162"/>
    </row>
    <row r="5" spans="2:25" s="9" customFormat="1" ht="22.5" hidden="1" customHeight="1" thickBot="1" x14ac:dyDescent="0.4">
      <c r="B5" s="6" t="s">
        <v>7</v>
      </c>
      <c r="C5" s="781" t="s">
        <v>8</v>
      </c>
      <c r="D5" s="781"/>
      <c r="E5" s="782" t="s">
        <v>9</v>
      </c>
      <c r="F5" s="783"/>
      <c r="G5" s="7" t="s">
        <v>10</v>
      </c>
      <c r="H5" s="7" t="s">
        <v>11</v>
      </c>
      <c r="I5" s="8" t="s">
        <v>12</v>
      </c>
      <c r="J5" s="8" t="s">
        <v>13</v>
      </c>
      <c r="K5" s="7" t="s">
        <v>14</v>
      </c>
      <c r="L5" s="8" t="s">
        <v>15</v>
      </c>
      <c r="M5" s="784" t="s">
        <v>16</v>
      </c>
      <c r="N5" s="785"/>
      <c r="O5" s="785"/>
      <c r="P5" s="785"/>
      <c r="Q5" s="786"/>
      <c r="R5" s="172"/>
      <c r="X5" s="163"/>
      <c r="Y5" s="10"/>
    </row>
    <row r="6" spans="2:25" s="15" customFormat="1" ht="24.75" hidden="1" customHeight="1" x14ac:dyDescent="0.35">
      <c r="B6" s="11">
        <v>1</v>
      </c>
      <c r="C6" s="724" t="s">
        <v>17</v>
      </c>
      <c r="D6" s="724"/>
      <c r="E6" s="725" t="s">
        <v>18</v>
      </c>
      <c r="F6" s="726"/>
      <c r="G6" s="12">
        <v>136.70500000000001</v>
      </c>
      <c r="H6" s="13">
        <v>126</v>
      </c>
      <c r="I6" s="14">
        <f>87.055+32.269+7</f>
        <v>126.32400000000001</v>
      </c>
      <c r="J6" s="70">
        <f>G6-I6</f>
        <v>10.381</v>
      </c>
      <c r="K6" s="13">
        <f>17.381-7</f>
        <v>10.381</v>
      </c>
      <c r="L6" s="14"/>
      <c r="M6" s="748"/>
      <c r="N6" s="749"/>
      <c r="O6" s="749"/>
      <c r="P6" s="749"/>
      <c r="Q6" s="750"/>
      <c r="R6" s="173"/>
      <c r="X6" s="164"/>
      <c r="Y6" s="16"/>
    </row>
    <row r="7" spans="2:25" s="15" customFormat="1" ht="22.5" hidden="1" customHeight="1" x14ac:dyDescent="0.35">
      <c r="B7" s="17">
        <v>2</v>
      </c>
      <c r="C7" s="787" t="s">
        <v>283</v>
      </c>
      <c r="D7" s="787"/>
      <c r="E7" s="757" t="s">
        <v>18</v>
      </c>
      <c r="F7" s="758"/>
      <c r="G7" s="18">
        <v>136.70500000000001</v>
      </c>
      <c r="H7" s="19">
        <v>126</v>
      </c>
      <c r="I7" s="71">
        <f>69.41+32.269+7</f>
        <v>108.679</v>
      </c>
      <c r="J7" s="71">
        <f>G7-I7</f>
        <v>28.02600000000001</v>
      </c>
      <c r="K7" s="19"/>
      <c r="L7" s="18"/>
      <c r="M7" s="759"/>
      <c r="N7" s="760"/>
      <c r="O7" s="760"/>
      <c r="P7" s="760"/>
      <c r="Q7" s="761"/>
      <c r="R7" s="173"/>
      <c r="X7" s="164"/>
      <c r="Y7" s="16"/>
    </row>
    <row r="8" spans="2:25" s="15" customFormat="1" ht="22.5" hidden="1" customHeight="1" thickBot="1" x14ac:dyDescent="0.4">
      <c r="B8" s="20">
        <v>3</v>
      </c>
      <c r="C8" s="762" t="s">
        <v>19</v>
      </c>
      <c r="D8" s="763"/>
      <c r="E8" s="764" t="s">
        <v>20</v>
      </c>
      <c r="F8" s="765"/>
      <c r="G8" s="21">
        <v>34</v>
      </c>
      <c r="H8" s="22">
        <v>34</v>
      </c>
      <c r="I8" s="21"/>
      <c r="J8" s="23"/>
      <c r="K8" s="22"/>
      <c r="L8" s="21"/>
      <c r="M8" s="766"/>
      <c r="N8" s="767"/>
      <c r="O8" s="767"/>
      <c r="P8" s="767"/>
      <c r="Q8" s="768"/>
      <c r="R8" s="173"/>
      <c r="X8" s="164"/>
      <c r="Y8" s="16"/>
    </row>
    <row r="9" spans="2:25" s="15" customFormat="1" ht="22.5" hidden="1" customHeight="1" x14ac:dyDescent="0.35">
      <c r="B9" s="721">
        <v>4</v>
      </c>
      <c r="C9" s="724" t="s">
        <v>21</v>
      </c>
      <c r="D9" s="724"/>
      <c r="E9" s="725" t="s">
        <v>20</v>
      </c>
      <c r="F9" s="726"/>
      <c r="G9" s="12">
        <v>371</v>
      </c>
      <c r="H9" s="13">
        <v>165</v>
      </c>
      <c r="I9" s="12">
        <f>S27</f>
        <v>355</v>
      </c>
      <c r="J9" s="12">
        <f>G9-I9</f>
        <v>16</v>
      </c>
      <c r="K9" s="13"/>
      <c r="L9" s="12">
        <f>COUNTIF($S$28:$S$1176, "WIP")</f>
        <v>0</v>
      </c>
      <c r="M9" s="748"/>
      <c r="N9" s="749"/>
      <c r="O9" s="749"/>
      <c r="P9" s="749"/>
      <c r="Q9" s="750"/>
      <c r="R9" s="173"/>
      <c r="S9" s="174"/>
      <c r="U9" s="174"/>
      <c r="X9" s="164"/>
      <c r="Y9" s="16"/>
    </row>
    <row r="10" spans="2:25" s="15" customFormat="1" ht="22.5" hidden="1" customHeight="1" x14ac:dyDescent="0.35">
      <c r="B10" s="722"/>
      <c r="C10" s="730" t="s">
        <v>22</v>
      </c>
      <c r="D10" s="730"/>
      <c r="E10" s="731" t="s">
        <v>20</v>
      </c>
      <c r="F10" s="732"/>
      <c r="G10" s="24"/>
      <c r="H10" s="19"/>
      <c r="I10" s="24">
        <v>13</v>
      </c>
      <c r="J10" s="24"/>
      <c r="K10" s="24"/>
      <c r="L10" s="24"/>
      <c r="M10" s="751"/>
      <c r="N10" s="752"/>
      <c r="O10" s="752"/>
      <c r="P10" s="752"/>
      <c r="Q10" s="753"/>
      <c r="R10" s="173"/>
      <c r="X10" s="164"/>
      <c r="Y10" s="16"/>
    </row>
    <row r="11" spans="2:25" s="15" customFormat="1" ht="22.5" hidden="1" customHeight="1" thickBot="1" x14ac:dyDescent="0.4">
      <c r="B11" s="723"/>
      <c r="C11" s="715" t="s">
        <v>23</v>
      </c>
      <c r="D11" s="715"/>
      <c r="E11" s="716" t="s">
        <v>20</v>
      </c>
      <c r="F11" s="717"/>
      <c r="G11" s="25"/>
      <c r="H11" s="22"/>
      <c r="I11" s="25"/>
      <c r="J11" s="25"/>
      <c r="K11" s="25"/>
      <c r="L11" s="25"/>
      <c r="M11" s="754"/>
      <c r="N11" s="755"/>
      <c r="O11" s="755"/>
      <c r="P11" s="755"/>
      <c r="Q11" s="756"/>
      <c r="R11" s="173"/>
      <c r="X11" s="164"/>
      <c r="Y11" s="16"/>
    </row>
    <row r="12" spans="2:25" s="15" customFormat="1" ht="22.5" hidden="1" customHeight="1" thickBot="1" x14ac:dyDescent="0.4">
      <c r="B12" s="26">
        <v>5</v>
      </c>
      <c r="C12" s="742" t="s">
        <v>24</v>
      </c>
      <c r="D12" s="742"/>
      <c r="E12" s="743" t="s">
        <v>20</v>
      </c>
      <c r="F12" s="744"/>
      <c r="G12" s="27">
        <v>346</v>
      </c>
      <c r="H12" s="28"/>
      <c r="I12" s="29">
        <v>94</v>
      </c>
      <c r="J12" s="27">
        <f>G12-I12</f>
        <v>252</v>
      </c>
      <c r="K12" s="28"/>
      <c r="L12" s="27"/>
      <c r="M12" s="745"/>
      <c r="N12" s="746"/>
      <c r="O12" s="746"/>
      <c r="P12" s="746"/>
      <c r="Q12" s="747"/>
      <c r="R12" s="173"/>
      <c r="X12" s="164"/>
      <c r="Y12" s="16"/>
    </row>
    <row r="13" spans="2:25" s="15" customFormat="1" ht="22.5" hidden="1" customHeight="1" x14ac:dyDescent="0.35">
      <c r="B13" s="721">
        <v>6</v>
      </c>
      <c r="C13" s="724" t="s">
        <v>25</v>
      </c>
      <c r="D13" s="724"/>
      <c r="E13" s="725" t="s">
        <v>20</v>
      </c>
      <c r="F13" s="726"/>
      <c r="G13" s="30">
        <f>G9</f>
        <v>371</v>
      </c>
      <c r="H13" s="13">
        <v>98</v>
      </c>
      <c r="I13" s="31">
        <f>'Erection Compiled'!I5</f>
        <v>299</v>
      </c>
      <c r="J13" s="13">
        <f>G13-I13</f>
        <v>72</v>
      </c>
      <c r="K13" s="13"/>
      <c r="L13" s="12">
        <f>COUNTIF('Erection Compiled'!I6:I394,"WIP")</f>
        <v>0</v>
      </c>
      <c r="M13" s="727"/>
      <c r="N13" s="728"/>
      <c r="O13" s="728"/>
      <c r="P13" s="728"/>
      <c r="Q13" s="729"/>
      <c r="R13" s="16"/>
      <c r="S13" s="173"/>
      <c r="T13" s="173"/>
      <c r="U13" s="173"/>
      <c r="V13" s="173"/>
      <c r="W13" s="173"/>
      <c r="X13" s="164"/>
      <c r="Y13" s="16"/>
    </row>
    <row r="14" spans="2:25" s="15" customFormat="1" ht="22.5" hidden="1" customHeight="1" x14ac:dyDescent="0.35">
      <c r="B14" s="722"/>
      <c r="C14" s="730" t="s">
        <v>22</v>
      </c>
      <c r="D14" s="730"/>
      <c r="E14" s="731" t="s">
        <v>20</v>
      </c>
      <c r="F14" s="732"/>
      <c r="G14" s="32"/>
      <c r="H14" s="19"/>
      <c r="I14" s="33">
        <v>4</v>
      </c>
      <c r="J14" s="34"/>
      <c r="K14" s="34"/>
      <c r="L14" s="24"/>
      <c r="M14" s="733"/>
      <c r="N14" s="734"/>
      <c r="O14" s="734"/>
      <c r="P14" s="734"/>
      <c r="Q14" s="735"/>
      <c r="R14" s="16"/>
      <c r="S14" s="173"/>
      <c r="T14" s="173"/>
      <c r="U14" s="173"/>
      <c r="V14" s="173"/>
      <c r="W14" s="173"/>
      <c r="X14" s="164"/>
      <c r="Y14" s="16"/>
    </row>
    <row r="15" spans="2:25" s="15" customFormat="1" ht="22.5" hidden="1" customHeight="1" thickBot="1" x14ac:dyDescent="0.4">
      <c r="B15" s="723"/>
      <c r="C15" s="715" t="s">
        <v>23</v>
      </c>
      <c r="D15" s="715"/>
      <c r="E15" s="716" t="s">
        <v>20</v>
      </c>
      <c r="F15" s="717"/>
      <c r="G15" s="35"/>
      <c r="H15" s="22"/>
      <c r="I15" s="36"/>
      <c r="J15" s="37"/>
      <c r="K15" s="37"/>
      <c r="L15" s="25"/>
      <c r="M15" s="718"/>
      <c r="N15" s="719"/>
      <c r="O15" s="719"/>
      <c r="P15" s="719"/>
      <c r="Q15" s="720"/>
      <c r="R15" s="16"/>
      <c r="S15" s="173"/>
      <c r="T15" s="173"/>
      <c r="U15" s="173"/>
      <c r="V15" s="173"/>
      <c r="W15" s="173"/>
      <c r="X15" s="164"/>
      <c r="Y15" s="16"/>
    </row>
    <row r="16" spans="2:25" s="15" customFormat="1" ht="22.5" hidden="1" customHeight="1" x14ac:dyDescent="0.35">
      <c r="B16" s="721">
        <v>7</v>
      </c>
      <c r="C16" s="724" t="s">
        <v>26</v>
      </c>
      <c r="D16" s="724"/>
      <c r="E16" s="725" t="s">
        <v>20</v>
      </c>
      <c r="F16" s="726"/>
      <c r="G16" s="30">
        <f>G7</f>
        <v>136.70500000000001</v>
      </c>
      <c r="H16" s="13">
        <v>0</v>
      </c>
      <c r="I16" s="13">
        <v>0</v>
      </c>
      <c r="J16" s="13">
        <f>G16-I16</f>
        <v>136.70500000000001</v>
      </c>
      <c r="K16" s="13"/>
      <c r="L16" s="12"/>
      <c r="M16" s="727"/>
      <c r="N16" s="728"/>
      <c r="O16" s="728"/>
      <c r="P16" s="728"/>
      <c r="Q16" s="729"/>
      <c r="R16" s="16"/>
      <c r="S16" s="173"/>
      <c r="T16" s="173"/>
      <c r="U16" s="173"/>
      <c r="V16" s="173"/>
      <c r="W16" s="173"/>
      <c r="X16" s="164"/>
      <c r="Y16" s="16"/>
    </row>
    <row r="17" spans="2:26" s="15" customFormat="1" ht="22.5" hidden="1" customHeight="1" x14ac:dyDescent="0.35">
      <c r="B17" s="722"/>
      <c r="C17" s="730" t="s">
        <v>22</v>
      </c>
      <c r="D17" s="730"/>
      <c r="E17" s="731" t="s">
        <v>20</v>
      </c>
      <c r="F17" s="732"/>
      <c r="G17" s="32"/>
      <c r="H17" s="19"/>
      <c r="I17" s="34"/>
      <c r="J17" s="34"/>
      <c r="K17" s="34"/>
      <c r="L17" s="24"/>
      <c r="M17" s="733"/>
      <c r="N17" s="734"/>
      <c r="O17" s="734"/>
      <c r="P17" s="734"/>
      <c r="Q17" s="735"/>
      <c r="R17" s="16"/>
      <c r="S17" s="173"/>
      <c r="T17" s="173"/>
      <c r="U17" s="173"/>
      <c r="V17" s="173"/>
      <c r="W17" s="173"/>
      <c r="X17" s="164"/>
      <c r="Y17" s="16"/>
    </row>
    <row r="18" spans="2:26" s="15" customFormat="1" ht="22.5" hidden="1" customHeight="1" thickBot="1" x14ac:dyDescent="0.4">
      <c r="B18" s="723"/>
      <c r="C18" s="715" t="s">
        <v>23</v>
      </c>
      <c r="D18" s="715"/>
      <c r="E18" s="716" t="s">
        <v>20</v>
      </c>
      <c r="F18" s="717"/>
      <c r="G18" s="35"/>
      <c r="H18" s="22"/>
      <c r="I18" s="37"/>
      <c r="J18" s="37"/>
      <c r="K18" s="37"/>
      <c r="L18" s="37"/>
      <c r="M18" s="718"/>
      <c r="N18" s="719"/>
      <c r="O18" s="719"/>
      <c r="P18" s="719"/>
      <c r="Q18" s="720"/>
      <c r="R18" s="16"/>
      <c r="S18" s="173"/>
      <c r="T18" s="173"/>
      <c r="U18" s="173"/>
      <c r="V18" s="173"/>
      <c r="W18" s="173"/>
      <c r="X18" s="164"/>
      <c r="Y18" s="16"/>
    </row>
    <row r="19" spans="2:26" ht="6" hidden="1" customHeight="1" thickBot="1" x14ac:dyDescent="0.35">
      <c r="B19" s="165"/>
      <c r="X19" s="162"/>
    </row>
    <row r="20" spans="2:26" ht="74.25" hidden="1" customHeight="1" thickBot="1" x14ac:dyDescent="0.4">
      <c r="B20" s="736" t="s">
        <v>417</v>
      </c>
      <c r="C20" s="737"/>
      <c r="D20" s="737"/>
      <c r="E20" s="737"/>
      <c r="F20" s="737"/>
      <c r="G20" s="737"/>
      <c r="H20" s="737"/>
      <c r="I20" s="737"/>
      <c r="J20" s="737"/>
      <c r="K20" s="737"/>
      <c r="L20" s="737"/>
      <c r="M20" s="737"/>
      <c r="N20" s="737"/>
      <c r="O20" s="737"/>
      <c r="P20" s="737"/>
      <c r="Q20" s="738"/>
      <c r="X20" s="162"/>
    </row>
    <row r="21" spans="2:26" ht="79.5" hidden="1" customHeight="1" thickBot="1" x14ac:dyDescent="0.35">
      <c r="B21" s="739" t="s">
        <v>282</v>
      </c>
      <c r="C21" s="740"/>
      <c r="D21" s="740"/>
      <c r="E21" s="740"/>
      <c r="F21" s="740"/>
      <c r="G21" s="740"/>
      <c r="H21" s="740"/>
      <c r="I21" s="740"/>
      <c r="J21" s="740"/>
      <c r="K21" s="740"/>
      <c r="L21" s="740"/>
      <c r="M21" s="740"/>
      <c r="N21" s="740"/>
      <c r="O21" s="740"/>
      <c r="P21" s="740"/>
      <c r="Q21" s="741"/>
      <c r="T21" s="175"/>
      <c r="U21" s="176"/>
      <c r="V21" s="176"/>
      <c r="W21" s="177"/>
      <c r="X21" s="162"/>
    </row>
    <row r="22" spans="2:26" hidden="1" x14ac:dyDescent="0.35">
      <c r="B22" s="769"/>
      <c r="C22" s="770"/>
      <c r="D22" s="770"/>
      <c r="E22" s="770"/>
      <c r="F22" s="770"/>
      <c r="G22" s="770"/>
      <c r="H22" s="770"/>
      <c r="I22" s="770"/>
      <c r="J22" s="770"/>
      <c r="K22" s="770"/>
      <c r="L22" s="770"/>
      <c r="M22" s="770"/>
      <c r="N22" s="770"/>
      <c r="O22" s="770"/>
      <c r="P22" s="770"/>
      <c r="Q22" s="770"/>
      <c r="R22" s="770"/>
      <c r="S22" s="770"/>
      <c r="T22" s="770"/>
      <c r="U22" s="770"/>
      <c r="V22" s="770"/>
      <c r="W22" s="771"/>
      <c r="X22" s="517"/>
    </row>
    <row r="23" spans="2:26" ht="18.5" hidden="1" x14ac:dyDescent="0.35">
      <c r="B23" s="700" t="s">
        <v>29</v>
      </c>
      <c r="C23" s="700"/>
      <c r="D23" s="700"/>
      <c r="E23" s="700"/>
      <c r="F23" s="700"/>
      <c r="G23" s="700"/>
      <c r="H23" s="700"/>
      <c r="I23" s="700"/>
      <c r="J23" s="700"/>
      <c r="K23" s="700"/>
      <c r="L23" s="700"/>
      <c r="M23" s="700"/>
      <c r="N23" s="700"/>
      <c r="O23" s="700"/>
      <c r="P23" s="700"/>
      <c r="Q23" s="700"/>
      <c r="R23" s="700"/>
      <c r="S23" s="700"/>
      <c r="T23" s="700"/>
      <c r="U23" s="700"/>
      <c r="V23" s="700"/>
      <c r="W23" s="700"/>
      <c r="X23" s="518"/>
    </row>
    <row r="24" spans="2:26" ht="18.5" hidden="1" x14ac:dyDescent="0.35">
      <c r="B24" s="700" t="s">
        <v>509</v>
      </c>
      <c r="C24" s="700"/>
      <c r="D24" s="700"/>
      <c r="E24" s="700"/>
      <c r="F24" s="700"/>
      <c r="G24" s="700"/>
      <c r="H24" s="700"/>
      <c r="I24" s="700"/>
      <c r="J24" s="700"/>
      <c r="K24" s="701"/>
      <c r="L24" s="701"/>
      <c r="M24" s="701"/>
      <c r="N24" s="701"/>
      <c r="O24" s="701"/>
      <c r="P24" s="701"/>
      <c r="Q24" s="701"/>
      <c r="R24" s="701"/>
      <c r="S24" s="700"/>
      <c r="T24" s="700"/>
      <c r="U24" s="700"/>
      <c r="V24" s="700"/>
      <c r="W24" s="700"/>
      <c r="X24" s="702"/>
    </row>
    <row r="25" spans="2:26" s="15" customFormat="1" ht="32" customHeight="1" x14ac:dyDescent="0.35">
      <c r="B25" s="703" t="s">
        <v>30</v>
      </c>
      <c r="C25" s="705" t="s">
        <v>31</v>
      </c>
      <c r="D25" s="707" t="s">
        <v>32</v>
      </c>
      <c r="E25" s="703" t="s">
        <v>33</v>
      </c>
      <c r="F25" s="703" t="s">
        <v>34</v>
      </c>
      <c r="G25" s="703" t="s">
        <v>35</v>
      </c>
      <c r="H25" s="694" t="s">
        <v>36</v>
      </c>
      <c r="I25" s="694"/>
      <c r="J25" s="694"/>
      <c r="K25" s="709" t="s">
        <v>37</v>
      </c>
      <c r="L25" s="709"/>
      <c r="M25" s="694" t="s">
        <v>38</v>
      </c>
      <c r="N25" s="692" t="s">
        <v>39</v>
      </c>
      <c r="O25" s="694" t="s">
        <v>40</v>
      </c>
      <c r="P25" s="696" t="s">
        <v>41</v>
      </c>
      <c r="Q25" s="698" t="s">
        <v>42</v>
      </c>
      <c r="R25" s="707" t="s">
        <v>43</v>
      </c>
      <c r="S25" s="707" t="s">
        <v>44</v>
      </c>
      <c r="T25" s="710" t="s">
        <v>45</v>
      </c>
      <c r="U25" s="711"/>
      <c r="V25" s="712" t="s">
        <v>46</v>
      </c>
      <c r="W25" s="707"/>
      <c r="X25" s="713" t="s">
        <v>47</v>
      </c>
      <c r="Y25" s="16"/>
    </row>
    <row r="26" spans="2:26" s="15" customFormat="1" ht="33" customHeight="1" thickBot="1" x14ac:dyDescent="0.4">
      <c r="B26" s="704"/>
      <c r="C26" s="706"/>
      <c r="D26" s="708"/>
      <c r="E26" s="704"/>
      <c r="F26" s="704"/>
      <c r="G26" s="704"/>
      <c r="H26" s="179" t="s">
        <v>48</v>
      </c>
      <c r="I26" s="179" t="s">
        <v>49</v>
      </c>
      <c r="J26" s="179" t="s">
        <v>50</v>
      </c>
      <c r="K26" s="180" t="s">
        <v>51</v>
      </c>
      <c r="L26" s="180" t="s">
        <v>52</v>
      </c>
      <c r="M26" s="695"/>
      <c r="N26" s="693"/>
      <c r="O26" s="695"/>
      <c r="P26" s="697"/>
      <c r="Q26" s="699"/>
      <c r="R26" s="708"/>
      <c r="S26" s="708"/>
      <c r="T26" s="182" t="s">
        <v>53</v>
      </c>
      <c r="U26" s="42" t="s">
        <v>54</v>
      </c>
      <c r="V26" s="42" t="s">
        <v>53</v>
      </c>
      <c r="W26" s="178" t="s">
        <v>54</v>
      </c>
      <c r="X26" s="714"/>
      <c r="Y26" s="16"/>
    </row>
    <row r="27" spans="2:26" ht="27.75" hidden="1" customHeight="1" thickBot="1" x14ac:dyDescent="0.4">
      <c r="B27" s="691" t="s">
        <v>55</v>
      </c>
      <c r="C27" s="691"/>
      <c r="D27" s="691"/>
      <c r="E27" s="691"/>
      <c r="F27" s="691"/>
      <c r="G27" s="691"/>
      <c r="H27" s="198">
        <f t="shared" ref="H27:P27" si="0">SUM(H28:H454)</f>
        <v>125897.63200000011</v>
      </c>
      <c r="I27" s="198">
        <f t="shared" si="0"/>
        <v>6532.0004000000054</v>
      </c>
      <c r="J27" s="198">
        <f t="shared" si="0"/>
        <v>115017.55440000002</v>
      </c>
      <c r="K27" s="198">
        <f t="shared" si="0"/>
        <v>15724.169000000065</v>
      </c>
      <c r="L27" s="198">
        <f t="shared" si="0"/>
        <v>1463.9109999999996</v>
      </c>
      <c r="M27" s="198">
        <f t="shared" si="0"/>
        <v>96505.58900000008</v>
      </c>
      <c r="N27" s="198">
        <f t="shared" si="0"/>
        <v>1032821.9099999999</v>
      </c>
      <c r="O27" s="198">
        <f t="shared" si="0"/>
        <v>395.43250600000277</v>
      </c>
      <c r="P27" s="199">
        <f t="shared" si="0"/>
        <v>307074973.86255628</v>
      </c>
      <c r="Q27" s="200"/>
      <c r="R27" s="201"/>
      <c r="S27" s="201">
        <f>COUNTIF(S28:S621,"Complete")</f>
        <v>355</v>
      </c>
      <c r="T27" s="170"/>
      <c r="U27" s="171"/>
      <c r="V27" s="171"/>
      <c r="W27" s="201"/>
      <c r="X27" s="186"/>
    </row>
    <row r="28" spans="2:26" ht="35.25" hidden="1"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96">
        <v>1126247.400108</v>
      </c>
      <c r="Q28" s="49">
        <v>45566</v>
      </c>
      <c r="R28" s="54" t="s">
        <v>60</v>
      </c>
      <c r="S28" s="51" t="s">
        <v>61</v>
      </c>
      <c r="T28" s="183">
        <v>45546</v>
      </c>
      <c r="U28" s="148">
        <v>45561</v>
      </c>
      <c r="V28" s="195">
        <v>45567</v>
      </c>
      <c r="W28" s="51">
        <v>45571</v>
      </c>
      <c r="X28" s="187"/>
      <c r="Y28" s="155">
        <v>1</v>
      </c>
    </row>
    <row r="29" spans="2:26" ht="35.25" hidden="1" customHeight="1" x14ac:dyDescent="0.35">
      <c r="B29" s="43"/>
      <c r="C29" s="48" t="s">
        <v>630</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379</v>
      </c>
      <c r="S29" s="51" t="s">
        <v>61</v>
      </c>
      <c r="T29" s="144"/>
      <c r="U29" s="139"/>
      <c r="V29" s="150"/>
      <c r="W29" s="511">
        <v>45946</v>
      </c>
      <c r="X29" s="190"/>
      <c r="Y29" s="156"/>
    </row>
    <row r="30" spans="2:26" ht="35.25" hidden="1" customHeight="1" x14ac:dyDescent="0.35">
      <c r="B30" s="44"/>
      <c r="C30" s="48" t="s">
        <v>504</v>
      </c>
      <c r="D30" s="44" t="s">
        <v>475</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96">
        <v>1765261</v>
      </c>
      <c r="Q30" s="49">
        <v>45791</v>
      </c>
      <c r="R30" s="497" t="s">
        <v>379</v>
      </c>
      <c r="S30" s="51" t="s">
        <v>61</v>
      </c>
      <c r="T30" s="144"/>
      <c r="U30" s="139"/>
      <c r="V30" s="150"/>
      <c r="W30" s="511">
        <v>45808</v>
      </c>
      <c r="X30" s="190"/>
      <c r="Y30" s="156"/>
    </row>
    <row r="31" spans="2:26" ht="35.25" hidden="1" customHeight="1" x14ac:dyDescent="0.3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96">
        <v>1126247.400108</v>
      </c>
      <c r="Q31" s="49">
        <v>45597</v>
      </c>
      <c r="R31" s="54" t="s">
        <v>60</v>
      </c>
      <c r="S31" s="51" t="s">
        <v>61</v>
      </c>
      <c r="T31" s="184">
        <v>45598</v>
      </c>
      <c r="U31" s="51">
        <v>45604</v>
      </c>
      <c r="V31" s="196">
        <v>45609</v>
      </c>
      <c r="W31" s="51">
        <v>45610</v>
      </c>
      <c r="X31" s="188"/>
      <c r="Y31" s="156">
        <v>2</v>
      </c>
      <c r="Z31" s="15"/>
    </row>
    <row r="32" spans="2:26" ht="35.25" hidden="1" customHeight="1" x14ac:dyDescent="0.3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96">
        <v>1126247.400108</v>
      </c>
      <c r="Q32" s="49">
        <v>45566</v>
      </c>
      <c r="R32" s="50" t="s">
        <v>60</v>
      </c>
      <c r="S32" s="51" t="s">
        <v>61</v>
      </c>
      <c r="T32" s="147">
        <v>45566</v>
      </c>
      <c r="U32" s="46">
        <v>45571</v>
      </c>
      <c r="V32" s="149">
        <v>45573</v>
      </c>
      <c r="W32" s="51">
        <v>45576</v>
      </c>
      <c r="X32" s="167"/>
      <c r="Y32" s="155">
        <v>1</v>
      </c>
    </row>
    <row r="33" spans="2:26" s="15" customFormat="1" ht="35.25" hidden="1" customHeight="1" x14ac:dyDescent="0.3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96">
        <v>1126247.400108</v>
      </c>
      <c r="Q33" s="49">
        <v>45566</v>
      </c>
      <c r="R33" s="54" t="s">
        <v>60</v>
      </c>
      <c r="S33" s="51" t="s">
        <v>61</v>
      </c>
      <c r="T33" s="147">
        <v>45551</v>
      </c>
      <c r="U33" s="46">
        <v>45556</v>
      </c>
      <c r="V33" s="149">
        <v>45584</v>
      </c>
      <c r="W33" s="51">
        <v>45586</v>
      </c>
      <c r="X33" s="167"/>
      <c r="Y33" s="155">
        <v>1</v>
      </c>
      <c r="Z33" s="5"/>
    </row>
    <row r="34" spans="2:26" ht="35.25" hidden="1" customHeight="1" x14ac:dyDescent="0.3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96">
        <v>984923.63610800006</v>
      </c>
      <c r="Q34" s="49">
        <v>45566</v>
      </c>
      <c r="R34" s="54" t="s">
        <v>60</v>
      </c>
      <c r="S34" s="51" t="s">
        <v>61</v>
      </c>
      <c r="T34" s="147">
        <v>45557</v>
      </c>
      <c r="U34" s="46">
        <v>45561</v>
      </c>
      <c r="V34" s="149">
        <v>45588</v>
      </c>
      <c r="W34" s="51">
        <v>45590</v>
      </c>
      <c r="X34" s="167"/>
      <c r="Y34" s="155">
        <v>1</v>
      </c>
    </row>
    <row r="35" spans="2:26" ht="35.25" hidden="1" customHeight="1" x14ac:dyDescent="0.3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96">
        <v>1126247.400108</v>
      </c>
      <c r="Q35" s="49">
        <v>45597</v>
      </c>
      <c r="R35" s="54" t="s">
        <v>60</v>
      </c>
      <c r="S35" s="51" t="s">
        <v>61</v>
      </c>
      <c r="T35" s="184">
        <v>45589</v>
      </c>
      <c r="U35" s="51">
        <v>45591</v>
      </c>
      <c r="V35" s="196">
        <v>45595</v>
      </c>
      <c r="W35" s="51">
        <v>45598</v>
      </c>
      <c r="X35" s="188"/>
      <c r="Y35" s="156">
        <v>1</v>
      </c>
    </row>
    <row r="36" spans="2:26" s="15" customFormat="1" ht="29.25" hidden="1" customHeight="1" x14ac:dyDescent="0.3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96">
        <v>1126247.400108</v>
      </c>
      <c r="Q36" s="49">
        <v>45597</v>
      </c>
      <c r="R36" s="50" t="s">
        <v>60</v>
      </c>
      <c r="S36" s="18" t="s">
        <v>61</v>
      </c>
      <c r="T36" s="184">
        <v>45606</v>
      </c>
      <c r="U36" s="51">
        <v>45610</v>
      </c>
      <c r="V36" s="196">
        <v>45613</v>
      </c>
      <c r="W36" s="51">
        <v>45614</v>
      </c>
      <c r="X36" s="188"/>
      <c r="Y36" s="156">
        <v>2</v>
      </c>
      <c r="Z36" s="5"/>
    </row>
    <row r="37" spans="2:26" ht="35.25" hidden="1" customHeight="1" x14ac:dyDescent="0.3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96">
        <v>645061.94810799998</v>
      </c>
      <c r="Q37" s="49">
        <v>45597</v>
      </c>
      <c r="R37" s="54" t="s">
        <v>60</v>
      </c>
      <c r="S37" s="51" t="s">
        <v>61</v>
      </c>
      <c r="T37" s="184">
        <v>45593</v>
      </c>
      <c r="U37" s="51">
        <v>45598</v>
      </c>
      <c r="V37" s="196">
        <v>45603</v>
      </c>
      <c r="W37" s="51">
        <v>45604</v>
      </c>
      <c r="X37" s="188"/>
      <c r="Y37" s="156">
        <v>2</v>
      </c>
    </row>
    <row r="38" spans="2:26" s="15" customFormat="1" ht="35.25" hidden="1" customHeight="1" x14ac:dyDescent="0.3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96">
        <v>2257063.774731</v>
      </c>
      <c r="Q38" s="49">
        <v>45627</v>
      </c>
      <c r="R38" s="50" t="s">
        <v>60</v>
      </c>
      <c r="S38" s="18" t="s">
        <v>61</v>
      </c>
      <c r="T38" s="184">
        <v>45618</v>
      </c>
      <c r="U38" s="51">
        <v>45621</v>
      </c>
      <c r="V38" s="196">
        <v>45637</v>
      </c>
      <c r="W38" s="51">
        <v>45640</v>
      </c>
      <c r="X38" s="167"/>
      <c r="Y38" s="155">
        <v>3</v>
      </c>
      <c r="Z38" s="5"/>
    </row>
    <row r="39" spans="2:26" s="15" customFormat="1" ht="36.75" hidden="1" customHeight="1" x14ac:dyDescent="0.35">
      <c r="B39" s="44"/>
      <c r="C39" s="48" t="s">
        <v>489</v>
      </c>
      <c r="D39" s="44" t="s">
        <v>511</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96">
        <v>1765261</v>
      </c>
      <c r="Q39" s="49">
        <v>45789</v>
      </c>
      <c r="R39" s="497" t="s">
        <v>379</v>
      </c>
      <c r="S39" s="51" t="s">
        <v>61</v>
      </c>
      <c r="T39" s="144"/>
      <c r="U39" s="139"/>
      <c r="V39" s="150"/>
      <c r="W39" s="511">
        <v>45799</v>
      </c>
      <c r="X39" s="190"/>
      <c r="Y39" s="156"/>
      <c r="Z39" s="5"/>
    </row>
    <row r="40" spans="2:26" s="15" customFormat="1" ht="31.5" hidden="1" customHeight="1" x14ac:dyDescent="0.35">
      <c r="B40" s="44"/>
      <c r="C40" s="48" t="s">
        <v>478</v>
      </c>
      <c r="D40" s="44" t="s">
        <v>65</v>
      </c>
      <c r="E40" s="44" t="s">
        <v>101</v>
      </c>
      <c r="F40" s="44" t="s">
        <v>278</v>
      </c>
      <c r="G40" s="44"/>
      <c r="H40" s="19">
        <v>236</v>
      </c>
      <c r="I40" s="19">
        <v>13</v>
      </c>
      <c r="J40" s="19">
        <v>249</v>
      </c>
      <c r="K40" s="19">
        <v>29.49</v>
      </c>
      <c r="L40" s="19">
        <v>2.86</v>
      </c>
      <c r="M40" s="19">
        <v>233.05</v>
      </c>
      <c r="N40" s="19">
        <v>1526</v>
      </c>
      <c r="O40" s="19">
        <v>0.86627600000000005</v>
      </c>
      <c r="P40" s="496">
        <v>645061.94810799998</v>
      </c>
      <c r="Q40" s="49">
        <v>45784</v>
      </c>
      <c r="R40" s="497" t="s">
        <v>379</v>
      </c>
      <c r="S40" s="18" t="s">
        <v>61</v>
      </c>
      <c r="T40" s="144"/>
      <c r="U40" s="139"/>
      <c r="V40" s="150"/>
      <c r="W40" s="511">
        <v>45788</v>
      </c>
      <c r="X40" s="190"/>
      <c r="Y40" s="156"/>
      <c r="Z40" s="5"/>
    </row>
    <row r="41" spans="2:26" s="15" customFormat="1" ht="35.25" hidden="1" customHeight="1" x14ac:dyDescent="0.35">
      <c r="B41" s="44"/>
      <c r="C41" s="48" t="s">
        <v>432</v>
      </c>
      <c r="D41" s="44" t="s">
        <v>65</v>
      </c>
      <c r="E41" s="44" t="s">
        <v>101</v>
      </c>
      <c r="F41" s="44" t="s">
        <v>278</v>
      </c>
      <c r="G41" s="44"/>
      <c r="H41" s="19">
        <v>236</v>
      </c>
      <c r="I41" s="19">
        <v>13</v>
      </c>
      <c r="J41" s="19">
        <v>249</v>
      </c>
      <c r="K41" s="19">
        <v>29.49</v>
      </c>
      <c r="L41" s="19">
        <v>2.86</v>
      </c>
      <c r="M41" s="19">
        <v>233.05</v>
      </c>
      <c r="N41" s="19">
        <v>1526</v>
      </c>
      <c r="O41" s="19">
        <v>0.86627600000000005</v>
      </c>
      <c r="P41" s="496">
        <v>645061.94810799998</v>
      </c>
      <c r="Q41" s="49">
        <v>45780</v>
      </c>
      <c r="R41" s="497" t="s">
        <v>379</v>
      </c>
      <c r="S41" s="51" t="s">
        <v>61</v>
      </c>
      <c r="T41" s="144"/>
      <c r="U41" s="139"/>
      <c r="V41" s="150"/>
      <c r="W41" s="511">
        <v>45790</v>
      </c>
      <c r="X41" s="190"/>
      <c r="Y41" s="156"/>
      <c r="Z41" s="5"/>
    </row>
    <row r="42" spans="2:26" s="15" customFormat="1" ht="35.25" hidden="1" customHeight="1" x14ac:dyDescent="0.35">
      <c r="B42" s="500">
        <v>45</v>
      </c>
      <c r="C42" s="48" t="s">
        <v>407</v>
      </c>
      <c r="D42" s="500" t="s">
        <v>65</v>
      </c>
      <c r="E42" s="44" t="s">
        <v>74</v>
      </c>
      <c r="F42" s="44" t="s">
        <v>278</v>
      </c>
      <c r="G42" s="44"/>
      <c r="H42" s="19">
        <v>221</v>
      </c>
      <c r="I42" s="19">
        <v>12</v>
      </c>
      <c r="J42" s="19">
        <v>233</v>
      </c>
      <c r="K42" s="19">
        <v>27.61</v>
      </c>
      <c r="L42" s="19">
        <v>2.61</v>
      </c>
      <c r="M42" s="19">
        <v>146.96</v>
      </c>
      <c r="N42" s="19">
        <v>1450</v>
      </c>
      <c r="O42" s="19">
        <v>0.86627600000000005</v>
      </c>
      <c r="P42" s="496">
        <v>650458.11210799997</v>
      </c>
      <c r="Q42" s="49">
        <v>45780</v>
      </c>
      <c r="R42" s="50" t="s">
        <v>379</v>
      </c>
      <c r="S42" s="51" t="s">
        <v>61</v>
      </c>
      <c r="T42" s="144"/>
      <c r="U42" s="139"/>
      <c r="V42" s="150"/>
      <c r="W42" s="511">
        <v>45785</v>
      </c>
      <c r="X42" s="190"/>
      <c r="Y42" s="156"/>
      <c r="Z42" s="5"/>
    </row>
    <row r="43" spans="2:26" ht="35.25" hidden="1" customHeight="1" x14ac:dyDescent="0.35">
      <c r="B43" s="44"/>
      <c r="C43" s="48" t="s">
        <v>422</v>
      </c>
      <c r="D43" s="500" t="s">
        <v>65</v>
      </c>
      <c r="E43" s="44" t="s">
        <v>101</v>
      </c>
      <c r="F43" s="44" t="s">
        <v>278</v>
      </c>
      <c r="G43" s="44"/>
      <c r="H43" s="19">
        <v>236</v>
      </c>
      <c r="I43" s="19">
        <v>13</v>
      </c>
      <c r="J43" s="19">
        <v>249</v>
      </c>
      <c r="K43" s="19">
        <v>29.49</v>
      </c>
      <c r="L43" s="19">
        <v>2.86</v>
      </c>
      <c r="M43" s="19">
        <v>233.05</v>
      </c>
      <c r="N43" s="19">
        <v>1526</v>
      </c>
      <c r="O43" s="19">
        <v>0.86627600000000005</v>
      </c>
      <c r="P43" s="496">
        <v>645061.94810799998</v>
      </c>
      <c r="Q43" s="499" t="s">
        <v>415</v>
      </c>
      <c r="R43" s="50" t="s">
        <v>69</v>
      </c>
      <c r="S43" s="51" t="s">
        <v>61</v>
      </c>
      <c r="T43" s="144"/>
      <c r="U43" s="139"/>
      <c r="V43" s="150"/>
      <c r="W43" s="511">
        <v>45769</v>
      </c>
      <c r="X43" s="190"/>
      <c r="Y43" s="156"/>
    </row>
    <row r="44" spans="2:26" s="15" customFormat="1" ht="35.25" hidden="1" customHeight="1" x14ac:dyDescent="0.35">
      <c r="B44" s="43">
        <v>1</v>
      </c>
      <c r="C44" s="568" t="s">
        <v>222</v>
      </c>
      <c r="D44" s="143" t="s">
        <v>77</v>
      </c>
      <c r="E44" s="143" t="s">
        <v>74</v>
      </c>
      <c r="F44" s="143"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96"/>
      <c r="Q44" s="49">
        <v>45962</v>
      </c>
      <c r="R44" s="497" t="s">
        <v>379</v>
      </c>
      <c r="S44" s="18" t="s">
        <v>61</v>
      </c>
      <c r="T44" s="147"/>
      <c r="U44" s="46"/>
      <c r="V44" s="149"/>
      <c r="W44" s="51">
        <v>45975</v>
      </c>
      <c r="X44" s="167" t="s">
        <v>223</v>
      </c>
      <c r="Y44" s="156"/>
      <c r="Z44" s="5"/>
    </row>
    <row r="45" spans="2:26" ht="35.25" hidden="1" customHeight="1" x14ac:dyDescent="0.35">
      <c r="B45" s="44"/>
      <c r="C45" s="48" t="s">
        <v>456</v>
      </c>
      <c r="D45" s="44" t="s">
        <v>468</v>
      </c>
      <c r="E45" s="44" t="s">
        <v>74</v>
      </c>
      <c r="F45" s="44" t="s">
        <v>278</v>
      </c>
      <c r="G45" s="44"/>
      <c r="H45" s="19">
        <f>K45*8</f>
        <v>988.64</v>
      </c>
      <c r="I45" s="19">
        <f>L45*4.4</f>
        <v>48.18</v>
      </c>
      <c r="J45" s="19">
        <f>SUBTOTAL(9,H45:I45)</f>
        <v>0</v>
      </c>
      <c r="K45" s="44">
        <v>123.58</v>
      </c>
      <c r="L45" s="44">
        <v>10.95</v>
      </c>
      <c r="M45" s="44">
        <v>692</v>
      </c>
      <c r="N45" s="19">
        <v>10940</v>
      </c>
      <c r="O45" s="19">
        <v>3.1590180000000001</v>
      </c>
      <c r="P45" s="496">
        <v>3395120.385094</v>
      </c>
      <c r="Q45" s="49">
        <v>45780</v>
      </c>
      <c r="R45" s="497" t="s">
        <v>379</v>
      </c>
      <c r="S45" s="51" t="s">
        <v>61</v>
      </c>
      <c r="T45" s="144"/>
      <c r="U45" s="139"/>
      <c r="V45" s="150"/>
      <c r="W45" s="511">
        <v>45780</v>
      </c>
      <c r="X45" s="190"/>
      <c r="Y45" s="156"/>
    </row>
    <row r="46" spans="2:26" ht="35.25" hidden="1" customHeight="1" x14ac:dyDescent="0.35">
      <c r="B46" s="44"/>
      <c r="C46" s="48" t="s">
        <v>457</v>
      </c>
      <c r="D46" s="44" t="s">
        <v>79</v>
      </c>
      <c r="E46" s="44" t="s">
        <v>74</v>
      </c>
      <c r="F46" s="44" t="s">
        <v>278</v>
      </c>
      <c r="G46" s="44"/>
      <c r="H46" s="19">
        <v>221</v>
      </c>
      <c r="I46" s="19">
        <v>12</v>
      </c>
      <c r="J46" s="19">
        <v>233</v>
      </c>
      <c r="K46" s="19">
        <v>27.61</v>
      </c>
      <c r="L46" s="19">
        <v>2.61</v>
      </c>
      <c r="M46" s="19">
        <v>146.96</v>
      </c>
      <c r="N46" s="19">
        <v>1450</v>
      </c>
      <c r="O46" s="19">
        <v>0.86627600000000005</v>
      </c>
      <c r="P46" s="496">
        <v>650458.11210799997</v>
      </c>
      <c r="Q46" s="49">
        <v>45780</v>
      </c>
      <c r="R46" s="497" t="s">
        <v>379</v>
      </c>
      <c r="S46" s="51" t="s">
        <v>61</v>
      </c>
      <c r="T46" s="144"/>
      <c r="U46" s="139"/>
      <c r="V46" s="150"/>
      <c r="W46" s="511">
        <v>45782</v>
      </c>
      <c r="X46" s="190"/>
      <c r="Y46" s="156"/>
    </row>
    <row r="47" spans="2:26" s="15" customFormat="1" ht="35.25" hidden="1" customHeight="1" x14ac:dyDescent="0.3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96">
        <v>2836089.3524490003</v>
      </c>
      <c r="Q47" s="49">
        <v>45780</v>
      </c>
      <c r="R47" s="497" t="s">
        <v>379</v>
      </c>
      <c r="S47" s="18" t="s">
        <v>61</v>
      </c>
      <c r="T47" s="147">
        <v>45675</v>
      </c>
      <c r="U47" s="46"/>
      <c r="V47" s="149"/>
      <c r="W47" s="51">
        <v>45795</v>
      </c>
      <c r="X47" s="167" t="s">
        <v>223</v>
      </c>
      <c r="Y47" s="156"/>
      <c r="Z47" s="5"/>
    </row>
    <row r="48" spans="2:26" s="15" customFormat="1" ht="33" hidden="1" customHeight="1" x14ac:dyDescent="0.3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96">
        <v>752440.09410799993</v>
      </c>
      <c r="Q48" s="49">
        <v>45658</v>
      </c>
      <c r="R48" s="50" t="s">
        <v>69</v>
      </c>
      <c r="S48" s="18" t="s">
        <v>61</v>
      </c>
      <c r="T48" s="184">
        <v>45662</v>
      </c>
      <c r="U48" s="51">
        <v>45667</v>
      </c>
      <c r="V48" s="196">
        <v>45668</v>
      </c>
      <c r="W48" s="51">
        <v>45672</v>
      </c>
      <c r="X48" s="191"/>
      <c r="Y48" s="157"/>
    </row>
    <row r="49" spans="2:26" s="15" customFormat="1" ht="35.25" hidden="1" customHeight="1" x14ac:dyDescent="0.35">
      <c r="B49" s="44"/>
      <c r="C49" s="48" t="s">
        <v>493</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96">
        <v>705045.34674800001</v>
      </c>
      <c r="Q49" s="49">
        <v>45789</v>
      </c>
      <c r="R49" s="497" t="s">
        <v>379</v>
      </c>
      <c r="S49" s="51" t="s">
        <v>61</v>
      </c>
      <c r="T49" s="144">
        <v>45799</v>
      </c>
      <c r="U49" s="634"/>
      <c r="V49" s="150"/>
      <c r="W49" s="511">
        <v>45801</v>
      </c>
      <c r="X49" s="190"/>
      <c r="Y49" s="156"/>
      <c r="Z49" s="5"/>
    </row>
    <row r="50" spans="2:26" ht="35.25" hidden="1" customHeight="1" x14ac:dyDescent="0.35">
      <c r="B50" s="43"/>
      <c r="C50" s="48" t="s">
        <v>632</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379</v>
      </c>
      <c r="S50" s="51" t="s">
        <v>61</v>
      </c>
      <c r="T50" s="144"/>
      <c r="U50" s="139"/>
      <c r="V50" s="150"/>
      <c r="W50" s="139">
        <v>45980</v>
      </c>
      <c r="X50" s="190"/>
      <c r="Y50" s="156"/>
    </row>
    <row r="51" spans="2:26" s="15" customFormat="1" ht="35.25" hidden="1" customHeight="1" x14ac:dyDescent="0.3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96">
        <v>2723053.0864490005</v>
      </c>
      <c r="Q51" s="49">
        <v>45689</v>
      </c>
      <c r="R51" s="50" t="s">
        <v>69</v>
      </c>
      <c r="S51" s="18" t="s">
        <v>61</v>
      </c>
      <c r="T51" s="147">
        <v>45684</v>
      </c>
      <c r="U51" s="46">
        <v>45690</v>
      </c>
      <c r="V51" s="149">
        <v>45693</v>
      </c>
      <c r="W51" s="51">
        <v>45695</v>
      </c>
      <c r="X51" s="190"/>
      <c r="Y51" s="156"/>
      <c r="Z51" s="5"/>
    </row>
    <row r="52" spans="2:26" s="15" customFormat="1" ht="35.25" hidden="1" customHeight="1" x14ac:dyDescent="0.3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96">
        <v>650458.11210799997</v>
      </c>
      <c r="Q52" s="49">
        <v>45597</v>
      </c>
      <c r="R52" s="50" t="s">
        <v>60</v>
      </c>
      <c r="S52" s="18" t="s">
        <v>61</v>
      </c>
      <c r="T52" s="184">
        <v>45613</v>
      </c>
      <c r="U52" s="51">
        <v>45615</v>
      </c>
      <c r="V52" s="196">
        <v>45621</v>
      </c>
      <c r="W52" s="51">
        <v>45623</v>
      </c>
      <c r="X52" s="167"/>
      <c r="Y52" s="155">
        <v>2</v>
      </c>
      <c r="Z52" s="5"/>
    </row>
    <row r="53" spans="2:26" s="15" customFormat="1" ht="35.25" hidden="1" customHeight="1" x14ac:dyDescent="0.3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96">
        <v>1054575.3581079999</v>
      </c>
      <c r="Q53" s="49">
        <v>45627</v>
      </c>
      <c r="R53" s="50" t="s">
        <v>86</v>
      </c>
      <c r="S53" s="18" t="s">
        <v>61</v>
      </c>
      <c r="T53" s="184">
        <v>45611</v>
      </c>
      <c r="U53" s="51">
        <v>45614</v>
      </c>
      <c r="V53" s="196">
        <v>45625</v>
      </c>
      <c r="W53" s="51">
        <v>45629</v>
      </c>
      <c r="X53" s="167"/>
      <c r="Y53" s="155">
        <v>3</v>
      </c>
    </row>
    <row r="54" spans="2:26" s="15" customFormat="1" ht="35.25" hidden="1" customHeight="1" x14ac:dyDescent="0.3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96">
        <v>2671411.6827309998</v>
      </c>
      <c r="Q54" s="49">
        <v>45597</v>
      </c>
      <c r="R54" s="50" t="s">
        <v>60</v>
      </c>
      <c r="S54" s="18" t="s">
        <v>61</v>
      </c>
      <c r="T54" s="184">
        <v>45616</v>
      </c>
      <c r="U54" s="51">
        <v>45617</v>
      </c>
      <c r="V54" s="196">
        <v>45625</v>
      </c>
      <c r="W54" s="51">
        <v>45626</v>
      </c>
      <c r="X54" s="188"/>
      <c r="Y54" s="156">
        <v>3</v>
      </c>
      <c r="Z54" s="5"/>
    </row>
    <row r="55" spans="2:26" s="15" customFormat="1" ht="29.25" hidden="1" customHeight="1" x14ac:dyDescent="0.3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96">
        <v>984923.63610800006</v>
      </c>
      <c r="Q55" s="49">
        <v>45597</v>
      </c>
      <c r="R55" s="50" t="s">
        <v>86</v>
      </c>
      <c r="S55" s="18" t="s">
        <v>61</v>
      </c>
      <c r="T55" s="184">
        <v>45575</v>
      </c>
      <c r="U55" s="51">
        <v>45600</v>
      </c>
      <c r="V55" s="196">
        <v>45608</v>
      </c>
      <c r="W55" s="51">
        <v>45615</v>
      </c>
      <c r="X55" s="167"/>
      <c r="Y55" s="155">
        <v>2</v>
      </c>
    </row>
    <row r="56" spans="2:26" s="15" customFormat="1" ht="35.25" hidden="1" customHeight="1" x14ac:dyDescent="0.35">
      <c r="B56" s="44"/>
      <c r="C56" s="48" t="s">
        <v>445</v>
      </c>
      <c r="D56" s="44" t="s">
        <v>468</v>
      </c>
      <c r="E56" s="44" t="s">
        <v>74</v>
      </c>
      <c r="F56" s="44" t="s">
        <v>278</v>
      </c>
      <c r="G56" s="44"/>
      <c r="H56" s="19">
        <f>K56*8</f>
        <v>988.64</v>
      </c>
      <c r="I56" s="19">
        <f>L56*4.4</f>
        <v>48.18</v>
      </c>
      <c r="J56" s="19">
        <f>SUBTOTAL(9,H56:I56)</f>
        <v>0</v>
      </c>
      <c r="K56" s="44">
        <v>123.58</v>
      </c>
      <c r="L56" s="44">
        <v>10.95</v>
      </c>
      <c r="M56" s="44">
        <v>692</v>
      </c>
      <c r="N56" s="19">
        <v>10940</v>
      </c>
      <c r="O56" s="19">
        <v>3.1590180000000001</v>
      </c>
      <c r="P56" s="496">
        <v>3395120.385094</v>
      </c>
      <c r="Q56" s="499" t="s">
        <v>415</v>
      </c>
      <c r="R56" s="497" t="s">
        <v>379</v>
      </c>
      <c r="S56" s="51" t="s">
        <v>61</v>
      </c>
      <c r="T56" s="144"/>
      <c r="U56" s="139"/>
      <c r="V56" s="150"/>
      <c r="W56" s="511">
        <v>45769</v>
      </c>
      <c r="X56" s="190"/>
      <c r="Y56" s="156"/>
      <c r="Z56" s="5"/>
    </row>
    <row r="57" spans="2:26" ht="30.75" hidden="1" customHeight="1" x14ac:dyDescent="0.35">
      <c r="B57" s="44"/>
      <c r="C57" s="48" t="s">
        <v>446</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96">
        <v>2836089.3524490003</v>
      </c>
      <c r="Q57" s="499" t="s">
        <v>415</v>
      </c>
      <c r="R57" s="497" t="s">
        <v>379</v>
      </c>
      <c r="S57" s="51" t="s">
        <v>61</v>
      </c>
      <c r="T57" s="144"/>
      <c r="U57" s="139"/>
      <c r="V57" s="150"/>
      <c r="W57" s="511">
        <v>45774</v>
      </c>
      <c r="X57" s="190"/>
      <c r="Y57" s="156"/>
    </row>
    <row r="58" spans="2:26" ht="30.75" hidden="1" customHeight="1" x14ac:dyDescent="0.3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96">
        <v>650458.11210799997</v>
      </c>
      <c r="Q58" s="49">
        <v>45627</v>
      </c>
      <c r="R58" s="53" t="s">
        <v>80</v>
      </c>
      <c r="S58" s="18" t="s">
        <v>61</v>
      </c>
      <c r="T58" s="184">
        <v>45585</v>
      </c>
      <c r="U58" s="51">
        <v>45623</v>
      </c>
      <c r="V58" s="196">
        <v>45634</v>
      </c>
      <c r="W58" s="51">
        <v>45639</v>
      </c>
      <c r="X58" s="167"/>
      <c r="Y58" s="155">
        <v>3</v>
      </c>
      <c r="Z58" s="15"/>
    </row>
    <row r="59" spans="2:26" ht="30.75" hidden="1" customHeight="1" x14ac:dyDescent="0.3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96">
        <v>1054575.3581079999</v>
      </c>
      <c r="Q59" s="49">
        <v>45597</v>
      </c>
      <c r="R59" s="53" t="s">
        <v>80</v>
      </c>
      <c r="S59" s="18" t="s">
        <v>61</v>
      </c>
      <c r="T59" s="184">
        <v>45591</v>
      </c>
      <c r="U59" s="51">
        <v>45612</v>
      </c>
      <c r="V59" s="196">
        <v>45625</v>
      </c>
      <c r="W59" s="51">
        <v>45626</v>
      </c>
      <c r="X59" s="188"/>
      <c r="Y59" s="156">
        <v>2</v>
      </c>
      <c r="Z59" s="15"/>
    </row>
    <row r="60" spans="2:26" s="4" customFormat="1" ht="29.25" hidden="1" customHeight="1" x14ac:dyDescent="0.3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96">
        <v>1054575.3581079999</v>
      </c>
      <c r="Q60" s="49">
        <v>45627</v>
      </c>
      <c r="R60" s="50" t="s">
        <v>69</v>
      </c>
      <c r="S60" s="18" t="s">
        <v>61</v>
      </c>
      <c r="T60" s="184">
        <v>45633</v>
      </c>
      <c r="U60" s="51">
        <v>45637</v>
      </c>
      <c r="V60" s="196">
        <v>45640</v>
      </c>
      <c r="W60" s="51">
        <v>45645</v>
      </c>
      <c r="X60" s="190"/>
      <c r="Y60" s="155">
        <v>3</v>
      </c>
      <c r="Z60" s="5"/>
    </row>
    <row r="61" spans="2:26" s="4" customFormat="1" ht="26.25" hidden="1" customHeight="1" x14ac:dyDescent="0.3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96">
        <v>984923.63610800006</v>
      </c>
      <c r="Q61" s="49">
        <v>45566</v>
      </c>
      <c r="R61" s="50" t="s">
        <v>538</v>
      </c>
      <c r="S61" s="51" t="s">
        <v>61</v>
      </c>
      <c r="T61" s="184">
        <v>45582</v>
      </c>
      <c r="U61" s="51">
        <v>45585</v>
      </c>
      <c r="V61" s="196">
        <v>45592</v>
      </c>
      <c r="W61" s="51">
        <v>45593</v>
      </c>
      <c r="X61" s="188"/>
      <c r="Y61" s="156">
        <v>2</v>
      </c>
      <c r="Z61" s="5"/>
    </row>
    <row r="62" spans="2:26" ht="31.5" hidden="1" customHeight="1" x14ac:dyDescent="0.3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96">
        <v>1761921.9257309998</v>
      </c>
      <c r="Q62" s="49">
        <v>45627</v>
      </c>
      <c r="R62" s="50" t="s">
        <v>69</v>
      </c>
      <c r="S62" s="18" t="s">
        <v>61</v>
      </c>
      <c r="T62" s="147">
        <v>45648</v>
      </c>
      <c r="U62" s="46">
        <v>45651</v>
      </c>
      <c r="V62" s="149">
        <v>45655</v>
      </c>
      <c r="W62" s="51">
        <v>45657</v>
      </c>
      <c r="X62" s="190"/>
      <c r="Y62" s="155">
        <v>4</v>
      </c>
    </row>
    <row r="63" spans="2:26" ht="28.5" hidden="1" customHeight="1" x14ac:dyDescent="0.3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96">
        <v>984923.63610800006</v>
      </c>
      <c r="Q63" s="49">
        <v>45566</v>
      </c>
      <c r="R63" s="54" t="s">
        <v>69</v>
      </c>
      <c r="S63" s="51" t="s">
        <v>61</v>
      </c>
      <c r="T63" s="147">
        <v>45568</v>
      </c>
      <c r="U63" s="46">
        <v>45578</v>
      </c>
      <c r="V63" s="149">
        <v>45591</v>
      </c>
      <c r="W63" s="51">
        <v>45594</v>
      </c>
      <c r="X63" s="188"/>
      <c r="Y63" s="156">
        <v>2</v>
      </c>
    </row>
    <row r="64" spans="2:26" ht="29.25" hidden="1" customHeight="1" x14ac:dyDescent="0.3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96">
        <v>984923.63610800006</v>
      </c>
      <c r="Q64" s="49">
        <v>45566</v>
      </c>
      <c r="R64" s="54" t="s">
        <v>69</v>
      </c>
      <c r="S64" s="51" t="s">
        <v>61</v>
      </c>
      <c r="T64" s="147">
        <v>45544</v>
      </c>
      <c r="U64" s="46">
        <v>45560</v>
      </c>
      <c r="V64" s="149">
        <v>45566</v>
      </c>
      <c r="W64" s="51">
        <v>45572</v>
      </c>
      <c r="X64" s="167"/>
      <c r="Y64" s="155">
        <v>1</v>
      </c>
    </row>
    <row r="65" spans="2:26" s="15" customFormat="1" ht="36.75" hidden="1" customHeight="1" x14ac:dyDescent="0.3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96">
        <v>984923.63610800006</v>
      </c>
      <c r="Q65" s="49">
        <v>45597</v>
      </c>
      <c r="R65" s="50" t="s">
        <v>69</v>
      </c>
      <c r="S65" s="18" t="s">
        <v>61</v>
      </c>
      <c r="T65" s="184">
        <v>45604</v>
      </c>
      <c r="U65" s="51">
        <v>45619</v>
      </c>
      <c r="V65" s="196">
        <v>45625</v>
      </c>
      <c r="W65" s="51">
        <v>45626</v>
      </c>
      <c r="X65" s="188"/>
      <c r="Y65" s="156">
        <v>3</v>
      </c>
    </row>
    <row r="66" spans="2:26" ht="28.5" hidden="1" customHeight="1" x14ac:dyDescent="0.3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96">
        <v>1126247.400108</v>
      </c>
      <c r="Q66" s="49">
        <v>45689</v>
      </c>
      <c r="R66" s="50" t="s">
        <v>69</v>
      </c>
      <c r="S66" s="18" t="s">
        <v>61</v>
      </c>
      <c r="T66" s="184">
        <v>45698</v>
      </c>
      <c r="U66" s="51">
        <v>45704</v>
      </c>
      <c r="V66" s="196">
        <v>45703</v>
      </c>
      <c r="W66" s="51">
        <v>45705</v>
      </c>
      <c r="X66" s="181"/>
      <c r="Y66" s="157"/>
      <c r="Z66" s="15"/>
    </row>
    <row r="67" spans="2:26" ht="25.5" hidden="1" customHeight="1" x14ac:dyDescent="0.3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96">
        <v>3282540.8247309998</v>
      </c>
      <c r="Q67" s="49">
        <v>45627</v>
      </c>
      <c r="R67" s="50" t="s">
        <v>108</v>
      </c>
      <c r="S67" s="18" t="s">
        <v>61</v>
      </c>
      <c r="T67" s="184">
        <v>45621</v>
      </c>
      <c r="U67" s="51">
        <v>45625</v>
      </c>
      <c r="V67" s="196">
        <v>45638</v>
      </c>
      <c r="W67" s="51">
        <v>45643</v>
      </c>
      <c r="X67" s="167"/>
      <c r="Y67" s="155">
        <v>3</v>
      </c>
    </row>
    <row r="68" spans="2:26" ht="24" hidden="1" customHeight="1" x14ac:dyDescent="0.3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96">
        <v>984923.63610800006</v>
      </c>
      <c r="Q68" s="49">
        <v>45597</v>
      </c>
      <c r="R68" s="50" t="s">
        <v>72</v>
      </c>
      <c r="S68" s="18" t="s">
        <v>61</v>
      </c>
      <c r="T68" s="147">
        <v>45573</v>
      </c>
      <c r="U68" s="46">
        <v>45587</v>
      </c>
      <c r="V68" s="196">
        <v>45614</v>
      </c>
      <c r="W68" s="51">
        <v>45618</v>
      </c>
      <c r="X68" s="167"/>
      <c r="Y68" s="155">
        <v>2</v>
      </c>
      <c r="Z68" s="15"/>
    </row>
    <row r="69" spans="2:26" ht="30" hidden="1" customHeight="1" x14ac:dyDescent="0.3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96">
        <v>984923.63610800006</v>
      </c>
      <c r="Q69" s="49">
        <v>45597</v>
      </c>
      <c r="R69" s="50" t="s">
        <v>108</v>
      </c>
      <c r="S69" s="18" t="s">
        <v>61</v>
      </c>
      <c r="T69" s="184">
        <v>45606</v>
      </c>
      <c r="U69" s="51">
        <v>45615</v>
      </c>
      <c r="V69" s="196">
        <v>45621</v>
      </c>
      <c r="W69" s="51">
        <v>45625</v>
      </c>
      <c r="X69" s="167"/>
      <c r="Y69" s="155">
        <v>3</v>
      </c>
    </row>
    <row r="70" spans="2:26" ht="24.75" hidden="1" customHeight="1" x14ac:dyDescent="0.3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96">
        <v>745277.51610799995</v>
      </c>
      <c r="Q70" s="49">
        <v>45597</v>
      </c>
      <c r="R70" s="50" t="s">
        <v>108</v>
      </c>
      <c r="S70" s="18" t="s">
        <v>61</v>
      </c>
      <c r="T70" s="184">
        <v>45602</v>
      </c>
      <c r="U70" s="51">
        <v>45606</v>
      </c>
      <c r="V70" s="196">
        <v>45610</v>
      </c>
      <c r="W70" s="51">
        <v>45613</v>
      </c>
      <c r="X70" s="188"/>
      <c r="Y70" s="156">
        <v>2</v>
      </c>
      <c r="Z70" s="15"/>
    </row>
    <row r="71" spans="2:26" ht="29.25" hidden="1" customHeight="1" x14ac:dyDescent="0.35">
      <c r="B71" s="44"/>
      <c r="C71" s="48" t="s">
        <v>512</v>
      </c>
      <c r="D71" s="44" t="s">
        <v>77</v>
      </c>
      <c r="E71" s="44" t="s">
        <v>74</v>
      </c>
      <c r="F71" s="44" t="s">
        <v>278</v>
      </c>
      <c r="G71" s="44"/>
      <c r="H71" s="19">
        <f>K71*8</f>
        <v>251.2</v>
      </c>
      <c r="I71" s="19">
        <f>L71*4.4</f>
        <v>12.716000000000001</v>
      </c>
      <c r="J71" s="19">
        <f>SUBTOTAL(9,H71:I71)</f>
        <v>0</v>
      </c>
      <c r="K71" s="19">
        <v>31.4</v>
      </c>
      <c r="L71" s="19">
        <v>2.89</v>
      </c>
      <c r="M71" s="19">
        <v>164.7</v>
      </c>
      <c r="N71" s="19">
        <v>1802</v>
      </c>
      <c r="O71" s="19">
        <v>0.86627600000000005</v>
      </c>
      <c r="P71" s="496">
        <v>752440.09410799993</v>
      </c>
      <c r="Q71" s="49">
        <v>45822</v>
      </c>
      <c r="R71" s="497" t="s">
        <v>379</v>
      </c>
      <c r="S71" s="51" t="s">
        <v>61</v>
      </c>
      <c r="T71" s="144"/>
      <c r="U71" s="139"/>
      <c r="V71" s="150"/>
      <c r="W71" s="511">
        <v>45815</v>
      </c>
      <c r="X71" s="190"/>
      <c r="Y71" s="156"/>
    </row>
    <row r="72" spans="2:26" ht="29.25" hidden="1" customHeight="1" x14ac:dyDescent="0.3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96">
        <v>1161364.312108</v>
      </c>
      <c r="Q72" s="49">
        <v>45597</v>
      </c>
      <c r="R72" s="50" t="s">
        <v>82</v>
      </c>
      <c r="S72" s="18" t="s">
        <v>61</v>
      </c>
      <c r="T72" s="184">
        <v>45602</v>
      </c>
      <c r="U72" s="51">
        <v>45606</v>
      </c>
      <c r="V72" s="196">
        <v>45617</v>
      </c>
      <c r="W72" s="51">
        <v>45619</v>
      </c>
      <c r="X72" s="167"/>
      <c r="Y72" s="155"/>
      <c r="Z72" s="15"/>
    </row>
    <row r="73" spans="2:26" ht="29.25" hidden="1" customHeight="1" x14ac:dyDescent="0.3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96">
        <v>984923.63610800006</v>
      </c>
      <c r="Q73" s="49">
        <v>45566</v>
      </c>
      <c r="R73" s="50" t="s">
        <v>82</v>
      </c>
      <c r="S73" s="51" t="s">
        <v>61</v>
      </c>
      <c r="T73" s="147">
        <v>45571</v>
      </c>
      <c r="U73" s="46">
        <v>45575</v>
      </c>
      <c r="V73" s="149">
        <v>45587</v>
      </c>
      <c r="W73" s="51">
        <v>45589</v>
      </c>
      <c r="X73" s="167"/>
      <c r="Y73" s="155">
        <v>1</v>
      </c>
    </row>
    <row r="74" spans="2:26" ht="29.25" hidden="1" customHeight="1" x14ac:dyDescent="0.3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96">
        <v>1126247.400108</v>
      </c>
      <c r="Q74" s="49">
        <v>45597</v>
      </c>
      <c r="R74" s="50" t="s">
        <v>82</v>
      </c>
      <c r="S74" s="18" t="s">
        <v>61</v>
      </c>
      <c r="T74" s="184">
        <v>45580</v>
      </c>
      <c r="U74" s="51">
        <v>45610</v>
      </c>
      <c r="V74" s="196">
        <v>45623</v>
      </c>
      <c r="W74" s="51">
        <v>45625</v>
      </c>
      <c r="X74" s="188"/>
      <c r="Y74" s="156">
        <v>2</v>
      </c>
      <c r="Z74" s="15"/>
    </row>
    <row r="75" spans="2:26" s="15" customFormat="1" ht="36.75" hidden="1" customHeight="1" x14ac:dyDescent="0.3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96">
        <v>984923.63610800006</v>
      </c>
      <c r="Q75" s="49">
        <v>45597</v>
      </c>
      <c r="R75" s="50" t="s">
        <v>82</v>
      </c>
      <c r="S75" s="18" t="s">
        <v>61</v>
      </c>
      <c r="T75" s="184">
        <v>45579</v>
      </c>
      <c r="U75" s="51">
        <v>45606</v>
      </c>
      <c r="V75" s="196">
        <v>45610</v>
      </c>
      <c r="W75" s="51">
        <v>45611</v>
      </c>
      <c r="X75" s="188"/>
      <c r="Y75" s="156">
        <v>2</v>
      </c>
    </row>
    <row r="76" spans="2:26" s="15" customFormat="1" ht="36.75" hidden="1" customHeight="1" x14ac:dyDescent="0.3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96">
        <v>1595805.5120649999</v>
      </c>
      <c r="Q76" s="49">
        <v>45689</v>
      </c>
      <c r="R76" s="50" t="s">
        <v>118</v>
      </c>
      <c r="S76" s="18" t="s">
        <v>61</v>
      </c>
      <c r="T76" s="184">
        <v>45703</v>
      </c>
      <c r="U76" s="51">
        <v>45706</v>
      </c>
      <c r="V76" s="196">
        <v>45707</v>
      </c>
      <c r="W76" s="51">
        <v>45708</v>
      </c>
      <c r="X76" s="181"/>
      <c r="Y76" s="157"/>
    </row>
    <row r="77" spans="2:26" s="15" customFormat="1" ht="36.75" hidden="1" customHeight="1" x14ac:dyDescent="0.3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96">
        <v>1126247.400108</v>
      </c>
      <c r="Q77" s="49">
        <v>45597</v>
      </c>
      <c r="R77" s="50" t="s">
        <v>97</v>
      </c>
      <c r="S77" s="51" t="s">
        <v>61</v>
      </c>
      <c r="T77" s="184">
        <v>45590</v>
      </c>
      <c r="U77" s="51">
        <v>45600</v>
      </c>
      <c r="V77" s="196">
        <v>45604</v>
      </c>
      <c r="W77" s="51">
        <v>45606</v>
      </c>
      <c r="X77" s="188"/>
      <c r="Y77" s="156">
        <v>2</v>
      </c>
    </row>
    <row r="78" spans="2:26" ht="29.25" hidden="1" customHeight="1" x14ac:dyDescent="0.3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96">
        <v>650458.11210799997</v>
      </c>
      <c r="Q78" s="49">
        <v>45566</v>
      </c>
      <c r="R78" s="50" t="s">
        <v>72</v>
      </c>
      <c r="S78" s="51" t="s">
        <v>61</v>
      </c>
      <c r="T78" s="147">
        <v>45563</v>
      </c>
      <c r="U78" s="46">
        <v>45565</v>
      </c>
      <c r="V78" s="149">
        <v>45572</v>
      </c>
      <c r="W78" s="51">
        <v>45576</v>
      </c>
      <c r="X78" s="167"/>
      <c r="Y78" s="155">
        <v>1</v>
      </c>
    </row>
    <row r="79" spans="2:26" ht="29.25" hidden="1" customHeight="1" x14ac:dyDescent="0.3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96">
        <v>1324196.909065</v>
      </c>
      <c r="Q79" s="49">
        <v>45658</v>
      </c>
      <c r="R79" s="50" t="s">
        <v>118</v>
      </c>
      <c r="S79" s="18" t="s">
        <v>61</v>
      </c>
      <c r="T79" s="147">
        <v>45655</v>
      </c>
      <c r="U79" s="46">
        <v>45659</v>
      </c>
      <c r="V79" s="149">
        <v>45660</v>
      </c>
      <c r="W79" s="51">
        <v>45661</v>
      </c>
      <c r="X79" s="190"/>
      <c r="Y79" s="155"/>
    </row>
    <row r="80" spans="2:26" ht="29.25" hidden="1" customHeight="1" x14ac:dyDescent="0.3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96">
        <v>1126247.400108</v>
      </c>
      <c r="Q80" s="49">
        <v>45597</v>
      </c>
      <c r="R80" s="50" t="s">
        <v>94</v>
      </c>
      <c r="S80" s="51" t="s">
        <v>61</v>
      </c>
      <c r="T80" s="184">
        <v>45583</v>
      </c>
      <c r="U80" s="51">
        <v>45590</v>
      </c>
      <c r="V80" s="196">
        <v>45595</v>
      </c>
      <c r="W80" s="51">
        <v>45600</v>
      </c>
      <c r="X80" s="188"/>
      <c r="Y80" s="156">
        <v>2</v>
      </c>
    </row>
    <row r="81" spans="2:26" s="15" customFormat="1" ht="36.75" hidden="1" customHeight="1" x14ac:dyDescent="0.3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96">
        <v>1126247.400108</v>
      </c>
      <c r="Q81" s="49">
        <v>45597</v>
      </c>
      <c r="R81" s="50" t="s">
        <v>94</v>
      </c>
      <c r="S81" s="18" t="s">
        <v>61</v>
      </c>
      <c r="T81" s="184">
        <v>45597</v>
      </c>
      <c r="U81" s="51">
        <v>45609</v>
      </c>
      <c r="V81" s="196">
        <v>45611</v>
      </c>
      <c r="W81" s="51">
        <v>45614</v>
      </c>
      <c r="X81" s="167"/>
      <c r="Y81" s="155">
        <v>2</v>
      </c>
    </row>
    <row r="82" spans="2:26" ht="29.25" hidden="1" customHeight="1" x14ac:dyDescent="0.3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96">
        <v>1054575.3581079999</v>
      </c>
      <c r="Q82" s="49">
        <v>45627</v>
      </c>
      <c r="R82" s="50" t="s">
        <v>94</v>
      </c>
      <c r="S82" s="18" t="s">
        <v>61</v>
      </c>
      <c r="T82" s="184">
        <v>45604</v>
      </c>
      <c r="U82" s="51">
        <v>45626</v>
      </c>
      <c r="V82" s="196">
        <v>45598</v>
      </c>
      <c r="W82" s="51">
        <v>45634</v>
      </c>
      <c r="X82" s="167"/>
      <c r="Y82" s="155">
        <v>3</v>
      </c>
      <c r="Z82" s="15"/>
    </row>
    <row r="83" spans="2:26" ht="29.25" hidden="1" customHeight="1" x14ac:dyDescent="0.3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96">
        <v>752440.09410799993</v>
      </c>
      <c r="Q83" s="49">
        <v>45627</v>
      </c>
      <c r="R83" s="50" t="s">
        <v>94</v>
      </c>
      <c r="S83" s="18" t="s">
        <v>61</v>
      </c>
      <c r="T83" s="184">
        <v>45623</v>
      </c>
      <c r="U83" s="51">
        <v>45638</v>
      </c>
      <c r="V83" s="196">
        <v>45640</v>
      </c>
      <c r="W83" s="51">
        <v>45642</v>
      </c>
      <c r="X83" s="167"/>
      <c r="Y83" s="155">
        <v>3</v>
      </c>
    </row>
    <row r="84" spans="2:26" ht="29.25" hidden="1" customHeight="1" x14ac:dyDescent="0.3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96">
        <v>3567510.0260000001</v>
      </c>
      <c r="Q84" s="49">
        <v>45658</v>
      </c>
      <c r="R84" s="50" t="s">
        <v>118</v>
      </c>
      <c r="S84" s="18" t="s">
        <v>61</v>
      </c>
      <c r="T84" s="184">
        <v>45659</v>
      </c>
      <c r="U84" s="51">
        <v>45679</v>
      </c>
      <c r="V84" s="196">
        <v>45681</v>
      </c>
      <c r="W84" s="51">
        <v>45684</v>
      </c>
      <c r="X84" s="191"/>
      <c r="Y84" s="157"/>
      <c r="Z84" s="15"/>
    </row>
    <row r="85" spans="2:26" ht="29.25" hidden="1" customHeight="1" x14ac:dyDescent="0.35">
      <c r="B85" s="43"/>
      <c r="C85" s="552" t="s">
        <v>639</v>
      </c>
      <c r="D85" s="44" t="s">
        <v>640</v>
      </c>
      <c r="E85" s="43" t="s">
        <v>58</v>
      </c>
      <c r="F85" s="44" t="s">
        <v>278</v>
      </c>
      <c r="G85" s="43"/>
      <c r="H85" s="19">
        <f>K85*8</f>
        <v>1357.44</v>
      </c>
      <c r="I85" s="19">
        <f>L85*4.4</f>
        <v>71.28</v>
      </c>
      <c r="J85" s="19">
        <f>SUM(H85:I85)</f>
        <v>1428.72</v>
      </c>
      <c r="K85" s="45">
        <v>169.68</v>
      </c>
      <c r="L85" s="45">
        <v>16.2</v>
      </c>
      <c r="M85" s="45">
        <v>1042.48</v>
      </c>
      <c r="N85" s="45">
        <v>21650.28</v>
      </c>
      <c r="O85" s="61">
        <v>5.5590000000000002</v>
      </c>
      <c r="P85" s="515"/>
      <c r="Q85" s="49">
        <v>46005</v>
      </c>
      <c r="R85" s="52" t="s">
        <v>379</v>
      </c>
      <c r="S85" s="51" t="s">
        <v>61</v>
      </c>
      <c r="T85" s="144"/>
      <c r="U85" s="139"/>
      <c r="V85" s="150"/>
      <c r="W85" s="139">
        <v>46019</v>
      </c>
      <c r="X85" s="190"/>
      <c r="Y85" s="156"/>
    </row>
    <row r="86" spans="2:26" ht="29.25" hidden="1" customHeight="1" x14ac:dyDescent="0.3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96">
        <v>650458.11210799997</v>
      </c>
      <c r="Q86" s="49">
        <v>45597</v>
      </c>
      <c r="R86" s="50" t="s">
        <v>97</v>
      </c>
      <c r="S86" s="18" t="s">
        <v>61</v>
      </c>
      <c r="T86" s="184">
        <v>45609</v>
      </c>
      <c r="U86" s="51">
        <v>45614</v>
      </c>
      <c r="V86" s="196">
        <v>45616</v>
      </c>
      <c r="W86" s="51">
        <v>45618</v>
      </c>
      <c r="X86" s="167"/>
      <c r="Y86" s="155">
        <v>2</v>
      </c>
    </row>
    <row r="87" spans="2:26" s="15" customFormat="1" ht="36.75" hidden="1" customHeight="1" x14ac:dyDescent="0.3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96">
        <v>984923.63610800006</v>
      </c>
      <c r="Q87" s="49">
        <v>45597</v>
      </c>
      <c r="R87" s="50" t="s">
        <v>97</v>
      </c>
      <c r="S87" s="18" t="s">
        <v>61</v>
      </c>
      <c r="T87" s="184">
        <v>45594</v>
      </c>
      <c r="U87" s="51">
        <v>45608</v>
      </c>
      <c r="V87" s="196">
        <v>45610</v>
      </c>
      <c r="W87" s="51">
        <v>45610</v>
      </c>
      <c r="X87" s="188"/>
      <c r="Y87" s="156">
        <v>2</v>
      </c>
    </row>
    <row r="88" spans="2:26" ht="29.25" hidden="1" customHeight="1" x14ac:dyDescent="0.3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96">
        <v>650458.11210799997</v>
      </c>
      <c r="Q88" s="49">
        <v>45597</v>
      </c>
      <c r="R88" s="50" t="s">
        <v>97</v>
      </c>
      <c r="S88" s="18" t="s">
        <v>61</v>
      </c>
      <c r="T88" s="184">
        <v>45606</v>
      </c>
      <c r="U88" s="51">
        <v>45622</v>
      </c>
      <c r="V88" s="196">
        <v>45623</v>
      </c>
      <c r="W88" s="51">
        <v>45625</v>
      </c>
      <c r="X88" s="188"/>
      <c r="Y88" s="156">
        <v>2</v>
      </c>
      <c r="Z88" s="15"/>
    </row>
    <row r="89" spans="2:26" ht="29.25" hidden="1" customHeight="1" x14ac:dyDescent="0.3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96">
        <v>650458.11210799997</v>
      </c>
      <c r="Q89" s="49">
        <v>45627</v>
      </c>
      <c r="R89" s="50" t="s">
        <v>72</v>
      </c>
      <c r="S89" s="18" t="s">
        <v>61</v>
      </c>
      <c r="T89" s="184">
        <v>45629</v>
      </c>
      <c r="U89" s="51">
        <v>45630</v>
      </c>
      <c r="V89" s="196">
        <v>45633</v>
      </c>
      <c r="W89" s="51">
        <v>45635</v>
      </c>
      <c r="X89" s="167"/>
      <c r="Y89" s="155">
        <v>3</v>
      </c>
    </row>
    <row r="90" spans="2:26" ht="29.25" hidden="1" customHeight="1" x14ac:dyDescent="0.3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96">
        <v>752440.09410799993</v>
      </c>
      <c r="Q90" s="49">
        <v>45627</v>
      </c>
      <c r="R90" s="50" t="s">
        <v>97</v>
      </c>
      <c r="S90" s="18" t="s">
        <v>61</v>
      </c>
      <c r="T90" s="184">
        <v>45618</v>
      </c>
      <c r="U90" s="51">
        <v>45626</v>
      </c>
      <c r="V90" s="196">
        <v>45630</v>
      </c>
      <c r="W90" s="51">
        <v>45631</v>
      </c>
      <c r="X90" s="188"/>
      <c r="Y90" s="156">
        <v>3</v>
      </c>
    </row>
    <row r="91" spans="2:26" ht="29.25" hidden="1"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96">
        <v>752440.09410799993</v>
      </c>
      <c r="Q91" s="49">
        <v>45627</v>
      </c>
      <c r="R91" s="50" t="s">
        <v>97</v>
      </c>
      <c r="S91" s="18" t="s">
        <v>61</v>
      </c>
      <c r="T91" s="184">
        <v>45627</v>
      </c>
      <c r="U91" s="51">
        <v>45636</v>
      </c>
      <c r="V91" s="196">
        <v>45636</v>
      </c>
      <c r="W91" s="51">
        <v>45638</v>
      </c>
      <c r="X91" s="190"/>
      <c r="Y91" s="155">
        <v>3</v>
      </c>
    </row>
    <row r="92" spans="2:26" ht="29.25" hidden="1" customHeight="1" x14ac:dyDescent="0.3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96">
        <v>3510320.9327309998</v>
      </c>
      <c r="Q92" s="49">
        <v>45627</v>
      </c>
      <c r="R92" s="50" t="s">
        <v>118</v>
      </c>
      <c r="S92" s="18" t="s">
        <v>61</v>
      </c>
      <c r="T92" s="184">
        <v>45629</v>
      </c>
      <c r="U92" s="51">
        <v>45631</v>
      </c>
      <c r="V92" s="196">
        <v>45637</v>
      </c>
      <c r="W92" s="51">
        <v>45645</v>
      </c>
      <c r="X92" s="190"/>
      <c r="Y92" s="155">
        <v>3</v>
      </c>
    </row>
    <row r="93" spans="2:26" ht="29.25" hidden="1" customHeight="1" x14ac:dyDescent="0.3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96">
        <v>752440.09410799993</v>
      </c>
      <c r="Q93" s="49">
        <v>45627</v>
      </c>
      <c r="R93" s="50" t="s">
        <v>536</v>
      </c>
      <c r="S93" s="56" t="s">
        <v>61</v>
      </c>
      <c r="T93" s="184">
        <v>45630</v>
      </c>
      <c r="U93" s="51">
        <v>45653</v>
      </c>
      <c r="V93" s="196">
        <v>45655</v>
      </c>
      <c r="W93" s="51">
        <v>45657</v>
      </c>
      <c r="X93" s="190"/>
      <c r="Y93" s="155"/>
    </row>
    <row r="94" spans="2:26" ht="29.25" hidden="1" customHeight="1" x14ac:dyDescent="0.3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96">
        <v>752440.09410799993</v>
      </c>
      <c r="Q94" s="49">
        <v>45597</v>
      </c>
      <c r="R94" s="50" t="s">
        <v>118</v>
      </c>
      <c r="S94" s="18" t="s">
        <v>61</v>
      </c>
      <c r="T94" s="184">
        <v>45612</v>
      </c>
      <c r="U94" s="51">
        <v>45613</v>
      </c>
      <c r="V94" s="196">
        <v>45615</v>
      </c>
      <c r="W94" s="51">
        <v>45616</v>
      </c>
      <c r="X94" s="188"/>
      <c r="Y94" s="156">
        <v>2</v>
      </c>
      <c r="Z94" s="4"/>
    </row>
    <row r="95" spans="2:26" ht="29.25" hidden="1" customHeight="1" x14ac:dyDescent="0.3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96">
        <v>984923.63610800006</v>
      </c>
      <c r="Q95" s="49">
        <v>45627</v>
      </c>
      <c r="R95" s="50" t="s">
        <v>536</v>
      </c>
      <c r="S95" s="18" t="s">
        <v>61</v>
      </c>
      <c r="T95" s="184">
        <v>45629</v>
      </c>
      <c r="U95" s="51">
        <v>45637</v>
      </c>
      <c r="V95" s="196">
        <v>45638</v>
      </c>
      <c r="W95" s="51">
        <v>45640</v>
      </c>
      <c r="X95" s="167"/>
      <c r="Y95" s="155">
        <v>3</v>
      </c>
    </row>
    <row r="96" spans="2:26" s="15" customFormat="1" ht="36.75" hidden="1" customHeight="1" x14ac:dyDescent="0.3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96">
        <v>984923.63610800006</v>
      </c>
      <c r="Q96" s="49">
        <v>45627</v>
      </c>
      <c r="R96" s="50" t="s">
        <v>536</v>
      </c>
      <c r="S96" s="18" t="s">
        <v>61</v>
      </c>
      <c r="T96" s="184">
        <v>45618</v>
      </c>
      <c r="U96" s="51">
        <v>45622</v>
      </c>
      <c r="V96" s="196">
        <v>45629</v>
      </c>
      <c r="W96" s="51">
        <v>45633</v>
      </c>
      <c r="X96" s="167"/>
      <c r="Y96" s="155">
        <v>3</v>
      </c>
      <c r="Z96" s="5"/>
    </row>
    <row r="97" spans="2:26" ht="29.25" hidden="1" customHeight="1" x14ac:dyDescent="0.35">
      <c r="B97" s="44"/>
      <c r="C97" s="48" t="s">
        <v>549</v>
      </c>
      <c r="D97" s="44" t="s">
        <v>77</v>
      </c>
      <c r="E97" s="44" t="s">
        <v>58</v>
      </c>
      <c r="F97" s="44" t="s">
        <v>278</v>
      </c>
      <c r="G97" s="44" t="s">
        <v>550</v>
      </c>
      <c r="H97" s="19">
        <v>383</v>
      </c>
      <c r="I97" s="19">
        <v>20</v>
      </c>
      <c r="J97" s="19">
        <v>403</v>
      </c>
      <c r="K97" s="19">
        <v>47.77</v>
      </c>
      <c r="L97" s="19">
        <v>4.46</v>
      </c>
      <c r="M97" s="19">
        <v>264.87</v>
      </c>
      <c r="N97" s="19">
        <v>2353</v>
      </c>
      <c r="O97" s="19">
        <v>0.86627600000000005</v>
      </c>
      <c r="P97" s="496">
        <v>1126247.400108</v>
      </c>
      <c r="Q97" s="49">
        <v>45914</v>
      </c>
      <c r="R97" s="50" t="s">
        <v>548</v>
      </c>
      <c r="S97" s="51" t="s">
        <v>61</v>
      </c>
      <c r="T97" s="144"/>
      <c r="U97" s="139"/>
      <c r="V97" s="150"/>
      <c r="W97" s="511">
        <v>45919</v>
      </c>
      <c r="X97" s="190"/>
      <c r="Y97" s="156"/>
    </row>
    <row r="98" spans="2:26" ht="29.25" hidden="1" customHeight="1" x14ac:dyDescent="0.3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96">
        <v>752440.09410799993</v>
      </c>
      <c r="Q98" s="49">
        <v>45627</v>
      </c>
      <c r="R98" s="50" t="s">
        <v>115</v>
      </c>
      <c r="S98" s="18" t="s">
        <v>61</v>
      </c>
      <c r="T98" s="184">
        <v>45629</v>
      </c>
      <c r="U98" s="51">
        <v>45631</v>
      </c>
      <c r="V98" s="196">
        <v>45632</v>
      </c>
      <c r="W98" s="51">
        <v>45633</v>
      </c>
      <c r="X98" s="167"/>
      <c r="Y98" s="155">
        <v>3</v>
      </c>
    </row>
    <row r="99" spans="2:26" ht="29.25" hidden="1" customHeight="1" x14ac:dyDescent="0.3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96">
        <v>650458.11210799997</v>
      </c>
      <c r="Q99" s="49">
        <v>45597</v>
      </c>
      <c r="R99" s="50" t="s">
        <v>115</v>
      </c>
      <c r="S99" s="18" t="s">
        <v>61</v>
      </c>
      <c r="T99" s="184">
        <v>45615</v>
      </c>
      <c r="U99" s="51">
        <v>45622</v>
      </c>
      <c r="V99" s="196">
        <v>45625</v>
      </c>
      <c r="W99" s="51">
        <v>45626</v>
      </c>
      <c r="X99" s="189"/>
      <c r="Y99" s="158">
        <v>2</v>
      </c>
    </row>
    <row r="100" spans="2:26" ht="29.25" hidden="1" customHeight="1" x14ac:dyDescent="0.3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96">
        <v>752440.09410799993</v>
      </c>
      <c r="Q100" s="49">
        <v>45597</v>
      </c>
      <c r="R100" s="50" t="s">
        <v>115</v>
      </c>
      <c r="S100" s="18" t="s">
        <v>61</v>
      </c>
      <c r="T100" s="184">
        <v>45610</v>
      </c>
      <c r="U100" s="51">
        <v>45618</v>
      </c>
      <c r="V100" s="196">
        <v>45621</v>
      </c>
      <c r="W100" s="51">
        <v>45624</v>
      </c>
      <c r="X100" s="167"/>
      <c r="Y100" s="155">
        <v>2</v>
      </c>
    </row>
    <row r="101" spans="2:26" ht="29.25" hidden="1" customHeight="1" x14ac:dyDescent="0.3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96">
        <v>1161364.312108</v>
      </c>
      <c r="Q101" s="49">
        <v>45597</v>
      </c>
      <c r="R101" s="50" t="s">
        <v>118</v>
      </c>
      <c r="S101" s="18" t="s">
        <v>61</v>
      </c>
      <c r="T101" s="184">
        <v>45610</v>
      </c>
      <c r="U101" s="51">
        <v>45616</v>
      </c>
      <c r="V101" s="196">
        <v>45618</v>
      </c>
      <c r="W101" s="51">
        <v>45619</v>
      </c>
      <c r="X101" s="188"/>
      <c r="Y101" s="156">
        <v>2</v>
      </c>
    </row>
    <row r="102" spans="2:26" ht="29.25" hidden="1" customHeight="1" x14ac:dyDescent="0.3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96">
        <v>1161364.312108</v>
      </c>
      <c r="Q102" s="49">
        <v>45597</v>
      </c>
      <c r="R102" s="50" t="s">
        <v>118</v>
      </c>
      <c r="S102" s="18" t="s">
        <v>61</v>
      </c>
      <c r="T102" s="184">
        <v>45613</v>
      </c>
      <c r="U102" s="51">
        <v>45618</v>
      </c>
      <c r="V102" s="196">
        <v>45622</v>
      </c>
      <c r="W102" s="51">
        <v>45623</v>
      </c>
      <c r="X102" s="167"/>
      <c r="Y102" s="155">
        <v>2</v>
      </c>
      <c r="Z102" s="4"/>
    </row>
    <row r="103" spans="2:26" ht="29.25" hidden="1" customHeight="1" x14ac:dyDescent="0.35">
      <c r="B103" s="500">
        <v>33</v>
      </c>
      <c r="C103" s="501" t="s">
        <v>390</v>
      </c>
      <c r="D103" s="500" t="s">
        <v>391</v>
      </c>
      <c r="E103" s="500" t="s">
        <v>74</v>
      </c>
      <c r="F103" s="500" t="s">
        <v>278</v>
      </c>
      <c r="G103" s="500"/>
      <c r="H103" s="502">
        <f>K103*8</f>
        <v>1008.24</v>
      </c>
      <c r="I103" s="502">
        <f>L103*4.4</f>
        <v>49.764000000000003</v>
      </c>
      <c r="J103" s="502">
        <f>SUBTOTAL(9,H103:I103)</f>
        <v>0</v>
      </c>
      <c r="K103" s="502">
        <v>126.03</v>
      </c>
      <c r="L103" s="502">
        <v>11.31</v>
      </c>
      <c r="M103" s="502">
        <v>716</v>
      </c>
      <c r="N103" s="502">
        <v>11510</v>
      </c>
      <c r="O103" s="19">
        <v>3.1590180000000001</v>
      </c>
      <c r="P103" s="496">
        <v>3508292.325094</v>
      </c>
      <c r="Q103" s="499" t="s">
        <v>415</v>
      </c>
      <c r="R103" s="497" t="s">
        <v>379</v>
      </c>
      <c r="S103" s="51" t="s">
        <v>61</v>
      </c>
      <c r="T103" s="144"/>
      <c r="U103" s="139"/>
      <c r="V103" s="150"/>
      <c r="W103" s="511">
        <v>45750</v>
      </c>
      <c r="X103" s="193" t="s">
        <v>392</v>
      </c>
      <c r="Y103" s="646"/>
      <c r="Z103" s="59"/>
    </row>
    <row r="104" spans="2:26" s="15" customFormat="1" ht="36.75" hidden="1" customHeight="1" x14ac:dyDescent="0.35">
      <c r="B104" s="500">
        <v>30</v>
      </c>
      <c r="C104" s="501" t="s">
        <v>380</v>
      </c>
      <c r="D104" s="500" t="s">
        <v>231</v>
      </c>
      <c r="E104" s="500" t="s">
        <v>74</v>
      </c>
      <c r="F104" s="500" t="s">
        <v>278</v>
      </c>
      <c r="G104" s="44" t="s">
        <v>232</v>
      </c>
      <c r="H104" s="19">
        <v>756</v>
      </c>
      <c r="I104" s="19">
        <v>42</v>
      </c>
      <c r="J104" s="19">
        <v>798</v>
      </c>
      <c r="K104" s="44">
        <v>94.46</v>
      </c>
      <c r="L104" s="44">
        <v>9.33</v>
      </c>
      <c r="M104" s="44">
        <v>584</v>
      </c>
      <c r="N104" s="19">
        <v>9095</v>
      </c>
      <c r="O104" s="19">
        <v>2.4947030000000003</v>
      </c>
      <c r="P104" s="496">
        <v>2723053.0864490005</v>
      </c>
      <c r="Q104" s="498" t="s">
        <v>415</v>
      </c>
      <c r="R104" s="497" t="s">
        <v>379</v>
      </c>
      <c r="S104" s="51" t="s">
        <v>61</v>
      </c>
      <c r="T104" s="144"/>
      <c r="U104" s="139"/>
      <c r="V104" s="150"/>
      <c r="W104" s="511">
        <v>45754</v>
      </c>
      <c r="X104" s="193" t="s">
        <v>280</v>
      </c>
      <c r="Y104" s="646"/>
      <c r="Z104" s="59"/>
    </row>
    <row r="105" spans="2:26" ht="29.25" hidden="1" customHeight="1" x14ac:dyDescent="0.3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96">
        <v>1126247.400108</v>
      </c>
      <c r="Q105" s="49">
        <v>45627</v>
      </c>
      <c r="R105" s="50" t="s">
        <v>118</v>
      </c>
      <c r="S105" s="18" t="s">
        <v>61</v>
      </c>
      <c r="T105" s="147">
        <v>45643</v>
      </c>
      <c r="U105" s="46">
        <v>45651</v>
      </c>
      <c r="V105" s="149">
        <v>45652</v>
      </c>
      <c r="W105" s="51">
        <v>45652</v>
      </c>
      <c r="X105" s="190"/>
      <c r="Y105" s="155">
        <v>4</v>
      </c>
    </row>
    <row r="106" spans="2:26" ht="29.25" hidden="1" customHeight="1" x14ac:dyDescent="0.3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96">
        <v>1126247.400108</v>
      </c>
      <c r="Q106" s="49">
        <v>45627</v>
      </c>
      <c r="R106" s="50" t="s">
        <v>118</v>
      </c>
      <c r="S106" s="18" t="s">
        <v>61</v>
      </c>
      <c r="T106" s="184">
        <v>45614</v>
      </c>
      <c r="U106" s="51">
        <v>45625</v>
      </c>
      <c r="V106" s="196">
        <v>45625</v>
      </c>
      <c r="W106" s="51">
        <v>45627</v>
      </c>
      <c r="X106" s="188"/>
      <c r="Y106" s="156"/>
    </row>
    <row r="107" spans="2:26" ht="29.25" hidden="1" customHeight="1" x14ac:dyDescent="0.3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96">
        <v>5088278.7390940003</v>
      </c>
      <c r="Q107" s="49">
        <v>45689</v>
      </c>
      <c r="R107" s="50" t="s">
        <v>485</v>
      </c>
      <c r="S107" s="18" t="s">
        <v>61</v>
      </c>
      <c r="T107" s="147">
        <v>45706</v>
      </c>
      <c r="U107" s="46">
        <v>45712</v>
      </c>
      <c r="V107" s="149">
        <v>45712</v>
      </c>
      <c r="W107" s="51">
        <v>45715</v>
      </c>
      <c r="X107" s="190"/>
      <c r="Y107" s="156"/>
    </row>
    <row r="108" spans="2:26" ht="29.25" hidden="1" customHeight="1" x14ac:dyDescent="0.35">
      <c r="B108" s="500">
        <v>31</v>
      </c>
      <c r="C108" s="501" t="s">
        <v>381</v>
      </c>
      <c r="D108" s="500" t="s">
        <v>150</v>
      </c>
      <c r="E108" s="500" t="s">
        <v>74</v>
      </c>
      <c r="F108" s="500" t="s">
        <v>278</v>
      </c>
      <c r="G108" s="500"/>
      <c r="H108" s="502">
        <f>K108*8</f>
        <v>755.6</v>
      </c>
      <c r="I108" s="502">
        <f>L108*4.4</f>
        <v>32.295999999999999</v>
      </c>
      <c r="J108" s="502">
        <f>SUBTOTAL(9,H108:I108)</f>
        <v>0</v>
      </c>
      <c r="K108" s="502">
        <v>94.45</v>
      </c>
      <c r="L108" s="502">
        <v>7.34</v>
      </c>
      <c r="M108" s="502">
        <v>453.17</v>
      </c>
      <c r="N108" s="502">
        <v>4557</v>
      </c>
      <c r="O108" s="19">
        <v>2.348757</v>
      </c>
      <c r="P108" s="496">
        <v>2124325.999731</v>
      </c>
      <c r="Q108" s="498" t="s">
        <v>415</v>
      </c>
      <c r="R108" s="497" t="s">
        <v>379</v>
      </c>
      <c r="S108" s="18" t="s">
        <v>61</v>
      </c>
      <c r="T108" s="144"/>
      <c r="U108" s="139"/>
      <c r="V108" s="150"/>
      <c r="W108" s="511">
        <v>45762</v>
      </c>
      <c r="X108" s="193" t="s">
        <v>280</v>
      </c>
      <c r="Y108" s="646"/>
      <c r="Z108" s="59"/>
    </row>
    <row r="109" spans="2:26" ht="29.25" hidden="1" customHeight="1" x14ac:dyDescent="0.35">
      <c r="B109" s="500">
        <v>32</v>
      </c>
      <c r="C109" s="501" t="s">
        <v>382</v>
      </c>
      <c r="D109" s="500" t="s">
        <v>231</v>
      </c>
      <c r="E109" s="500" t="s">
        <v>74</v>
      </c>
      <c r="F109" s="500" t="s">
        <v>278</v>
      </c>
      <c r="G109" s="44" t="s">
        <v>232</v>
      </c>
      <c r="H109" s="19">
        <v>756</v>
      </c>
      <c r="I109" s="19">
        <v>42</v>
      </c>
      <c r="J109" s="19">
        <v>798</v>
      </c>
      <c r="K109" s="44">
        <v>94.46</v>
      </c>
      <c r="L109" s="44">
        <v>9.33</v>
      </c>
      <c r="M109" s="19">
        <v>584</v>
      </c>
      <c r="N109" s="19">
        <v>9095</v>
      </c>
      <c r="O109" s="19">
        <v>2.4947030000000003</v>
      </c>
      <c r="P109" s="496">
        <v>2723053.0864490005</v>
      </c>
      <c r="Q109" s="499" t="s">
        <v>415</v>
      </c>
      <c r="R109" s="497" t="s">
        <v>379</v>
      </c>
      <c r="S109" s="51" t="s">
        <v>61</v>
      </c>
      <c r="T109" s="144"/>
      <c r="U109" s="139"/>
      <c r="V109" s="150"/>
      <c r="W109" s="511">
        <v>45759</v>
      </c>
      <c r="X109" s="193" t="s">
        <v>280</v>
      </c>
      <c r="Y109" s="646"/>
      <c r="Z109" s="59"/>
    </row>
    <row r="110" spans="2:26" ht="29.25" hidden="1" customHeight="1" x14ac:dyDescent="0.3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96">
        <v>984923.63610800006</v>
      </c>
      <c r="Q110" s="49">
        <v>45658</v>
      </c>
      <c r="R110" s="50" t="s">
        <v>141</v>
      </c>
      <c r="S110" s="18" t="s">
        <v>61</v>
      </c>
      <c r="T110" s="184">
        <v>45623</v>
      </c>
      <c r="U110" s="51">
        <v>45626</v>
      </c>
      <c r="V110" s="196">
        <v>45663</v>
      </c>
      <c r="W110" s="51">
        <v>45669</v>
      </c>
      <c r="X110" s="181"/>
      <c r="Y110" s="157"/>
      <c r="Z110" s="15"/>
    </row>
    <row r="111" spans="2:26" s="15" customFormat="1" ht="36.75" hidden="1" customHeight="1" x14ac:dyDescent="0.3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96">
        <v>984923.63610800006</v>
      </c>
      <c r="Q111" s="49">
        <v>45658</v>
      </c>
      <c r="R111" s="50" t="s">
        <v>141</v>
      </c>
      <c r="S111" s="18" t="s">
        <v>61</v>
      </c>
      <c r="T111" s="184">
        <v>45651</v>
      </c>
      <c r="U111" s="51">
        <v>45684</v>
      </c>
      <c r="V111" s="196">
        <v>45686</v>
      </c>
      <c r="W111" s="51">
        <v>45687</v>
      </c>
      <c r="X111" s="181"/>
      <c r="Y111" s="157"/>
    </row>
    <row r="112" spans="2:26" s="15" customFormat="1" ht="36.75" hidden="1" customHeight="1" x14ac:dyDescent="0.3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96">
        <v>1126247.400108</v>
      </c>
      <c r="Q112" s="49">
        <v>45658</v>
      </c>
      <c r="R112" s="50" t="s">
        <v>141</v>
      </c>
      <c r="S112" s="18" t="s">
        <v>61</v>
      </c>
      <c r="T112" s="184">
        <v>45624</v>
      </c>
      <c r="U112" s="51">
        <v>45626</v>
      </c>
      <c r="V112" s="196">
        <v>45680</v>
      </c>
      <c r="W112" s="51">
        <v>45681</v>
      </c>
      <c r="X112" s="181"/>
      <c r="Y112" s="157"/>
    </row>
    <row r="113" spans="2:26" s="15" customFormat="1" ht="36.75" hidden="1" customHeight="1" x14ac:dyDescent="0.35">
      <c r="B113" s="44"/>
      <c r="C113" s="48" t="s">
        <v>506</v>
      </c>
      <c r="D113" s="44" t="s">
        <v>170</v>
      </c>
      <c r="E113" s="44" t="s">
        <v>101</v>
      </c>
      <c r="F113" s="44" t="s">
        <v>278</v>
      </c>
      <c r="G113" s="44"/>
      <c r="H113" s="19">
        <f t="shared" ref="H113:H118" si="1">K113*8</f>
        <v>516.08000000000004</v>
      </c>
      <c r="I113" s="19">
        <f t="shared" ref="I113:I118" si="2">L113*4.4</f>
        <v>24.332000000000004</v>
      </c>
      <c r="J113" s="19">
        <f>SUBTOTAL(9,H113:I113)</f>
        <v>0</v>
      </c>
      <c r="K113" s="19">
        <v>64.510000000000005</v>
      </c>
      <c r="L113" s="19">
        <v>5.53</v>
      </c>
      <c r="M113" s="19">
        <v>432.79</v>
      </c>
      <c r="N113" s="19">
        <v>2988</v>
      </c>
      <c r="O113" s="19">
        <v>1.768</v>
      </c>
      <c r="P113" s="496">
        <v>1344129.8150650002</v>
      </c>
      <c r="Q113" s="49">
        <v>45822</v>
      </c>
      <c r="R113" s="497" t="s">
        <v>379</v>
      </c>
      <c r="S113" s="51" t="s">
        <v>61</v>
      </c>
      <c r="T113" s="144"/>
      <c r="U113" s="139"/>
      <c r="V113" s="150"/>
      <c r="W113" s="511">
        <v>45810</v>
      </c>
      <c r="X113" s="162"/>
      <c r="Y113" s="156"/>
      <c r="Z113" s="5"/>
    </row>
    <row r="114" spans="2:26" s="15" customFormat="1" ht="36.75" hidden="1" customHeight="1" x14ac:dyDescent="0.35">
      <c r="B114" s="43"/>
      <c r="C114" s="48" t="s">
        <v>645</v>
      </c>
      <c r="D114" s="44" t="s">
        <v>391</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379</v>
      </c>
      <c r="S114" s="51" t="s">
        <v>61</v>
      </c>
      <c r="T114" s="144"/>
      <c r="U114" s="139"/>
      <c r="V114" s="150"/>
      <c r="W114" s="139">
        <v>45987</v>
      </c>
      <c r="X114" s="190"/>
      <c r="Y114" s="156"/>
      <c r="Z114" s="5"/>
    </row>
    <row r="115" spans="2:26" s="15" customFormat="1" ht="36.75" hidden="1" customHeight="1" x14ac:dyDescent="0.35">
      <c r="B115" s="43"/>
      <c r="C115" s="48" t="s">
        <v>646</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605">
        <v>3.1589999999999998</v>
      </c>
      <c r="P115" s="19"/>
      <c r="Q115" s="49">
        <v>46005</v>
      </c>
      <c r="R115" s="52" t="s">
        <v>379</v>
      </c>
      <c r="S115" s="51" t="s">
        <v>61</v>
      </c>
      <c r="T115" s="144"/>
      <c r="U115" s="139"/>
      <c r="V115" s="150"/>
      <c r="W115" s="139">
        <v>45994</v>
      </c>
      <c r="X115" s="190"/>
      <c r="Y115" s="156"/>
      <c r="Z115" s="5"/>
    </row>
    <row r="116" spans="2:26" s="15" customFormat="1" ht="36.75" hidden="1" customHeight="1" x14ac:dyDescent="0.35">
      <c r="B116" s="43"/>
      <c r="C116" s="48" t="s">
        <v>647</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2467</v>
      </c>
      <c r="O116" s="61">
        <v>0.86599999999999999</v>
      </c>
      <c r="P116" s="515"/>
      <c r="Q116" s="49">
        <v>46005</v>
      </c>
      <c r="R116" s="52" t="s">
        <v>379</v>
      </c>
      <c r="S116" s="51" t="s">
        <v>61</v>
      </c>
      <c r="T116" s="144"/>
      <c r="U116" s="139"/>
      <c r="V116" s="150"/>
      <c r="W116" s="139">
        <v>45999</v>
      </c>
      <c r="X116" s="190"/>
      <c r="Y116" s="156"/>
      <c r="Z116" s="5"/>
    </row>
    <row r="117" spans="2:26" ht="29.25" hidden="1" customHeight="1" x14ac:dyDescent="0.35">
      <c r="B117" s="43"/>
      <c r="C117" s="48" t="s">
        <v>648</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15"/>
      <c r="Q117" s="49">
        <v>46005</v>
      </c>
      <c r="R117" s="52" t="s">
        <v>379</v>
      </c>
      <c r="S117" s="51" t="s">
        <v>61</v>
      </c>
      <c r="T117" s="144"/>
      <c r="U117" s="139"/>
      <c r="V117" s="150"/>
      <c r="W117" s="139">
        <v>46013</v>
      </c>
      <c r="X117" s="190"/>
      <c r="Y117" s="156"/>
    </row>
    <row r="118" spans="2:26" s="15" customFormat="1" ht="36.75" hidden="1" customHeight="1" x14ac:dyDescent="0.35">
      <c r="B118" s="43"/>
      <c r="C118" s="48" t="s">
        <v>649</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15"/>
      <c r="Q118" s="49">
        <v>46005</v>
      </c>
      <c r="R118" s="52" t="s">
        <v>379</v>
      </c>
      <c r="S118" s="51" t="s">
        <v>61</v>
      </c>
      <c r="T118" s="144"/>
      <c r="U118" s="139"/>
      <c r="V118" s="150"/>
      <c r="W118" s="139">
        <v>46003</v>
      </c>
      <c r="X118" s="190"/>
      <c r="Y118" s="156"/>
      <c r="Z118" s="5"/>
    </row>
    <row r="119" spans="2:26" s="15" customFormat="1" ht="36.75" hidden="1" customHeight="1" x14ac:dyDescent="0.35">
      <c r="B119" s="43"/>
      <c r="C119" s="552" t="s">
        <v>650</v>
      </c>
      <c r="D119" s="43" t="s">
        <v>231</v>
      </c>
      <c r="E119" s="43" t="s">
        <v>58</v>
      </c>
      <c r="F119" s="44" t="s">
        <v>278</v>
      </c>
      <c r="G119" s="43"/>
      <c r="H119" s="45"/>
      <c r="I119" s="45"/>
      <c r="J119" s="45"/>
      <c r="K119" s="45"/>
      <c r="L119" s="45"/>
      <c r="M119" s="45"/>
      <c r="N119" s="45"/>
      <c r="O119" s="45"/>
      <c r="P119" s="515"/>
      <c r="Q119" s="49">
        <v>46036</v>
      </c>
      <c r="R119" s="52" t="s">
        <v>379</v>
      </c>
      <c r="S119" s="51" t="s">
        <v>61</v>
      </c>
      <c r="T119" s="144"/>
      <c r="U119" s="139"/>
      <c r="V119" s="150"/>
      <c r="W119" s="139">
        <v>46031</v>
      </c>
      <c r="X119" s="190"/>
      <c r="Y119" s="156"/>
      <c r="Z119" s="5"/>
    </row>
    <row r="120" spans="2:26" s="15" customFormat="1" ht="36.75" hidden="1" customHeight="1" x14ac:dyDescent="0.35">
      <c r="B120" s="43"/>
      <c r="C120" s="552" t="s">
        <v>651</v>
      </c>
      <c r="D120" s="43" t="s">
        <v>391</v>
      </c>
      <c r="E120" s="43" t="s">
        <v>58</v>
      </c>
      <c r="F120" s="44" t="s">
        <v>278</v>
      </c>
      <c r="G120" s="43"/>
      <c r="H120" s="45"/>
      <c r="I120" s="45"/>
      <c r="J120" s="45"/>
      <c r="K120" s="45"/>
      <c r="L120" s="45"/>
      <c r="M120" s="45"/>
      <c r="N120" s="45"/>
      <c r="O120" s="45"/>
      <c r="P120" s="515"/>
      <c r="Q120" s="49">
        <v>46036</v>
      </c>
      <c r="R120" s="52" t="s">
        <v>379</v>
      </c>
      <c r="S120" s="51" t="s">
        <v>61</v>
      </c>
      <c r="T120" s="144"/>
      <c r="U120" s="139"/>
      <c r="V120" s="150"/>
      <c r="W120" s="139">
        <v>46026</v>
      </c>
      <c r="X120" s="190"/>
      <c r="Y120" s="156"/>
      <c r="Z120" s="5"/>
    </row>
    <row r="121" spans="2:26" s="15" customFormat="1" ht="36.75" hidden="1" customHeight="1" x14ac:dyDescent="0.35">
      <c r="B121" s="43"/>
      <c r="C121" s="48" t="s">
        <v>652</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15"/>
      <c r="Q121" s="49">
        <v>46005</v>
      </c>
      <c r="R121" s="52" t="s">
        <v>379</v>
      </c>
      <c r="S121" s="51" t="s">
        <v>61</v>
      </c>
      <c r="T121" s="144"/>
      <c r="U121" s="139"/>
      <c r="V121" s="150"/>
      <c r="W121" s="139">
        <v>46006</v>
      </c>
      <c r="X121" s="190"/>
      <c r="Y121" s="156"/>
      <c r="Z121" s="5"/>
    </row>
    <row r="122" spans="2:26" s="15" customFormat="1" ht="36.75" hidden="1" customHeight="1" x14ac:dyDescent="0.3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96">
        <v>1595805.5120649999</v>
      </c>
      <c r="Q122" s="49">
        <v>45627</v>
      </c>
      <c r="R122" s="50" t="s">
        <v>118</v>
      </c>
      <c r="S122" s="18" t="s">
        <v>61</v>
      </c>
      <c r="T122" s="184">
        <v>45629</v>
      </c>
      <c r="U122" s="51">
        <v>45632</v>
      </c>
      <c r="V122" s="196">
        <v>45640</v>
      </c>
      <c r="W122" s="51">
        <v>45642</v>
      </c>
      <c r="X122" s="167"/>
      <c r="Y122" s="155"/>
      <c r="Z122" s="5"/>
    </row>
    <row r="123" spans="2:26" s="15" customFormat="1" ht="36.75" hidden="1" customHeight="1" x14ac:dyDescent="0.35">
      <c r="B123" s="44"/>
      <c r="C123" s="48" t="s">
        <v>557</v>
      </c>
      <c r="D123" s="44" t="s">
        <v>558</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548</v>
      </c>
      <c r="S123" s="51" t="s">
        <v>61</v>
      </c>
      <c r="T123" s="144"/>
      <c r="U123" s="139"/>
      <c r="V123" s="150"/>
      <c r="W123" s="511">
        <v>45935</v>
      </c>
      <c r="X123" s="190"/>
      <c r="Y123" s="156"/>
      <c r="Z123" s="5"/>
    </row>
    <row r="124" spans="2:26" s="15" customFormat="1" ht="36.75" hidden="1" customHeight="1" x14ac:dyDescent="0.3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96">
        <v>650458.11210799997</v>
      </c>
      <c r="Q124" s="49">
        <v>45658</v>
      </c>
      <c r="R124" s="50" t="s">
        <v>118</v>
      </c>
      <c r="S124" s="18" t="s">
        <v>61</v>
      </c>
      <c r="T124" s="184">
        <v>45666</v>
      </c>
      <c r="U124" s="51">
        <v>45674</v>
      </c>
      <c r="V124" s="196">
        <v>45675</v>
      </c>
      <c r="W124" s="51">
        <v>45675</v>
      </c>
      <c r="X124" s="181"/>
      <c r="Y124" s="157"/>
    </row>
    <row r="125" spans="2:26" s="15" customFormat="1" ht="36.75" hidden="1" customHeight="1" x14ac:dyDescent="0.3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96">
        <v>752440.09410799993</v>
      </c>
      <c r="Q125" s="49">
        <v>45658</v>
      </c>
      <c r="R125" s="50" t="s">
        <v>118</v>
      </c>
      <c r="S125" s="18" t="s">
        <v>61</v>
      </c>
      <c r="T125" s="184">
        <v>45668</v>
      </c>
      <c r="U125" s="51">
        <v>45673</v>
      </c>
      <c r="V125" s="196">
        <v>45677</v>
      </c>
      <c r="W125" s="51">
        <v>45677</v>
      </c>
      <c r="X125" s="188"/>
      <c r="Y125" s="157"/>
    </row>
    <row r="126" spans="2:26" s="15" customFormat="1" ht="36.75" hidden="1" customHeight="1" x14ac:dyDescent="0.3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96">
        <v>752440.09410799993</v>
      </c>
      <c r="Q126" s="49">
        <v>45627</v>
      </c>
      <c r="R126" s="50" t="s">
        <v>118</v>
      </c>
      <c r="S126" s="18" t="s">
        <v>61</v>
      </c>
      <c r="T126" s="184">
        <v>45638</v>
      </c>
      <c r="U126" s="51">
        <v>45640</v>
      </c>
      <c r="V126" s="196">
        <v>45643</v>
      </c>
      <c r="W126" s="51">
        <v>45643</v>
      </c>
      <c r="X126" s="167"/>
      <c r="Y126" s="155">
        <v>3</v>
      </c>
      <c r="Z126" s="5"/>
    </row>
    <row r="127" spans="2:26" s="15" customFormat="1" ht="36.75" hidden="1" customHeight="1" x14ac:dyDescent="0.3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96">
        <v>2635411.7904490004</v>
      </c>
      <c r="Q127" s="49">
        <v>45627</v>
      </c>
      <c r="R127" s="50" t="s">
        <v>118</v>
      </c>
      <c r="S127" s="18" t="s">
        <v>61</v>
      </c>
      <c r="T127" s="147">
        <v>45645</v>
      </c>
      <c r="U127" s="46">
        <v>45647</v>
      </c>
      <c r="V127" s="149">
        <v>45651</v>
      </c>
      <c r="W127" s="51">
        <v>45655</v>
      </c>
      <c r="X127" s="190"/>
      <c r="Y127" s="155">
        <v>4</v>
      </c>
      <c r="Z127" s="5"/>
    </row>
    <row r="128" spans="2:26" s="15" customFormat="1" ht="36.75" hidden="1" customHeight="1" x14ac:dyDescent="0.3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96">
        <v>650458.11210799997</v>
      </c>
      <c r="Q128" s="49">
        <v>45627</v>
      </c>
      <c r="R128" s="50" t="s">
        <v>82</v>
      </c>
      <c r="S128" s="18" t="s">
        <v>61</v>
      </c>
      <c r="T128" s="184">
        <v>45629</v>
      </c>
      <c r="U128" s="51">
        <v>45640</v>
      </c>
      <c r="V128" s="196">
        <v>45644</v>
      </c>
      <c r="W128" s="51">
        <v>45646</v>
      </c>
      <c r="X128" s="190"/>
      <c r="Y128" s="155"/>
      <c r="Z128" s="5"/>
    </row>
    <row r="129" spans="2:26" s="15" customFormat="1" ht="36.75" hidden="1" customHeight="1" x14ac:dyDescent="0.3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96">
        <v>650458.11210799997</v>
      </c>
      <c r="Q129" s="49">
        <v>45627</v>
      </c>
      <c r="R129" s="50" t="s">
        <v>82</v>
      </c>
      <c r="S129" s="18" t="s">
        <v>61</v>
      </c>
      <c r="T129" s="184">
        <v>45629</v>
      </c>
      <c r="U129" s="51">
        <v>45637</v>
      </c>
      <c r="V129" s="196">
        <v>45639</v>
      </c>
      <c r="W129" s="51">
        <v>45641</v>
      </c>
      <c r="X129" s="188"/>
      <c r="Y129" s="156">
        <v>3</v>
      </c>
      <c r="Z129" s="5"/>
    </row>
    <row r="130" spans="2:26" s="15" customFormat="1" ht="36.75" hidden="1" customHeight="1" x14ac:dyDescent="0.3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96">
        <v>745277.51610799995</v>
      </c>
      <c r="Q130" s="49">
        <v>45627</v>
      </c>
      <c r="R130" s="50" t="s">
        <v>82</v>
      </c>
      <c r="S130" s="18" t="s">
        <v>61</v>
      </c>
      <c r="T130" s="184">
        <v>45629</v>
      </c>
      <c r="U130" s="51">
        <v>45631</v>
      </c>
      <c r="V130" s="196">
        <v>45633</v>
      </c>
      <c r="W130" s="51">
        <v>45636</v>
      </c>
      <c r="X130" s="190"/>
      <c r="Y130" s="155">
        <v>3</v>
      </c>
      <c r="Z130" s="5"/>
    </row>
    <row r="131" spans="2:26" s="15" customFormat="1" ht="36.75" hidden="1" customHeight="1" x14ac:dyDescent="0.3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96">
        <v>2183199.4487310001</v>
      </c>
      <c r="Q131" s="49">
        <v>45658</v>
      </c>
      <c r="R131" s="50" t="s">
        <v>118</v>
      </c>
      <c r="S131" s="18" t="s">
        <v>61</v>
      </c>
      <c r="T131" s="147">
        <v>45681</v>
      </c>
      <c r="U131" s="46">
        <v>45684</v>
      </c>
      <c r="V131" s="149">
        <v>45686</v>
      </c>
      <c r="W131" s="51">
        <v>45688</v>
      </c>
      <c r="X131" s="190"/>
      <c r="Y131" s="156"/>
      <c r="Z131" s="5"/>
    </row>
    <row r="132" spans="2:26" ht="29.25" hidden="1" customHeight="1" x14ac:dyDescent="0.35">
      <c r="B132" s="43"/>
      <c r="C132" s="552" t="s">
        <v>658</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15"/>
      <c r="Q132" s="49">
        <v>46005</v>
      </c>
      <c r="R132" s="50" t="s">
        <v>60</v>
      </c>
      <c r="S132" s="47" t="s">
        <v>61</v>
      </c>
      <c r="T132" s="144"/>
      <c r="U132" s="139"/>
      <c r="V132" s="150"/>
      <c r="W132" s="139">
        <v>46014</v>
      </c>
      <c r="X132" s="190"/>
      <c r="Y132" s="156"/>
    </row>
    <row r="133" spans="2:26" ht="29.25" hidden="1" customHeight="1" x14ac:dyDescent="0.3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96">
        <v>650458.11210799997</v>
      </c>
      <c r="Q133" s="49">
        <v>45689</v>
      </c>
      <c r="R133" s="50" t="s">
        <v>118</v>
      </c>
      <c r="S133" s="18" t="s">
        <v>61</v>
      </c>
      <c r="T133" s="147">
        <v>45695</v>
      </c>
      <c r="U133" s="46">
        <v>45697</v>
      </c>
      <c r="V133" s="149">
        <v>45699</v>
      </c>
      <c r="W133" s="51">
        <v>45699</v>
      </c>
      <c r="X133" s="189"/>
      <c r="Y133" s="156"/>
    </row>
    <row r="134" spans="2:26" ht="29.25" hidden="1" customHeight="1" x14ac:dyDescent="0.3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96">
        <v>650458.11210799997</v>
      </c>
      <c r="Q134" s="49">
        <v>45689</v>
      </c>
      <c r="R134" s="50" t="s">
        <v>118</v>
      </c>
      <c r="S134" s="18" t="s">
        <v>61</v>
      </c>
      <c r="T134" s="147">
        <v>45691</v>
      </c>
      <c r="U134" s="46">
        <v>45696</v>
      </c>
      <c r="V134" s="149">
        <v>45698</v>
      </c>
      <c r="W134" s="51">
        <v>45698</v>
      </c>
      <c r="X134" s="189"/>
      <c r="Y134" s="156"/>
    </row>
    <row r="135" spans="2:26" ht="29.25" hidden="1" customHeight="1" x14ac:dyDescent="0.3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96">
        <v>984923.63610800006</v>
      </c>
      <c r="Q135" s="49">
        <v>45689</v>
      </c>
      <c r="R135" s="50" t="s">
        <v>118</v>
      </c>
      <c r="S135" s="18" t="s">
        <v>61</v>
      </c>
      <c r="T135" s="147">
        <v>45659</v>
      </c>
      <c r="U135" s="46">
        <v>45690</v>
      </c>
      <c r="V135" s="149">
        <v>45694</v>
      </c>
      <c r="W135" s="51">
        <v>45694</v>
      </c>
      <c r="X135" s="190"/>
      <c r="Y135" s="156"/>
    </row>
    <row r="136" spans="2:26" ht="29.25" hidden="1" customHeight="1" x14ac:dyDescent="0.3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96">
        <v>2438641.2023449992</v>
      </c>
      <c r="Q136" s="49">
        <v>45689</v>
      </c>
      <c r="R136" s="50" t="s">
        <v>118</v>
      </c>
      <c r="S136" s="18" t="s">
        <v>61</v>
      </c>
      <c r="T136" s="147">
        <v>45696</v>
      </c>
      <c r="U136" s="46">
        <v>45700</v>
      </c>
      <c r="V136" s="149">
        <v>45700</v>
      </c>
      <c r="W136" s="51">
        <v>45702</v>
      </c>
      <c r="X136" s="189"/>
      <c r="Y136" s="156"/>
    </row>
    <row r="137" spans="2:26" ht="29.25" hidden="1" customHeight="1" x14ac:dyDescent="0.3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96">
        <v>984923.63610800006</v>
      </c>
      <c r="Q137" s="49">
        <v>45658</v>
      </c>
      <c r="R137" s="50" t="s">
        <v>118</v>
      </c>
      <c r="S137" s="18" t="s">
        <v>61</v>
      </c>
      <c r="T137" s="184">
        <v>45685</v>
      </c>
      <c r="U137" s="51">
        <v>45687</v>
      </c>
      <c r="V137" s="196">
        <v>45688</v>
      </c>
      <c r="W137" s="51">
        <v>45688</v>
      </c>
      <c r="X137" s="191"/>
      <c r="Y137" s="157"/>
      <c r="Z137" s="15"/>
    </row>
    <row r="138" spans="2:26" ht="29.25" hidden="1" customHeight="1" x14ac:dyDescent="0.3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96">
        <v>984923.63610800006</v>
      </c>
      <c r="Q138" s="49">
        <v>45689</v>
      </c>
      <c r="R138" s="50" t="s">
        <v>118</v>
      </c>
      <c r="S138" s="56" t="s">
        <v>61</v>
      </c>
      <c r="T138" s="184">
        <v>45690</v>
      </c>
      <c r="U138" s="51">
        <v>45695</v>
      </c>
      <c r="V138" s="196">
        <v>45696</v>
      </c>
      <c r="W138" s="51">
        <v>45697</v>
      </c>
      <c r="X138" s="189"/>
      <c r="Y138" s="157"/>
      <c r="Z138" s="15"/>
    </row>
    <row r="139" spans="2:26" ht="29.25" hidden="1" customHeight="1" x14ac:dyDescent="0.3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96">
        <v>4121357.0384490001</v>
      </c>
      <c r="Q139" s="49">
        <v>45658</v>
      </c>
      <c r="R139" s="50" t="s">
        <v>118</v>
      </c>
      <c r="S139" s="18" t="s">
        <v>61</v>
      </c>
      <c r="T139" s="184">
        <v>45662</v>
      </c>
      <c r="U139" s="51">
        <v>45673</v>
      </c>
      <c r="V139" s="196">
        <v>45669</v>
      </c>
      <c r="W139" s="51">
        <v>45674</v>
      </c>
      <c r="X139" s="167"/>
      <c r="Y139" s="157"/>
      <c r="Z139" s="15"/>
    </row>
    <row r="140" spans="2:26" ht="29.25" hidden="1" customHeight="1" x14ac:dyDescent="0.35">
      <c r="B140" s="44"/>
      <c r="C140" s="48" t="s">
        <v>429</v>
      </c>
      <c r="D140" s="44" t="s">
        <v>197</v>
      </c>
      <c r="E140" s="44" t="s">
        <v>101</v>
      </c>
      <c r="F140" s="44" t="s">
        <v>278</v>
      </c>
      <c r="G140" s="44"/>
      <c r="H140" s="19">
        <f>K140*8</f>
        <v>1145.1199999999999</v>
      </c>
      <c r="I140" s="19">
        <f>L140*4.4</f>
        <v>57.024000000000008</v>
      </c>
      <c r="J140" s="19">
        <f>SUBTOTAL(9,H140:I140)</f>
        <v>0</v>
      </c>
      <c r="K140" s="44">
        <v>143.13999999999999</v>
      </c>
      <c r="L140" s="44">
        <v>12.96</v>
      </c>
      <c r="M140" s="44">
        <v>976</v>
      </c>
      <c r="N140" s="19">
        <v>12968</v>
      </c>
      <c r="O140" s="19">
        <v>3.1590180000000001</v>
      </c>
      <c r="P140" s="496">
        <v>3663688.3030939996</v>
      </c>
      <c r="Q140" s="565" t="s">
        <v>415</v>
      </c>
      <c r="R140" s="50" t="s">
        <v>60</v>
      </c>
      <c r="S140" s="18" t="s">
        <v>61</v>
      </c>
      <c r="T140" s="144"/>
      <c r="U140" s="139"/>
      <c r="V140" s="150"/>
      <c r="W140" s="511">
        <v>45769</v>
      </c>
      <c r="X140" s="190"/>
      <c r="Y140" s="156"/>
    </row>
    <row r="141" spans="2:26" ht="29.25" hidden="1" customHeight="1" x14ac:dyDescent="0.3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96">
        <v>2635411.7904490004</v>
      </c>
      <c r="Q141" s="49">
        <v>45717</v>
      </c>
      <c r="R141" s="50" t="s">
        <v>60</v>
      </c>
      <c r="S141" s="18" t="s">
        <v>61</v>
      </c>
      <c r="T141" s="147">
        <v>45715</v>
      </c>
      <c r="U141" s="46">
        <v>45718</v>
      </c>
      <c r="V141" s="149">
        <v>45720</v>
      </c>
      <c r="W141" s="51">
        <v>45721</v>
      </c>
      <c r="X141" s="190"/>
      <c r="Y141" s="156"/>
    </row>
    <row r="142" spans="2:26" ht="29.25" hidden="1" customHeight="1" x14ac:dyDescent="0.3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96">
        <v>752440.09410799993</v>
      </c>
      <c r="Q142" s="49">
        <v>45689</v>
      </c>
      <c r="R142" s="50" t="s">
        <v>60</v>
      </c>
      <c r="S142" s="18" t="s">
        <v>61</v>
      </c>
      <c r="T142" s="147">
        <v>45696</v>
      </c>
      <c r="U142" s="46">
        <v>45698</v>
      </c>
      <c r="V142" s="149">
        <v>45704</v>
      </c>
      <c r="W142" s="51">
        <v>45705</v>
      </c>
      <c r="X142" s="190"/>
      <c r="Y142" s="156"/>
    </row>
    <row r="143" spans="2:26" ht="29.25" hidden="1" customHeight="1" x14ac:dyDescent="0.3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96">
        <v>752440.09410799993</v>
      </c>
      <c r="Q143" s="49">
        <v>45689</v>
      </c>
      <c r="R143" s="50" t="s">
        <v>60</v>
      </c>
      <c r="S143" s="18" t="s">
        <v>61</v>
      </c>
      <c r="T143" s="147">
        <v>45698</v>
      </c>
      <c r="U143" s="46">
        <v>45700</v>
      </c>
      <c r="V143" s="149">
        <v>45706</v>
      </c>
      <c r="W143" s="51">
        <v>45709</v>
      </c>
      <c r="X143" s="190"/>
      <c r="Y143" s="156"/>
    </row>
    <row r="144" spans="2:26" ht="29.25" hidden="1" customHeight="1" x14ac:dyDescent="0.3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96">
        <v>752440.09410799993</v>
      </c>
      <c r="Q144" s="49">
        <v>45689</v>
      </c>
      <c r="R144" s="50" t="s">
        <v>60</v>
      </c>
      <c r="S144" s="18" t="s">
        <v>61</v>
      </c>
      <c r="T144" s="147">
        <v>45703</v>
      </c>
      <c r="U144" s="46">
        <v>45706</v>
      </c>
      <c r="V144" s="149">
        <v>45709</v>
      </c>
      <c r="W144" s="51">
        <v>45710</v>
      </c>
      <c r="X144" s="190"/>
      <c r="Y144" s="156"/>
    </row>
    <row r="145" spans="2:26" ht="29.25" hidden="1" customHeight="1" x14ac:dyDescent="0.35">
      <c r="B145" s="44"/>
      <c r="C145" s="48" t="s">
        <v>443</v>
      </c>
      <c r="D145" s="44" t="s">
        <v>123</v>
      </c>
      <c r="E145" s="44" t="s">
        <v>74</v>
      </c>
      <c r="F145" s="44" t="s">
        <v>278</v>
      </c>
      <c r="G145" s="44"/>
      <c r="H145" s="19">
        <f>K145*8</f>
        <v>772</v>
      </c>
      <c r="I145" s="19">
        <f>L145*4.4</f>
        <v>33.176000000000002</v>
      </c>
      <c r="J145" s="19">
        <f>SUBTOTAL(9,H145:I145)</f>
        <v>0</v>
      </c>
      <c r="K145" s="19">
        <v>96.5</v>
      </c>
      <c r="L145" s="19">
        <v>7.54</v>
      </c>
      <c r="M145" s="19">
        <v>466</v>
      </c>
      <c r="N145" s="19">
        <v>4754</v>
      </c>
      <c r="O145" s="19">
        <v>2.348757</v>
      </c>
      <c r="P145" s="496">
        <v>1765260.9827310001</v>
      </c>
      <c r="Q145" s="565" t="s">
        <v>415</v>
      </c>
      <c r="R145" s="50" t="s">
        <v>60</v>
      </c>
      <c r="S145" s="51" t="s">
        <v>61</v>
      </c>
      <c r="T145" s="144"/>
      <c r="U145" s="139"/>
      <c r="V145" s="150"/>
      <c r="W145" s="511">
        <v>45410</v>
      </c>
      <c r="X145" s="190"/>
      <c r="Y145" s="156"/>
    </row>
    <row r="146" spans="2:26" ht="29.25" hidden="1" customHeight="1" x14ac:dyDescent="0.3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96">
        <v>752440.09410799993</v>
      </c>
      <c r="Q146" s="49">
        <v>45689</v>
      </c>
      <c r="R146" s="50" t="s">
        <v>60</v>
      </c>
      <c r="S146" s="18" t="s">
        <v>61</v>
      </c>
      <c r="T146" s="184">
        <v>45707</v>
      </c>
      <c r="U146" s="51">
        <v>45708</v>
      </c>
      <c r="V146" s="196">
        <v>45712</v>
      </c>
      <c r="W146" s="51">
        <v>45713</v>
      </c>
      <c r="X146" s="190"/>
      <c r="Y146" s="157"/>
      <c r="Z146" s="15"/>
    </row>
    <row r="147" spans="2:26" ht="29.25" hidden="1" customHeight="1" x14ac:dyDescent="0.35">
      <c r="B147" s="44"/>
      <c r="C147" s="48" t="s">
        <v>444</v>
      </c>
      <c r="D147" s="44" t="s">
        <v>77</v>
      </c>
      <c r="E147" s="44" t="s">
        <v>74</v>
      </c>
      <c r="F147" s="44" t="s">
        <v>278</v>
      </c>
      <c r="G147" s="44"/>
      <c r="H147" s="19">
        <f>K147*8</f>
        <v>251.2</v>
      </c>
      <c r="I147" s="19">
        <f>L147*4.4</f>
        <v>12.716000000000001</v>
      </c>
      <c r="J147" s="19">
        <f>SUBTOTAL(9,H147:I147)</f>
        <v>0</v>
      </c>
      <c r="K147" s="19">
        <v>31.4</v>
      </c>
      <c r="L147" s="19">
        <v>2.89</v>
      </c>
      <c r="M147" s="19">
        <v>164.7</v>
      </c>
      <c r="N147" s="19">
        <v>1802</v>
      </c>
      <c r="O147" s="19">
        <v>0.86627600000000005</v>
      </c>
      <c r="P147" s="496">
        <v>752440.09410799993</v>
      </c>
      <c r="Q147" s="49">
        <v>45780</v>
      </c>
      <c r="R147" s="50" t="s">
        <v>60</v>
      </c>
      <c r="S147" s="51" t="s">
        <v>61</v>
      </c>
      <c r="T147" s="144"/>
      <c r="U147" s="139"/>
      <c r="V147" s="150"/>
      <c r="W147" s="511">
        <v>45780</v>
      </c>
      <c r="X147" s="190"/>
      <c r="Y147" s="156"/>
    </row>
    <row r="148" spans="2:26" ht="29.25" hidden="1" customHeight="1" x14ac:dyDescent="0.35">
      <c r="B148" s="44"/>
      <c r="C148" s="48" t="s">
        <v>264</v>
      </c>
      <c r="D148" s="44" t="s">
        <v>77</v>
      </c>
      <c r="E148" s="44" t="s">
        <v>74</v>
      </c>
      <c r="F148" s="44" t="s">
        <v>278</v>
      </c>
      <c r="G148" s="44" t="s">
        <v>388</v>
      </c>
      <c r="H148" s="19">
        <v>252</v>
      </c>
      <c r="I148" s="19">
        <v>13</v>
      </c>
      <c r="J148" s="19">
        <v>265</v>
      </c>
      <c r="K148" s="19">
        <v>31.4</v>
      </c>
      <c r="L148" s="19">
        <v>2.89</v>
      </c>
      <c r="M148" s="19">
        <v>164.7</v>
      </c>
      <c r="N148" s="19">
        <v>1802</v>
      </c>
      <c r="O148" s="19">
        <v>0.86627600000000005</v>
      </c>
      <c r="P148" s="496">
        <v>752440.09410799993</v>
      </c>
      <c r="Q148" s="49">
        <v>45689</v>
      </c>
      <c r="R148" s="50" t="s">
        <v>60</v>
      </c>
      <c r="S148" s="18" t="s">
        <v>61</v>
      </c>
      <c r="T148" s="147">
        <v>45712</v>
      </c>
      <c r="U148" s="46">
        <v>45713</v>
      </c>
      <c r="V148" s="149">
        <v>45715</v>
      </c>
      <c r="W148" s="51">
        <v>45715</v>
      </c>
      <c r="X148" s="190"/>
      <c r="Y148" s="156"/>
    </row>
    <row r="149" spans="2:26" ht="29.25" hidden="1" customHeight="1" x14ac:dyDescent="0.35">
      <c r="B149" s="43"/>
      <c r="C149" s="48" t="s">
        <v>668</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44"/>
      <c r="U149" s="139"/>
      <c r="V149" s="150"/>
      <c r="W149" s="139">
        <v>45990</v>
      </c>
      <c r="X149" s="190"/>
      <c r="Y149" s="156"/>
    </row>
    <row r="150" spans="2:26" ht="29.25" customHeight="1" x14ac:dyDescent="0.35">
      <c r="B150" s="43"/>
      <c r="C150" s="552" t="s">
        <v>669</v>
      </c>
      <c r="D150" s="43" t="s">
        <v>79</v>
      </c>
      <c r="E150" s="43"/>
      <c r="F150" s="44" t="s">
        <v>882</v>
      </c>
      <c r="G150" s="43"/>
      <c r="H150" s="45"/>
      <c r="I150" s="45"/>
      <c r="J150" s="45"/>
      <c r="K150" s="45"/>
      <c r="L150" s="45"/>
      <c r="M150" s="45"/>
      <c r="N150" s="45"/>
      <c r="O150" s="45"/>
      <c r="P150" s="515"/>
      <c r="Q150" s="49">
        <v>46067</v>
      </c>
      <c r="R150" s="50" t="s">
        <v>60</v>
      </c>
      <c r="S150" s="47" t="s">
        <v>61</v>
      </c>
      <c r="T150" s="144"/>
      <c r="U150" s="139"/>
      <c r="V150" s="150"/>
      <c r="W150" s="139">
        <v>46063</v>
      </c>
      <c r="X150" s="190"/>
      <c r="Y150" s="156"/>
    </row>
    <row r="151" spans="2:26" ht="29.25" customHeight="1" x14ac:dyDescent="0.35">
      <c r="B151" s="43"/>
      <c r="C151" s="552" t="s">
        <v>671</v>
      </c>
      <c r="D151" s="43" t="s">
        <v>77</v>
      </c>
      <c r="E151" s="43"/>
      <c r="F151" s="44" t="s">
        <v>882</v>
      </c>
      <c r="G151" s="43"/>
      <c r="H151" s="45"/>
      <c r="I151" s="45"/>
      <c r="J151" s="45"/>
      <c r="K151" s="45"/>
      <c r="L151" s="45"/>
      <c r="M151" s="45"/>
      <c r="N151" s="45"/>
      <c r="O151" s="45"/>
      <c r="P151" s="515"/>
      <c r="Q151" s="49">
        <v>46067</v>
      </c>
      <c r="R151" s="50" t="s">
        <v>60</v>
      </c>
      <c r="S151" s="47" t="s">
        <v>61</v>
      </c>
      <c r="T151" s="144">
        <v>46063</v>
      </c>
      <c r="U151" s="139"/>
      <c r="V151" s="150"/>
      <c r="W151" s="139">
        <v>46065</v>
      </c>
      <c r="X151" s="190"/>
      <c r="Y151" s="156"/>
    </row>
    <row r="152" spans="2:26" ht="29.25" customHeight="1" x14ac:dyDescent="0.35">
      <c r="B152" s="43"/>
      <c r="C152" s="552" t="s">
        <v>672</v>
      </c>
      <c r="D152" s="43" t="s">
        <v>126</v>
      </c>
      <c r="E152" s="43"/>
      <c r="F152" s="44" t="s">
        <v>882</v>
      </c>
      <c r="G152" s="43"/>
      <c r="H152" s="45"/>
      <c r="I152" s="45"/>
      <c r="J152" s="45"/>
      <c r="K152" s="45"/>
      <c r="L152" s="45"/>
      <c r="M152" s="45"/>
      <c r="N152" s="45"/>
      <c r="O152" s="45"/>
      <c r="P152" s="515"/>
      <c r="Q152" s="49">
        <v>46067</v>
      </c>
      <c r="R152" s="50" t="s">
        <v>60</v>
      </c>
      <c r="S152" s="47" t="s">
        <v>61</v>
      </c>
      <c r="T152" s="144">
        <v>46053</v>
      </c>
      <c r="U152" s="139"/>
      <c r="V152" s="150"/>
      <c r="W152" s="139">
        <v>46057</v>
      </c>
      <c r="X152" s="190"/>
      <c r="Y152" s="156"/>
    </row>
    <row r="153" spans="2:26" ht="29.25" customHeight="1" x14ac:dyDescent="0.35">
      <c r="B153" s="43"/>
      <c r="C153" s="552" t="s">
        <v>673</v>
      </c>
      <c r="D153" s="43" t="s">
        <v>206</v>
      </c>
      <c r="E153" s="43"/>
      <c r="F153" s="44" t="s">
        <v>882</v>
      </c>
      <c r="G153" s="43"/>
      <c r="H153" s="45"/>
      <c r="I153" s="45"/>
      <c r="J153" s="45"/>
      <c r="K153" s="45"/>
      <c r="L153" s="45"/>
      <c r="M153" s="45"/>
      <c r="N153" s="45"/>
      <c r="O153" s="45"/>
      <c r="P153" s="515"/>
      <c r="Q153" s="49">
        <v>46067</v>
      </c>
      <c r="R153" s="50" t="s">
        <v>60</v>
      </c>
      <c r="S153" s="47" t="s">
        <v>61</v>
      </c>
      <c r="T153" s="144">
        <v>46057</v>
      </c>
      <c r="U153" s="139"/>
      <c r="V153" s="150"/>
      <c r="W153" s="139">
        <v>46059</v>
      </c>
      <c r="X153" s="190"/>
      <c r="Y153" s="156"/>
    </row>
    <row r="154" spans="2:26" ht="29.25" hidden="1" customHeight="1" x14ac:dyDescent="0.35">
      <c r="B154" s="44">
        <v>16</v>
      </c>
      <c r="C154" s="48" t="s">
        <v>274</v>
      </c>
      <c r="D154" s="44" t="s">
        <v>275</v>
      </c>
      <c r="E154" s="44" t="s">
        <v>74</v>
      </c>
      <c r="F154" s="44" t="s">
        <v>278</v>
      </c>
      <c r="G154" s="44" t="s">
        <v>324</v>
      </c>
      <c r="H154" s="140">
        <f>K154*8</f>
        <v>614.16</v>
      </c>
      <c r="I154" s="140">
        <f>L154*4.4</f>
        <v>27.984000000000005</v>
      </c>
      <c r="J154" s="19">
        <f>SUM(H154:I154)</f>
        <v>642.14400000000001</v>
      </c>
      <c r="K154" s="19">
        <v>76.77</v>
      </c>
      <c r="L154" s="19">
        <v>6.36</v>
      </c>
      <c r="M154" s="19">
        <v>388.74</v>
      </c>
      <c r="N154" s="19">
        <v>3855</v>
      </c>
      <c r="O154" s="19">
        <v>2.348757</v>
      </c>
      <c r="P154" s="496">
        <v>1765261</v>
      </c>
      <c r="Q154" s="49">
        <v>45717</v>
      </c>
      <c r="R154" s="50" t="s">
        <v>60</v>
      </c>
      <c r="S154" s="51" t="s">
        <v>61</v>
      </c>
      <c r="T154" s="147">
        <v>45722</v>
      </c>
      <c r="U154" s="46"/>
      <c r="V154" s="149"/>
      <c r="W154" s="51">
        <v>45728</v>
      </c>
      <c r="X154" s="190"/>
      <c r="Y154" s="156"/>
    </row>
    <row r="155" spans="2:26" ht="29.25" hidden="1" customHeight="1" x14ac:dyDescent="0.3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96">
        <v>752440.09410799993</v>
      </c>
      <c r="Q155" s="49">
        <v>45689</v>
      </c>
      <c r="R155" s="50" t="s">
        <v>60</v>
      </c>
      <c r="S155" s="18" t="s">
        <v>61</v>
      </c>
      <c r="T155" s="147">
        <v>45673</v>
      </c>
      <c r="U155" s="46">
        <v>45684</v>
      </c>
      <c r="V155" s="149">
        <v>45692</v>
      </c>
      <c r="W155" s="51">
        <v>45693</v>
      </c>
      <c r="X155" s="190"/>
      <c r="Y155" s="155"/>
    </row>
    <row r="156" spans="2:26" ht="29.25" hidden="1" customHeight="1" x14ac:dyDescent="0.35">
      <c r="B156" s="44"/>
      <c r="C156" s="48" t="s">
        <v>479</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96">
        <v>2635411.7904490004</v>
      </c>
      <c r="Q156" s="49">
        <v>45785</v>
      </c>
      <c r="R156" s="50" t="s">
        <v>60</v>
      </c>
      <c r="S156" s="51" t="s">
        <v>61</v>
      </c>
      <c r="T156" s="144"/>
      <c r="U156" s="139"/>
      <c r="V156" s="150"/>
      <c r="W156" s="511">
        <v>45790</v>
      </c>
      <c r="X156" s="190"/>
      <c r="Y156" s="156"/>
    </row>
    <row r="157" spans="2:26" ht="29.25" hidden="1" customHeight="1" x14ac:dyDescent="0.35">
      <c r="B157" s="44"/>
      <c r="C157" s="48" t="s">
        <v>486</v>
      </c>
      <c r="D157" s="44" t="s">
        <v>231</v>
      </c>
      <c r="E157" s="44" t="s">
        <v>101</v>
      </c>
      <c r="F157" s="44" t="s">
        <v>278</v>
      </c>
      <c r="G157" s="44"/>
      <c r="H157" s="19">
        <f>K157*8</f>
        <v>882.48</v>
      </c>
      <c r="I157" s="19">
        <f>L157*4.4</f>
        <v>46.904000000000003</v>
      </c>
      <c r="J157" s="19">
        <f>SUBTOTAL(9,H157:I157)</f>
        <v>0</v>
      </c>
      <c r="K157" s="19">
        <v>110.31</v>
      </c>
      <c r="L157" s="19">
        <v>10.66</v>
      </c>
      <c r="M157" s="19">
        <v>809</v>
      </c>
      <c r="N157" s="19">
        <v>9896</v>
      </c>
      <c r="O157" s="19">
        <v>2.4947030000000003</v>
      </c>
      <c r="P157" s="496">
        <v>2836089.3524490003</v>
      </c>
      <c r="Q157" s="49">
        <v>45789</v>
      </c>
      <c r="R157" s="50" t="s">
        <v>60</v>
      </c>
      <c r="S157" s="51" t="s">
        <v>61</v>
      </c>
      <c r="T157" s="144"/>
      <c r="U157" s="139"/>
      <c r="V157" s="150"/>
      <c r="W157" s="511">
        <v>45797</v>
      </c>
      <c r="X157" s="190"/>
      <c r="Y157" s="156"/>
    </row>
    <row r="158" spans="2:26" ht="29.25" hidden="1" customHeight="1" x14ac:dyDescent="0.35">
      <c r="B158" s="44">
        <v>18</v>
      </c>
      <c r="C158" s="48" t="s">
        <v>286</v>
      </c>
      <c r="D158" s="44" t="s">
        <v>287</v>
      </c>
      <c r="E158" s="44" t="s">
        <v>91</v>
      </c>
      <c r="F158" s="44" t="s">
        <v>278</v>
      </c>
      <c r="G158" s="44" t="s">
        <v>386</v>
      </c>
      <c r="H158" s="140">
        <f>K158*8</f>
        <v>1264.6400000000001</v>
      </c>
      <c r="I158" s="140">
        <f>L158*4.4</f>
        <v>72.248000000000019</v>
      </c>
      <c r="J158" s="19">
        <f>SUM(H158:I158)</f>
        <v>1336.8880000000001</v>
      </c>
      <c r="K158" s="19">
        <v>158.08000000000001</v>
      </c>
      <c r="L158" s="19">
        <v>16.420000000000002</v>
      </c>
      <c r="M158" s="19">
        <v>1226.53</v>
      </c>
      <c r="N158" s="19">
        <v>15882</v>
      </c>
      <c r="O158" s="19">
        <v>2.4947030000000003</v>
      </c>
      <c r="P158" s="496">
        <v>4266794</v>
      </c>
      <c r="Q158" s="49">
        <v>45717</v>
      </c>
      <c r="R158" s="50" t="s">
        <v>60</v>
      </c>
      <c r="S158" s="51" t="s">
        <v>61</v>
      </c>
      <c r="T158" s="147"/>
      <c r="U158" s="46"/>
      <c r="V158" s="149"/>
      <c r="W158" s="51">
        <v>45738</v>
      </c>
      <c r="X158" s="167"/>
      <c r="Y158" s="156"/>
    </row>
    <row r="159" spans="2:26" ht="29.25" hidden="1" customHeight="1" x14ac:dyDescent="0.3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96">
        <v>984923.63610800006</v>
      </c>
      <c r="Q159" s="49">
        <v>45658</v>
      </c>
      <c r="R159" s="50" t="s">
        <v>60</v>
      </c>
      <c r="S159" s="18" t="s">
        <v>61</v>
      </c>
      <c r="T159" s="147">
        <v>45665</v>
      </c>
      <c r="U159" s="46">
        <v>45665</v>
      </c>
      <c r="V159" s="149">
        <v>45672</v>
      </c>
      <c r="W159" s="51">
        <v>45673</v>
      </c>
      <c r="X159" s="190"/>
      <c r="Y159" s="155"/>
    </row>
    <row r="160" spans="2:26" ht="29.25" hidden="1" customHeight="1" x14ac:dyDescent="0.35">
      <c r="B160" s="500">
        <v>27</v>
      </c>
      <c r="C160" s="501" t="s">
        <v>370</v>
      </c>
      <c r="D160" s="500" t="s">
        <v>77</v>
      </c>
      <c r="E160" s="500" t="s">
        <v>101</v>
      </c>
      <c r="F160" s="500" t="s">
        <v>278</v>
      </c>
      <c r="G160" s="44" t="s">
        <v>411</v>
      </c>
      <c r="H160" s="19">
        <v>268</v>
      </c>
      <c r="I160" s="19">
        <v>14</v>
      </c>
      <c r="J160" s="19">
        <v>282</v>
      </c>
      <c r="K160" s="19">
        <v>33.42</v>
      </c>
      <c r="L160" s="19">
        <v>3.15</v>
      </c>
      <c r="M160" s="19">
        <v>255.26</v>
      </c>
      <c r="N160" s="19">
        <v>1904</v>
      </c>
      <c r="O160" s="19">
        <v>0.86627600000000005</v>
      </c>
      <c r="P160" s="496">
        <v>745277.51610799995</v>
      </c>
      <c r="Q160" s="49">
        <v>45717</v>
      </c>
      <c r="R160" s="563" t="s">
        <v>60</v>
      </c>
      <c r="S160" s="51" t="s">
        <v>61</v>
      </c>
      <c r="T160" s="144"/>
      <c r="U160" s="139"/>
      <c r="V160" s="150"/>
      <c r="W160" s="511">
        <v>45744</v>
      </c>
      <c r="X160" s="193" t="s">
        <v>393</v>
      </c>
      <c r="Y160" s="646"/>
      <c r="Z160" s="59"/>
    </row>
    <row r="161" spans="2:26" ht="29.25" hidden="1" customHeight="1" x14ac:dyDescent="0.3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96">
        <v>2154107.4570649997</v>
      </c>
      <c r="Q161" s="49">
        <v>45658</v>
      </c>
      <c r="R161" s="50" t="s">
        <v>60</v>
      </c>
      <c r="S161" s="18" t="s">
        <v>61</v>
      </c>
      <c r="T161" s="184">
        <v>45659</v>
      </c>
      <c r="U161" s="51">
        <v>45661</v>
      </c>
      <c r="V161" s="196">
        <v>45675</v>
      </c>
      <c r="W161" s="51">
        <v>45676</v>
      </c>
      <c r="X161" s="192"/>
      <c r="Y161" s="153"/>
      <c r="Z161" s="15"/>
    </row>
    <row r="162" spans="2:26" ht="29.25" hidden="1" customHeight="1" x14ac:dyDescent="0.35">
      <c r="B162" s="44"/>
      <c r="C162" s="48" t="s">
        <v>544</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96">
        <v>5283315.0419999994</v>
      </c>
      <c r="Q162" s="49">
        <v>45914</v>
      </c>
      <c r="R162" s="50" t="s">
        <v>60</v>
      </c>
      <c r="S162" s="51" t="s">
        <v>61</v>
      </c>
      <c r="T162" s="144"/>
      <c r="U162" s="139"/>
      <c r="V162" s="150"/>
      <c r="W162" s="511">
        <v>45914</v>
      </c>
      <c r="X162" s="190"/>
    </row>
    <row r="163" spans="2:26" ht="29.25" hidden="1" customHeight="1" x14ac:dyDescent="0.35">
      <c r="B163" s="43"/>
      <c r="C163" s="552" t="s">
        <v>680</v>
      </c>
      <c r="D163" s="43" t="s">
        <v>57</v>
      </c>
      <c r="E163" s="43" t="s">
        <v>74</v>
      </c>
      <c r="F163" s="44" t="s">
        <v>882</v>
      </c>
      <c r="G163" s="43"/>
      <c r="H163" s="45"/>
      <c r="I163" s="45"/>
      <c r="J163" s="45"/>
      <c r="K163" s="45"/>
      <c r="L163" s="45"/>
      <c r="M163" s="45"/>
      <c r="N163" s="45"/>
      <c r="O163" s="45"/>
      <c r="P163" s="515"/>
      <c r="Q163" s="49">
        <v>46036</v>
      </c>
      <c r="R163" s="50" t="s">
        <v>60</v>
      </c>
      <c r="S163" s="47" t="s">
        <v>61</v>
      </c>
      <c r="T163" s="144"/>
      <c r="U163" s="139"/>
      <c r="V163" s="150"/>
      <c r="W163" s="139">
        <v>46047</v>
      </c>
      <c r="X163" s="190"/>
    </row>
    <row r="164" spans="2:26" ht="29.25" hidden="1" customHeight="1" x14ac:dyDescent="0.35">
      <c r="B164" s="500">
        <v>39</v>
      </c>
      <c r="C164" s="501" t="s">
        <v>398</v>
      </c>
      <c r="D164" s="500" t="s">
        <v>399</v>
      </c>
      <c r="E164" s="500" t="s">
        <v>74</v>
      </c>
      <c r="F164" s="500" t="s">
        <v>278</v>
      </c>
      <c r="G164" s="500"/>
      <c r="H164" s="502">
        <f>K164*8</f>
        <v>566.48</v>
      </c>
      <c r="I164" s="502">
        <f>L164*4.4</f>
        <v>25.564</v>
      </c>
      <c r="J164" s="502">
        <f>SUBTOTAL(9,H164:I164)</f>
        <v>0</v>
      </c>
      <c r="K164" s="502">
        <v>70.81</v>
      </c>
      <c r="L164" s="502">
        <v>5.81</v>
      </c>
      <c r="M164" s="502">
        <v>356.96</v>
      </c>
      <c r="N164" s="502">
        <v>3466</v>
      </c>
      <c r="O164" s="19">
        <v>1.7680549999999999</v>
      </c>
      <c r="P164" s="496">
        <v>1649958.0770650001</v>
      </c>
      <c r="Q164" s="49">
        <v>45717</v>
      </c>
      <c r="R164" s="563" t="s">
        <v>60</v>
      </c>
      <c r="S164" s="51" t="s">
        <v>61</v>
      </c>
      <c r="T164" s="185"/>
      <c r="U164" s="141"/>
      <c r="V164" s="197"/>
      <c r="W164" s="511">
        <v>45747</v>
      </c>
      <c r="X164" s="641"/>
      <c r="Y164" s="57"/>
      <c r="Z164" s="59"/>
    </row>
    <row r="165" spans="2:26" ht="29.25" hidden="1" customHeight="1" x14ac:dyDescent="0.3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96">
        <v>1161364.312108</v>
      </c>
      <c r="Q165" s="49">
        <v>45658</v>
      </c>
      <c r="R165" s="50" t="s">
        <v>60</v>
      </c>
      <c r="S165" s="18" t="s">
        <v>61</v>
      </c>
      <c r="T165" s="147">
        <v>45640</v>
      </c>
      <c r="U165" s="46">
        <v>45642</v>
      </c>
      <c r="V165" s="149">
        <v>45661</v>
      </c>
      <c r="W165" s="51">
        <v>45662</v>
      </c>
      <c r="X165" s="190"/>
      <c r="Y165" s="2"/>
    </row>
    <row r="166" spans="2:26" ht="29.25" hidden="1" customHeight="1" x14ac:dyDescent="0.35">
      <c r="B166" s="500">
        <v>46</v>
      </c>
      <c r="C166" s="501" t="s">
        <v>408</v>
      </c>
      <c r="D166" s="500" t="s">
        <v>203</v>
      </c>
      <c r="E166" s="500" t="s">
        <v>74</v>
      </c>
      <c r="F166" s="500" t="s">
        <v>278</v>
      </c>
      <c r="G166" s="44"/>
      <c r="H166" s="19">
        <f>K166*8</f>
        <v>466.88</v>
      </c>
      <c r="I166" s="19">
        <f>L166*4.4</f>
        <v>21.472000000000001</v>
      </c>
      <c r="J166" s="19">
        <f>SUBTOTAL(9,H166:I166)</f>
        <v>0</v>
      </c>
      <c r="K166" s="19">
        <v>58.36</v>
      </c>
      <c r="L166" s="19">
        <v>4.88</v>
      </c>
      <c r="M166" s="19">
        <v>292.33</v>
      </c>
      <c r="N166" s="19">
        <v>2716</v>
      </c>
      <c r="O166" s="19">
        <v>1.768</v>
      </c>
      <c r="P166" s="496">
        <v>1317205.2180649999</v>
      </c>
      <c r="Q166" s="565" t="s">
        <v>415</v>
      </c>
      <c r="R166" s="563" t="s">
        <v>60</v>
      </c>
      <c r="S166" s="51" t="s">
        <v>61</v>
      </c>
      <c r="T166" s="144"/>
      <c r="U166" s="139"/>
      <c r="V166" s="150"/>
      <c r="W166" s="511">
        <v>45757</v>
      </c>
      <c r="X166" s="190"/>
    </row>
    <row r="167" spans="2:26" ht="29.25" hidden="1" customHeight="1" x14ac:dyDescent="0.3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96">
        <v>650458.11210799997</v>
      </c>
      <c r="Q167" s="49">
        <v>45627</v>
      </c>
      <c r="R167" s="50" t="s">
        <v>60</v>
      </c>
      <c r="S167" s="18" t="s">
        <v>61</v>
      </c>
      <c r="T167" s="184">
        <v>45637</v>
      </c>
      <c r="U167" s="51">
        <v>45639</v>
      </c>
      <c r="V167" s="196">
        <v>45653</v>
      </c>
      <c r="W167" s="51">
        <v>45653</v>
      </c>
      <c r="X167" s="190"/>
      <c r="Y167" s="2">
        <v>4</v>
      </c>
    </row>
    <row r="168" spans="2:26" ht="29.25" hidden="1" customHeight="1" x14ac:dyDescent="0.3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96">
        <v>1126247.400108</v>
      </c>
      <c r="Q168" s="49">
        <v>45627</v>
      </c>
      <c r="R168" s="50" t="s">
        <v>60</v>
      </c>
      <c r="S168" s="18" t="s">
        <v>61</v>
      </c>
      <c r="T168" s="184">
        <v>45627</v>
      </c>
      <c r="U168" s="51">
        <v>45629</v>
      </c>
      <c r="V168" s="196">
        <v>45655</v>
      </c>
      <c r="W168" s="51">
        <v>45657</v>
      </c>
      <c r="X168" s="190"/>
      <c r="Y168" s="2">
        <v>4</v>
      </c>
    </row>
    <row r="169" spans="2:26" ht="29.25" hidden="1" customHeight="1" x14ac:dyDescent="0.35">
      <c r="B169" s="44"/>
      <c r="C169" s="48" t="s">
        <v>419</v>
      </c>
      <c r="D169" s="44" t="s">
        <v>63</v>
      </c>
      <c r="E169" s="44" t="s">
        <v>74</v>
      </c>
      <c r="F169" s="500" t="s">
        <v>278</v>
      </c>
      <c r="G169" s="44" t="s">
        <v>438</v>
      </c>
      <c r="H169" s="19">
        <v>252</v>
      </c>
      <c r="I169" s="19">
        <v>13</v>
      </c>
      <c r="J169" s="19">
        <v>265</v>
      </c>
      <c r="K169" s="19">
        <v>31.4</v>
      </c>
      <c r="L169" s="19">
        <v>2.89</v>
      </c>
      <c r="M169" s="19">
        <v>164.7</v>
      </c>
      <c r="N169" s="19">
        <v>1802</v>
      </c>
      <c r="O169" s="19">
        <v>0.86627600000000005</v>
      </c>
      <c r="P169" s="496">
        <v>752440.09410799993</v>
      </c>
      <c r="Q169" s="565" t="s">
        <v>415</v>
      </c>
      <c r="R169" s="563" t="s">
        <v>60</v>
      </c>
      <c r="S169" s="51" t="s">
        <v>61</v>
      </c>
      <c r="T169" s="144"/>
      <c r="U169" s="139"/>
      <c r="V169" s="150"/>
      <c r="W169" s="511">
        <v>45757</v>
      </c>
      <c r="X169" s="190"/>
    </row>
    <row r="170" spans="2:26" ht="29.25" hidden="1" customHeight="1" x14ac:dyDescent="0.3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96">
        <v>752440.09410799993</v>
      </c>
      <c r="Q170" s="49">
        <v>45627</v>
      </c>
      <c r="R170" s="50" t="s">
        <v>60</v>
      </c>
      <c r="S170" s="18" t="s">
        <v>61</v>
      </c>
      <c r="T170" s="184">
        <v>45627</v>
      </c>
      <c r="U170" s="51">
        <v>45631</v>
      </c>
      <c r="V170" s="196">
        <v>45644</v>
      </c>
      <c r="W170" s="51">
        <v>45645</v>
      </c>
      <c r="X170" s="190"/>
      <c r="Y170" s="2">
        <v>3</v>
      </c>
    </row>
    <row r="171" spans="2:26" ht="29.25" hidden="1" customHeight="1" x14ac:dyDescent="0.3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96">
        <v>1126247.400108</v>
      </c>
      <c r="Q171" s="49">
        <v>45627</v>
      </c>
      <c r="R171" s="50" t="s">
        <v>60</v>
      </c>
      <c r="S171" s="18" t="s">
        <v>61</v>
      </c>
      <c r="T171" s="184">
        <v>45636</v>
      </c>
      <c r="U171" s="51">
        <v>45639</v>
      </c>
      <c r="V171" s="196">
        <v>45648</v>
      </c>
      <c r="W171" s="51">
        <v>45650</v>
      </c>
      <c r="X171" s="188"/>
    </row>
    <row r="172" spans="2:26" ht="29.25" hidden="1" customHeight="1" x14ac:dyDescent="0.3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96">
        <v>5088278.7390940003</v>
      </c>
      <c r="Q172" s="49">
        <v>45658</v>
      </c>
      <c r="R172" s="50" t="s">
        <v>60</v>
      </c>
      <c r="S172" s="18" t="s">
        <v>61</v>
      </c>
      <c r="T172" s="184">
        <v>45659</v>
      </c>
      <c r="U172" s="51">
        <v>45679</v>
      </c>
      <c r="V172" s="196">
        <v>45685</v>
      </c>
      <c r="W172" s="51">
        <v>45688</v>
      </c>
      <c r="X172" s="191"/>
      <c r="Y172" s="173"/>
      <c r="Z172" s="15"/>
    </row>
    <row r="173" spans="2:26" ht="29.25" hidden="1" customHeight="1" x14ac:dyDescent="0.3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96">
        <v>645061.94810799998</v>
      </c>
      <c r="Q173" s="498" t="s">
        <v>415</v>
      </c>
      <c r="R173" s="50" t="s">
        <v>60</v>
      </c>
      <c r="S173" s="18" t="s">
        <v>61</v>
      </c>
      <c r="T173" s="147"/>
      <c r="U173" s="46"/>
      <c r="V173" s="149"/>
      <c r="W173" s="51">
        <v>45759</v>
      </c>
      <c r="X173" s="167" t="s">
        <v>280</v>
      </c>
    </row>
    <row r="174" spans="2:26" ht="29.25" hidden="1" customHeight="1" x14ac:dyDescent="0.3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96">
        <v>2154107.4570649997</v>
      </c>
      <c r="Q174" s="49">
        <v>45689</v>
      </c>
      <c r="R174" s="50" t="s">
        <v>60</v>
      </c>
      <c r="S174" s="18" t="s">
        <v>61</v>
      </c>
      <c r="T174" s="147">
        <v>45690</v>
      </c>
      <c r="U174" s="46">
        <v>45692</v>
      </c>
      <c r="V174" s="149">
        <v>45697</v>
      </c>
      <c r="W174" s="51">
        <v>45701</v>
      </c>
      <c r="X174" s="190"/>
    </row>
    <row r="175" spans="2:26" ht="29.25" hidden="1" customHeight="1" x14ac:dyDescent="0.35">
      <c r="B175" s="43"/>
      <c r="C175" s="552" t="s">
        <v>684</v>
      </c>
      <c r="D175" s="43" t="s">
        <v>65</v>
      </c>
      <c r="E175" s="43" t="s">
        <v>74</v>
      </c>
      <c r="F175" s="44" t="s">
        <v>882</v>
      </c>
      <c r="G175" s="43"/>
      <c r="H175" s="45"/>
      <c r="I175" s="45"/>
      <c r="J175" s="45"/>
      <c r="K175" s="45"/>
      <c r="L175" s="45"/>
      <c r="M175" s="45"/>
      <c r="N175" s="45"/>
      <c r="O175" s="45"/>
      <c r="P175" s="515"/>
      <c r="Q175" s="49">
        <v>46036</v>
      </c>
      <c r="R175" s="50" t="s">
        <v>60</v>
      </c>
      <c r="S175" s="47" t="s">
        <v>61</v>
      </c>
      <c r="T175" s="144"/>
      <c r="U175" s="139"/>
      <c r="V175" s="150"/>
      <c r="W175" s="139">
        <v>46051</v>
      </c>
      <c r="X175" s="190"/>
    </row>
    <row r="176" spans="2:26" ht="29.25" customHeight="1" x14ac:dyDescent="0.35">
      <c r="B176" s="43"/>
      <c r="C176" s="552" t="s">
        <v>685</v>
      </c>
      <c r="D176" s="43" t="s">
        <v>63</v>
      </c>
      <c r="E176" s="43"/>
      <c r="F176" s="44" t="s">
        <v>882</v>
      </c>
      <c r="G176" s="43"/>
      <c r="H176" s="45"/>
      <c r="I176" s="45"/>
      <c r="J176" s="45"/>
      <c r="K176" s="45"/>
      <c r="L176" s="45"/>
      <c r="M176" s="45"/>
      <c r="N176" s="45"/>
      <c r="O176" s="45"/>
      <c r="P176" s="515"/>
      <c r="Q176" s="49">
        <v>46067</v>
      </c>
      <c r="R176" s="50" t="s">
        <v>60</v>
      </c>
      <c r="S176" s="47" t="s">
        <v>61</v>
      </c>
      <c r="T176" s="144"/>
      <c r="U176" s="139"/>
      <c r="V176" s="150"/>
      <c r="W176" s="139">
        <v>46068</v>
      </c>
      <c r="X176" s="190"/>
    </row>
    <row r="177" spans="2:26" ht="29.25" hidden="1" customHeight="1" x14ac:dyDescent="0.35">
      <c r="B177" s="43"/>
      <c r="C177" s="552" t="s">
        <v>687</v>
      </c>
      <c r="D177" s="43" t="s">
        <v>210</v>
      </c>
      <c r="E177" s="43" t="s">
        <v>74</v>
      </c>
      <c r="F177" s="44" t="s">
        <v>854</v>
      </c>
      <c r="G177" s="43"/>
      <c r="H177" s="45"/>
      <c r="I177" s="45"/>
      <c r="J177" s="45"/>
      <c r="K177" s="45"/>
      <c r="L177" s="45"/>
      <c r="M177" s="45"/>
      <c r="N177" s="45"/>
      <c r="O177" s="45"/>
      <c r="P177" s="515"/>
      <c r="Q177" s="49">
        <v>46036</v>
      </c>
      <c r="R177" s="50" t="s">
        <v>60</v>
      </c>
      <c r="S177" s="47" t="s">
        <v>61</v>
      </c>
      <c r="T177" s="144"/>
      <c r="U177" s="139"/>
      <c r="V177" s="150"/>
      <c r="W177" s="139">
        <v>46035</v>
      </c>
      <c r="X177" s="190"/>
    </row>
    <row r="178" spans="2:26" ht="29.25" hidden="1" customHeight="1" x14ac:dyDescent="0.35">
      <c r="B178" s="43"/>
      <c r="C178" s="552" t="s">
        <v>689</v>
      </c>
      <c r="D178" s="43" t="s">
        <v>77</v>
      </c>
      <c r="E178" s="43" t="s">
        <v>74</v>
      </c>
      <c r="F178" s="44" t="s">
        <v>854</v>
      </c>
      <c r="G178" s="43"/>
      <c r="H178" s="45"/>
      <c r="I178" s="45"/>
      <c r="J178" s="45"/>
      <c r="K178" s="45"/>
      <c r="L178" s="45"/>
      <c r="M178" s="45"/>
      <c r="N178" s="45"/>
      <c r="O178" s="45"/>
      <c r="P178" s="515"/>
      <c r="Q178" s="49">
        <v>46036</v>
      </c>
      <c r="R178" s="50" t="s">
        <v>60</v>
      </c>
      <c r="S178" s="47" t="s">
        <v>61</v>
      </c>
      <c r="T178" s="144"/>
      <c r="U178" s="139"/>
      <c r="V178" s="150"/>
      <c r="W178" s="139">
        <v>46040</v>
      </c>
      <c r="X178" s="190"/>
    </row>
    <row r="179" spans="2:26" ht="29.25" hidden="1" customHeight="1" x14ac:dyDescent="0.35">
      <c r="B179" s="43"/>
      <c r="C179" s="552" t="s">
        <v>690</v>
      </c>
      <c r="D179" s="43" t="s">
        <v>57</v>
      </c>
      <c r="E179" s="43" t="s">
        <v>74</v>
      </c>
      <c r="F179" s="44" t="s">
        <v>854</v>
      </c>
      <c r="G179" s="43"/>
      <c r="H179" s="45"/>
      <c r="I179" s="45"/>
      <c r="J179" s="45"/>
      <c r="K179" s="45"/>
      <c r="L179" s="45"/>
      <c r="M179" s="45"/>
      <c r="N179" s="45"/>
      <c r="O179" s="45"/>
      <c r="P179" s="515"/>
      <c r="Q179" s="49">
        <v>46036</v>
      </c>
      <c r="R179" s="50" t="s">
        <v>60</v>
      </c>
      <c r="S179" s="47" t="s">
        <v>61</v>
      </c>
      <c r="T179" s="144"/>
      <c r="U179" s="139"/>
      <c r="V179" s="150"/>
      <c r="W179" s="139">
        <v>46038</v>
      </c>
      <c r="X179" s="190"/>
    </row>
    <row r="180" spans="2:26" ht="29.25" hidden="1" customHeight="1" x14ac:dyDescent="0.35">
      <c r="B180" s="43"/>
      <c r="C180" s="552" t="s">
        <v>691</v>
      </c>
      <c r="D180" s="43" t="s">
        <v>696</v>
      </c>
      <c r="E180" s="43" t="s">
        <v>74</v>
      </c>
      <c r="F180" s="43" t="s">
        <v>854</v>
      </c>
      <c r="G180" s="43"/>
      <c r="H180" s="45"/>
      <c r="I180" s="45"/>
      <c r="J180" s="45"/>
      <c r="K180" s="45"/>
      <c r="L180" s="45"/>
      <c r="M180" s="45"/>
      <c r="N180" s="45"/>
      <c r="O180" s="45"/>
      <c r="P180" s="515"/>
      <c r="Q180" s="49">
        <v>46036</v>
      </c>
      <c r="R180" s="50" t="s">
        <v>60</v>
      </c>
      <c r="S180" s="47" t="s">
        <v>61</v>
      </c>
      <c r="T180" s="144"/>
      <c r="U180" s="139"/>
      <c r="V180" s="150"/>
      <c r="W180" s="139">
        <v>46053</v>
      </c>
      <c r="X180" s="190"/>
    </row>
    <row r="181" spans="2:26" ht="29.25" hidden="1" customHeight="1" x14ac:dyDescent="0.35">
      <c r="B181" s="43"/>
      <c r="C181" s="48" t="s">
        <v>692</v>
      </c>
      <c r="D181" s="44" t="s">
        <v>697</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605">
        <v>1.7529999999999999</v>
      </c>
      <c r="P181" s="19"/>
      <c r="Q181" s="49">
        <v>46005</v>
      </c>
      <c r="R181" s="50" t="s">
        <v>60</v>
      </c>
      <c r="S181" s="47" t="s">
        <v>61</v>
      </c>
      <c r="T181" s="144"/>
      <c r="U181" s="139"/>
      <c r="V181" s="150"/>
      <c r="W181" s="139">
        <v>46022</v>
      </c>
      <c r="X181" s="190"/>
    </row>
    <row r="182" spans="2:26" ht="29.25" hidden="1" customHeight="1" x14ac:dyDescent="0.35">
      <c r="B182" s="44"/>
      <c r="C182" s="48" t="s">
        <v>693</v>
      </c>
      <c r="D182" s="44" t="s">
        <v>698</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44"/>
      <c r="U182" s="139"/>
      <c r="V182" s="150"/>
      <c r="W182" s="511">
        <v>45939</v>
      </c>
      <c r="X182" s="190"/>
    </row>
    <row r="183" spans="2:26" ht="29.25" hidden="1" customHeight="1" x14ac:dyDescent="0.35">
      <c r="B183" s="44"/>
      <c r="C183" s="48" t="s">
        <v>694</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19"/>
      <c r="U183" s="511"/>
      <c r="V183" s="636"/>
      <c r="W183" s="511">
        <v>45945</v>
      </c>
      <c r="X183" s="190"/>
    </row>
    <row r="184" spans="2:26" ht="29.5" hidden="1" customHeight="1" x14ac:dyDescent="0.35">
      <c r="B184" s="44"/>
      <c r="C184" s="48" t="s">
        <v>552</v>
      </c>
      <c r="D184" s="44" t="s">
        <v>555</v>
      </c>
      <c r="E184" s="44" t="s">
        <v>74</v>
      </c>
      <c r="F184" s="44" t="s">
        <v>278</v>
      </c>
      <c r="G184" s="44"/>
      <c r="H184" s="19">
        <f>K184*8</f>
        <v>292.96000000000004</v>
      </c>
      <c r="I184" s="19">
        <f>L184*4.4</f>
        <v>13.398000000000001</v>
      </c>
      <c r="J184" s="19">
        <f>SUBTOTAL(9,H184:I184)</f>
        <v>0</v>
      </c>
      <c r="K184" s="19">
        <f>29.364+7.256</f>
        <v>36.620000000000005</v>
      </c>
      <c r="L184" s="19">
        <v>3.0449999999999999</v>
      </c>
      <c r="M184" s="19">
        <f>172.856+2.853</f>
        <v>175.709</v>
      </c>
      <c r="N184" s="19">
        <v>2610.33</v>
      </c>
      <c r="O184" s="19">
        <v>1.014</v>
      </c>
      <c r="P184" s="496">
        <v>752440.09410799993</v>
      </c>
      <c r="Q184" s="49">
        <v>45914</v>
      </c>
      <c r="R184" s="50" t="s">
        <v>60</v>
      </c>
      <c r="S184" s="51" t="s">
        <v>61</v>
      </c>
      <c r="T184" s="144"/>
      <c r="U184" s="139"/>
      <c r="V184" s="150"/>
      <c r="W184" s="511">
        <v>45927</v>
      </c>
      <c r="X184" s="190"/>
    </row>
    <row r="185" spans="2:26" ht="29.5" hidden="1" customHeight="1" x14ac:dyDescent="0.35">
      <c r="B185" s="43"/>
      <c r="C185" s="48" t="s">
        <v>695</v>
      </c>
      <c r="D185" s="44" t="s">
        <v>785</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19"/>
      <c r="U185" s="511"/>
      <c r="V185" s="636"/>
      <c r="W185" s="511">
        <v>45947</v>
      </c>
      <c r="X185" s="190"/>
    </row>
    <row r="186" spans="2:26" s="59" customFormat="1" ht="31.5" hidden="1" customHeight="1" x14ac:dyDescent="0.35">
      <c r="B186" s="44"/>
      <c r="C186" s="48" t="s">
        <v>505</v>
      </c>
      <c r="D186" s="44" t="s">
        <v>132</v>
      </c>
      <c r="E186" s="44" t="s">
        <v>74</v>
      </c>
      <c r="F186" s="44" t="s">
        <v>278</v>
      </c>
      <c r="G186" s="44"/>
      <c r="H186" s="19">
        <v>611</v>
      </c>
      <c r="I186" s="19">
        <v>28</v>
      </c>
      <c r="J186" s="19">
        <v>639</v>
      </c>
      <c r="K186" s="19">
        <v>76.349999999999994</v>
      </c>
      <c r="L186" s="19">
        <v>6.32</v>
      </c>
      <c r="M186" s="19">
        <v>385.79</v>
      </c>
      <c r="N186" s="19">
        <v>3898</v>
      </c>
      <c r="O186" s="19">
        <v>2.348757</v>
      </c>
      <c r="P186" s="496">
        <v>1761921.9257309998</v>
      </c>
      <c r="Q186" s="49">
        <v>45791</v>
      </c>
      <c r="R186" s="50" t="s">
        <v>60</v>
      </c>
      <c r="S186" s="51" t="s">
        <v>61</v>
      </c>
      <c r="T186" s="144"/>
      <c r="U186" s="139"/>
      <c r="V186" s="150"/>
      <c r="W186" s="511">
        <v>45808</v>
      </c>
      <c r="X186" s="190"/>
      <c r="Y186" s="4"/>
      <c r="Z186" s="5"/>
    </row>
    <row r="187" spans="2:26" s="59" customFormat="1" ht="27.5" hidden="1" customHeight="1" x14ac:dyDescent="0.3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96">
        <v>752440.09410799993</v>
      </c>
      <c r="Q187" s="49">
        <v>45658</v>
      </c>
      <c r="R187" s="50" t="s">
        <v>115</v>
      </c>
      <c r="S187" s="18" t="s">
        <v>61</v>
      </c>
      <c r="T187" s="184">
        <v>45659</v>
      </c>
      <c r="U187" s="51">
        <v>45661</v>
      </c>
      <c r="V187" s="196">
        <v>45666</v>
      </c>
      <c r="W187" s="51">
        <v>45669</v>
      </c>
      <c r="X187" s="191"/>
      <c r="Y187" s="173"/>
      <c r="Z187" s="15"/>
    </row>
    <row r="188" spans="2:26" s="59" customFormat="1" ht="28.5" hidden="1" customHeight="1" x14ac:dyDescent="0.3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96">
        <v>752440.09410799993</v>
      </c>
      <c r="Q188" s="49">
        <v>45658</v>
      </c>
      <c r="R188" s="50" t="s">
        <v>115</v>
      </c>
      <c r="S188" s="18" t="s">
        <v>61</v>
      </c>
      <c r="T188" s="184">
        <v>45661</v>
      </c>
      <c r="U188" s="51">
        <v>45674</v>
      </c>
      <c r="V188" s="196">
        <v>45676</v>
      </c>
      <c r="W188" s="51">
        <v>45679</v>
      </c>
      <c r="X188" s="191"/>
      <c r="Y188" s="173"/>
      <c r="Z188" s="15"/>
    </row>
    <row r="189" spans="2:26" s="59" customFormat="1" ht="31.5" hidden="1" customHeight="1" x14ac:dyDescent="0.3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96">
        <v>752440.09410799993</v>
      </c>
      <c r="Q189" s="49">
        <v>45627</v>
      </c>
      <c r="R189" s="50" t="s">
        <v>115</v>
      </c>
      <c r="S189" s="18" t="s">
        <v>61</v>
      </c>
      <c r="T189" s="147">
        <v>45638</v>
      </c>
      <c r="U189" s="46">
        <v>45643</v>
      </c>
      <c r="V189" s="149">
        <v>45645</v>
      </c>
      <c r="W189" s="51">
        <v>45647</v>
      </c>
      <c r="X189" s="190"/>
      <c r="Y189" s="2">
        <v>3</v>
      </c>
      <c r="Z189" s="5"/>
    </row>
    <row r="190" spans="2:26" s="59" customFormat="1" ht="30.5" hidden="1" customHeight="1" x14ac:dyDescent="0.3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96">
        <v>745277.51610799995</v>
      </c>
      <c r="Q190" s="49">
        <v>45627</v>
      </c>
      <c r="R190" s="50" t="s">
        <v>115</v>
      </c>
      <c r="S190" s="18" t="s">
        <v>61</v>
      </c>
      <c r="T190" s="147">
        <v>45641</v>
      </c>
      <c r="U190" s="46">
        <v>45645</v>
      </c>
      <c r="V190" s="149">
        <v>45648</v>
      </c>
      <c r="W190" s="51">
        <v>45650</v>
      </c>
      <c r="X190" s="190"/>
      <c r="Y190" s="2">
        <v>4</v>
      </c>
      <c r="Z190" s="5"/>
    </row>
    <row r="191" spans="2:26" s="59" customFormat="1" ht="24" hidden="1" customHeight="1" x14ac:dyDescent="0.3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96">
        <v>752440.09410799993</v>
      </c>
      <c r="Q191" s="49">
        <v>45627</v>
      </c>
      <c r="R191" s="50" t="s">
        <v>115</v>
      </c>
      <c r="S191" s="18" t="s">
        <v>61</v>
      </c>
      <c r="T191" s="147">
        <v>45641</v>
      </c>
      <c r="U191" s="46">
        <v>45653</v>
      </c>
      <c r="V191" s="149">
        <v>45653</v>
      </c>
      <c r="W191" s="51">
        <v>45654</v>
      </c>
      <c r="X191" s="190"/>
      <c r="Y191" s="2">
        <v>4</v>
      </c>
      <c r="Z191" s="5"/>
    </row>
    <row r="192" spans="2:26" s="59" customFormat="1" ht="25.5" hidden="1" customHeight="1" x14ac:dyDescent="0.35">
      <c r="B192" s="44"/>
      <c r="C192" s="48" t="s">
        <v>517</v>
      </c>
      <c r="D192" s="44" t="s">
        <v>231</v>
      </c>
      <c r="E192" s="44" t="s">
        <v>74</v>
      </c>
      <c r="F192" s="44" t="s">
        <v>278</v>
      </c>
      <c r="G192" s="44"/>
      <c r="H192" s="19">
        <v>756</v>
      </c>
      <c r="I192" s="19">
        <v>42</v>
      </c>
      <c r="J192" s="19">
        <v>798</v>
      </c>
      <c r="K192" s="44">
        <v>94.46</v>
      </c>
      <c r="L192" s="44">
        <v>9.33</v>
      </c>
      <c r="M192" s="44">
        <v>584</v>
      </c>
      <c r="N192" s="44">
        <v>9095</v>
      </c>
      <c r="O192" s="19">
        <v>2.4947030000000003</v>
      </c>
      <c r="P192" s="496">
        <v>2723053.0864490005</v>
      </c>
      <c r="Q192" s="49">
        <v>45822</v>
      </c>
      <c r="R192" s="50" t="s">
        <v>60</v>
      </c>
      <c r="S192" s="51" t="s">
        <v>61</v>
      </c>
      <c r="T192" s="144"/>
      <c r="U192" s="139"/>
      <c r="V192" s="150"/>
      <c r="W192" s="511">
        <v>45837</v>
      </c>
      <c r="X192" s="190"/>
      <c r="Y192" s="4"/>
      <c r="Z192" s="5"/>
    </row>
    <row r="193" spans="2:26" s="59" customFormat="1" ht="29" hidden="1" customHeight="1" x14ac:dyDescent="0.35">
      <c r="B193" s="44"/>
      <c r="C193" s="48" t="s">
        <v>514</v>
      </c>
      <c r="D193" s="44" t="s">
        <v>391</v>
      </c>
      <c r="E193" s="44" t="s">
        <v>74</v>
      </c>
      <c r="F193" s="44" t="s">
        <v>278</v>
      </c>
      <c r="G193" s="44"/>
      <c r="H193" s="502">
        <f>K193*8</f>
        <v>1008.24</v>
      </c>
      <c r="I193" s="502">
        <f>L193*4.4</f>
        <v>49.764000000000003</v>
      </c>
      <c r="J193" s="502">
        <f>SUBTOTAL(9,H193:I193)</f>
        <v>0</v>
      </c>
      <c r="K193" s="502">
        <v>126.03</v>
      </c>
      <c r="L193" s="502">
        <v>11.31</v>
      </c>
      <c r="M193" s="502">
        <v>716</v>
      </c>
      <c r="N193" s="502">
        <v>11510</v>
      </c>
      <c r="O193" s="19">
        <v>3.1590180000000001</v>
      </c>
      <c r="P193" s="496">
        <v>3508292.325094</v>
      </c>
      <c r="Q193" s="49">
        <v>45822</v>
      </c>
      <c r="R193" s="50" t="s">
        <v>60</v>
      </c>
      <c r="S193" s="51" t="s">
        <v>61</v>
      </c>
      <c r="T193" s="144"/>
      <c r="U193" s="139"/>
      <c r="V193" s="150"/>
      <c r="W193" s="511">
        <v>45819</v>
      </c>
      <c r="X193" s="190"/>
      <c r="Y193" s="4"/>
      <c r="Z193" s="5"/>
    </row>
    <row r="194" spans="2:26" s="59" customFormat="1" ht="15.5" hidden="1" x14ac:dyDescent="0.3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96">
        <v>752440.09410799993</v>
      </c>
      <c r="Q194" s="49">
        <v>45627</v>
      </c>
      <c r="R194" s="50" t="s">
        <v>108</v>
      </c>
      <c r="S194" s="18" t="s">
        <v>61</v>
      </c>
      <c r="T194" s="147">
        <v>45640</v>
      </c>
      <c r="U194" s="46">
        <v>45641</v>
      </c>
      <c r="V194" s="149">
        <v>45655</v>
      </c>
      <c r="W194" s="51">
        <v>45656</v>
      </c>
      <c r="X194" s="190"/>
      <c r="Y194" s="2"/>
      <c r="Z194" s="5"/>
    </row>
    <row r="195" spans="2:26" s="59" customFormat="1" ht="15.5" hidden="1" x14ac:dyDescent="0.3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96">
        <v>645061.94810799998</v>
      </c>
      <c r="Q195" s="49">
        <v>45627</v>
      </c>
      <c r="R195" s="50" t="s">
        <v>108</v>
      </c>
      <c r="S195" s="18" t="s">
        <v>61</v>
      </c>
      <c r="T195" s="147">
        <v>45640</v>
      </c>
      <c r="U195" s="46">
        <v>45641</v>
      </c>
      <c r="V195" s="149">
        <v>45651</v>
      </c>
      <c r="W195" s="51">
        <v>45652</v>
      </c>
      <c r="X195" s="190"/>
      <c r="Y195" s="2">
        <v>4</v>
      </c>
      <c r="Z195" s="5"/>
    </row>
    <row r="196" spans="2:26" s="59" customFormat="1" ht="30" hidden="1" customHeight="1" x14ac:dyDescent="0.3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96">
        <v>645061.94810799998</v>
      </c>
      <c r="Q196" s="49">
        <v>45658</v>
      </c>
      <c r="R196" s="50" t="s">
        <v>108</v>
      </c>
      <c r="S196" s="18" t="s">
        <v>61</v>
      </c>
      <c r="T196" s="184">
        <v>45643</v>
      </c>
      <c r="U196" s="51">
        <v>45644</v>
      </c>
      <c r="V196" s="196">
        <v>45681</v>
      </c>
      <c r="W196" s="51">
        <v>45682</v>
      </c>
      <c r="X196" s="191"/>
      <c r="Y196" s="173"/>
      <c r="Z196" s="15"/>
    </row>
    <row r="197" spans="2:26" s="59" customFormat="1" ht="26" hidden="1" customHeight="1" x14ac:dyDescent="0.3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96">
        <v>1325884.491065</v>
      </c>
      <c r="Q197" s="49">
        <v>45658</v>
      </c>
      <c r="R197" s="50" t="s">
        <v>97</v>
      </c>
      <c r="S197" s="18" t="s">
        <v>61</v>
      </c>
      <c r="T197" s="184">
        <v>45658</v>
      </c>
      <c r="U197" s="51">
        <v>45659</v>
      </c>
      <c r="V197" s="196">
        <v>45671</v>
      </c>
      <c r="W197" s="51">
        <v>45674</v>
      </c>
      <c r="X197" s="191"/>
      <c r="Y197" s="173"/>
      <c r="Z197" s="15"/>
    </row>
    <row r="198" spans="2:26" s="59" customFormat="1" ht="21.5" hidden="1" customHeight="1" x14ac:dyDescent="0.3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96">
        <v>645061.94810799998</v>
      </c>
      <c r="Q198" s="49">
        <v>45658</v>
      </c>
      <c r="R198" s="50" t="s">
        <v>97</v>
      </c>
      <c r="S198" s="18" t="s">
        <v>61</v>
      </c>
      <c r="T198" s="184">
        <v>45658</v>
      </c>
      <c r="U198" s="51">
        <v>45659</v>
      </c>
      <c r="V198" s="196">
        <v>45665</v>
      </c>
      <c r="W198" s="51">
        <v>45667</v>
      </c>
      <c r="X198" s="164"/>
      <c r="Y198" s="173"/>
      <c r="Z198" s="15"/>
    </row>
    <row r="199" spans="2:26" s="59" customFormat="1" ht="22" hidden="1" customHeight="1" x14ac:dyDescent="0.3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96">
        <v>645061.94810799998</v>
      </c>
      <c r="Q199" s="49">
        <v>45658</v>
      </c>
      <c r="R199" s="50" t="s">
        <v>194</v>
      </c>
      <c r="S199" s="56" t="s">
        <v>61</v>
      </c>
      <c r="T199" s="184">
        <v>45675</v>
      </c>
      <c r="U199" s="51">
        <v>45679</v>
      </c>
      <c r="V199" s="196">
        <v>45682</v>
      </c>
      <c r="W199" s="51">
        <v>45682</v>
      </c>
      <c r="X199" s="191"/>
      <c r="Y199" s="173"/>
      <c r="Z199" s="15"/>
    </row>
    <row r="200" spans="2:26" s="59" customFormat="1" ht="24.5" hidden="1" customHeight="1" x14ac:dyDescent="0.3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96">
        <v>650458.11210799997</v>
      </c>
      <c r="Q200" s="49">
        <v>45658</v>
      </c>
      <c r="R200" s="50" t="s">
        <v>94</v>
      </c>
      <c r="S200" s="18" t="s">
        <v>61</v>
      </c>
      <c r="T200" s="184">
        <v>45648</v>
      </c>
      <c r="U200" s="51">
        <v>45673</v>
      </c>
      <c r="V200" s="196">
        <v>45677</v>
      </c>
      <c r="W200" s="51">
        <v>45678</v>
      </c>
      <c r="X200" s="164"/>
      <c r="Y200" s="173"/>
      <c r="Z200" s="15"/>
    </row>
    <row r="201" spans="2:26" s="59" customFormat="1" ht="24" hidden="1" customHeight="1" x14ac:dyDescent="0.35">
      <c r="B201" s="44"/>
      <c r="C201" s="48" t="s">
        <v>515</v>
      </c>
      <c r="D201" s="44" t="s">
        <v>79</v>
      </c>
      <c r="E201" s="44" t="s">
        <v>74</v>
      </c>
      <c r="F201" s="44" t="s">
        <v>278</v>
      </c>
      <c r="G201" s="44"/>
      <c r="H201" s="19">
        <v>221</v>
      </c>
      <c r="I201" s="19">
        <v>12</v>
      </c>
      <c r="J201" s="19">
        <v>233</v>
      </c>
      <c r="K201" s="19">
        <v>27.61</v>
      </c>
      <c r="L201" s="19">
        <v>2.61</v>
      </c>
      <c r="M201" s="19">
        <v>146.96</v>
      </c>
      <c r="N201" s="19">
        <v>1450</v>
      </c>
      <c r="O201" s="19">
        <v>0.86627600000000005</v>
      </c>
      <c r="P201" s="496">
        <v>650458.11210799997</v>
      </c>
      <c r="Q201" s="49">
        <v>45822</v>
      </c>
      <c r="R201" s="50" t="s">
        <v>115</v>
      </c>
      <c r="S201" s="51" t="s">
        <v>61</v>
      </c>
      <c r="T201" s="144"/>
      <c r="U201" s="139"/>
      <c r="V201" s="150"/>
      <c r="W201" s="511">
        <v>45821</v>
      </c>
      <c r="X201" s="162"/>
      <c r="Y201" s="4"/>
      <c r="Z201" s="5"/>
    </row>
    <row r="202" spans="2:26" s="59" customFormat="1" ht="23" hidden="1" customHeight="1" x14ac:dyDescent="0.3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96">
        <v>650458.11210799997</v>
      </c>
      <c r="Q202" s="49">
        <v>45658</v>
      </c>
      <c r="R202" s="50" t="s">
        <v>97</v>
      </c>
      <c r="S202" s="18" t="s">
        <v>61</v>
      </c>
      <c r="T202" s="184">
        <v>45678</v>
      </c>
      <c r="U202" s="51">
        <v>45679</v>
      </c>
      <c r="V202" s="196">
        <v>45684</v>
      </c>
      <c r="W202" s="51">
        <v>45685</v>
      </c>
      <c r="X202" s="166"/>
      <c r="Y202" s="173"/>
      <c r="Z202" s="15"/>
    </row>
    <row r="203" spans="2:26" s="59" customFormat="1" ht="20.5" hidden="1" customHeight="1" x14ac:dyDescent="0.3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96">
        <v>752440.09410799993</v>
      </c>
      <c r="Q203" s="49">
        <v>45627</v>
      </c>
      <c r="R203" s="50" t="s">
        <v>97</v>
      </c>
      <c r="S203" s="18" t="s">
        <v>61</v>
      </c>
      <c r="T203" s="147">
        <v>45641</v>
      </c>
      <c r="U203" s="46">
        <v>45646</v>
      </c>
      <c r="V203" s="149">
        <v>45647</v>
      </c>
      <c r="W203" s="51">
        <v>45648</v>
      </c>
      <c r="X203" s="162"/>
      <c r="Y203" s="2">
        <v>3</v>
      </c>
      <c r="Z203" s="5"/>
    </row>
    <row r="204" spans="2:26" s="59" customFormat="1" ht="30" hidden="1" customHeight="1" x14ac:dyDescent="0.3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96">
        <v>752440.09410799993</v>
      </c>
      <c r="Q204" s="49">
        <v>45627</v>
      </c>
      <c r="R204" s="50" t="s">
        <v>97</v>
      </c>
      <c r="S204" s="18" t="s">
        <v>61</v>
      </c>
      <c r="T204" s="183">
        <v>45645</v>
      </c>
      <c r="U204" s="148">
        <v>45651</v>
      </c>
      <c r="V204" s="195">
        <v>45652</v>
      </c>
      <c r="W204" s="51">
        <v>45653</v>
      </c>
      <c r="X204" s="162"/>
      <c r="Y204" s="2">
        <v>4</v>
      </c>
      <c r="Z204" s="5"/>
    </row>
    <row r="205" spans="2:26" s="59" customFormat="1" ht="19.5" hidden="1" customHeight="1" x14ac:dyDescent="0.3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96">
        <v>745277.51610799995</v>
      </c>
      <c r="Q205" s="49">
        <v>45658</v>
      </c>
      <c r="R205" s="50" t="s">
        <v>97</v>
      </c>
      <c r="S205" s="18" t="s">
        <v>61</v>
      </c>
      <c r="T205" s="147">
        <v>45651</v>
      </c>
      <c r="U205" s="46">
        <v>45654</v>
      </c>
      <c r="V205" s="149">
        <v>45657</v>
      </c>
      <c r="W205" s="51">
        <v>45659</v>
      </c>
      <c r="X205" s="162"/>
      <c r="Y205" s="2"/>
      <c r="Z205" s="5"/>
    </row>
    <row r="206" spans="2:26" s="59" customFormat="1" ht="19" hidden="1" customHeight="1" x14ac:dyDescent="0.3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96">
        <v>650458.11210799997</v>
      </c>
      <c r="Q206" s="49">
        <v>45658</v>
      </c>
      <c r="R206" s="50" t="s">
        <v>97</v>
      </c>
      <c r="S206" s="18" t="s">
        <v>61</v>
      </c>
      <c r="T206" s="632">
        <v>45651</v>
      </c>
      <c r="U206" s="633">
        <v>45679</v>
      </c>
      <c r="V206" s="637">
        <v>45680</v>
      </c>
      <c r="W206" s="51">
        <v>45680</v>
      </c>
      <c r="X206" s="164"/>
      <c r="Y206" s="173"/>
      <c r="Z206" s="15"/>
    </row>
    <row r="207" spans="2:26" s="59" customFormat="1" ht="20.5" hidden="1" customHeight="1" x14ac:dyDescent="0.3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96">
        <v>752440.09410799993</v>
      </c>
      <c r="Q207" s="49">
        <v>45658</v>
      </c>
      <c r="R207" s="50" t="s">
        <v>94</v>
      </c>
      <c r="S207" s="18" t="s">
        <v>61</v>
      </c>
      <c r="T207" s="147">
        <v>45650</v>
      </c>
      <c r="U207" s="46">
        <v>45658</v>
      </c>
      <c r="V207" s="149">
        <v>45661</v>
      </c>
      <c r="W207" s="51">
        <v>45662</v>
      </c>
      <c r="X207" s="162"/>
      <c r="Y207" s="2"/>
      <c r="Z207" s="5"/>
    </row>
    <row r="208" spans="2:26" ht="32" hidden="1" customHeight="1" x14ac:dyDescent="0.3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96">
        <v>1161364.312108</v>
      </c>
      <c r="Q208" s="49">
        <v>45658</v>
      </c>
      <c r="R208" s="50" t="s">
        <v>194</v>
      </c>
      <c r="S208" s="18" t="s">
        <v>61</v>
      </c>
      <c r="T208" s="184">
        <v>45654</v>
      </c>
      <c r="U208" s="51">
        <v>45654</v>
      </c>
      <c r="V208" s="196">
        <v>45665</v>
      </c>
      <c r="W208" s="51">
        <v>45673</v>
      </c>
      <c r="X208" s="164"/>
      <c r="Y208" s="173"/>
      <c r="Z208" s="15"/>
    </row>
    <row r="209" spans="2:26" ht="22" hidden="1" customHeight="1" x14ac:dyDescent="0.3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96">
        <v>745277.51610799995</v>
      </c>
      <c r="Q209" s="49">
        <v>45627</v>
      </c>
      <c r="R209" s="50" t="s">
        <v>80</v>
      </c>
      <c r="S209" s="18" t="s">
        <v>61</v>
      </c>
      <c r="T209" s="147">
        <v>45649</v>
      </c>
      <c r="U209" s="46">
        <v>45651</v>
      </c>
      <c r="V209" s="149">
        <v>45655</v>
      </c>
      <c r="W209" s="51">
        <v>45655</v>
      </c>
      <c r="X209" s="162"/>
      <c r="Y209" s="2">
        <v>4</v>
      </c>
    </row>
    <row r="210" spans="2:26" ht="26.5" hidden="1" customHeight="1" x14ac:dyDescent="0.35">
      <c r="B210" s="43"/>
      <c r="C210" s="48" t="s">
        <v>700</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605">
        <v>1.768</v>
      </c>
      <c r="P210" s="19"/>
      <c r="Q210" s="49">
        <v>46005</v>
      </c>
      <c r="R210" s="52" t="s">
        <v>548</v>
      </c>
      <c r="S210" s="51" t="s">
        <v>61</v>
      </c>
      <c r="T210" s="144"/>
      <c r="U210" s="139"/>
      <c r="V210" s="150"/>
      <c r="W210" s="139">
        <v>46004</v>
      </c>
      <c r="X210" s="162"/>
    </row>
    <row r="211" spans="2:26" ht="23" hidden="1" customHeight="1" x14ac:dyDescent="0.35">
      <c r="B211" s="43"/>
      <c r="C211" s="48" t="s">
        <v>701</v>
      </c>
      <c r="D211" s="44" t="s">
        <v>703</v>
      </c>
      <c r="E211" s="43" t="s">
        <v>58</v>
      </c>
      <c r="F211" s="44" t="s">
        <v>278</v>
      </c>
      <c r="G211" s="19"/>
      <c r="H211" s="19">
        <f>K211*8</f>
        <v>804.8</v>
      </c>
      <c r="I211" s="19">
        <f>L211*4.4</f>
        <v>38.896000000000001</v>
      </c>
      <c r="J211" s="19">
        <f>SUM(H211:I211)</f>
        <v>843.69599999999991</v>
      </c>
      <c r="K211" s="19">
        <v>100.6</v>
      </c>
      <c r="L211" s="19">
        <v>8.84</v>
      </c>
      <c r="M211" s="19">
        <v>552.01</v>
      </c>
      <c r="N211" s="19">
        <v>5671.38</v>
      </c>
      <c r="O211" s="605">
        <v>1.768</v>
      </c>
      <c r="P211" s="19"/>
      <c r="Q211" s="49">
        <v>46005</v>
      </c>
      <c r="R211" s="52" t="s">
        <v>548</v>
      </c>
      <c r="S211" s="51" t="s">
        <v>61</v>
      </c>
      <c r="T211" s="144"/>
      <c r="U211" s="139"/>
      <c r="V211" s="150"/>
      <c r="W211" s="139">
        <v>46005</v>
      </c>
      <c r="X211" s="162"/>
    </row>
    <row r="212" spans="2:26" ht="23" hidden="1" customHeight="1" x14ac:dyDescent="0.3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96">
        <v>650458.11210799997</v>
      </c>
      <c r="Q212" s="49">
        <v>45658</v>
      </c>
      <c r="R212" s="50" t="s">
        <v>115</v>
      </c>
      <c r="S212" s="18" t="s">
        <v>61</v>
      </c>
      <c r="T212" s="147">
        <v>45680</v>
      </c>
      <c r="U212" s="46">
        <v>45684</v>
      </c>
      <c r="V212" s="149">
        <v>45686</v>
      </c>
      <c r="W212" s="51">
        <v>45687</v>
      </c>
      <c r="X212" s="162"/>
    </row>
    <row r="213" spans="2:26" ht="24.5" hidden="1" customHeight="1" x14ac:dyDescent="0.3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96">
        <v>650458.11210799997</v>
      </c>
      <c r="Q213" s="49">
        <v>45689</v>
      </c>
      <c r="R213" s="50" t="s">
        <v>115</v>
      </c>
      <c r="S213" s="18" t="s">
        <v>61</v>
      </c>
      <c r="T213" s="147">
        <v>45671</v>
      </c>
      <c r="U213" s="46">
        <v>45673</v>
      </c>
      <c r="V213" s="149">
        <v>45688</v>
      </c>
      <c r="W213" s="51">
        <v>45692</v>
      </c>
      <c r="X213" s="162"/>
      <c r="Y213" s="2"/>
    </row>
    <row r="214" spans="2:26" ht="24" hidden="1" customHeight="1" x14ac:dyDescent="0.3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96">
        <v>650458.11210799997</v>
      </c>
      <c r="Q214" s="49">
        <v>45689</v>
      </c>
      <c r="R214" s="50" t="s">
        <v>80</v>
      </c>
      <c r="S214" s="18" t="s">
        <v>61</v>
      </c>
      <c r="T214" s="184">
        <v>45648</v>
      </c>
      <c r="U214" s="51">
        <v>45696</v>
      </c>
      <c r="V214" s="196">
        <v>45691</v>
      </c>
      <c r="W214" s="51">
        <v>45716</v>
      </c>
      <c r="X214" s="164"/>
      <c r="Y214" s="173"/>
      <c r="Z214" s="15"/>
    </row>
    <row r="215" spans="2:26" ht="24" hidden="1" customHeight="1" x14ac:dyDescent="0.35">
      <c r="B215" s="44"/>
      <c r="C215" s="48" t="s">
        <v>554</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96">
        <v>705045.34674800001</v>
      </c>
      <c r="Q215" s="49">
        <v>45914</v>
      </c>
      <c r="R215" s="50" t="s">
        <v>60</v>
      </c>
      <c r="S215" s="51" t="s">
        <v>61</v>
      </c>
      <c r="T215" s="144"/>
      <c r="U215" s="139"/>
      <c r="V215" s="150"/>
      <c r="W215" s="511">
        <v>45930</v>
      </c>
      <c r="X215" s="162"/>
    </row>
    <row r="216" spans="2:26" ht="23.5" hidden="1" customHeight="1" x14ac:dyDescent="0.3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96">
        <v>645061.94810799998</v>
      </c>
      <c r="Q216" s="49">
        <v>45689</v>
      </c>
      <c r="R216" s="50" t="s">
        <v>115</v>
      </c>
      <c r="S216" s="18" t="s">
        <v>61</v>
      </c>
      <c r="T216" s="147">
        <v>45688</v>
      </c>
      <c r="U216" s="46">
        <v>45691</v>
      </c>
      <c r="V216" s="149">
        <v>45695</v>
      </c>
      <c r="W216" s="51">
        <v>45696</v>
      </c>
      <c r="X216" s="162"/>
    </row>
    <row r="217" spans="2:26" ht="18.5" hidden="1" customHeight="1" x14ac:dyDescent="0.35">
      <c r="B217" s="43"/>
      <c r="C217" s="48" t="s">
        <v>702</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548</v>
      </c>
      <c r="S217" s="51" t="s">
        <v>61</v>
      </c>
      <c r="T217" s="519"/>
      <c r="U217" s="511"/>
      <c r="V217" s="636"/>
      <c r="W217" s="511">
        <v>45947</v>
      </c>
      <c r="X217" s="162"/>
    </row>
    <row r="218" spans="2:26" ht="25.5" hidden="1" customHeight="1" x14ac:dyDescent="0.3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96">
        <v>645061.94810799998</v>
      </c>
      <c r="Q218" s="49">
        <v>45689</v>
      </c>
      <c r="R218" s="50" t="s">
        <v>94</v>
      </c>
      <c r="S218" s="18" t="s">
        <v>61</v>
      </c>
      <c r="T218" s="147">
        <v>45690</v>
      </c>
      <c r="U218" s="46">
        <v>45700</v>
      </c>
      <c r="V218" s="149">
        <v>45704</v>
      </c>
      <c r="W218" s="51">
        <v>45712</v>
      </c>
      <c r="X218" s="162"/>
    </row>
    <row r="219" spans="2:26" ht="15.5" hidden="1" x14ac:dyDescent="0.3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96">
        <v>745277.51610799995</v>
      </c>
      <c r="Q219" s="49">
        <v>45689</v>
      </c>
      <c r="R219" s="50" t="s">
        <v>94</v>
      </c>
      <c r="S219" s="18" t="s">
        <v>61</v>
      </c>
      <c r="T219" s="147">
        <v>45705</v>
      </c>
      <c r="U219" s="46">
        <v>45706</v>
      </c>
      <c r="V219" s="149">
        <v>45713</v>
      </c>
      <c r="W219" s="51">
        <v>45716</v>
      </c>
      <c r="X219" s="162"/>
    </row>
    <row r="220" spans="2:26" ht="15.5" hidden="1" x14ac:dyDescent="0.3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96">
        <v>650458.11210799997</v>
      </c>
      <c r="Q220" s="49">
        <v>45658</v>
      </c>
      <c r="R220" s="50" t="s">
        <v>82</v>
      </c>
      <c r="S220" s="18" t="s">
        <v>61</v>
      </c>
      <c r="T220" s="184">
        <v>45651</v>
      </c>
      <c r="U220" s="51">
        <v>45655</v>
      </c>
      <c r="V220" s="196">
        <v>45677</v>
      </c>
      <c r="W220" s="51">
        <v>45678</v>
      </c>
      <c r="X220" s="164"/>
      <c r="Y220" s="173"/>
      <c r="Z220" s="15"/>
    </row>
    <row r="221" spans="2:26" ht="15.5" hidden="1" x14ac:dyDescent="0.3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96">
        <v>650458.11210799997</v>
      </c>
      <c r="Q221" s="49">
        <v>45689</v>
      </c>
      <c r="R221" s="50" t="s">
        <v>94</v>
      </c>
      <c r="S221" s="18" t="s">
        <v>61</v>
      </c>
      <c r="T221" s="184">
        <v>45652</v>
      </c>
      <c r="U221" s="51">
        <v>45694</v>
      </c>
      <c r="V221" s="196">
        <v>45695</v>
      </c>
      <c r="W221" s="51">
        <v>45698</v>
      </c>
      <c r="X221" s="164"/>
      <c r="Y221" s="173"/>
      <c r="Z221" s="15"/>
    </row>
    <row r="222" spans="2:26" ht="22" hidden="1" customHeight="1" x14ac:dyDescent="0.3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96">
        <v>752440.09410799993</v>
      </c>
      <c r="Q222" s="49">
        <v>45658</v>
      </c>
      <c r="R222" s="50" t="s">
        <v>82</v>
      </c>
      <c r="S222" s="18" t="s">
        <v>61</v>
      </c>
      <c r="T222" s="184">
        <v>45649</v>
      </c>
      <c r="U222" s="51">
        <v>45655</v>
      </c>
      <c r="V222" s="196">
        <v>45670</v>
      </c>
      <c r="W222" s="51">
        <v>45672</v>
      </c>
      <c r="X222" s="164"/>
      <c r="Y222" s="173"/>
      <c r="Z222" s="15"/>
    </row>
    <row r="223" spans="2:26" ht="15.5" hidden="1" x14ac:dyDescent="0.35">
      <c r="B223" s="44">
        <v>4</v>
      </c>
      <c r="C223" s="48" t="s">
        <v>243</v>
      </c>
      <c r="D223" s="44" t="s">
        <v>132</v>
      </c>
      <c r="E223" s="44" t="s">
        <v>74</v>
      </c>
      <c r="F223" s="44" t="s">
        <v>278</v>
      </c>
      <c r="G223" s="44" t="s">
        <v>168</v>
      </c>
      <c r="H223" s="19">
        <f>K223*8</f>
        <v>610.79999999999995</v>
      </c>
      <c r="I223" s="19">
        <f>L223*4.4</f>
        <v>27.808000000000003</v>
      </c>
      <c r="J223" s="19">
        <f>SUBTOTAL(9,H223:I223)</f>
        <v>0</v>
      </c>
      <c r="K223" s="19">
        <v>76.349999999999994</v>
      </c>
      <c r="L223" s="19">
        <v>6.32</v>
      </c>
      <c r="M223" s="19">
        <v>385.79</v>
      </c>
      <c r="N223" s="19">
        <v>3898</v>
      </c>
      <c r="O223" s="19">
        <v>2.348757</v>
      </c>
      <c r="P223" s="496">
        <v>1761921.9257309998</v>
      </c>
      <c r="Q223" s="49">
        <v>45839</v>
      </c>
      <c r="R223" s="50" t="s">
        <v>60</v>
      </c>
      <c r="S223" s="18" t="s">
        <v>61</v>
      </c>
      <c r="T223" s="147">
        <v>45691</v>
      </c>
      <c r="U223" s="630"/>
      <c r="V223" s="630"/>
      <c r="W223" s="51">
        <v>45853</v>
      </c>
      <c r="X223" s="640" t="s">
        <v>244</v>
      </c>
    </row>
    <row r="224" spans="2:26" ht="15.5" hidden="1" x14ac:dyDescent="0.3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96">
        <v>752440.09410799993</v>
      </c>
      <c r="Q224" s="49">
        <v>45689</v>
      </c>
      <c r="R224" s="50" t="s">
        <v>108</v>
      </c>
      <c r="S224" s="18" t="s">
        <v>61</v>
      </c>
      <c r="T224" s="147">
        <v>45666</v>
      </c>
      <c r="U224" s="635">
        <v>45694</v>
      </c>
      <c r="V224" s="630">
        <v>45696</v>
      </c>
      <c r="W224" s="51">
        <v>45700</v>
      </c>
      <c r="X224" s="162"/>
      <c r="Y224" s="2"/>
    </row>
    <row r="225" spans="2:25" ht="18.5" hidden="1" customHeight="1" x14ac:dyDescent="0.35">
      <c r="B225" s="43"/>
      <c r="C225" s="48" t="s">
        <v>704</v>
      </c>
      <c r="D225" s="44" t="s">
        <v>77</v>
      </c>
      <c r="E225" s="43"/>
      <c r="F225" s="43"/>
      <c r="G225" s="19"/>
      <c r="H225" s="19">
        <f>K225*8</f>
        <v>0</v>
      </c>
      <c r="I225" s="19">
        <f>L225*4.4</f>
        <v>0</v>
      </c>
      <c r="J225" s="19">
        <f>SUM(H225:I225)</f>
        <v>0</v>
      </c>
      <c r="K225" s="19"/>
      <c r="L225" s="19"/>
      <c r="M225" s="19"/>
      <c r="N225" s="19"/>
      <c r="O225" s="19"/>
      <c r="P225" s="19"/>
      <c r="Q225" s="49">
        <v>45975</v>
      </c>
      <c r="R225" s="52"/>
      <c r="S225" s="47"/>
      <c r="T225" s="58"/>
      <c r="U225" s="58"/>
      <c r="V225" s="58"/>
      <c r="W225" s="139"/>
      <c r="X225" s="162"/>
    </row>
    <row r="226" spans="2:25" ht="15.5" hidden="1" x14ac:dyDescent="0.35">
      <c r="B226" s="44">
        <v>8</v>
      </c>
      <c r="C226" s="48" t="s">
        <v>219</v>
      </c>
      <c r="D226" s="44" t="s">
        <v>65</v>
      </c>
      <c r="E226" s="44" t="s">
        <v>74</v>
      </c>
      <c r="F226" s="44" t="s">
        <v>278</v>
      </c>
      <c r="G226" s="44" t="s">
        <v>75</v>
      </c>
      <c r="H226" s="19">
        <v>221</v>
      </c>
      <c r="I226" s="19">
        <v>12</v>
      </c>
      <c r="J226" s="19">
        <v>233</v>
      </c>
      <c r="K226" s="19">
        <v>27.61</v>
      </c>
      <c r="L226" s="19">
        <v>2.61</v>
      </c>
      <c r="M226" s="19">
        <v>146.96</v>
      </c>
      <c r="N226" s="19">
        <v>1450</v>
      </c>
      <c r="O226" s="19">
        <v>0.86627600000000005</v>
      </c>
      <c r="P226" s="496">
        <v>650458.11210799997</v>
      </c>
      <c r="Q226" s="49">
        <v>45689</v>
      </c>
      <c r="R226" s="50" t="s">
        <v>108</v>
      </c>
      <c r="S226" s="18" t="s">
        <v>61</v>
      </c>
      <c r="T226" s="630">
        <v>45672</v>
      </c>
      <c r="U226" s="630">
        <v>45707</v>
      </c>
      <c r="V226" s="630">
        <v>45707</v>
      </c>
      <c r="W226" s="51">
        <v>45710</v>
      </c>
      <c r="X226" s="162"/>
      <c r="Y226" s="2"/>
    </row>
    <row r="227" spans="2:25" ht="15.5" hidden="1" x14ac:dyDescent="0.3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96">
        <v>650458.11210799997</v>
      </c>
      <c r="Q227" s="49">
        <v>45689</v>
      </c>
      <c r="R227" s="50" t="s">
        <v>97</v>
      </c>
      <c r="S227" s="18" t="s">
        <v>61</v>
      </c>
      <c r="T227" s="147">
        <v>45685</v>
      </c>
      <c r="U227" s="46">
        <v>45691</v>
      </c>
      <c r="V227" s="149">
        <v>45693</v>
      </c>
      <c r="W227" s="51">
        <v>45693</v>
      </c>
      <c r="X227" s="162"/>
    </row>
    <row r="228" spans="2:25" ht="23.5" customHeight="1" x14ac:dyDescent="0.35">
      <c r="B228" s="43"/>
      <c r="C228" s="552" t="s">
        <v>706</v>
      </c>
      <c r="D228" s="43" t="s">
        <v>65</v>
      </c>
      <c r="E228" s="43"/>
      <c r="F228" s="44" t="s">
        <v>882</v>
      </c>
      <c r="G228" s="43"/>
      <c r="H228" s="45"/>
      <c r="I228" s="45"/>
      <c r="J228" s="45"/>
      <c r="K228" s="45"/>
      <c r="L228" s="45"/>
      <c r="M228" s="45"/>
      <c r="N228" s="45"/>
      <c r="O228" s="45"/>
      <c r="P228" s="515"/>
      <c r="Q228" s="49">
        <v>46067</v>
      </c>
      <c r="R228" s="50" t="s">
        <v>548</v>
      </c>
      <c r="S228" s="47" t="s">
        <v>61</v>
      </c>
      <c r="T228" s="144">
        <v>46059</v>
      </c>
      <c r="U228" s="139"/>
      <c r="V228" s="150"/>
      <c r="W228" s="139">
        <v>46060</v>
      </c>
      <c r="X228" s="162"/>
    </row>
    <row r="229" spans="2:25" ht="21.5" hidden="1" customHeight="1" x14ac:dyDescent="0.35">
      <c r="B229" s="43"/>
      <c r="C229" s="552" t="s">
        <v>842</v>
      </c>
      <c r="D229" s="43" t="s">
        <v>696</v>
      </c>
      <c r="E229" s="43" t="s">
        <v>74</v>
      </c>
      <c r="F229" s="44" t="s">
        <v>854</v>
      </c>
      <c r="G229" s="43"/>
      <c r="H229" s="19">
        <f>K229*8</f>
        <v>784.48</v>
      </c>
      <c r="I229" s="19">
        <f>L229*4.4</f>
        <v>33.836000000000006</v>
      </c>
      <c r="J229" s="19">
        <f>SUM(H229:I229)</f>
        <v>818.31600000000003</v>
      </c>
      <c r="K229" s="45">
        <v>98.06</v>
      </c>
      <c r="L229" s="45">
        <v>7.69</v>
      </c>
      <c r="M229" s="45">
        <v>475.74</v>
      </c>
      <c r="N229" s="45">
        <v>5381</v>
      </c>
      <c r="O229" s="45">
        <v>2.3860000000000001</v>
      </c>
      <c r="P229" s="515"/>
      <c r="Q229" s="49">
        <v>46005</v>
      </c>
      <c r="R229" s="52" t="s">
        <v>548</v>
      </c>
      <c r="S229" s="51" t="s">
        <v>61</v>
      </c>
      <c r="T229" s="144"/>
      <c r="U229" s="139"/>
      <c r="V229" s="150"/>
      <c r="W229" s="139">
        <v>46022</v>
      </c>
      <c r="X229" s="162"/>
    </row>
    <row r="230" spans="2:25" ht="15.5" hidden="1" x14ac:dyDescent="0.35">
      <c r="B230" s="43"/>
      <c r="C230" s="552" t="s">
        <v>709</v>
      </c>
      <c r="D230" s="43" t="s">
        <v>63</v>
      </c>
      <c r="E230" s="43" t="s">
        <v>74</v>
      </c>
      <c r="F230" s="44" t="s">
        <v>854</v>
      </c>
      <c r="G230" s="43"/>
      <c r="H230" s="19">
        <f>K230*8</f>
        <v>251.2</v>
      </c>
      <c r="I230" s="19">
        <f>L230*4.4</f>
        <v>12.716000000000001</v>
      </c>
      <c r="J230" s="19">
        <f>SUM(H230:I230)</f>
        <v>263.916</v>
      </c>
      <c r="K230" s="45">
        <v>31.4</v>
      </c>
      <c r="L230" s="45">
        <v>2.89</v>
      </c>
      <c r="M230" s="45">
        <v>164.7</v>
      </c>
      <c r="N230" s="45">
        <v>1802</v>
      </c>
      <c r="O230" s="61">
        <v>0.86599999999999999</v>
      </c>
      <c r="P230" s="515"/>
      <c r="Q230" s="49">
        <v>46005</v>
      </c>
      <c r="R230" s="52" t="s">
        <v>548</v>
      </c>
      <c r="S230" s="51" t="s">
        <v>61</v>
      </c>
      <c r="T230" s="58"/>
      <c r="U230" s="58"/>
      <c r="V230" s="58"/>
      <c r="W230" s="139">
        <v>46022</v>
      </c>
      <c r="X230" s="162"/>
    </row>
    <row r="231" spans="2:25" ht="15.5" hidden="1" x14ac:dyDescent="0.35">
      <c r="B231" s="44"/>
      <c r="C231" s="48" t="s">
        <v>483</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96">
        <v>608271.66794800002</v>
      </c>
      <c r="Q231" s="49">
        <v>45789</v>
      </c>
      <c r="R231" s="50" t="s">
        <v>115</v>
      </c>
      <c r="S231" s="51" t="s">
        <v>61</v>
      </c>
      <c r="T231" s="58"/>
      <c r="U231" s="58"/>
      <c r="V231" s="58"/>
      <c r="W231" s="511">
        <v>45793</v>
      </c>
      <c r="X231" s="162"/>
    </row>
    <row r="232" spans="2:25" ht="15.5" hidden="1" x14ac:dyDescent="0.35">
      <c r="B232" s="44"/>
      <c r="C232" s="48" t="s">
        <v>474</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96">
        <v>608271.66794800002</v>
      </c>
      <c r="Q232" s="49">
        <v>45781</v>
      </c>
      <c r="R232" s="50" t="s">
        <v>115</v>
      </c>
      <c r="S232" s="18" t="s">
        <v>61</v>
      </c>
      <c r="T232" s="144"/>
      <c r="U232" s="58"/>
      <c r="V232" s="58"/>
      <c r="W232" s="511">
        <v>45786</v>
      </c>
      <c r="X232" s="162"/>
    </row>
    <row r="233" spans="2:25" ht="15.5" hidden="1" x14ac:dyDescent="0.3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96">
        <v>1662016.3703449999</v>
      </c>
      <c r="Q233" s="49">
        <v>45689</v>
      </c>
      <c r="R233" s="50" t="s">
        <v>97</v>
      </c>
      <c r="S233" s="18" t="s">
        <v>61</v>
      </c>
      <c r="T233" s="147">
        <v>45697</v>
      </c>
      <c r="U233" s="630">
        <v>45704</v>
      </c>
      <c r="V233" s="630">
        <v>45710</v>
      </c>
      <c r="W233" s="51">
        <v>45712</v>
      </c>
      <c r="X233" s="162"/>
    </row>
    <row r="234" spans="2:25" ht="15.5" hidden="1" x14ac:dyDescent="0.35">
      <c r="B234" s="44">
        <v>21</v>
      </c>
      <c r="C234" s="48" t="s">
        <v>359</v>
      </c>
      <c r="D234" s="44" t="s">
        <v>65</v>
      </c>
      <c r="E234" s="143" t="s">
        <v>101</v>
      </c>
      <c r="F234" s="44" t="s">
        <v>279</v>
      </c>
      <c r="G234" s="44" t="s">
        <v>389</v>
      </c>
      <c r="H234" s="19">
        <v>193</v>
      </c>
      <c r="I234" s="19">
        <v>11</v>
      </c>
      <c r="J234" s="19">
        <v>204</v>
      </c>
      <c r="K234" s="19">
        <v>24.04</v>
      </c>
      <c r="L234" s="19">
        <v>2.4500000000000002</v>
      </c>
      <c r="M234" s="19">
        <v>194.78</v>
      </c>
      <c r="N234" s="19">
        <v>1979.14</v>
      </c>
      <c r="O234" s="19">
        <v>0.86627600000000005</v>
      </c>
      <c r="P234" s="496">
        <v>608271.66794800002</v>
      </c>
      <c r="Q234" s="49">
        <v>45717</v>
      </c>
      <c r="R234" s="50" t="s">
        <v>97</v>
      </c>
      <c r="S234" s="51" t="s">
        <v>61</v>
      </c>
      <c r="T234" s="147"/>
      <c r="U234" s="630"/>
      <c r="V234" s="630"/>
      <c r="W234" s="51">
        <v>45735</v>
      </c>
      <c r="X234" s="640"/>
    </row>
    <row r="235" spans="2:25" ht="19.5" hidden="1" customHeight="1" x14ac:dyDescent="0.35">
      <c r="B235" s="44"/>
      <c r="C235" s="48" t="s">
        <v>470</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96">
        <v>608271.66794800002</v>
      </c>
      <c r="Q235" s="49">
        <v>45779</v>
      </c>
      <c r="R235" s="50" t="s">
        <v>115</v>
      </c>
      <c r="S235" s="18" t="s">
        <v>61</v>
      </c>
      <c r="T235" s="144"/>
      <c r="U235" s="58"/>
      <c r="V235" s="58"/>
      <c r="W235" s="511">
        <v>45781</v>
      </c>
      <c r="X235" s="162"/>
    </row>
    <row r="236" spans="2:25" ht="24" hidden="1" customHeight="1" x14ac:dyDescent="0.3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96">
        <v>608271.66794800002</v>
      </c>
      <c r="Q236" s="49">
        <v>45689</v>
      </c>
      <c r="R236" s="50" t="s">
        <v>97</v>
      </c>
      <c r="S236" s="18" t="s">
        <v>61</v>
      </c>
      <c r="T236" s="630">
        <v>45696</v>
      </c>
      <c r="U236" s="630">
        <v>45696</v>
      </c>
      <c r="V236" s="630">
        <v>45704</v>
      </c>
      <c r="W236" s="51">
        <v>45704</v>
      </c>
      <c r="X236" s="162"/>
    </row>
    <row r="237" spans="2:25" ht="22.5" hidden="1" customHeight="1" x14ac:dyDescent="0.3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96">
        <v>1326238.3038650001</v>
      </c>
      <c r="Q237" s="49">
        <v>45689</v>
      </c>
      <c r="R237" s="50" t="s">
        <v>115</v>
      </c>
      <c r="S237" s="18" t="s">
        <v>61</v>
      </c>
      <c r="T237" s="630">
        <v>45704</v>
      </c>
      <c r="U237" s="630">
        <v>45706</v>
      </c>
      <c r="V237" s="630">
        <v>45680</v>
      </c>
      <c r="W237" s="51">
        <v>45713</v>
      </c>
      <c r="X237" s="162"/>
    </row>
    <row r="238" spans="2:25" ht="15.5" hidden="1" x14ac:dyDescent="0.3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96">
        <v>608271.66794800002</v>
      </c>
      <c r="Q238" s="49">
        <v>45717</v>
      </c>
      <c r="R238" s="50" t="s">
        <v>115</v>
      </c>
      <c r="S238" s="18" t="s">
        <v>61</v>
      </c>
      <c r="T238" s="630">
        <v>45712</v>
      </c>
      <c r="U238" s="630">
        <v>45718</v>
      </c>
      <c r="V238" s="630">
        <v>45720</v>
      </c>
      <c r="W238" s="51">
        <v>45720</v>
      </c>
      <c r="X238" s="162"/>
    </row>
    <row r="239" spans="2:25" ht="15.5" hidden="1" x14ac:dyDescent="0.3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96">
        <v>608271.66794800002</v>
      </c>
      <c r="Q239" s="49">
        <v>45689</v>
      </c>
      <c r="R239" s="50" t="s">
        <v>115</v>
      </c>
      <c r="S239" s="18" t="s">
        <v>61</v>
      </c>
      <c r="T239" s="630">
        <v>45707</v>
      </c>
      <c r="U239" s="630">
        <v>45709</v>
      </c>
      <c r="V239" s="630">
        <v>45715</v>
      </c>
      <c r="W239" s="51">
        <v>45716</v>
      </c>
      <c r="X239" s="162"/>
    </row>
    <row r="240" spans="2:25" ht="15.5" hidden="1" x14ac:dyDescent="0.3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96">
        <v>608271.66794800002</v>
      </c>
      <c r="Q240" s="49">
        <v>45689</v>
      </c>
      <c r="R240" s="50" t="s">
        <v>115</v>
      </c>
      <c r="S240" s="18" t="s">
        <v>61</v>
      </c>
      <c r="T240" s="630">
        <v>45698</v>
      </c>
      <c r="U240" s="630">
        <v>45699</v>
      </c>
      <c r="V240" s="630">
        <v>45703</v>
      </c>
      <c r="W240" s="51">
        <v>45703</v>
      </c>
      <c r="X240" s="162"/>
    </row>
    <row r="241" spans="2:26" ht="15.5" hidden="1" x14ac:dyDescent="0.35">
      <c r="B241" s="44">
        <v>10</v>
      </c>
      <c r="C241" s="48" t="s">
        <v>268</v>
      </c>
      <c r="D241" s="44" t="s">
        <v>65</v>
      </c>
      <c r="E241" s="143" t="s">
        <v>101</v>
      </c>
      <c r="F241" s="44" t="s">
        <v>279</v>
      </c>
      <c r="G241" s="44" t="s">
        <v>247</v>
      </c>
      <c r="H241" s="19">
        <v>193</v>
      </c>
      <c r="I241" s="19">
        <v>11</v>
      </c>
      <c r="J241" s="19">
        <v>204</v>
      </c>
      <c r="K241" s="44">
        <v>24.04</v>
      </c>
      <c r="L241" s="44">
        <v>2.4500000000000002</v>
      </c>
      <c r="M241" s="44">
        <v>194.78</v>
      </c>
      <c r="N241" s="19">
        <v>1979.14</v>
      </c>
      <c r="O241" s="19">
        <v>0.86627600000000005</v>
      </c>
      <c r="P241" s="496">
        <v>608271.66794800002</v>
      </c>
      <c r="Q241" s="49">
        <v>45717</v>
      </c>
      <c r="R241" s="50" t="s">
        <v>115</v>
      </c>
      <c r="S241" s="51" t="s">
        <v>61</v>
      </c>
      <c r="T241" s="630">
        <v>45718</v>
      </c>
      <c r="U241" s="630">
        <v>45719</v>
      </c>
      <c r="V241" s="630"/>
      <c r="W241" s="51">
        <v>45724</v>
      </c>
      <c r="X241" s="643"/>
    </row>
    <row r="242" spans="2:26" ht="15.5" hidden="1" x14ac:dyDescent="0.35">
      <c r="B242" s="503">
        <v>11</v>
      </c>
      <c r="C242" s="504" t="s">
        <v>269</v>
      </c>
      <c r="D242" s="44" t="s">
        <v>65</v>
      </c>
      <c r="E242" s="143" t="s">
        <v>101</v>
      </c>
      <c r="F242" s="44" t="s">
        <v>279</v>
      </c>
      <c r="G242" s="505" t="s">
        <v>247</v>
      </c>
      <c r="H242" s="19">
        <v>193</v>
      </c>
      <c r="I242" s="19">
        <v>11</v>
      </c>
      <c r="J242" s="19">
        <v>204</v>
      </c>
      <c r="K242" s="44">
        <v>24.04</v>
      </c>
      <c r="L242" s="44">
        <v>2.4500000000000002</v>
      </c>
      <c r="M242" s="44">
        <v>194.78</v>
      </c>
      <c r="N242" s="19">
        <v>1979.14</v>
      </c>
      <c r="O242" s="19">
        <v>0.86627600000000005</v>
      </c>
      <c r="P242" s="496">
        <v>608271.66794800002</v>
      </c>
      <c r="Q242" s="49">
        <v>45717</v>
      </c>
      <c r="R242" s="506" t="s">
        <v>115</v>
      </c>
      <c r="S242" s="51" t="s">
        <v>61</v>
      </c>
      <c r="T242" s="630"/>
      <c r="U242" s="630"/>
      <c r="V242" s="630"/>
      <c r="W242" s="638">
        <v>45747</v>
      </c>
      <c r="X242" s="643" t="s">
        <v>376</v>
      </c>
    </row>
    <row r="243" spans="2:26" ht="15.5" hidden="1" x14ac:dyDescent="0.35">
      <c r="B243" s="500">
        <v>40</v>
      </c>
      <c r="C243" s="48" t="s">
        <v>400</v>
      </c>
      <c r="D243" s="44" t="s">
        <v>401</v>
      </c>
      <c r="E243" s="44" t="s">
        <v>101</v>
      </c>
      <c r="F243" s="44" t="s">
        <v>279</v>
      </c>
      <c r="G243" s="500"/>
      <c r="H243" s="502">
        <f>K243*8</f>
        <v>566.79999999999995</v>
      </c>
      <c r="I243" s="502">
        <f>L243*4.4</f>
        <v>25.872</v>
      </c>
      <c r="J243" s="502">
        <f>SUBTOTAL(9,H243:I243)</f>
        <v>0</v>
      </c>
      <c r="K243" s="502">
        <v>70.849999999999994</v>
      </c>
      <c r="L243" s="502">
        <v>5.88</v>
      </c>
      <c r="M243" s="502">
        <v>454.86</v>
      </c>
      <c r="N243" s="502">
        <v>5149</v>
      </c>
      <c r="O243" s="19">
        <v>1.7680549999999999</v>
      </c>
      <c r="P243" s="496">
        <v>1649958.0770650001</v>
      </c>
      <c r="Q243" s="499" t="s">
        <v>415</v>
      </c>
      <c r="R243" s="497" t="s">
        <v>115</v>
      </c>
      <c r="S243" s="51" t="s">
        <v>61</v>
      </c>
      <c r="T243" s="58"/>
      <c r="U243" s="58"/>
      <c r="V243" s="58"/>
      <c r="W243" s="511">
        <v>45775</v>
      </c>
      <c r="X243" s="168"/>
      <c r="Y243" s="57"/>
      <c r="Z243" s="59"/>
    </row>
    <row r="244" spans="2:26" ht="15.5" hidden="1" x14ac:dyDescent="0.35">
      <c r="B244" s="500">
        <v>26</v>
      </c>
      <c r="C244" s="501" t="s">
        <v>368</v>
      </c>
      <c r="D244" s="44" t="s">
        <v>77</v>
      </c>
      <c r="E244" s="44" t="s">
        <v>101</v>
      </c>
      <c r="F244" s="44" t="s">
        <v>279</v>
      </c>
      <c r="G244" s="44" t="s">
        <v>409</v>
      </c>
      <c r="H244" s="19">
        <v>214</v>
      </c>
      <c r="I244" s="19">
        <v>12</v>
      </c>
      <c r="J244" s="19">
        <v>226</v>
      </c>
      <c r="K244" s="19">
        <v>26.74</v>
      </c>
      <c r="L244" s="19">
        <v>2.68</v>
      </c>
      <c r="M244" s="19">
        <v>219.54</v>
      </c>
      <c r="N244" s="19">
        <v>2473.94</v>
      </c>
      <c r="O244" s="19">
        <v>0.86627600000000005</v>
      </c>
      <c r="P244" s="496">
        <v>705045.34674800001</v>
      </c>
      <c r="Q244" s="49">
        <v>45717</v>
      </c>
      <c r="R244" s="497" t="s">
        <v>97</v>
      </c>
      <c r="S244" s="51" t="s">
        <v>61</v>
      </c>
      <c r="T244" s="144"/>
      <c r="U244" s="139"/>
      <c r="V244" s="150"/>
      <c r="W244" s="511">
        <v>45742</v>
      </c>
      <c r="X244" s="642" t="s">
        <v>376</v>
      </c>
      <c r="Y244" s="57"/>
      <c r="Z244" s="59"/>
    </row>
    <row r="245" spans="2:26" ht="15.5" hidden="1" x14ac:dyDescent="0.35">
      <c r="B245" s="44"/>
      <c r="C245" s="48" t="s">
        <v>28</v>
      </c>
      <c r="D245" s="44" t="s">
        <v>77</v>
      </c>
      <c r="E245" s="143" t="s">
        <v>101</v>
      </c>
      <c r="F245" s="44" t="s">
        <v>279</v>
      </c>
      <c r="G245" s="44" t="s">
        <v>387</v>
      </c>
      <c r="H245" s="19">
        <v>214</v>
      </c>
      <c r="I245" s="19">
        <v>12</v>
      </c>
      <c r="J245" s="19">
        <v>226</v>
      </c>
      <c r="K245" s="19">
        <v>26.74</v>
      </c>
      <c r="L245" s="19">
        <v>2.68</v>
      </c>
      <c r="M245" s="19">
        <v>219.54</v>
      </c>
      <c r="N245" s="19">
        <v>2473.94</v>
      </c>
      <c r="O245" s="19">
        <v>0.86627600000000005</v>
      </c>
      <c r="P245" s="496">
        <v>705045.34674800001</v>
      </c>
      <c r="Q245" s="49">
        <v>45717</v>
      </c>
      <c r="R245" s="50" t="s">
        <v>97</v>
      </c>
      <c r="S245" s="18" t="s">
        <v>61</v>
      </c>
      <c r="T245" s="147">
        <v>45718</v>
      </c>
      <c r="U245" s="46">
        <v>45719</v>
      </c>
      <c r="V245" s="149">
        <v>45722</v>
      </c>
      <c r="W245" s="51">
        <v>45722</v>
      </c>
      <c r="X245" s="162"/>
    </row>
    <row r="246" spans="2:26" ht="15.5" hidden="1" x14ac:dyDescent="0.35">
      <c r="B246" s="500">
        <v>38</v>
      </c>
      <c r="C246" s="501" t="s">
        <v>397</v>
      </c>
      <c r="D246" s="44" t="s">
        <v>77</v>
      </c>
      <c r="E246" s="44" t="s">
        <v>101</v>
      </c>
      <c r="F246" s="44" t="s">
        <v>279</v>
      </c>
      <c r="G246" s="44" t="s">
        <v>409</v>
      </c>
      <c r="H246" s="19">
        <v>214</v>
      </c>
      <c r="I246" s="19">
        <v>12</v>
      </c>
      <c r="J246" s="19">
        <v>226</v>
      </c>
      <c r="K246" s="19">
        <v>26.74</v>
      </c>
      <c r="L246" s="19">
        <v>2.68</v>
      </c>
      <c r="M246" s="19">
        <v>219.54</v>
      </c>
      <c r="N246" s="19">
        <v>2473.94</v>
      </c>
      <c r="O246" s="19">
        <v>0.86627600000000005</v>
      </c>
      <c r="P246" s="496">
        <v>705045.34674800001</v>
      </c>
      <c r="Q246" s="49">
        <v>45717</v>
      </c>
      <c r="R246" s="497" t="s">
        <v>97</v>
      </c>
      <c r="S246" s="51" t="s">
        <v>61</v>
      </c>
      <c r="T246" s="58"/>
      <c r="U246" s="58"/>
      <c r="V246" s="58"/>
      <c r="W246" s="511">
        <v>45747</v>
      </c>
      <c r="X246" s="168"/>
      <c r="Y246" s="57"/>
      <c r="Z246" s="59"/>
    </row>
    <row r="247" spans="2:26" ht="15.5" hidden="1" x14ac:dyDescent="0.3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96">
        <v>608271.66794800002</v>
      </c>
      <c r="Q247" s="49">
        <v>45689</v>
      </c>
      <c r="R247" s="50" t="s">
        <v>97</v>
      </c>
      <c r="S247" s="18" t="s">
        <v>61</v>
      </c>
      <c r="T247" s="630">
        <v>45702</v>
      </c>
      <c r="U247" s="630">
        <v>45706</v>
      </c>
      <c r="V247" s="630">
        <v>45714</v>
      </c>
      <c r="W247" s="51">
        <v>45715</v>
      </c>
      <c r="X247" s="162"/>
    </row>
    <row r="248" spans="2:26" ht="15.5" hidden="1" x14ac:dyDescent="0.35">
      <c r="B248" s="44">
        <v>8</v>
      </c>
      <c r="C248" s="44" t="s">
        <v>266</v>
      </c>
      <c r="D248" s="44" t="s">
        <v>63</v>
      </c>
      <c r="E248" s="143" t="s">
        <v>101</v>
      </c>
      <c r="F248" s="44" t="s">
        <v>279</v>
      </c>
      <c r="G248" s="44" t="s">
        <v>325</v>
      </c>
      <c r="H248" s="19">
        <v>214</v>
      </c>
      <c r="I248" s="19">
        <v>12</v>
      </c>
      <c r="J248" s="19">
        <v>226</v>
      </c>
      <c r="K248" s="19">
        <v>26.74</v>
      </c>
      <c r="L248" s="19">
        <v>2.68</v>
      </c>
      <c r="M248" s="19">
        <v>219.54</v>
      </c>
      <c r="N248" s="19">
        <v>2473.94</v>
      </c>
      <c r="O248" s="19">
        <v>0.86627600000000005</v>
      </c>
      <c r="P248" s="496">
        <v>705045.34674800001</v>
      </c>
      <c r="Q248" s="49">
        <v>45717</v>
      </c>
      <c r="R248" s="50" t="s">
        <v>97</v>
      </c>
      <c r="S248" s="18" t="s">
        <v>61</v>
      </c>
      <c r="T248" s="147">
        <v>45718</v>
      </c>
      <c r="U248" s="46">
        <v>45720</v>
      </c>
      <c r="V248" s="149">
        <v>45725</v>
      </c>
      <c r="W248" s="51">
        <v>45727</v>
      </c>
      <c r="X248" s="643"/>
    </row>
    <row r="249" spans="2:26" ht="15.5" hidden="1" x14ac:dyDescent="0.35">
      <c r="B249" s="43"/>
      <c r="C249" s="43" t="s">
        <v>267</v>
      </c>
      <c r="D249" s="43" t="s">
        <v>126</v>
      </c>
      <c r="E249" s="44" t="s">
        <v>101</v>
      </c>
      <c r="F249" s="44" t="s">
        <v>279</v>
      </c>
      <c r="G249" s="43"/>
      <c r="H249" s="19">
        <v>0</v>
      </c>
      <c r="I249" s="19">
        <v>0</v>
      </c>
      <c r="J249" s="19">
        <v>0</v>
      </c>
      <c r="K249" s="45"/>
      <c r="L249" s="45"/>
      <c r="M249" s="45"/>
      <c r="N249" s="45"/>
      <c r="O249" s="45"/>
      <c r="P249" s="496"/>
      <c r="Q249" s="49">
        <v>46023</v>
      </c>
      <c r="R249" s="52" t="s">
        <v>97</v>
      </c>
      <c r="S249" s="18" t="s">
        <v>61</v>
      </c>
      <c r="T249" s="147"/>
      <c r="U249" s="46"/>
      <c r="V249" s="149"/>
      <c r="W249" s="46">
        <v>46029</v>
      </c>
      <c r="X249" s="643" t="s">
        <v>322</v>
      </c>
    </row>
    <row r="250" spans="2:26" ht="29" hidden="1" x14ac:dyDescent="0.35">
      <c r="B250" s="43"/>
      <c r="C250" s="552" t="s">
        <v>712</v>
      </c>
      <c r="D250" s="43" t="s">
        <v>65</v>
      </c>
      <c r="E250" s="43" t="s">
        <v>101</v>
      </c>
      <c r="F250" s="44" t="s">
        <v>279</v>
      </c>
      <c r="G250" s="43"/>
      <c r="H250" s="45"/>
      <c r="I250" s="45"/>
      <c r="J250" s="45"/>
      <c r="K250" s="45"/>
      <c r="L250" s="45"/>
      <c r="M250" s="45"/>
      <c r="N250" s="45"/>
      <c r="O250" s="45"/>
      <c r="P250" s="515"/>
      <c r="Q250" s="49">
        <v>46036</v>
      </c>
      <c r="R250" s="52" t="s">
        <v>841</v>
      </c>
      <c r="S250" s="51" t="s">
        <v>61</v>
      </c>
      <c r="T250" s="144"/>
      <c r="U250" s="139"/>
      <c r="V250" s="150"/>
      <c r="W250" s="139">
        <v>46046</v>
      </c>
      <c r="X250" s="162"/>
    </row>
    <row r="251" spans="2:26" ht="29" hidden="1" x14ac:dyDescent="0.35">
      <c r="B251" s="43"/>
      <c r="C251" s="552" t="s">
        <v>713</v>
      </c>
      <c r="D251" s="43" t="s">
        <v>65</v>
      </c>
      <c r="E251" s="43" t="s">
        <v>101</v>
      </c>
      <c r="F251" s="44" t="s">
        <v>279</v>
      </c>
      <c r="G251" s="43"/>
      <c r="H251" s="45"/>
      <c r="I251" s="45"/>
      <c r="J251" s="45"/>
      <c r="K251" s="45"/>
      <c r="L251" s="45"/>
      <c r="M251" s="45"/>
      <c r="N251" s="45"/>
      <c r="O251" s="45"/>
      <c r="P251" s="515"/>
      <c r="Q251" s="49">
        <v>46036</v>
      </c>
      <c r="R251" s="52" t="s">
        <v>841</v>
      </c>
      <c r="S251" s="51" t="s">
        <v>61</v>
      </c>
      <c r="T251" s="144"/>
      <c r="U251" s="139"/>
      <c r="V251" s="150"/>
      <c r="W251" s="139">
        <v>46030</v>
      </c>
      <c r="X251" s="162"/>
    </row>
    <row r="252" spans="2:26" ht="29" hidden="1" x14ac:dyDescent="0.35">
      <c r="B252" s="43"/>
      <c r="C252" s="552" t="s">
        <v>714</v>
      </c>
      <c r="D252" s="43" t="s">
        <v>717</v>
      </c>
      <c r="E252" s="43" t="s">
        <v>74</v>
      </c>
      <c r="F252" s="44" t="s">
        <v>279</v>
      </c>
      <c r="G252" s="43"/>
      <c r="H252" s="45"/>
      <c r="I252" s="45"/>
      <c r="J252" s="45"/>
      <c r="K252" s="45"/>
      <c r="L252" s="45"/>
      <c r="M252" s="45"/>
      <c r="N252" s="45"/>
      <c r="O252" s="45"/>
      <c r="P252" s="515"/>
      <c r="Q252" s="49">
        <v>46036</v>
      </c>
      <c r="R252" s="52" t="s">
        <v>379</v>
      </c>
      <c r="S252" s="51" t="s">
        <v>61</v>
      </c>
      <c r="T252" s="144"/>
      <c r="U252" s="139"/>
      <c r="V252" s="150"/>
      <c r="W252" s="139">
        <v>46045</v>
      </c>
      <c r="X252" s="162"/>
    </row>
    <row r="253" spans="2:26" ht="29" hidden="1" x14ac:dyDescent="0.35">
      <c r="B253" s="43"/>
      <c r="C253" s="552" t="s">
        <v>715</v>
      </c>
      <c r="D253" s="43" t="s">
        <v>696</v>
      </c>
      <c r="E253" s="43" t="s">
        <v>74</v>
      </c>
      <c r="F253" s="44" t="s">
        <v>279</v>
      </c>
      <c r="G253" s="43"/>
      <c r="H253" s="45"/>
      <c r="I253" s="45"/>
      <c r="J253" s="45"/>
      <c r="K253" s="45"/>
      <c r="L253" s="45"/>
      <c r="M253" s="45"/>
      <c r="N253" s="45"/>
      <c r="O253" s="45"/>
      <c r="P253" s="515"/>
      <c r="Q253" s="49">
        <v>46036</v>
      </c>
      <c r="R253" s="52" t="s">
        <v>379</v>
      </c>
      <c r="S253" s="51" t="s">
        <v>61</v>
      </c>
      <c r="T253" s="144"/>
      <c r="U253" s="139"/>
      <c r="V253" s="150"/>
      <c r="W253" s="139">
        <v>46041</v>
      </c>
      <c r="X253" s="162"/>
    </row>
    <row r="254" spans="2:26" ht="29" hidden="1" x14ac:dyDescent="0.35">
      <c r="B254" s="43"/>
      <c r="C254" s="552" t="s">
        <v>716</v>
      </c>
      <c r="D254" s="43" t="s">
        <v>57</v>
      </c>
      <c r="E254" s="43" t="s">
        <v>74</v>
      </c>
      <c r="F254" s="44" t="s">
        <v>279</v>
      </c>
      <c r="G254" s="43"/>
      <c r="H254" s="45"/>
      <c r="I254" s="45"/>
      <c r="J254" s="45"/>
      <c r="K254" s="45"/>
      <c r="L254" s="45"/>
      <c r="M254" s="45"/>
      <c r="N254" s="45"/>
      <c r="O254" s="45"/>
      <c r="P254" s="515"/>
      <c r="Q254" s="49">
        <v>46036</v>
      </c>
      <c r="R254" s="52" t="s">
        <v>379</v>
      </c>
      <c r="S254" s="51" t="s">
        <v>61</v>
      </c>
      <c r="T254" s="144"/>
      <c r="U254" s="139"/>
      <c r="V254" s="150"/>
      <c r="W254" s="139">
        <v>46047</v>
      </c>
      <c r="X254" s="162"/>
    </row>
    <row r="255" spans="2:26" ht="15.5" hidden="1" x14ac:dyDescent="0.35">
      <c r="B255" s="500">
        <v>23</v>
      </c>
      <c r="C255" s="501" t="s">
        <v>364</v>
      </c>
      <c r="D255" s="44" t="s">
        <v>65</v>
      </c>
      <c r="E255" s="44" t="s">
        <v>101</v>
      </c>
      <c r="F255" s="44" t="s">
        <v>279</v>
      </c>
      <c r="G255" s="44" t="s">
        <v>389</v>
      </c>
      <c r="H255" s="19">
        <v>193</v>
      </c>
      <c r="I255" s="19">
        <v>11</v>
      </c>
      <c r="J255" s="19">
        <v>204</v>
      </c>
      <c r="K255" s="19">
        <v>24.04</v>
      </c>
      <c r="L255" s="19">
        <v>2.4500000000000002</v>
      </c>
      <c r="M255" s="19">
        <v>194.78</v>
      </c>
      <c r="N255" s="19">
        <v>1979.14</v>
      </c>
      <c r="O255" s="19">
        <v>0.86627600000000005</v>
      </c>
      <c r="P255" s="496">
        <v>608271.66794800002</v>
      </c>
      <c r="Q255" s="49">
        <v>45717</v>
      </c>
      <c r="R255" s="50" t="s">
        <v>261</v>
      </c>
      <c r="S255" s="51" t="s">
        <v>61</v>
      </c>
      <c r="T255" s="144"/>
      <c r="U255" s="139"/>
      <c r="V255" s="150"/>
      <c r="W255" s="511">
        <v>45747</v>
      </c>
      <c r="X255" s="640" t="s">
        <v>288</v>
      </c>
      <c r="Y255" s="57"/>
      <c r="Z255" s="59"/>
    </row>
    <row r="256" spans="2:26" ht="15.5" hidden="1" x14ac:dyDescent="0.35">
      <c r="B256" s="44">
        <v>5</v>
      </c>
      <c r="C256" s="48" t="s">
        <v>260</v>
      </c>
      <c r="D256" s="44" t="s">
        <v>77</v>
      </c>
      <c r="E256" s="44" t="s">
        <v>101</v>
      </c>
      <c r="F256" s="44" t="s">
        <v>279</v>
      </c>
      <c r="G256" s="44" t="s">
        <v>409</v>
      </c>
      <c r="H256" s="19">
        <v>214</v>
      </c>
      <c r="I256" s="19">
        <v>12</v>
      </c>
      <c r="J256" s="19">
        <v>226</v>
      </c>
      <c r="K256" s="19">
        <v>26.74</v>
      </c>
      <c r="L256" s="19">
        <v>2.68</v>
      </c>
      <c r="M256" s="19">
        <v>219.54</v>
      </c>
      <c r="N256" s="19">
        <v>2473.94</v>
      </c>
      <c r="O256" s="19">
        <v>0.86627600000000005</v>
      </c>
      <c r="P256" s="496">
        <v>705045.34674800001</v>
      </c>
      <c r="Q256" s="49">
        <v>45717</v>
      </c>
      <c r="R256" s="50" t="s">
        <v>261</v>
      </c>
      <c r="S256" s="18" t="s">
        <v>61</v>
      </c>
      <c r="T256" s="630"/>
      <c r="U256" s="630"/>
      <c r="V256" s="630"/>
      <c r="W256" s="51">
        <v>45379</v>
      </c>
      <c r="X256" s="640" t="s">
        <v>377</v>
      </c>
    </row>
    <row r="257" spans="2:24" ht="15.5" hidden="1" x14ac:dyDescent="0.3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96">
        <v>608271.66794800002</v>
      </c>
      <c r="Q257" s="49">
        <v>45717</v>
      </c>
      <c r="R257" s="50" t="s">
        <v>261</v>
      </c>
      <c r="S257" s="18" t="s">
        <v>61</v>
      </c>
      <c r="T257" s="147">
        <v>45714</v>
      </c>
      <c r="U257" s="46">
        <v>45722</v>
      </c>
      <c r="V257" s="149"/>
      <c r="W257" s="51">
        <v>45732</v>
      </c>
      <c r="X257" s="640"/>
    </row>
    <row r="258" spans="2:24" ht="15.5" hidden="1" x14ac:dyDescent="0.3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96">
        <v>705045.34674800001</v>
      </c>
      <c r="Q258" s="49">
        <v>45689</v>
      </c>
      <c r="R258" s="50" t="s">
        <v>284</v>
      </c>
      <c r="S258" s="18" t="s">
        <v>61</v>
      </c>
      <c r="T258" s="147">
        <v>45702</v>
      </c>
      <c r="U258" s="46">
        <v>45704</v>
      </c>
      <c r="V258" s="149">
        <v>45712</v>
      </c>
      <c r="W258" s="51">
        <v>45714</v>
      </c>
      <c r="X258" s="162"/>
    </row>
    <row r="259" spans="2:24" ht="15.5" hidden="1" x14ac:dyDescent="0.35">
      <c r="B259" s="44">
        <v>7</v>
      </c>
      <c r="C259" s="48" t="s">
        <v>263</v>
      </c>
      <c r="D259" s="44" t="s">
        <v>77</v>
      </c>
      <c r="E259" s="44" t="s">
        <v>101</v>
      </c>
      <c r="F259" s="44" t="s">
        <v>279</v>
      </c>
      <c r="G259" s="44" t="s">
        <v>387</v>
      </c>
      <c r="H259" s="19">
        <v>214</v>
      </c>
      <c r="I259" s="19">
        <v>12</v>
      </c>
      <c r="J259" s="19">
        <v>226</v>
      </c>
      <c r="K259" s="19">
        <v>26.74</v>
      </c>
      <c r="L259" s="19">
        <v>2.68</v>
      </c>
      <c r="M259" s="19">
        <v>219.54</v>
      </c>
      <c r="N259" s="19">
        <v>2473.94</v>
      </c>
      <c r="O259" s="19">
        <v>0.86627600000000005</v>
      </c>
      <c r="P259" s="496">
        <v>705045.34674800001</v>
      </c>
      <c r="Q259" s="49">
        <v>45717</v>
      </c>
      <c r="R259" s="50" t="s">
        <v>194</v>
      </c>
      <c r="S259" s="18" t="s">
        <v>61</v>
      </c>
      <c r="T259" s="630">
        <v>45710</v>
      </c>
      <c r="U259" s="630">
        <v>45714</v>
      </c>
      <c r="V259" s="630"/>
      <c r="W259" s="51">
        <v>45723</v>
      </c>
      <c r="X259" s="162"/>
    </row>
    <row r="260" spans="2:24" ht="15.5" hidden="1" x14ac:dyDescent="0.35">
      <c r="B260" s="44">
        <v>17</v>
      </c>
      <c r="C260" s="48" t="s">
        <v>276</v>
      </c>
      <c r="D260" s="44" t="s">
        <v>77</v>
      </c>
      <c r="E260" s="44" t="s">
        <v>101</v>
      </c>
      <c r="F260" s="44" t="s">
        <v>279</v>
      </c>
      <c r="G260" s="44" t="s">
        <v>387</v>
      </c>
      <c r="H260" s="19">
        <v>214</v>
      </c>
      <c r="I260" s="19">
        <v>12</v>
      </c>
      <c r="J260" s="19">
        <v>226</v>
      </c>
      <c r="K260" s="19">
        <v>26.74</v>
      </c>
      <c r="L260" s="19">
        <v>2.68</v>
      </c>
      <c r="M260" s="19">
        <v>219.54</v>
      </c>
      <c r="N260" s="19">
        <v>2473.94</v>
      </c>
      <c r="O260" s="19">
        <v>0.86627600000000005</v>
      </c>
      <c r="P260" s="496">
        <v>705045.34674800001</v>
      </c>
      <c r="Q260" s="498" t="s">
        <v>415</v>
      </c>
      <c r="R260" s="50" t="s">
        <v>284</v>
      </c>
      <c r="S260" s="51" t="s">
        <v>61</v>
      </c>
      <c r="T260" s="630"/>
      <c r="U260" s="630"/>
      <c r="V260" s="630"/>
      <c r="W260" s="51">
        <v>45755</v>
      </c>
      <c r="X260" s="640" t="s">
        <v>288</v>
      </c>
    </row>
    <row r="261" spans="2:24" ht="46.5" hidden="1" customHeight="1" x14ac:dyDescent="0.35">
      <c r="B261" s="44">
        <v>17</v>
      </c>
      <c r="C261" s="48" t="s">
        <v>426</v>
      </c>
      <c r="D261" s="44" t="s">
        <v>77</v>
      </c>
      <c r="E261" s="44" t="s">
        <v>101</v>
      </c>
      <c r="F261" s="44" t="s">
        <v>279</v>
      </c>
      <c r="G261" s="44"/>
      <c r="H261" s="19">
        <v>214</v>
      </c>
      <c r="I261" s="19">
        <v>12</v>
      </c>
      <c r="J261" s="19">
        <v>226</v>
      </c>
      <c r="K261" s="19">
        <v>26.74</v>
      </c>
      <c r="L261" s="19">
        <v>2.68</v>
      </c>
      <c r="M261" s="19">
        <v>219.54</v>
      </c>
      <c r="N261" s="19">
        <v>2473.94</v>
      </c>
      <c r="O261" s="19">
        <v>0.86627600000000005</v>
      </c>
      <c r="P261" s="496">
        <v>705045.34674800001</v>
      </c>
      <c r="Q261" s="498" t="s">
        <v>415</v>
      </c>
      <c r="R261" s="50" t="s">
        <v>284</v>
      </c>
      <c r="S261" s="18" t="s">
        <v>61</v>
      </c>
      <c r="T261" s="630"/>
      <c r="U261" s="630"/>
      <c r="V261" s="630"/>
      <c r="W261" s="51">
        <v>45762</v>
      </c>
      <c r="X261" s="162"/>
    </row>
    <row r="262" spans="2:24" ht="15.5" hidden="1" x14ac:dyDescent="0.35">
      <c r="B262" s="43">
        <v>22</v>
      </c>
      <c r="C262" s="48" t="s">
        <v>718</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31"/>
      <c r="U262" s="631"/>
      <c r="V262" s="631"/>
      <c r="W262" s="511">
        <v>45952</v>
      </c>
      <c r="X262" s="162"/>
    </row>
    <row r="263" spans="2:24" ht="15.5" hidden="1" x14ac:dyDescent="0.35">
      <c r="B263" s="44"/>
      <c r="C263" s="48" t="s">
        <v>420</v>
      </c>
      <c r="D263" s="44" t="s">
        <v>63</v>
      </c>
      <c r="E263" s="44" t="s">
        <v>74</v>
      </c>
      <c r="F263" s="500" t="s">
        <v>279</v>
      </c>
      <c r="G263" s="44"/>
      <c r="H263" s="19">
        <f>K263*8</f>
        <v>251.2</v>
      </c>
      <c r="I263" s="19">
        <f>L263*4.4</f>
        <v>12.716000000000001</v>
      </c>
      <c r="J263" s="19">
        <f>SUBTOTAL(9,H263:I263)</f>
        <v>0</v>
      </c>
      <c r="K263" s="19">
        <v>31.4</v>
      </c>
      <c r="L263" s="19">
        <v>2.89</v>
      </c>
      <c r="M263" s="19">
        <v>164.7</v>
      </c>
      <c r="N263" s="19">
        <v>1802</v>
      </c>
      <c r="O263" s="19">
        <v>0.86627600000000005</v>
      </c>
      <c r="P263" s="496">
        <v>752440.09410799993</v>
      </c>
      <c r="Q263" s="499" t="s">
        <v>415</v>
      </c>
      <c r="R263" s="50" t="s">
        <v>261</v>
      </c>
      <c r="S263" s="51" t="s">
        <v>61</v>
      </c>
      <c r="T263" s="144"/>
      <c r="U263" s="139"/>
      <c r="V263" s="150"/>
      <c r="W263" s="511">
        <v>45777</v>
      </c>
      <c r="X263" s="162"/>
    </row>
    <row r="264" spans="2:24" ht="20" hidden="1" customHeight="1" x14ac:dyDescent="0.35">
      <c r="B264" s="43">
        <v>23</v>
      </c>
      <c r="C264" s="48" t="s">
        <v>719</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44"/>
      <c r="U264" s="139"/>
      <c r="V264" s="150"/>
      <c r="W264" s="139">
        <v>45968</v>
      </c>
      <c r="X264" s="162"/>
    </row>
    <row r="265" spans="2:24" ht="15.5" hidden="1" x14ac:dyDescent="0.35">
      <c r="B265" s="44"/>
      <c r="C265" s="48" t="s">
        <v>421</v>
      </c>
      <c r="D265" s="44" t="s">
        <v>65</v>
      </c>
      <c r="E265" s="44" t="s">
        <v>101</v>
      </c>
      <c r="F265" s="500" t="s">
        <v>279</v>
      </c>
      <c r="G265" s="44"/>
      <c r="H265" s="19">
        <v>193</v>
      </c>
      <c r="I265" s="19">
        <v>11</v>
      </c>
      <c r="J265" s="19">
        <v>204</v>
      </c>
      <c r="K265" s="19">
        <v>24.04</v>
      </c>
      <c r="L265" s="19">
        <v>2.4500000000000002</v>
      </c>
      <c r="M265" s="19">
        <v>194.78</v>
      </c>
      <c r="N265" s="19">
        <v>1979.14</v>
      </c>
      <c r="O265" s="19">
        <v>0.86627600000000005</v>
      </c>
      <c r="P265" s="496">
        <v>608271.66794800002</v>
      </c>
      <c r="Q265" s="499" t="s">
        <v>415</v>
      </c>
      <c r="R265" s="50" t="s">
        <v>261</v>
      </c>
      <c r="S265" s="51" t="s">
        <v>61</v>
      </c>
      <c r="T265" s="144"/>
      <c r="U265" s="139"/>
      <c r="V265" s="150"/>
      <c r="W265" s="511">
        <v>45765</v>
      </c>
      <c r="X265" s="162"/>
    </row>
    <row r="266" spans="2:24" ht="15.5" hidden="1" x14ac:dyDescent="0.35">
      <c r="B266" s="44"/>
      <c r="C266" s="48" t="s">
        <v>413</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96">
        <v>608271.66794800002</v>
      </c>
      <c r="Q266" s="498" t="s">
        <v>415</v>
      </c>
      <c r="R266" s="50" t="s">
        <v>97</v>
      </c>
      <c r="S266" s="51" t="s">
        <v>61</v>
      </c>
      <c r="T266" s="144"/>
      <c r="U266" s="139"/>
      <c r="V266" s="150"/>
      <c r="W266" s="511">
        <v>45760</v>
      </c>
      <c r="X266" s="162"/>
    </row>
    <row r="267" spans="2:24" ht="15.5" hidden="1" x14ac:dyDescent="0.35">
      <c r="B267" s="44"/>
      <c r="C267" s="48" t="s">
        <v>414</v>
      </c>
      <c r="D267" s="44" t="s">
        <v>79</v>
      </c>
      <c r="E267" s="44" t="s">
        <v>101</v>
      </c>
      <c r="F267" s="44" t="s">
        <v>279</v>
      </c>
      <c r="G267" s="44"/>
      <c r="H267" s="19">
        <f>K267*8</f>
        <v>192.32</v>
      </c>
      <c r="I267" s="19">
        <f>L267*4.4</f>
        <v>10.780000000000001</v>
      </c>
      <c r="J267" s="19">
        <f>SUBTOTAL(9,H267:I267)</f>
        <v>0</v>
      </c>
      <c r="K267" s="19">
        <v>24.04</v>
      </c>
      <c r="L267" s="19">
        <v>2.4500000000000002</v>
      </c>
      <c r="M267" s="19">
        <v>194.78</v>
      </c>
      <c r="N267" s="19">
        <v>1979.14</v>
      </c>
      <c r="O267" s="19">
        <v>0.86627600000000005</v>
      </c>
      <c r="P267" s="496">
        <v>608271.66794800002</v>
      </c>
      <c r="Q267" s="498" t="s">
        <v>415</v>
      </c>
      <c r="R267" s="50" t="s">
        <v>97</v>
      </c>
      <c r="S267" s="51" t="s">
        <v>61</v>
      </c>
      <c r="T267" s="144"/>
      <c r="U267" s="139"/>
      <c r="V267" s="150"/>
      <c r="W267" s="511">
        <v>45776</v>
      </c>
      <c r="X267" s="162"/>
    </row>
    <row r="268" spans="2:24" ht="15.5" hidden="1" x14ac:dyDescent="0.35">
      <c r="B268" s="44"/>
      <c r="C268" s="48" t="s">
        <v>433</v>
      </c>
      <c r="D268" s="44" t="s">
        <v>79</v>
      </c>
      <c r="E268" s="44" t="s">
        <v>101</v>
      </c>
      <c r="F268" s="44" t="s">
        <v>279</v>
      </c>
      <c r="G268" s="44" t="s">
        <v>437</v>
      </c>
      <c r="H268" s="19">
        <v>193</v>
      </c>
      <c r="I268" s="19">
        <v>11</v>
      </c>
      <c r="J268" s="19">
        <v>204</v>
      </c>
      <c r="K268" s="19">
        <v>24.04</v>
      </c>
      <c r="L268" s="19">
        <v>2.4500000000000002</v>
      </c>
      <c r="M268" s="19">
        <v>194.78</v>
      </c>
      <c r="N268" s="19">
        <v>1979.14</v>
      </c>
      <c r="O268" s="19">
        <v>0.86627600000000005</v>
      </c>
      <c r="P268" s="496">
        <v>608271.66794800002</v>
      </c>
      <c r="Q268" s="499" t="s">
        <v>415</v>
      </c>
      <c r="R268" s="50" t="s">
        <v>97</v>
      </c>
      <c r="S268" s="51" t="s">
        <v>61</v>
      </c>
      <c r="T268" s="144"/>
      <c r="U268" s="139"/>
      <c r="V268" s="150"/>
      <c r="W268" s="511">
        <v>45756</v>
      </c>
      <c r="X268" s="162"/>
    </row>
    <row r="269" spans="2:24" ht="18" hidden="1" customHeight="1" x14ac:dyDescent="0.35">
      <c r="B269" s="44"/>
      <c r="C269" s="48" t="s">
        <v>412</v>
      </c>
      <c r="D269" s="44" t="s">
        <v>132</v>
      </c>
      <c r="E269" s="44" t="s">
        <v>74</v>
      </c>
      <c r="F269" s="44" t="s">
        <v>279</v>
      </c>
      <c r="G269" s="44"/>
      <c r="H269" s="19">
        <f>K269*8</f>
        <v>610.79999999999995</v>
      </c>
      <c r="I269" s="19">
        <f>L269*4.4</f>
        <v>27.808000000000003</v>
      </c>
      <c r="J269" s="19">
        <f>SUBTOTAL(9,H269:I269)</f>
        <v>0</v>
      </c>
      <c r="K269" s="19">
        <v>76.349999999999994</v>
      </c>
      <c r="L269" s="19">
        <v>6.32</v>
      </c>
      <c r="M269" s="19">
        <v>385.79</v>
      </c>
      <c r="N269" s="19">
        <v>3898</v>
      </c>
      <c r="O269" s="19">
        <v>2.348757</v>
      </c>
      <c r="P269" s="496">
        <v>1761921.9257309998</v>
      </c>
      <c r="Q269" s="498" t="s">
        <v>415</v>
      </c>
      <c r="R269" s="50" t="s">
        <v>97</v>
      </c>
      <c r="S269" s="51" t="s">
        <v>61</v>
      </c>
      <c r="T269" s="144"/>
      <c r="U269" s="139"/>
      <c r="V269" s="150"/>
      <c r="W269" s="511">
        <v>45771</v>
      </c>
      <c r="X269" s="162"/>
    </row>
    <row r="270" spans="2:24" ht="15.5" hidden="1" x14ac:dyDescent="0.35">
      <c r="B270" s="44">
        <v>15</v>
      </c>
      <c r="C270" s="48" t="s">
        <v>480</v>
      </c>
      <c r="D270" s="44" t="s">
        <v>79</v>
      </c>
      <c r="E270" s="44" t="s">
        <v>74</v>
      </c>
      <c r="F270" s="44" t="s">
        <v>279</v>
      </c>
      <c r="G270" s="44"/>
      <c r="H270" s="19">
        <v>221</v>
      </c>
      <c r="I270" s="19">
        <v>12</v>
      </c>
      <c r="J270" s="19">
        <v>233</v>
      </c>
      <c r="K270" s="19">
        <v>27.61</v>
      </c>
      <c r="L270" s="19">
        <v>2.61</v>
      </c>
      <c r="M270" s="19">
        <v>146.96</v>
      </c>
      <c r="N270" s="19">
        <v>1450</v>
      </c>
      <c r="O270" s="19">
        <v>0.86627600000000005</v>
      </c>
      <c r="P270" s="496">
        <v>650458.11210799997</v>
      </c>
      <c r="Q270" s="49">
        <v>45786</v>
      </c>
      <c r="R270" s="50" t="s">
        <v>94</v>
      </c>
      <c r="S270" s="51" t="s">
        <v>61</v>
      </c>
      <c r="T270" s="58"/>
      <c r="U270" s="58"/>
      <c r="V270" s="58"/>
      <c r="W270" s="511">
        <v>45790</v>
      </c>
      <c r="X270" s="162"/>
    </row>
    <row r="271" spans="2:24" ht="15.5" hidden="1" x14ac:dyDescent="0.35">
      <c r="B271" s="44">
        <v>14</v>
      </c>
      <c r="C271" s="48" t="s">
        <v>452</v>
      </c>
      <c r="D271" s="44" t="s">
        <v>65</v>
      </c>
      <c r="E271" s="44" t="s">
        <v>74</v>
      </c>
      <c r="F271" s="44" t="s">
        <v>279</v>
      </c>
      <c r="G271" s="44"/>
      <c r="H271" s="19">
        <v>221</v>
      </c>
      <c r="I271" s="19">
        <v>12</v>
      </c>
      <c r="J271" s="19">
        <v>233</v>
      </c>
      <c r="K271" s="19">
        <v>27.61</v>
      </c>
      <c r="L271" s="19">
        <v>2.61</v>
      </c>
      <c r="M271" s="19">
        <v>146.96</v>
      </c>
      <c r="N271" s="19">
        <v>1450</v>
      </c>
      <c r="O271" s="19">
        <v>0.86627600000000005</v>
      </c>
      <c r="P271" s="496">
        <v>650458.11210799997</v>
      </c>
      <c r="Q271" s="499" t="s">
        <v>415</v>
      </c>
      <c r="R271" s="497" t="s">
        <v>94</v>
      </c>
      <c r="S271" s="51" t="s">
        <v>61</v>
      </c>
      <c r="T271" s="144"/>
      <c r="U271" s="139"/>
      <c r="V271" s="150"/>
      <c r="W271" s="511">
        <v>45775</v>
      </c>
      <c r="X271" s="162"/>
    </row>
    <row r="272" spans="2:24" ht="15.5" hidden="1" x14ac:dyDescent="0.35">
      <c r="B272" s="44">
        <v>13</v>
      </c>
      <c r="C272" s="48" t="s">
        <v>431</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96">
        <v>608271.66794800002</v>
      </c>
      <c r="Q272" s="499" t="s">
        <v>415</v>
      </c>
      <c r="R272" s="50" t="s">
        <v>94</v>
      </c>
      <c r="S272" s="51" t="s">
        <v>61</v>
      </c>
      <c r="T272" s="144"/>
      <c r="U272" s="139"/>
      <c r="V272" s="150"/>
      <c r="W272" s="511">
        <v>45767</v>
      </c>
      <c r="X272" s="162"/>
    </row>
    <row r="273" spans="2:26" ht="15.5" hidden="1" x14ac:dyDescent="0.35">
      <c r="B273" s="44">
        <v>11</v>
      </c>
      <c r="C273" s="48" t="s">
        <v>362</v>
      </c>
      <c r="D273" s="44" t="s">
        <v>77</v>
      </c>
      <c r="E273" s="143" t="s">
        <v>101</v>
      </c>
      <c r="F273" s="44" t="s">
        <v>279</v>
      </c>
      <c r="G273" s="44" t="s">
        <v>409</v>
      </c>
      <c r="H273" s="19">
        <v>214</v>
      </c>
      <c r="I273" s="19">
        <v>12</v>
      </c>
      <c r="J273" s="19">
        <v>226</v>
      </c>
      <c r="K273" s="19">
        <v>26.74</v>
      </c>
      <c r="L273" s="19">
        <v>2.68</v>
      </c>
      <c r="M273" s="19">
        <v>219.54</v>
      </c>
      <c r="N273" s="19">
        <v>2473.94</v>
      </c>
      <c r="O273" s="19">
        <v>0.86627600000000005</v>
      </c>
      <c r="P273" s="496">
        <v>705045.34674800001</v>
      </c>
      <c r="Q273" s="49">
        <v>45717</v>
      </c>
      <c r="R273" s="50" t="s">
        <v>94</v>
      </c>
      <c r="S273" s="51" t="s">
        <v>61</v>
      </c>
      <c r="T273" s="147"/>
      <c r="U273" s="46"/>
      <c r="V273" s="149"/>
      <c r="W273" s="511">
        <v>45744</v>
      </c>
      <c r="X273" s="162" t="s">
        <v>394</v>
      </c>
    </row>
    <row r="274" spans="2:26" ht="17.5" hidden="1" customHeight="1" x14ac:dyDescent="0.35">
      <c r="B274" s="500">
        <v>12</v>
      </c>
      <c r="C274" s="501" t="s">
        <v>395</v>
      </c>
      <c r="D274" s="500" t="s">
        <v>65</v>
      </c>
      <c r="E274" s="500" t="s">
        <v>101</v>
      </c>
      <c r="F274" s="500" t="s">
        <v>279</v>
      </c>
      <c r="G274" s="44" t="s">
        <v>389</v>
      </c>
      <c r="H274" s="19">
        <v>193</v>
      </c>
      <c r="I274" s="19">
        <v>11</v>
      </c>
      <c r="J274" s="19">
        <v>204</v>
      </c>
      <c r="K274" s="19">
        <v>24.04</v>
      </c>
      <c r="L274" s="19">
        <v>2.4500000000000002</v>
      </c>
      <c r="M274" s="19">
        <v>194.78</v>
      </c>
      <c r="N274" s="19">
        <v>1979.14</v>
      </c>
      <c r="O274" s="19">
        <v>0.86627600000000005</v>
      </c>
      <c r="P274" s="496">
        <v>608271.66794800002</v>
      </c>
      <c r="Q274" s="49">
        <v>45717</v>
      </c>
      <c r="R274" s="497" t="s">
        <v>94</v>
      </c>
      <c r="S274" s="51" t="s">
        <v>61</v>
      </c>
      <c r="T274" s="58"/>
      <c r="U274" s="58"/>
      <c r="V274" s="58"/>
      <c r="W274" s="511">
        <v>45747</v>
      </c>
      <c r="X274" s="642" t="s">
        <v>385</v>
      </c>
      <c r="Y274" s="57"/>
      <c r="Z274" s="59"/>
    </row>
    <row r="275" spans="2:26" ht="15.5" hidden="1" x14ac:dyDescent="0.3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96">
        <v>608271.66794800002</v>
      </c>
      <c r="Q275" s="498" t="s">
        <v>415</v>
      </c>
      <c r="R275" s="50" t="s">
        <v>94</v>
      </c>
      <c r="S275" s="51" t="s">
        <v>61</v>
      </c>
      <c r="T275" s="630"/>
      <c r="U275" s="630"/>
      <c r="V275" s="630"/>
      <c r="W275" s="51">
        <v>45760</v>
      </c>
      <c r="X275" s="640" t="s">
        <v>280</v>
      </c>
    </row>
    <row r="276" spans="2:26" ht="15.5" hidden="1" x14ac:dyDescent="0.3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96">
        <v>608271.66794800002</v>
      </c>
      <c r="Q276" s="499" t="s">
        <v>415</v>
      </c>
      <c r="R276" s="50" t="s">
        <v>360</v>
      </c>
      <c r="S276" s="18" t="s">
        <v>61</v>
      </c>
      <c r="T276" s="630"/>
      <c r="U276" s="630"/>
      <c r="V276" s="630"/>
      <c r="W276" s="51"/>
      <c r="X276" s="640" t="s">
        <v>280</v>
      </c>
    </row>
    <row r="277" spans="2:26" ht="15.5" hidden="1" x14ac:dyDescent="0.3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96">
        <v>608271.66794800002</v>
      </c>
      <c r="Q277" s="498" t="s">
        <v>415</v>
      </c>
      <c r="R277" s="50" t="s">
        <v>360</v>
      </c>
      <c r="S277" s="51" t="s">
        <v>61</v>
      </c>
      <c r="T277" s="630"/>
      <c r="U277" s="630"/>
      <c r="V277" s="630"/>
      <c r="W277" s="51">
        <v>45755</v>
      </c>
      <c r="X277" s="640" t="s">
        <v>369</v>
      </c>
    </row>
    <row r="278" spans="2:26" ht="48" hidden="1" customHeight="1" x14ac:dyDescent="0.35">
      <c r="B278" s="44">
        <v>15</v>
      </c>
      <c r="C278" s="48" t="s">
        <v>273</v>
      </c>
      <c r="D278" s="44" t="s">
        <v>77</v>
      </c>
      <c r="E278" s="44" t="s">
        <v>74</v>
      </c>
      <c r="F278" s="44" t="s">
        <v>279</v>
      </c>
      <c r="G278" s="44"/>
      <c r="H278" s="19">
        <f>K278*8</f>
        <v>251.2</v>
      </c>
      <c r="I278" s="19">
        <f>L278*4.4</f>
        <v>12.716000000000001</v>
      </c>
      <c r="J278" s="19">
        <f>SUBTOTAL(9,H278:I278)</f>
        <v>0</v>
      </c>
      <c r="K278" s="19">
        <v>31.4</v>
      </c>
      <c r="L278" s="19">
        <v>2.89</v>
      </c>
      <c r="M278" s="19">
        <v>164.7</v>
      </c>
      <c r="N278" s="19">
        <v>1802</v>
      </c>
      <c r="O278" s="19">
        <v>0.86627600000000005</v>
      </c>
      <c r="P278" s="496">
        <v>752440.09410799993</v>
      </c>
      <c r="Q278" s="498" t="s">
        <v>415</v>
      </c>
      <c r="R278" s="50" t="s">
        <v>360</v>
      </c>
      <c r="S278" s="51" t="s">
        <v>61</v>
      </c>
      <c r="T278" s="147"/>
      <c r="U278" s="630"/>
      <c r="V278" s="630"/>
      <c r="W278" s="51">
        <v>45767</v>
      </c>
      <c r="X278" s="640" t="s">
        <v>280</v>
      </c>
    </row>
    <row r="279" spans="2:26" ht="15.5" hidden="1" x14ac:dyDescent="0.35">
      <c r="B279" s="44"/>
      <c r="C279" s="48" t="s">
        <v>469</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96">
        <v>1326238.3038650001</v>
      </c>
      <c r="Q279" s="49">
        <v>45778</v>
      </c>
      <c r="R279" s="50" t="s">
        <v>360</v>
      </c>
      <c r="S279" s="18" t="s">
        <v>61</v>
      </c>
      <c r="T279" s="58"/>
      <c r="U279" s="58"/>
      <c r="V279" s="58"/>
      <c r="W279" s="511">
        <v>45780</v>
      </c>
      <c r="X279" s="162"/>
    </row>
    <row r="280" spans="2:26" ht="15.5" hidden="1" x14ac:dyDescent="0.35">
      <c r="B280" s="44"/>
      <c r="C280" s="48" t="s">
        <v>454</v>
      </c>
      <c r="D280" s="44" t="s">
        <v>65</v>
      </c>
      <c r="E280" s="44" t="s">
        <v>74</v>
      </c>
      <c r="F280" s="44" t="s">
        <v>279</v>
      </c>
      <c r="G280" s="44"/>
      <c r="H280" s="19">
        <v>221</v>
      </c>
      <c r="I280" s="19">
        <v>12</v>
      </c>
      <c r="J280" s="19">
        <v>233</v>
      </c>
      <c r="K280" s="19">
        <v>27.61</v>
      </c>
      <c r="L280" s="19">
        <v>2.61</v>
      </c>
      <c r="M280" s="19">
        <v>146.96</v>
      </c>
      <c r="N280" s="19">
        <v>1450</v>
      </c>
      <c r="O280" s="19">
        <v>0.86627600000000005</v>
      </c>
      <c r="P280" s="496">
        <v>650458.11210799997</v>
      </c>
      <c r="Q280" s="49">
        <v>45780</v>
      </c>
      <c r="R280" s="50" t="s">
        <v>360</v>
      </c>
      <c r="S280" s="51" t="s">
        <v>61</v>
      </c>
      <c r="T280" s="194"/>
      <c r="U280" s="58"/>
      <c r="V280" s="58"/>
      <c r="W280" s="511">
        <v>45786</v>
      </c>
      <c r="X280" s="162"/>
    </row>
    <row r="281" spans="2:26" ht="15.5" hidden="1"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96">
        <v>608271.66794800002</v>
      </c>
      <c r="Q281" s="49">
        <v>45789</v>
      </c>
      <c r="R281" s="50" t="s">
        <v>284</v>
      </c>
      <c r="S281" s="51" t="s">
        <v>61</v>
      </c>
      <c r="T281" s="144"/>
      <c r="U281" s="139"/>
      <c r="V281" s="150"/>
      <c r="W281" s="511">
        <v>45804</v>
      </c>
      <c r="X281" s="162"/>
    </row>
    <row r="282" spans="2:26" ht="15.5" hidden="1" x14ac:dyDescent="0.35">
      <c r="B282" s="44"/>
      <c r="C282" s="48" t="s">
        <v>465</v>
      </c>
      <c r="D282" s="44" t="s">
        <v>65</v>
      </c>
      <c r="E282" s="44" t="s">
        <v>74</v>
      </c>
      <c r="F282" s="44" t="s">
        <v>279</v>
      </c>
      <c r="G282" s="44"/>
      <c r="H282" s="19">
        <v>221</v>
      </c>
      <c r="I282" s="19">
        <v>12</v>
      </c>
      <c r="J282" s="19">
        <v>233</v>
      </c>
      <c r="K282" s="19">
        <v>27.61</v>
      </c>
      <c r="L282" s="19">
        <v>2.61</v>
      </c>
      <c r="M282" s="19">
        <v>146.96</v>
      </c>
      <c r="N282" s="19">
        <v>1450</v>
      </c>
      <c r="O282" s="19">
        <v>0.86627600000000005</v>
      </c>
      <c r="P282" s="496">
        <v>650458.11210799997</v>
      </c>
      <c r="Q282" s="49">
        <v>45778</v>
      </c>
      <c r="R282" s="50" t="s">
        <v>284</v>
      </c>
      <c r="S282" s="18" t="s">
        <v>61</v>
      </c>
      <c r="T282" s="144"/>
      <c r="U282" s="139"/>
      <c r="V282" s="150"/>
      <c r="W282" s="511">
        <v>45806</v>
      </c>
      <c r="X282" s="162"/>
    </row>
    <row r="283" spans="2:26" ht="15.5" hidden="1" x14ac:dyDescent="0.35">
      <c r="B283" s="44"/>
      <c r="C283" s="48" t="s">
        <v>434</v>
      </c>
      <c r="D283" s="44" t="s">
        <v>65</v>
      </c>
      <c r="E283" s="44" t="s">
        <v>74</v>
      </c>
      <c r="F283" s="44" t="s">
        <v>279</v>
      </c>
      <c r="G283" s="44"/>
      <c r="H283" s="19">
        <v>221</v>
      </c>
      <c r="I283" s="19">
        <v>12</v>
      </c>
      <c r="J283" s="19">
        <v>233</v>
      </c>
      <c r="K283" s="19">
        <v>27.61</v>
      </c>
      <c r="L283" s="19">
        <v>2.61</v>
      </c>
      <c r="M283" s="19">
        <v>146.96</v>
      </c>
      <c r="N283" s="19">
        <v>1450</v>
      </c>
      <c r="O283" s="19">
        <v>0.86627600000000005</v>
      </c>
      <c r="P283" s="496">
        <v>650458.11210799997</v>
      </c>
      <c r="Q283" s="499" t="s">
        <v>415</v>
      </c>
      <c r="R283" s="50" t="s">
        <v>284</v>
      </c>
      <c r="S283" s="51" t="s">
        <v>61</v>
      </c>
      <c r="T283" s="144"/>
      <c r="U283" s="139"/>
      <c r="V283" s="150"/>
      <c r="W283" s="511">
        <v>45773</v>
      </c>
      <c r="X283" s="162"/>
    </row>
    <row r="284" spans="2:26" ht="15.5" hidden="1" x14ac:dyDescent="0.35">
      <c r="B284" s="44"/>
      <c r="C284" s="48" t="s">
        <v>435</v>
      </c>
      <c r="D284" s="44" t="s">
        <v>79</v>
      </c>
      <c r="E284" s="44" t="s">
        <v>74</v>
      </c>
      <c r="F284" s="44" t="s">
        <v>279</v>
      </c>
      <c r="G284" s="44"/>
      <c r="H284" s="19">
        <f>K284*8</f>
        <v>220.88</v>
      </c>
      <c r="I284" s="19">
        <f>L284*4.4</f>
        <v>11.484</v>
      </c>
      <c r="J284" s="19">
        <f>SUBTOTAL(9,H284:I284)</f>
        <v>0</v>
      </c>
      <c r="K284" s="19">
        <v>27.61</v>
      </c>
      <c r="L284" s="19">
        <v>2.61</v>
      </c>
      <c r="M284" s="19">
        <v>146.96</v>
      </c>
      <c r="N284" s="19">
        <v>1450</v>
      </c>
      <c r="O284" s="19">
        <v>0.86627600000000005</v>
      </c>
      <c r="P284" s="496">
        <v>650458.11210799997</v>
      </c>
      <c r="Q284" s="499" t="s">
        <v>415</v>
      </c>
      <c r="R284" s="50" t="s">
        <v>284</v>
      </c>
      <c r="S284" s="51" t="s">
        <v>61</v>
      </c>
      <c r="T284" s="144"/>
      <c r="U284" s="139"/>
      <c r="V284" s="150"/>
      <c r="W284" s="511">
        <v>45777</v>
      </c>
      <c r="X284" s="162"/>
    </row>
    <row r="285" spans="2:26" ht="15.5" hidden="1" x14ac:dyDescent="0.35">
      <c r="B285" s="43"/>
      <c r="C285" s="48" t="s">
        <v>720</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19"/>
      <c r="U285" s="511"/>
      <c r="V285" s="636"/>
      <c r="W285" s="511">
        <v>45955</v>
      </c>
      <c r="X285" s="162"/>
    </row>
    <row r="286" spans="2:26" ht="15.5" hidden="1" x14ac:dyDescent="0.35">
      <c r="B286" s="43"/>
      <c r="C286" s="48" t="s">
        <v>721</v>
      </c>
      <c r="D286" s="44" t="s">
        <v>475</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44"/>
      <c r="U286" s="139"/>
      <c r="V286" s="150"/>
      <c r="W286" s="139">
        <v>45981</v>
      </c>
      <c r="X286" s="162"/>
    </row>
    <row r="287" spans="2:26" ht="49.5" hidden="1" customHeight="1" x14ac:dyDescent="0.35">
      <c r="B287" s="500">
        <v>34</v>
      </c>
      <c r="C287" s="561" t="s">
        <v>383</v>
      </c>
      <c r="D287" s="564" t="s">
        <v>68</v>
      </c>
      <c r="E287" s="564" t="s">
        <v>74</v>
      </c>
      <c r="F287" s="500" t="s">
        <v>279</v>
      </c>
      <c r="G287" s="500"/>
      <c r="H287" s="19">
        <v>221</v>
      </c>
      <c r="I287" s="19">
        <v>12</v>
      </c>
      <c r="J287" s="19">
        <v>233</v>
      </c>
      <c r="K287" s="19">
        <v>27.61</v>
      </c>
      <c r="L287" s="19">
        <v>2.61</v>
      </c>
      <c r="M287" s="19">
        <v>146.96</v>
      </c>
      <c r="N287" s="19">
        <v>1450</v>
      </c>
      <c r="O287" s="19">
        <v>0.86627600000000005</v>
      </c>
      <c r="P287" s="496">
        <v>650458.11210799997</v>
      </c>
      <c r="Q287" s="498" t="s">
        <v>415</v>
      </c>
      <c r="R287" s="563" t="s">
        <v>361</v>
      </c>
      <c r="S287" s="51" t="s">
        <v>61</v>
      </c>
      <c r="T287" s="144"/>
      <c r="U287" s="139"/>
      <c r="V287" s="150"/>
      <c r="W287" s="511">
        <v>45771</v>
      </c>
      <c r="X287" s="642" t="s">
        <v>280</v>
      </c>
      <c r="Y287" s="57"/>
      <c r="Z287" s="59"/>
    </row>
    <row r="288" spans="2:26" ht="15.5" hidden="1" x14ac:dyDescent="0.35">
      <c r="B288" s="44">
        <v>19</v>
      </c>
      <c r="C288" s="48" t="s">
        <v>323</v>
      </c>
      <c r="D288" s="44" t="s">
        <v>65</v>
      </c>
      <c r="E288" s="44" t="s">
        <v>74</v>
      </c>
      <c r="F288" s="44" t="s">
        <v>279</v>
      </c>
      <c r="G288" s="44"/>
      <c r="H288" s="19">
        <v>221</v>
      </c>
      <c r="I288" s="19">
        <v>12</v>
      </c>
      <c r="J288" s="19">
        <v>233</v>
      </c>
      <c r="K288" s="19">
        <v>27.61</v>
      </c>
      <c r="L288" s="19">
        <v>2.61</v>
      </c>
      <c r="M288" s="19">
        <v>146.96</v>
      </c>
      <c r="N288" s="19">
        <v>1450</v>
      </c>
      <c r="O288" s="19">
        <v>0.86627600000000005</v>
      </c>
      <c r="P288" s="496">
        <v>650458.11210799997</v>
      </c>
      <c r="Q288" s="498" t="s">
        <v>415</v>
      </c>
      <c r="R288" s="50" t="s">
        <v>361</v>
      </c>
      <c r="S288" s="51" t="s">
        <v>61</v>
      </c>
      <c r="T288" s="147"/>
      <c r="U288" s="46"/>
      <c r="V288" s="149"/>
      <c r="W288" s="51">
        <v>45761</v>
      </c>
      <c r="X288" s="162" t="s">
        <v>375</v>
      </c>
    </row>
    <row r="289" spans="2:26" ht="29" hidden="1" x14ac:dyDescent="0.35">
      <c r="B289" s="44">
        <v>20</v>
      </c>
      <c r="C289" s="48" t="s">
        <v>363</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96">
        <v>608271.66794800002</v>
      </c>
      <c r="Q289" s="498" t="s">
        <v>415</v>
      </c>
      <c r="R289" s="50" t="s">
        <v>361</v>
      </c>
      <c r="S289" s="51" t="s">
        <v>61</v>
      </c>
      <c r="T289" s="147"/>
      <c r="U289" s="46"/>
      <c r="V289" s="149"/>
      <c r="W289" s="51">
        <v>45754</v>
      </c>
      <c r="X289" s="162" t="s">
        <v>371</v>
      </c>
    </row>
    <row r="290" spans="2:26" ht="15.5" hidden="1" x14ac:dyDescent="0.35">
      <c r="B290" s="44"/>
      <c r="C290" s="48" t="s">
        <v>436</v>
      </c>
      <c r="D290" s="44" t="s">
        <v>65</v>
      </c>
      <c r="E290" s="44" t="s">
        <v>74</v>
      </c>
      <c r="F290" s="44" t="s">
        <v>279</v>
      </c>
      <c r="G290" s="44"/>
      <c r="H290" s="19">
        <v>221</v>
      </c>
      <c r="I290" s="19">
        <v>12</v>
      </c>
      <c r="J290" s="19">
        <v>233</v>
      </c>
      <c r="K290" s="19">
        <v>27.61</v>
      </c>
      <c r="L290" s="19">
        <v>2.61</v>
      </c>
      <c r="M290" s="19">
        <v>146.96</v>
      </c>
      <c r="N290" s="19">
        <v>1450</v>
      </c>
      <c r="O290" s="19">
        <v>0.86627600000000005</v>
      </c>
      <c r="P290" s="496">
        <v>650458.11210799997</v>
      </c>
      <c r="Q290" s="49">
        <v>45780</v>
      </c>
      <c r="R290" s="563" t="s">
        <v>361</v>
      </c>
      <c r="S290" s="51" t="s">
        <v>61</v>
      </c>
      <c r="T290" s="144"/>
      <c r="U290" s="139"/>
      <c r="V290" s="150"/>
      <c r="W290" s="511">
        <v>45781</v>
      </c>
      <c r="X290" s="162"/>
    </row>
    <row r="291" spans="2:26" ht="16" hidden="1" thickBot="1" x14ac:dyDescent="0.4">
      <c r="B291" s="44"/>
      <c r="C291" s="48" t="s">
        <v>464</v>
      </c>
      <c r="D291" s="44" t="s">
        <v>65</v>
      </c>
      <c r="E291" s="44" t="s">
        <v>74</v>
      </c>
      <c r="F291" s="44" t="s">
        <v>279</v>
      </c>
      <c r="G291" s="44"/>
      <c r="H291" s="19">
        <v>221</v>
      </c>
      <c r="I291" s="19">
        <v>12</v>
      </c>
      <c r="J291" s="19">
        <v>233</v>
      </c>
      <c r="K291" s="19">
        <v>27.61</v>
      </c>
      <c r="L291" s="19">
        <v>2.61</v>
      </c>
      <c r="M291" s="19">
        <v>146.96</v>
      </c>
      <c r="N291" s="19">
        <v>1450</v>
      </c>
      <c r="O291" s="19">
        <v>0.86627600000000005</v>
      </c>
      <c r="P291" s="496">
        <v>650458.11210799997</v>
      </c>
      <c r="Q291" s="49">
        <v>45778</v>
      </c>
      <c r="R291" s="50" t="s">
        <v>361</v>
      </c>
      <c r="S291" s="18" t="s">
        <v>61</v>
      </c>
      <c r="T291" s="144"/>
      <c r="U291" s="139"/>
      <c r="V291" s="150"/>
      <c r="W291" s="511">
        <v>45788</v>
      </c>
      <c r="X291" s="169"/>
    </row>
    <row r="292" spans="2:26" ht="15.5" hidden="1" x14ac:dyDescent="0.35">
      <c r="B292" s="44"/>
      <c r="C292" s="48" t="s">
        <v>494</v>
      </c>
      <c r="D292" s="44" t="s">
        <v>65</v>
      </c>
      <c r="E292" s="44" t="s">
        <v>74</v>
      </c>
      <c r="F292" s="44" t="s">
        <v>279</v>
      </c>
      <c r="G292" s="44"/>
      <c r="H292" s="19">
        <v>221</v>
      </c>
      <c r="I292" s="19">
        <v>12</v>
      </c>
      <c r="J292" s="19">
        <v>233</v>
      </c>
      <c r="K292" s="19">
        <v>27.61</v>
      </c>
      <c r="L292" s="19">
        <v>2.61</v>
      </c>
      <c r="M292" s="19">
        <v>146.96</v>
      </c>
      <c r="N292" s="19">
        <v>1450</v>
      </c>
      <c r="O292" s="19">
        <v>0.86627600000000005</v>
      </c>
      <c r="P292" s="496">
        <v>650458.11210799997</v>
      </c>
      <c r="Q292" s="49">
        <v>45789</v>
      </c>
      <c r="R292" s="50" t="s">
        <v>361</v>
      </c>
      <c r="S292" s="51" t="s">
        <v>61</v>
      </c>
      <c r="T292" s="144"/>
      <c r="U292" s="139"/>
      <c r="V292" s="150"/>
      <c r="W292" s="511">
        <v>45802</v>
      </c>
      <c r="X292" s="162"/>
    </row>
    <row r="293" spans="2:26" ht="18.5" hidden="1" customHeight="1" thickBot="1" x14ac:dyDescent="0.4">
      <c r="B293" s="44">
        <v>21</v>
      </c>
      <c r="C293" s="48" t="s">
        <v>521</v>
      </c>
      <c r="D293" s="44" t="s">
        <v>68</v>
      </c>
      <c r="E293" s="44" t="s">
        <v>74</v>
      </c>
      <c r="F293" s="44" t="s">
        <v>279</v>
      </c>
      <c r="G293" s="44"/>
      <c r="H293" s="19">
        <v>221</v>
      </c>
      <c r="I293" s="19">
        <v>12</v>
      </c>
      <c r="J293" s="19">
        <v>233</v>
      </c>
      <c r="K293" s="19">
        <v>27.61</v>
      </c>
      <c r="L293" s="19">
        <v>2.61</v>
      </c>
      <c r="M293" s="19">
        <v>146.96</v>
      </c>
      <c r="N293" s="19">
        <v>1450</v>
      </c>
      <c r="O293" s="19">
        <v>0.86627600000000005</v>
      </c>
      <c r="P293" s="496">
        <v>650458.11210799997</v>
      </c>
      <c r="Q293" s="49">
        <v>45852</v>
      </c>
      <c r="R293" s="50" t="s">
        <v>94</v>
      </c>
      <c r="S293" s="51" t="s">
        <v>61</v>
      </c>
      <c r="T293" s="144"/>
      <c r="U293" s="139"/>
      <c r="V293" s="150"/>
      <c r="W293" s="511">
        <v>45855</v>
      </c>
      <c r="X293" s="169"/>
    </row>
    <row r="294" spans="2:26" ht="16" hidden="1" thickBot="1" x14ac:dyDescent="0.4">
      <c r="B294" s="43"/>
      <c r="C294" s="48" t="s">
        <v>824</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605">
        <v>0.86599999999999999</v>
      </c>
      <c r="P294" s="19"/>
      <c r="Q294" s="49">
        <v>46005</v>
      </c>
      <c r="R294" s="50" t="s">
        <v>284</v>
      </c>
      <c r="S294" s="51" t="s">
        <v>61</v>
      </c>
      <c r="T294" s="144"/>
      <c r="U294" s="139"/>
      <c r="V294" s="150"/>
      <c r="W294" s="139">
        <v>45999</v>
      </c>
      <c r="X294" s="169"/>
    </row>
    <row r="295" spans="2:26" ht="15.5" hidden="1" x14ac:dyDescent="0.35">
      <c r="B295" s="44"/>
      <c r="C295" s="48" t="s">
        <v>416</v>
      </c>
      <c r="D295" s="44" t="s">
        <v>203</v>
      </c>
      <c r="E295" s="44" t="s">
        <v>74</v>
      </c>
      <c r="F295" s="500" t="s">
        <v>279</v>
      </c>
      <c r="G295" s="44"/>
      <c r="H295" s="19">
        <f>K295*8</f>
        <v>466.88</v>
      </c>
      <c r="I295" s="19">
        <f>L295*4.4</f>
        <v>21.472000000000001</v>
      </c>
      <c r="J295" s="19">
        <f>SUBTOTAL(9,H295:I295)</f>
        <v>0</v>
      </c>
      <c r="K295" s="19">
        <v>58.36</v>
      </c>
      <c r="L295" s="19">
        <v>4.88</v>
      </c>
      <c r="M295" s="19">
        <v>292.33</v>
      </c>
      <c r="N295" s="19">
        <v>2716</v>
      </c>
      <c r="O295" s="19">
        <v>1.768</v>
      </c>
      <c r="P295" s="496">
        <v>1317205.2180649999</v>
      </c>
      <c r="Q295" s="49">
        <v>45780</v>
      </c>
      <c r="R295" s="497" t="s">
        <v>366</v>
      </c>
      <c r="S295" s="51" t="s">
        <v>61</v>
      </c>
      <c r="T295" s="144"/>
      <c r="U295" s="139"/>
      <c r="V295" s="150"/>
      <c r="W295" s="511">
        <v>45793</v>
      </c>
    </row>
    <row r="296" spans="2:26" ht="15.5" hidden="1" x14ac:dyDescent="0.35">
      <c r="B296" s="500">
        <v>44</v>
      </c>
      <c r="C296" s="501" t="s">
        <v>405</v>
      </c>
      <c r="D296" s="500" t="s">
        <v>65</v>
      </c>
      <c r="E296" s="500" t="s">
        <v>74</v>
      </c>
      <c r="F296" s="500" t="s">
        <v>279</v>
      </c>
      <c r="G296" s="500"/>
      <c r="H296" s="19">
        <v>221</v>
      </c>
      <c r="I296" s="19">
        <v>12</v>
      </c>
      <c r="J296" s="19">
        <v>233</v>
      </c>
      <c r="K296" s="19">
        <v>27.61</v>
      </c>
      <c r="L296" s="19">
        <v>2.61</v>
      </c>
      <c r="M296" s="19">
        <v>146.96</v>
      </c>
      <c r="N296" s="19">
        <v>1450</v>
      </c>
      <c r="O296" s="19">
        <v>0.86627600000000005</v>
      </c>
      <c r="P296" s="496">
        <v>650458.11210799997</v>
      </c>
      <c r="Q296" s="499" t="s">
        <v>415</v>
      </c>
      <c r="R296" s="497" t="s">
        <v>366</v>
      </c>
      <c r="S296" s="51" t="s">
        <v>61</v>
      </c>
      <c r="T296" s="144"/>
      <c r="U296" s="139"/>
      <c r="V296" s="150"/>
      <c r="W296" s="511">
        <v>45758</v>
      </c>
      <c r="X296" s="639"/>
      <c r="Y296" s="57"/>
      <c r="Z296" s="59"/>
    </row>
    <row r="297" spans="2:26" ht="15.5" hidden="1" x14ac:dyDescent="0.35">
      <c r="B297" s="500">
        <v>43</v>
      </c>
      <c r="C297" s="561" t="s">
        <v>404</v>
      </c>
      <c r="D297" s="562" t="s">
        <v>65</v>
      </c>
      <c r="E297" s="562" t="s">
        <v>101</v>
      </c>
      <c r="F297" s="500" t="s">
        <v>279</v>
      </c>
      <c r="G297" s="500"/>
      <c r="H297" s="19">
        <v>193</v>
      </c>
      <c r="I297" s="19">
        <v>11</v>
      </c>
      <c r="J297" s="19">
        <v>204</v>
      </c>
      <c r="K297" s="19">
        <v>24.04</v>
      </c>
      <c r="L297" s="19">
        <v>2.4500000000000002</v>
      </c>
      <c r="M297" s="19">
        <v>194.78</v>
      </c>
      <c r="N297" s="19">
        <v>1979.14</v>
      </c>
      <c r="O297" s="19">
        <v>0.86627600000000005</v>
      </c>
      <c r="P297" s="496">
        <v>608271.66794800002</v>
      </c>
      <c r="Q297" s="499" t="s">
        <v>415</v>
      </c>
      <c r="R297" s="497" t="s">
        <v>374</v>
      </c>
      <c r="S297" s="51" t="s">
        <v>61</v>
      </c>
      <c r="T297" s="144"/>
      <c r="U297" s="139"/>
      <c r="V297" s="150"/>
      <c r="W297" s="511">
        <v>45759</v>
      </c>
      <c r="X297" s="59"/>
      <c r="Y297" s="57"/>
      <c r="Z297" s="59"/>
    </row>
    <row r="298" spans="2:26" ht="15.5" hidden="1" x14ac:dyDescent="0.35">
      <c r="B298" s="500">
        <v>25</v>
      </c>
      <c r="C298" s="501" t="s">
        <v>367</v>
      </c>
      <c r="D298" s="44" t="s">
        <v>65</v>
      </c>
      <c r="E298" s="44" t="s">
        <v>74</v>
      </c>
      <c r="F298" s="44" t="s">
        <v>279</v>
      </c>
      <c r="G298" s="44" t="s">
        <v>410</v>
      </c>
      <c r="H298" s="19">
        <v>221</v>
      </c>
      <c r="I298" s="19">
        <v>12</v>
      </c>
      <c r="J298" s="19">
        <v>233</v>
      </c>
      <c r="K298" s="19">
        <v>27.61</v>
      </c>
      <c r="L298" s="19">
        <v>2.61</v>
      </c>
      <c r="M298" s="19">
        <v>146.96</v>
      </c>
      <c r="N298" s="19">
        <v>1450</v>
      </c>
      <c r="O298" s="19">
        <v>0.86627600000000005</v>
      </c>
      <c r="P298" s="496">
        <v>650458.11210799997</v>
      </c>
      <c r="Q298" s="49">
        <v>45717</v>
      </c>
      <c r="R298" s="497" t="s">
        <v>366</v>
      </c>
      <c r="S298" s="51" t="s">
        <v>61</v>
      </c>
      <c r="T298" s="144"/>
      <c r="U298" s="139"/>
      <c r="V298" s="150"/>
      <c r="W298" s="511">
        <v>45746</v>
      </c>
      <c r="X298" s="645" t="s">
        <v>280</v>
      </c>
      <c r="Y298" s="57"/>
      <c r="Z298" s="59"/>
    </row>
    <row r="299" spans="2:26" ht="15.5" hidden="1" x14ac:dyDescent="0.35">
      <c r="B299" s="500">
        <v>24</v>
      </c>
      <c r="C299" s="501" t="s">
        <v>365</v>
      </c>
      <c r="D299" s="44" t="s">
        <v>65</v>
      </c>
      <c r="E299" s="44" t="s">
        <v>101</v>
      </c>
      <c r="F299" s="44" t="s">
        <v>279</v>
      </c>
      <c r="G299" s="44" t="s">
        <v>389</v>
      </c>
      <c r="H299" s="19">
        <v>193</v>
      </c>
      <c r="I299" s="19">
        <v>11</v>
      </c>
      <c r="J299" s="19">
        <v>204</v>
      </c>
      <c r="K299" s="19">
        <v>24.04</v>
      </c>
      <c r="L299" s="19">
        <v>2.4500000000000002</v>
      </c>
      <c r="M299" s="19">
        <v>194.78</v>
      </c>
      <c r="N299" s="19">
        <v>1979.14</v>
      </c>
      <c r="O299" s="19">
        <v>0.86627600000000005</v>
      </c>
      <c r="P299" s="496">
        <v>608271.66794800002</v>
      </c>
      <c r="Q299" s="49">
        <v>45717</v>
      </c>
      <c r="R299" s="497" t="s">
        <v>366</v>
      </c>
      <c r="S299" s="51" t="s">
        <v>61</v>
      </c>
      <c r="T299" s="144"/>
      <c r="U299" s="139"/>
      <c r="V299" s="150"/>
      <c r="W299" s="511">
        <v>45745</v>
      </c>
      <c r="X299" s="644" t="s">
        <v>378</v>
      </c>
      <c r="Y299" s="57"/>
      <c r="Z299" s="59"/>
    </row>
    <row r="300" spans="2:26" ht="15.5" hidden="1" x14ac:dyDescent="0.35">
      <c r="B300" s="500">
        <v>37</v>
      </c>
      <c r="C300" s="501" t="s">
        <v>396</v>
      </c>
      <c r="D300" s="44" t="s">
        <v>79</v>
      </c>
      <c r="E300" s="44" t="s">
        <v>74</v>
      </c>
      <c r="F300" s="44" t="s">
        <v>279</v>
      </c>
      <c r="G300" s="44" t="s">
        <v>439</v>
      </c>
      <c r="H300" s="19">
        <v>221</v>
      </c>
      <c r="I300" s="19">
        <v>12</v>
      </c>
      <c r="J300" s="19">
        <v>233</v>
      </c>
      <c r="K300" s="19">
        <v>27.61</v>
      </c>
      <c r="L300" s="19">
        <v>2.61</v>
      </c>
      <c r="M300" s="19">
        <v>146.96</v>
      </c>
      <c r="N300" s="19">
        <v>1450</v>
      </c>
      <c r="O300" s="19">
        <v>0.86627600000000005</v>
      </c>
      <c r="P300" s="496">
        <v>650458.11210799997</v>
      </c>
      <c r="Q300" s="499" t="s">
        <v>415</v>
      </c>
      <c r="R300" s="497" t="s">
        <v>366</v>
      </c>
      <c r="S300" s="51" t="s">
        <v>61</v>
      </c>
      <c r="T300" s="139"/>
      <c r="U300" s="139"/>
      <c r="V300" s="139"/>
      <c r="W300" s="511">
        <v>45386</v>
      </c>
      <c r="X300" s="639"/>
      <c r="Y300" s="57"/>
      <c r="Z300" s="59"/>
    </row>
    <row r="301" spans="2:26" ht="15.5" hidden="1" x14ac:dyDescent="0.35">
      <c r="B301" s="500">
        <v>44</v>
      </c>
      <c r="C301" s="501" t="s">
        <v>427</v>
      </c>
      <c r="D301" s="500" t="s">
        <v>65</v>
      </c>
      <c r="E301" s="44" t="s">
        <v>74</v>
      </c>
      <c r="F301" s="500" t="s">
        <v>279</v>
      </c>
      <c r="G301" s="500"/>
      <c r="H301" s="19">
        <v>221</v>
      </c>
      <c r="I301" s="19">
        <v>12</v>
      </c>
      <c r="J301" s="19">
        <v>233</v>
      </c>
      <c r="K301" s="19">
        <v>27.61</v>
      </c>
      <c r="L301" s="19">
        <v>2.61</v>
      </c>
      <c r="M301" s="19">
        <v>146.96</v>
      </c>
      <c r="N301" s="19">
        <v>1450</v>
      </c>
      <c r="O301" s="19">
        <v>0.86627600000000005</v>
      </c>
      <c r="P301" s="496">
        <v>650458.11210799997</v>
      </c>
      <c r="Q301" s="499" t="s">
        <v>415</v>
      </c>
      <c r="R301" s="497" t="s">
        <v>366</v>
      </c>
      <c r="S301" s="18" t="s">
        <v>61</v>
      </c>
      <c r="T301" s="139"/>
      <c r="U301" s="139"/>
      <c r="V301" s="139"/>
      <c r="W301" s="511">
        <v>45769</v>
      </c>
    </row>
    <row r="302" spans="2:26" ht="15.5" hidden="1" x14ac:dyDescent="0.35">
      <c r="B302" s="44"/>
      <c r="C302" s="48" t="s">
        <v>467</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96">
        <v>608271.66794800002</v>
      </c>
      <c r="Q302" s="49" t="s">
        <v>415</v>
      </c>
      <c r="R302" s="497" t="s">
        <v>366</v>
      </c>
      <c r="S302" s="18" t="s">
        <v>61</v>
      </c>
      <c r="T302" s="139"/>
      <c r="U302" s="139"/>
      <c r="V302" s="139"/>
      <c r="W302" s="511">
        <v>45775</v>
      </c>
    </row>
    <row r="303" spans="2:26" ht="15.5" hidden="1" x14ac:dyDescent="0.35">
      <c r="B303" s="500">
        <v>28</v>
      </c>
      <c r="C303" s="501" t="s">
        <v>372</v>
      </c>
      <c r="D303" s="44" t="s">
        <v>65</v>
      </c>
      <c r="E303" s="44" t="s">
        <v>101</v>
      </c>
      <c r="F303" s="44" t="s">
        <v>279</v>
      </c>
      <c r="G303" s="500"/>
      <c r="H303" s="19">
        <v>193</v>
      </c>
      <c r="I303" s="19">
        <v>11</v>
      </c>
      <c r="J303" s="19">
        <v>204</v>
      </c>
      <c r="K303" s="19">
        <v>24.04</v>
      </c>
      <c r="L303" s="19">
        <v>2.4500000000000002</v>
      </c>
      <c r="M303" s="19">
        <v>194.78</v>
      </c>
      <c r="N303" s="19">
        <v>1979.14</v>
      </c>
      <c r="O303" s="19">
        <v>0.86627600000000005</v>
      </c>
      <c r="P303" s="496">
        <v>608271.66794800002</v>
      </c>
      <c r="Q303" s="499" t="s">
        <v>415</v>
      </c>
      <c r="R303" s="497" t="s">
        <v>374</v>
      </c>
      <c r="S303" s="51" t="s">
        <v>61</v>
      </c>
      <c r="T303" s="139"/>
      <c r="U303" s="139"/>
      <c r="V303" s="139"/>
      <c r="W303" s="511">
        <v>45764</v>
      </c>
      <c r="X303" s="645" t="s">
        <v>280</v>
      </c>
      <c r="Y303" s="57"/>
      <c r="Z303" s="59"/>
    </row>
    <row r="304" spans="2:26" ht="15.5" hidden="1" x14ac:dyDescent="0.35">
      <c r="B304" s="623">
        <v>29</v>
      </c>
      <c r="C304" s="624" t="s">
        <v>373</v>
      </c>
      <c r="D304" s="507" t="s">
        <v>65</v>
      </c>
      <c r="E304" s="507" t="s">
        <v>101</v>
      </c>
      <c r="F304" s="507" t="s">
        <v>279</v>
      </c>
      <c r="G304" s="507" t="s">
        <v>389</v>
      </c>
      <c r="H304" s="215">
        <v>193</v>
      </c>
      <c r="I304" s="215">
        <v>11</v>
      </c>
      <c r="J304" s="215">
        <v>204</v>
      </c>
      <c r="K304" s="215">
        <v>24.04</v>
      </c>
      <c r="L304" s="215">
        <v>2.4500000000000002</v>
      </c>
      <c r="M304" s="215">
        <v>194.78</v>
      </c>
      <c r="N304" s="215">
        <v>1979.14</v>
      </c>
      <c r="O304" s="215">
        <v>0.86627600000000005</v>
      </c>
      <c r="P304" s="496">
        <v>608271.66794800002</v>
      </c>
      <c r="Q304" s="213">
        <v>45717</v>
      </c>
      <c r="R304" s="629" t="s">
        <v>374</v>
      </c>
      <c r="S304" s="510" t="s">
        <v>61</v>
      </c>
      <c r="T304" s="58"/>
      <c r="U304" s="58"/>
      <c r="V304" s="58"/>
      <c r="W304" s="512">
        <v>45747</v>
      </c>
      <c r="X304" s="645" t="s">
        <v>280</v>
      </c>
      <c r="Y304" s="57"/>
      <c r="Z304" s="59"/>
    </row>
    <row r="305" spans="2:26" ht="15.5" hidden="1" x14ac:dyDescent="0.35">
      <c r="B305" s="500">
        <v>35</v>
      </c>
      <c r="C305" s="561" t="s">
        <v>384</v>
      </c>
      <c r="D305" s="562" t="s">
        <v>65</v>
      </c>
      <c r="E305" s="562" t="s">
        <v>101</v>
      </c>
      <c r="F305" s="500" t="s">
        <v>279</v>
      </c>
      <c r="G305" s="44" t="s">
        <v>389</v>
      </c>
      <c r="H305" s="19">
        <v>193</v>
      </c>
      <c r="I305" s="19">
        <v>11</v>
      </c>
      <c r="J305" s="19">
        <v>204</v>
      </c>
      <c r="K305" s="19">
        <v>24.04</v>
      </c>
      <c r="L305" s="19">
        <v>2.4500000000000002</v>
      </c>
      <c r="M305" s="19">
        <v>194.78</v>
      </c>
      <c r="N305" s="19">
        <v>1979.14</v>
      </c>
      <c r="O305" s="19">
        <v>0.86627600000000005</v>
      </c>
      <c r="P305" s="496">
        <v>608271.66794800002</v>
      </c>
      <c r="Q305" s="499" t="s">
        <v>415</v>
      </c>
      <c r="R305" s="497" t="s">
        <v>374</v>
      </c>
      <c r="S305" s="510" t="s">
        <v>61</v>
      </c>
      <c r="T305" s="139"/>
      <c r="U305" s="139"/>
      <c r="V305" s="139"/>
      <c r="W305" s="511">
        <v>45754</v>
      </c>
      <c r="X305" s="59"/>
      <c r="Y305" s="57"/>
      <c r="Z305" s="59"/>
    </row>
    <row r="306" spans="2:26" ht="15.5" hidden="1" x14ac:dyDescent="0.35">
      <c r="B306" s="44"/>
      <c r="C306" s="48" t="s">
        <v>430</v>
      </c>
      <c r="D306" s="44" t="s">
        <v>203</v>
      </c>
      <c r="E306" s="44" t="s">
        <v>74</v>
      </c>
      <c r="F306" s="44" t="s">
        <v>279</v>
      </c>
      <c r="G306" s="44"/>
      <c r="H306" s="19">
        <f>K306*8</f>
        <v>466.88</v>
      </c>
      <c r="I306" s="19">
        <f>L306*4.4</f>
        <v>21.472000000000001</v>
      </c>
      <c r="J306" s="19">
        <f>SUBTOTAL(9,H306:I306)</f>
        <v>0</v>
      </c>
      <c r="K306" s="19">
        <v>58.36</v>
      </c>
      <c r="L306" s="19">
        <v>4.88</v>
      </c>
      <c r="M306" s="19">
        <v>292.33</v>
      </c>
      <c r="N306" s="19">
        <v>2716</v>
      </c>
      <c r="O306" s="19">
        <v>1.768</v>
      </c>
      <c r="P306" s="496">
        <v>1317205.2180649999</v>
      </c>
      <c r="Q306" s="49">
        <v>45822</v>
      </c>
      <c r="R306" s="563" t="s">
        <v>361</v>
      </c>
      <c r="S306" s="18" t="s">
        <v>61</v>
      </c>
      <c r="T306" s="139"/>
      <c r="U306" s="139"/>
      <c r="V306" s="139"/>
      <c r="W306" s="511">
        <v>45816</v>
      </c>
    </row>
    <row r="307" spans="2:26" ht="15.5" hidden="1" x14ac:dyDescent="0.35">
      <c r="B307" s="44"/>
      <c r="C307" s="48" t="s">
        <v>441</v>
      </c>
      <c r="D307" s="44" t="s">
        <v>79</v>
      </c>
      <c r="E307" s="44" t="s">
        <v>101</v>
      </c>
      <c r="F307" s="500" t="s">
        <v>279</v>
      </c>
      <c r="G307" s="44"/>
      <c r="H307" s="19">
        <v>193</v>
      </c>
      <c r="I307" s="19">
        <v>11</v>
      </c>
      <c r="J307" s="19">
        <v>204</v>
      </c>
      <c r="K307" s="19">
        <v>24.04</v>
      </c>
      <c r="L307" s="19">
        <v>2.4500000000000002</v>
      </c>
      <c r="M307" s="19">
        <v>194.78</v>
      </c>
      <c r="N307" s="19">
        <v>1979.14</v>
      </c>
      <c r="O307" s="19">
        <v>0.86627600000000005</v>
      </c>
      <c r="P307" s="496">
        <v>608271.66794800002</v>
      </c>
      <c r="Q307" s="499" t="s">
        <v>415</v>
      </c>
      <c r="R307" s="497" t="s">
        <v>374</v>
      </c>
      <c r="S307" s="51" t="s">
        <v>61</v>
      </c>
      <c r="T307" s="139"/>
      <c r="U307" s="139"/>
      <c r="V307" s="139"/>
      <c r="W307" s="511">
        <v>45769</v>
      </c>
    </row>
    <row r="308" spans="2:26" ht="15.5" hidden="1" x14ac:dyDescent="0.35">
      <c r="B308" s="44"/>
      <c r="C308" s="48" t="s">
        <v>450</v>
      </c>
      <c r="D308" s="44" t="s">
        <v>65</v>
      </c>
      <c r="E308" s="44" t="s">
        <v>74</v>
      </c>
      <c r="F308" s="44" t="s">
        <v>279</v>
      </c>
      <c r="G308" s="44"/>
      <c r="H308" s="19">
        <v>221</v>
      </c>
      <c r="I308" s="19">
        <v>12</v>
      </c>
      <c r="J308" s="19">
        <v>233</v>
      </c>
      <c r="K308" s="19">
        <v>27.61</v>
      </c>
      <c r="L308" s="19">
        <v>2.61</v>
      </c>
      <c r="M308" s="19">
        <v>146.96</v>
      </c>
      <c r="N308" s="19">
        <v>1450</v>
      </c>
      <c r="O308" s="19">
        <v>0.86627600000000005</v>
      </c>
      <c r="P308" s="496">
        <v>650458.11210799997</v>
      </c>
      <c r="Q308" s="49">
        <v>45975</v>
      </c>
      <c r="R308" s="50" t="s">
        <v>453</v>
      </c>
      <c r="S308" s="51" t="s">
        <v>61</v>
      </c>
      <c r="T308" s="139"/>
      <c r="U308" s="139"/>
      <c r="V308" s="139"/>
      <c r="W308" s="511">
        <v>42335</v>
      </c>
      <c r="Z308" s="547"/>
    </row>
    <row r="309" spans="2:26" ht="15.5" hidden="1" x14ac:dyDescent="0.35">
      <c r="B309" s="44"/>
      <c r="C309" s="48" t="s">
        <v>442</v>
      </c>
      <c r="D309" s="44" t="s">
        <v>65</v>
      </c>
      <c r="E309" s="44" t="s">
        <v>101</v>
      </c>
      <c r="F309" s="500" t="s">
        <v>279</v>
      </c>
      <c r="G309" s="44"/>
      <c r="H309" s="19">
        <v>193</v>
      </c>
      <c r="I309" s="19">
        <v>11</v>
      </c>
      <c r="J309" s="19">
        <v>204</v>
      </c>
      <c r="K309" s="19">
        <v>24.04</v>
      </c>
      <c r="L309" s="19">
        <v>2.4500000000000002</v>
      </c>
      <c r="M309" s="19">
        <v>194.78</v>
      </c>
      <c r="N309" s="19">
        <v>1979.14</v>
      </c>
      <c r="O309" s="19">
        <v>0.86627600000000005</v>
      </c>
      <c r="P309" s="496">
        <v>608271.66794800002</v>
      </c>
      <c r="Q309" s="499" t="s">
        <v>415</v>
      </c>
      <c r="R309" s="497" t="s">
        <v>374</v>
      </c>
      <c r="S309" s="51" t="s">
        <v>61</v>
      </c>
      <c r="T309" s="139"/>
      <c r="U309" s="139"/>
      <c r="V309" s="139"/>
      <c r="W309" s="511">
        <v>45773</v>
      </c>
    </row>
    <row r="310" spans="2:26" ht="15.5" hidden="1" x14ac:dyDescent="0.35">
      <c r="B310" s="44"/>
      <c r="C310" s="48" t="s">
        <v>461</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96">
        <v>608271.66794800002</v>
      </c>
      <c r="Q310" s="49">
        <v>45822</v>
      </c>
      <c r="R310" s="50" t="s">
        <v>261</v>
      </c>
      <c r="S310" s="51" t="s">
        <v>61</v>
      </c>
      <c r="T310" s="139"/>
      <c r="U310" s="139"/>
      <c r="V310" s="139"/>
      <c r="W310" s="511">
        <v>45816</v>
      </c>
    </row>
    <row r="311" spans="2:26" ht="15.5" hidden="1" x14ac:dyDescent="0.35">
      <c r="B311" s="44"/>
      <c r="C311" s="48" t="s">
        <v>488</v>
      </c>
      <c r="D311" s="44" t="s">
        <v>65</v>
      </c>
      <c r="E311" s="44" t="s">
        <v>74</v>
      </c>
      <c r="F311" s="44" t="s">
        <v>279</v>
      </c>
      <c r="G311" s="44"/>
      <c r="H311" s="19">
        <v>221</v>
      </c>
      <c r="I311" s="19">
        <v>12</v>
      </c>
      <c r="J311" s="19">
        <v>233</v>
      </c>
      <c r="K311" s="19">
        <v>27.61</v>
      </c>
      <c r="L311" s="19">
        <v>2.61</v>
      </c>
      <c r="M311" s="19">
        <v>146.96</v>
      </c>
      <c r="N311" s="19">
        <v>1450</v>
      </c>
      <c r="O311" s="19">
        <v>0.86627600000000005</v>
      </c>
      <c r="P311" s="496">
        <v>650458.11210799997</v>
      </c>
      <c r="Q311" s="49">
        <v>45789</v>
      </c>
      <c r="R311" s="50" t="s">
        <v>261</v>
      </c>
      <c r="S311" s="51" t="s">
        <v>61</v>
      </c>
      <c r="T311" s="139"/>
      <c r="U311" s="139"/>
      <c r="V311" s="139"/>
      <c r="W311" s="511">
        <v>45798</v>
      </c>
    </row>
    <row r="312" spans="2:26" ht="15.5" hidden="1" x14ac:dyDescent="0.35">
      <c r="B312" s="44"/>
      <c r="C312" s="48" t="s">
        <v>519</v>
      </c>
      <c r="D312" s="44" t="s">
        <v>65</v>
      </c>
      <c r="E312" s="44" t="s">
        <v>74</v>
      </c>
      <c r="F312" s="44" t="s">
        <v>279</v>
      </c>
      <c r="G312" s="44"/>
      <c r="H312" s="19">
        <v>221</v>
      </c>
      <c r="I312" s="19">
        <v>12</v>
      </c>
      <c r="J312" s="19">
        <v>233</v>
      </c>
      <c r="K312" s="19">
        <v>27.61</v>
      </c>
      <c r="L312" s="19">
        <v>2.61</v>
      </c>
      <c r="M312" s="19">
        <v>146.96</v>
      </c>
      <c r="N312" s="19">
        <v>1450</v>
      </c>
      <c r="O312" s="19">
        <v>0.86627600000000005</v>
      </c>
      <c r="P312" s="496">
        <v>650458.11210799997</v>
      </c>
      <c r="Q312" s="49">
        <v>45822</v>
      </c>
      <c r="R312" s="50" t="s">
        <v>453</v>
      </c>
      <c r="S312" s="51" t="s">
        <v>61</v>
      </c>
      <c r="T312" s="139"/>
      <c r="U312" s="139"/>
      <c r="V312" s="139"/>
      <c r="W312" s="511">
        <v>45837</v>
      </c>
    </row>
    <row r="313" spans="2:26" ht="15.5" hidden="1" x14ac:dyDescent="0.35">
      <c r="B313" s="44"/>
      <c r="C313" s="48" t="s">
        <v>462</v>
      </c>
      <c r="D313" s="44" t="s">
        <v>65</v>
      </c>
      <c r="E313" s="44" t="s">
        <v>74</v>
      </c>
      <c r="F313" s="44" t="s">
        <v>279</v>
      </c>
      <c r="G313" s="44"/>
      <c r="H313" s="19">
        <v>221</v>
      </c>
      <c r="I313" s="19">
        <v>12</v>
      </c>
      <c r="J313" s="19">
        <v>233</v>
      </c>
      <c r="K313" s="19">
        <v>27.61</v>
      </c>
      <c r="L313" s="19">
        <v>2.61</v>
      </c>
      <c r="M313" s="19">
        <v>146.96</v>
      </c>
      <c r="N313" s="19">
        <v>1450</v>
      </c>
      <c r="O313" s="19">
        <v>0.86627600000000005</v>
      </c>
      <c r="P313" s="496">
        <v>650458.11210799997</v>
      </c>
      <c r="Q313" s="49">
        <v>45822</v>
      </c>
      <c r="R313" s="50" t="s">
        <v>453</v>
      </c>
      <c r="S313" s="51" t="s">
        <v>61</v>
      </c>
      <c r="T313" s="139"/>
      <c r="U313" s="139"/>
      <c r="V313" s="139"/>
      <c r="W313" s="511">
        <v>45811</v>
      </c>
    </row>
    <row r="314" spans="2:26" ht="15.5" hidden="1" x14ac:dyDescent="0.35">
      <c r="B314" s="44"/>
      <c r="C314" s="48" t="s">
        <v>463</v>
      </c>
      <c r="D314" s="44" t="s">
        <v>79</v>
      </c>
      <c r="E314" s="44" t="s">
        <v>74</v>
      </c>
      <c r="F314" s="44" t="s">
        <v>279</v>
      </c>
      <c r="G314" s="44"/>
      <c r="H314" s="19">
        <v>221</v>
      </c>
      <c r="I314" s="19">
        <v>12</v>
      </c>
      <c r="J314" s="19">
        <v>233</v>
      </c>
      <c r="K314" s="19">
        <v>27.61</v>
      </c>
      <c r="L314" s="19">
        <v>2.61</v>
      </c>
      <c r="M314" s="19">
        <v>146.96</v>
      </c>
      <c r="N314" s="19">
        <v>1450</v>
      </c>
      <c r="O314" s="19">
        <v>0.86627600000000005</v>
      </c>
      <c r="P314" s="496">
        <v>650458.11210799997</v>
      </c>
      <c r="Q314" s="49">
        <v>45778</v>
      </c>
      <c r="R314" s="50" t="s">
        <v>453</v>
      </c>
      <c r="S314" s="51" t="s">
        <v>61</v>
      </c>
      <c r="T314" s="139"/>
      <c r="U314" s="139"/>
      <c r="V314" s="139"/>
      <c r="W314" s="511">
        <v>45794</v>
      </c>
    </row>
    <row r="315" spans="2:26" ht="15.5" hidden="1" x14ac:dyDescent="0.35">
      <c r="B315" s="44"/>
      <c r="C315" s="48" t="s">
        <v>451</v>
      </c>
      <c r="D315" s="44" t="s">
        <v>65</v>
      </c>
      <c r="E315" s="44" t="s">
        <v>74</v>
      </c>
      <c r="F315" s="44" t="s">
        <v>279</v>
      </c>
      <c r="G315" s="44"/>
      <c r="H315" s="19">
        <v>221</v>
      </c>
      <c r="I315" s="19">
        <v>12</v>
      </c>
      <c r="J315" s="19">
        <v>233</v>
      </c>
      <c r="K315" s="19">
        <v>27.61</v>
      </c>
      <c r="L315" s="19">
        <v>2.61</v>
      </c>
      <c r="M315" s="19">
        <v>146.96</v>
      </c>
      <c r="N315" s="19">
        <v>1450</v>
      </c>
      <c r="O315" s="19">
        <v>0.86627600000000005</v>
      </c>
      <c r="P315" s="496">
        <v>650458.11210799997</v>
      </c>
      <c r="Q315" s="49">
        <v>45780</v>
      </c>
      <c r="R315" s="50" t="s">
        <v>453</v>
      </c>
      <c r="S315" s="51" t="s">
        <v>61</v>
      </c>
      <c r="T315" s="139"/>
      <c r="U315" s="139"/>
      <c r="V315" s="139"/>
      <c r="W315" s="511">
        <v>45781</v>
      </c>
    </row>
    <row r="316" spans="2:26" ht="15.5" hidden="1" x14ac:dyDescent="0.35">
      <c r="B316" s="44"/>
      <c r="C316" s="48" t="s">
        <v>513</v>
      </c>
      <c r="D316" s="44" t="s">
        <v>203</v>
      </c>
      <c r="E316" s="44" t="s">
        <v>74</v>
      </c>
      <c r="F316" s="44" t="s">
        <v>279</v>
      </c>
      <c r="G316" s="44"/>
      <c r="H316" s="19">
        <f>K316*8</f>
        <v>466.88</v>
      </c>
      <c r="I316" s="19">
        <f>L316*4.4</f>
        <v>21.472000000000001</v>
      </c>
      <c r="J316" s="19">
        <f>SUBTOTAL(9,H316:I316)</f>
        <v>0</v>
      </c>
      <c r="K316" s="19">
        <v>58.36</v>
      </c>
      <c r="L316" s="19">
        <v>4.88</v>
      </c>
      <c r="M316" s="19">
        <v>292.33</v>
      </c>
      <c r="N316" s="19">
        <v>2716</v>
      </c>
      <c r="O316" s="19">
        <v>1.768</v>
      </c>
      <c r="P316" s="496">
        <v>1317205.2180649999</v>
      </c>
      <c r="Q316" s="49">
        <v>45822</v>
      </c>
      <c r="R316" s="50" t="s">
        <v>449</v>
      </c>
      <c r="S316" s="51" t="s">
        <v>61</v>
      </c>
      <c r="T316" s="139"/>
      <c r="U316" s="139"/>
      <c r="V316" s="139"/>
      <c r="W316" s="511">
        <v>45817</v>
      </c>
    </row>
    <row r="317" spans="2:26" ht="31" hidden="1" x14ac:dyDescent="0.35">
      <c r="B317" s="622">
        <v>41</v>
      </c>
      <c r="C317" s="501" t="s">
        <v>402</v>
      </c>
      <c r="D317" s="500" t="s">
        <v>79</v>
      </c>
      <c r="E317" s="500" t="s">
        <v>74</v>
      </c>
      <c r="F317" s="44" t="s">
        <v>279</v>
      </c>
      <c r="G317" s="500"/>
      <c r="H317" s="19">
        <v>221</v>
      </c>
      <c r="I317" s="19">
        <v>12</v>
      </c>
      <c r="J317" s="19">
        <v>233</v>
      </c>
      <c r="K317" s="19">
        <v>27.61</v>
      </c>
      <c r="L317" s="19">
        <v>2.61</v>
      </c>
      <c r="M317" s="19">
        <v>146.96</v>
      </c>
      <c r="N317" s="19">
        <v>1450</v>
      </c>
      <c r="O317" s="19">
        <v>0.86627600000000005</v>
      </c>
      <c r="P317" s="496">
        <v>650458.11210799997</v>
      </c>
      <c r="Q317" s="499" t="s">
        <v>415</v>
      </c>
      <c r="R317" s="497" t="s">
        <v>535</v>
      </c>
      <c r="S317" s="51" t="s">
        <v>61</v>
      </c>
      <c r="T317" s="139"/>
      <c r="U317" s="139"/>
      <c r="V317" s="139"/>
      <c r="W317" s="511">
        <v>45773</v>
      </c>
      <c r="X317" s="639"/>
      <c r="Y317" s="57"/>
      <c r="Z317" s="59"/>
    </row>
    <row r="318" spans="2:26" ht="31" hidden="1" x14ac:dyDescent="0.35">
      <c r="B318" s="622">
        <v>42</v>
      </c>
      <c r="C318" s="501" t="s">
        <v>403</v>
      </c>
      <c r="D318" s="500" t="s">
        <v>65</v>
      </c>
      <c r="E318" s="500" t="s">
        <v>74</v>
      </c>
      <c r="F318" s="44" t="s">
        <v>279</v>
      </c>
      <c r="G318" s="44" t="s">
        <v>410</v>
      </c>
      <c r="H318" s="19">
        <v>221</v>
      </c>
      <c r="I318" s="19">
        <v>12</v>
      </c>
      <c r="J318" s="19">
        <v>233</v>
      </c>
      <c r="K318" s="19">
        <v>27.61</v>
      </c>
      <c r="L318" s="19">
        <v>2.61</v>
      </c>
      <c r="M318" s="19">
        <v>146.96</v>
      </c>
      <c r="N318" s="19">
        <v>1450</v>
      </c>
      <c r="O318" s="19">
        <v>0.86627600000000005</v>
      </c>
      <c r="P318" s="496">
        <v>650458.11210799997</v>
      </c>
      <c r="Q318" s="499" t="s">
        <v>415</v>
      </c>
      <c r="R318" s="497" t="s">
        <v>535</v>
      </c>
      <c r="S318" s="51" t="s">
        <v>61</v>
      </c>
      <c r="T318" s="139"/>
      <c r="U318" s="139"/>
      <c r="V318" s="139"/>
      <c r="W318" s="511">
        <v>45757</v>
      </c>
      <c r="X318" s="639"/>
      <c r="Y318" s="57"/>
      <c r="Z318" s="59"/>
    </row>
    <row r="319" spans="2:26" ht="31" hidden="1" x14ac:dyDescent="0.35">
      <c r="B319" s="44"/>
      <c r="C319" s="48" t="s">
        <v>440</v>
      </c>
      <c r="D319" s="44" t="s">
        <v>65</v>
      </c>
      <c r="E319" s="44" t="s">
        <v>74</v>
      </c>
      <c r="F319" s="44" t="s">
        <v>279</v>
      </c>
      <c r="G319" s="44"/>
      <c r="H319" s="19">
        <v>221</v>
      </c>
      <c r="I319" s="19">
        <v>12</v>
      </c>
      <c r="J319" s="19">
        <v>233</v>
      </c>
      <c r="K319" s="19">
        <v>27.61</v>
      </c>
      <c r="L319" s="19">
        <v>2.61</v>
      </c>
      <c r="M319" s="19">
        <v>146.96</v>
      </c>
      <c r="N319" s="19">
        <v>1450</v>
      </c>
      <c r="O319" s="19">
        <v>0.86627600000000005</v>
      </c>
      <c r="P319" s="496">
        <v>650458.11210799997</v>
      </c>
      <c r="Q319" s="499" t="s">
        <v>415</v>
      </c>
      <c r="R319" s="497" t="s">
        <v>535</v>
      </c>
      <c r="S319" s="51" t="s">
        <v>61</v>
      </c>
      <c r="T319" s="139"/>
      <c r="U319" s="139"/>
      <c r="V319" s="139"/>
      <c r="W319" s="511">
        <v>45765</v>
      </c>
    </row>
    <row r="320" spans="2:26" ht="31" hidden="1" x14ac:dyDescent="0.35">
      <c r="B320" s="44"/>
      <c r="C320" s="48" t="s">
        <v>418</v>
      </c>
      <c r="D320" s="44" t="s">
        <v>65</v>
      </c>
      <c r="E320" s="44" t="s">
        <v>74</v>
      </c>
      <c r="F320" s="44" t="s">
        <v>279</v>
      </c>
      <c r="G320" s="44"/>
      <c r="H320" s="19">
        <v>221</v>
      </c>
      <c r="I320" s="19">
        <v>12</v>
      </c>
      <c r="J320" s="19">
        <v>233</v>
      </c>
      <c r="K320" s="19">
        <v>27.61</v>
      </c>
      <c r="L320" s="19">
        <v>2.61</v>
      </c>
      <c r="M320" s="19">
        <v>146.96</v>
      </c>
      <c r="N320" s="19">
        <v>1450</v>
      </c>
      <c r="O320" s="19">
        <v>0.86627600000000005</v>
      </c>
      <c r="P320" s="496">
        <v>650458.11210799997</v>
      </c>
      <c r="Q320" s="49">
        <v>45789</v>
      </c>
      <c r="R320" s="497" t="s">
        <v>535</v>
      </c>
      <c r="S320" s="51" t="s">
        <v>61</v>
      </c>
      <c r="T320" s="139"/>
      <c r="U320" s="139"/>
      <c r="V320" s="139"/>
      <c r="W320" s="511">
        <v>45798</v>
      </c>
    </row>
    <row r="321" spans="2:23" ht="31" hidden="1" x14ac:dyDescent="0.35">
      <c r="B321" s="44"/>
      <c r="C321" s="48" t="s">
        <v>502</v>
      </c>
      <c r="D321" s="44" t="s">
        <v>77</v>
      </c>
      <c r="E321" s="44" t="s">
        <v>74</v>
      </c>
      <c r="F321" s="44" t="s">
        <v>279</v>
      </c>
      <c r="G321" s="44"/>
      <c r="H321" s="19">
        <f>K321*8</f>
        <v>251.2</v>
      </c>
      <c r="I321" s="19">
        <f>L321*4.4</f>
        <v>12.716000000000001</v>
      </c>
      <c r="J321" s="19">
        <f>SUBTOTAL(9,H321:I321)</f>
        <v>0</v>
      </c>
      <c r="K321" s="19">
        <v>31.4</v>
      </c>
      <c r="L321" s="19">
        <v>2.89</v>
      </c>
      <c r="M321" s="19">
        <v>164.7</v>
      </c>
      <c r="N321" s="19">
        <v>1802</v>
      </c>
      <c r="O321" s="19">
        <v>0.86627600000000005</v>
      </c>
      <c r="P321" s="496">
        <v>752440.09410799993</v>
      </c>
      <c r="Q321" s="49">
        <v>45791</v>
      </c>
      <c r="R321" s="497" t="s">
        <v>535</v>
      </c>
      <c r="S321" s="51" t="s">
        <v>61</v>
      </c>
      <c r="T321" s="139"/>
      <c r="U321" s="139"/>
      <c r="V321" s="139"/>
      <c r="W321" s="511">
        <v>45807</v>
      </c>
    </row>
    <row r="322" spans="2:23" ht="15.5" hidden="1" x14ac:dyDescent="0.35">
      <c r="B322" s="44"/>
      <c r="C322" s="48" t="s">
        <v>490</v>
      </c>
      <c r="D322" s="44" t="s">
        <v>65</v>
      </c>
      <c r="E322" s="44" t="s">
        <v>74</v>
      </c>
      <c r="F322" s="44" t="s">
        <v>279</v>
      </c>
      <c r="G322" s="44"/>
      <c r="H322" s="19">
        <v>221</v>
      </c>
      <c r="I322" s="19">
        <v>12</v>
      </c>
      <c r="J322" s="19">
        <v>233</v>
      </c>
      <c r="K322" s="19">
        <v>27.61</v>
      </c>
      <c r="L322" s="19">
        <v>2.61</v>
      </c>
      <c r="M322" s="19">
        <v>146.96</v>
      </c>
      <c r="N322" s="19">
        <v>1450</v>
      </c>
      <c r="O322" s="19">
        <v>0.86627600000000005</v>
      </c>
      <c r="P322" s="496">
        <v>650458.11210799997</v>
      </c>
      <c r="Q322" s="49">
        <v>45789</v>
      </c>
      <c r="R322" s="50" t="s">
        <v>360</v>
      </c>
      <c r="S322" s="51" t="s">
        <v>61</v>
      </c>
      <c r="T322" s="144"/>
      <c r="U322" s="139"/>
      <c r="V322" s="139"/>
      <c r="W322" s="511">
        <v>45800</v>
      </c>
    </row>
    <row r="323" spans="2:23" ht="15.5" hidden="1" x14ac:dyDescent="0.35">
      <c r="B323" s="44"/>
      <c r="C323" s="48" t="s">
        <v>510</v>
      </c>
      <c r="D323" s="44" t="s">
        <v>126</v>
      </c>
      <c r="E323" s="44" t="s">
        <v>74</v>
      </c>
      <c r="F323" s="44" t="s">
        <v>279</v>
      </c>
      <c r="G323" s="44"/>
      <c r="H323" s="19">
        <v>562</v>
      </c>
      <c r="I323" s="19">
        <v>26</v>
      </c>
      <c r="J323" s="19">
        <v>588</v>
      </c>
      <c r="K323" s="19">
        <v>70.22</v>
      </c>
      <c r="L323" s="19">
        <v>5.81</v>
      </c>
      <c r="M323" s="19">
        <v>352.73</v>
      </c>
      <c r="N323" s="19">
        <v>3400</v>
      </c>
      <c r="O323" s="19">
        <v>1.7680549999999999</v>
      </c>
      <c r="P323" s="496">
        <v>1595805.5120649999</v>
      </c>
      <c r="Q323" s="49">
        <v>45822</v>
      </c>
      <c r="R323" s="50" t="s">
        <v>360</v>
      </c>
      <c r="S323" s="51" t="s">
        <v>61</v>
      </c>
      <c r="T323" s="144"/>
      <c r="U323" s="139"/>
      <c r="V323" s="139"/>
      <c r="W323" s="511">
        <v>45813</v>
      </c>
    </row>
    <row r="324" spans="2:23" ht="31" hidden="1" x14ac:dyDescent="0.35">
      <c r="B324" s="44"/>
      <c r="C324" s="48" t="s">
        <v>428</v>
      </c>
      <c r="D324" s="44" t="s">
        <v>79</v>
      </c>
      <c r="E324" s="44" t="s">
        <v>74</v>
      </c>
      <c r="F324" s="500" t="s">
        <v>279</v>
      </c>
      <c r="G324" s="44"/>
      <c r="H324" s="19">
        <v>221</v>
      </c>
      <c r="I324" s="19">
        <v>12</v>
      </c>
      <c r="J324" s="19">
        <v>233</v>
      </c>
      <c r="K324" s="19">
        <v>27.61</v>
      </c>
      <c r="L324" s="19">
        <v>2.61</v>
      </c>
      <c r="M324" s="19">
        <v>146.96</v>
      </c>
      <c r="N324" s="19">
        <v>1450</v>
      </c>
      <c r="O324" s="19">
        <v>0.86627600000000005</v>
      </c>
      <c r="P324" s="496">
        <v>650458.11210799997</v>
      </c>
      <c r="Q324" s="499" t="s">
        <v>415</v>
      </c>
      <c r="R324" s="50" t="s">
        <v>537</v>
      </c>
      <c r="S324" s="18" t="s">
        <v>61</v>
      </c>
      <c r="T324" s="58"/>
      <c r="U324" s="58"/>
      <c r="V324" s="58"/>
      <c r="W324" s="511">
        <v>45773</v>
      </c>
    </row>
    <row r="325" spans="2:23" ht="31" hidden="1" x14ac:dyDescent="0.35">
      <c r="B325" s="44"/>
      <c r="C325" s="48" t="s">
        <v>423</v>
      </c>
      <c r="D325" s="44" t="s">
        <v>77</v>
      </c>
      <c r="E325" s="44" t="s">
        <v>74</v>
      </c>
      <c r="F325" s="500" t="s">
        <v>279</v>
      </c>
      <c r="G325" s="44"/>
      <c r="H325" s="19">
        <f>K325*8</f>
        <v>251.2</v>
      </c>
      <c r="I325" s="19">
        <f>L325*4.4</f>
        <v>12.716000000000001</v>
      </c>
      <c r="J325" s="19">
        <f>SUBTOTAL(9,H325:I325)</f>
        <v>0</v>
      </c>
      <c r="K325" s="19">
        <v>31.4</v>
      </c>
      <c r="L325" s="19">
        <v>2.89</v>
      </c>
      <c r="M325" s="19">
        <v>164.7</v>
      </c>
      <c r="N325" s="19">
        <v>1802</v>
      </c>
      <c r="O325" s="19">
        <v>0.86627600000000005</v>
      </c>
      <c r="P325" s="496">
        <v>752440.09410799993</v>
      </c>
      <c r="Q325" s="499" t="s">
        <v>415</v>
      </c>
      <c r="R325" s="50" t="s">
        <v>537</v>
      </c>
      <c r="S325" s="51" t="s">
        <v>61</v>
      </c>
      <c r="T325" s="58"/>
      <c r="U325" s="58"/>
      <c r="V325" s="58"/>
      <c r="W325" s="511">
        <v>45767</v>
      </c>
    </row>
    <row r="326" spans="2:23" ht="31" hidden="1" x14ac:dyDescent="0.35">
      <c r="B326" s="507"/>
      <c r="C326" s="508" t="s">
        <v>424</v>
      </c>
      <c r="D326" s="507" t="s">
        <v>77</v>
      </c>
      <c r="E326" s="507" t="s">
        <v>101</v>
      </c>
      <c r="F326" s="623" t="s">
        <v>279</v>
      </c>
      <c r="G326" s="44"/>
      <c r="H326" s="19">
        <v>214</v>
      </c>
      <c r="I326" s="19">
        <v>12</v>
      </c>
      <c r="J326" s="19">
        <v>226</v>
      </c>
      <c r="K326" s="19">
        <v>26.74</v>
      </c>
      <c r="L326" s="19">
        <v>2.68</v>
      </c>
      <c r="M326" s="19">
        <v>219.54</v>
      </c>
      <c r="N326" s="19">
        <v>2473.94</v>
      </c>
      <c r="O326" s="19">
        <v>0.86627600000000005</v>
      </c>
      <c r="P326" s="496">
        <v>705045.34674800001</v>
      </c>
      <c r="Q326" s="628" t="s">
        <v>415</v>
      </c>
      <c r="R326" s="509" t="s">
        <v>537</v>
      </c>
      <c r="S326" s="510" t="s">
        <v>61</v>
      </c>
      <c r="T326" s="58"/>
      <c r="U326" s="58"/>
      <c r="V326" s="58"/>
      <c r="W326" s="512">
        <v>45759</v>
      </c>
    </row>
    <row r="327" spans="2:23" ht="31" hidden="1" x14ac:dyDescent="0.35">
      <c r="B327" s="44"/>
      <c r="C327" s="48" t="s">
        <v>425</v>
      </c>
      <c r="D327" s="44" t="s">
        <v>77</v>
      </c>
      <c r="E327" s="44" t="s">
        <v>101</v>
      </c>
      <c r="F327" s="500" t="s">
        <v>279</v>
      </c>
      <c r="G327" s="44"/>
      <c r="H327" s="19">
        <v>214</v>
      </c>
      <c r="I327" s="19">
        <v>12</v>
      </c>
      <c r="J327" s="19">
        <v>226</v>
      </c>
      <c r="K327" s="19">
        <v>26.74</v>
      </c>
      <c r="L327" s="19">
        <v>2.68</v>
      </c>
      <c r="M327" s="19">
        <v>219.54</v>
      </c>
      <c r="N327" s="19">
        <v>2473.94</v>
      </c>
      <c r="O327" s="19">
        <v>0.86627600000000005</v>
      </c>
      <c r="P327" s="496">
        <v>705045.34674800001</v>
      </c>
      <c r="Q327" s="499" t="s">
        <v>415</v>
      </c>
      <c r="R327" s="50" t="s">
        <v>537</v>
      </c>
      <c r="S327" s="51" t="s">
        <v>61</v>
      </c>
      <c r="T327" s="139"/>
      <c r="U327" s="139"/>
      <c r="V327" s="139"/>
      <c r="W327" s="511">
        <v>45763</v>
      </c>
    </row>
    <row r="328" spans="2:23" ht="15.5" hidden="1" x14ac:dyDescent="0.35">
      <c r="B328" s="44">
        <v>19</v>
      </c>
      <c r="C328" s="48" t="s">
        <v>516</v>
      </c>
      <c r="D328" s="44" t="s">
        <v>475</v>
      </c>
      <c r="E328" s="44" t="s">
        <v>101</v>
      </c>
      <c r="F328" s="44" t="s">
        <v>279</v>
      </c>
      <c r="G328" s="44"/>
      <c r="H328" s="19">
        <f>K328*8</f>
        <v>605.28</v>
      </c>
      <c r="I328" s="19">
        <f>L328*4.4</f>
        <v>27.984000000000005</v>
      </c>
      <c r="J328" s="19">
        <f>SUBTOTAL(9,H328:I328)</f>
        <v>0</v>
      </c>
      <c r="K328" s="19">
        <v>75.66</v>
      </c>
      <c r="L328" s="19">
        <v>6.36</v>
      </c>
      <c r="M328" s="19">
        <v>493.97</v>
      </c>
      <c r="N328" s="19">
        <v>5327.42</v>
      </c>
      <c r="O328" s="19">
        <v>2.348757</v>
      </c>
      <c r="P328" s="496">
        <v>1817219.908731</v>
      </c>
      <c r="Q328" s="49">
        <v>45822</v>
      </c>
      <c r="R328" s="50" t="s">
        <v>94</v>
      </c>
      <c r="S328" s="51" t="s">
        <v>61</v>
      </c>
      <c r="T328" s="139"/>
      <c r="U328" s="139"/>
      <c r="V328" s="139"/>
      <c r="W328" s="511">
        <v>45821</v>
      </c>
    </row>
    <row r="329" spans="2:23" ht="15.5" hidden="1" x14ac:dyDescent="0.35">
      <c r="B329" s="44">
        <v>18</v>
      </c>
      <c r="C329" s="48" t="s">
        <v>508</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96">
        <v>608271.66794800002</v>
      </c>
      <c r="Q329" s="49">
        <v>45822</v>
      </c>
      <c r="R329" s="50" t="s">
        <v>94</v>
      </c>
      <c r="S329" s="51" t="s">
        <v>61</v>
      </c>
      <c r="T329" s="139"/>
      <c r="U329" s="139"/>
      <c r="V329" s="139"/>
      <c r="W329" s="511">
        <v>45812</v>
      </c>
    </row>
    <row r="330" spans="2:23" ht="15.5" hidden="1" x14ac:dyDescent="0.35">
      <c r="B330" s="44">
        <v>20</v>
      </c>
      <c r="C330" s="48" t="s">
        <v>518</v>
      </c>
      <c r="D330" s="44" t="s">
        <v>65</v>
      </c>
      <c r="E330" s="44" t="s">
        <v>74</v>
      </c>
      <c r="F330" s="44" t="s">
        <v>279</v>
      </c>
      <c r="G330" s="44"/>
      <c r="H330" s="19">
        <v>221</v>
      </c>
      <c r="I330" s="19">
        <v>12</v>
      </c>
      <c r="J330" s="19">
        <v>233</v>
      </c>
      <c r="K330" s="19">
        <v>27.61</v>
      </c>
      <c r="L330" s="19">
        <v>2.61</v>
      </c>
      <c r="M330" s="19">
        <v>146.96</v>
      </c>
      <c r="N330" s="19">
        <v>1450</v>
      </c>
      <c r="O330" s="19">
        <v>0.86627600000000005</v>
      </c>
      <c r="P330" s="496">
        <v>650458.11210799997</v>
      </c>
      <c r="Q330" s="49">
        <v>45822</v>
      </c>
      <c r="R330" s="50" t="s">
        <v>94</v>
      </c>
      <c r="S330" s="51" t="s">
        <v>61</v>
      </c>
      <c r="T330" s="139"/>
      <c r="U330" s="139"/>
      <c r="V330" s="139"/>
      <c r="W330" s="511">
        <v>45836</v>
      </c>
    </row>
    <row r="331" spans="2:23" ht="31" hidden="1" x14ac:dyDescent="0.35">
      <c r="B331" s="44"/>
      <c r="C331" s="48" t="s">
        <v>476</v>
      </c>
      <c r="D331" s="44" t="s">
        <v>65</v>
      </c>
      <c r="E331" s="44" t="s">
        <v>74</v>
      </c>
      <c r="F331" s="44" t="s">
        <v>279</v>
      </c>
      <c r="G331" s="44"/>
      <c r="H331" s="19">
        <v>221</v>
      </c>
      <c r="I331" s="19">
        <v>12</v>
      </c>
      <c r="J331" s="19">
        <v>233</v>
      </c>
      <c r="K331" s="19">
        <v>27.61</v>
      </c>
      <c r="L331" s="19">
        <v>2.61</v>
      </c>
      <c r="M331" s="19">
        <v>146.96</v>
      </c>
      <c r="N331" s="19">
        <v>1450</v>
      </c>
      <c r="O331" s="19">
        <v>0.86627600000000005</v>
      </c>
      <c r="P331" s="496">
        <v>650458.11210799997</v>
      </c>
      <c r="Q331" s="49">
        <v>45781</v>
      </c>
      <c r="R331" s="50" t="s">
        <v>537</v>
      </c>
      <c r="S331" s="18" t="s">
        <v>61</v>
      </c>
      <c r="T331" s="139"/>
      <c r="U331" s="139"/>
      <c r="V331" s="139"/>
      <c r="W331" s="511">
        <v>45787</v>
      </c>
    </row>
    <row r="332" spans="2:23" ht="15.5" hidden="1" x14ac:dyDescent="0.35">
      <c r="B332" s="44">
        <v>17</v>
      </c>
      <c r="C332" s="48" t="s">
        <v>491</v>
      </c>
      <c r="D332" s="44" t="s">
        <v>79</v>
      </c>
      <c r="E332" s="44" t="s">
        <v>74</v>
      </c>
      <c r="F332" s="44" t="s">
        <v>279</v>
      </c>
      <c r="G332" s="44"/>
      <c r="H332" s="19">
        <v>221</v>
      </c>
      <c r="I332" s="19">
        <v>12</v>
      </c>
      <c r="J332" s="19">
        <v>233</v>
      </c>
      <c r="K332" s="19">
        <v>27.61</v>
      </c>
      <c r="L332" s="19">
        <v>2.61</v>
      </c>
      <c r="M332" s="19">
        <v>146.96</v>
      </c>
      <c r="N332" s="19">
        <v>1450</v>
      </c>
      <c r="O332" s="19">
        <v>0.86627600000000005</v>
      </c>
      <c r="P332" s="496">
        <v>650458.11210799997</v>
      </c>
      <c r="Q332" s="49">
        <v>45789</v>
      </c>
      <c r="R332" s="50" t="s">
        <v>94</v>
      </c>
      <c r="S332" s="51" t="s">
        <v>61</v>
      </c>
      <c r="T332" s="139"/>
      <c r="U332" s="139"/>
      <c r="V332" s="139"/>
      <c r="W332" s="511">
        <v>45800</v>
      </c>
    </row>
    <row r="333" spans="2:23" ht="15.5" hidden="1" x14ac:dyDescent="0.35">
      <c r="B333" s="44">
        <v>16</v>
      </c>
      <c r="C333" s="48" t="s">
        <v>499</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96">
        <v>608271.66794800002</v>
      </c>
      <c r="Q333" s="49">
        <v>45790</v>
      </c>
      <c r="R333" s="50" t="s">
        <v>94</v>
      </c>
      <c r="S333" s="51" t="s">
        <v>61</v>
      </c>
      <c r="T333" s="139"/>
      <c r="U333" s="139"/>
      <c r="V333" s="139"/>
      <c r="W333" s="511">
        <v>45806</v>
      </c>
    </row>
    <row r="334" spans="2:23" ht="25" hidden="1" customHeight="1" x14ac:dyDescent="0.35">
      <c r="B334" s="43"/>
      <c r="C334" s="552" t="s">
        <v>727</v>
      </c>
      <c r="D334" s="43" t="s">
        <v>126</v>
      </c>
      <c r="E334" s="43" t="s">
        <v>91</v>
      </c>
      <c r="F334" s="44" t="s">
        <v>279</v>
      </c>
      <c r="G334" s="43"/>
      <c r="H334" s="45"/>
      <c r="I334" s="45"/>
      <c r="J334" s="45"/>
      <c r="K334" s="45"/>
      <c r="L334" s="45"/>
      <c r="M334" s="45"/>
      <c r="N334" s="45"/>
      <c r="O334" s="45"/>
      <c r="P334" s="515"/>
      <c r="Q334" s="49">
        <v>46036</v>
      </c>
      <c r="R334" s="50" t="s">
        <v>94</v>
      </c>
      <c r="S334" s="51" t="s">
        <v>61</v>
      </c>
      <c r="T334" s="58"/>
      <c r="U334" s="58"/>
      <c r="V334" s="58"/>
      <c r="W334" s="139">
        <v>46044</v>
      </c>
    </row>
    <row r="335" spans="2:23" ht="25" hidden="1" customHeight="1" x14ac:dyDescent="0.35">
      <c r="B335" s="43"/>
      <c r="C335" s="552" t="s">
        <v>728</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15"/>
      <c r="Q335" s="49">
        <v>46005</v>
      </c>
      <c r="R335" s="50" t="s">
        <v>94</v>
      </c>
      <c r="S335" s="51" t="s">
        <v>61</v>
      </c>
      <c r="T335" s="58"/>
      <c r="U335" s="58"/>
      <c r="V335" s="58"/>
      <c r="W335" s="139">
        <v>46021</v>
      </c>
    </row>
    <row r="336" spans="2:23" ht="25" hidden="1" customHeight="1" x14ac:dyDescent="0.35">
      <c r="B336" s="43"/>
      <c r="C336" s="48" t="s">
        <v>729</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15"/>
      <c r="Q336" s="49">
        <v>46005</v>
      </c>
      <c r="R336" s="50" t="s">
        <v>94</v>
      </c>
      <c r="S336" s="51" t="s">
        <v>61</v>
      </c>
      <c r="T336" s="58"/>
      <c r="U336" s="58"/>
      <c r="V336" s="58"/>
      <c r="W336" s="139">
        <v>46006</v>
      </c>
    </row>
    <row r="337" spans="2:23" ht="25" hidden="1" customHeight="1" x14ac:dyDescent="0.35">
      <c r="B337" s="43">
        <v>24</v>
      </c>
      <c r="C337" s="48" t="s">
        <v>730</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9">
        <v>45987</v>
      </c>
    </row>
    <row r="338" spans="2:23" ht="25" hidden="1" customHeight="1" x14ac:dyDescent="0.35">
      <c r="B338" s="44"/>
      <c r="C338" s="48" t="s">
        <v>447</v>
      </c>
      <c r="D338" s="44" t="s">
        <v>65</v>
      </c>
      <c r="E338" s="44" t="s">
        <v>74</v>
      </c>
      <c r="F338" s="44" t="s">
        <v>279</v>
      </c>
      <c r="G338" s="44"/>
      <c r="H338" s="19">
        <v>221</v>
      </c>
      <c r="I338" s="19">
        <v>12</v>
      </c>
      <c r="J338" s="19">
        <v>233</v>
      </c>
      <c r="K338" s="19">
        <v>27.61</v>
      </c>
      <c r="L338" s="19">
        <v>2.61</v>
      </c>
      <c r="M338" s="19">
        <v>146.96</v>
      </c>
      <c r="N338" s="19">
        <v>1450</v>
      </c>
      <c r="O338" s="19">
        <v>0.86627600000000005</v>
      </c>
      <c r="P338" s="496">
        <v>650458.11210799997</v>
      </c>
      <c r="Q338" s="499" t="s">
        <v>415</v>
      </c>
      <c r="R338" s="50" t="s">
        <v>449</v>
      </c>
      <c r="S338" s="51" t="s">
        <v>61</v>
      </c>
      <c r="T338" s="58"/>
      <c r="U338" s="58"/>
      <c r="V338" s="58"/>
      <c r="W338" s="511">
        <v>45773</v>
      </c>
    </row>
    <row r="339" spans="2:23" ht="25" hidden="1" customHeight="1" x14ac:dyDescent="0.35">
      <c r="B339" s="44"/>
      <c r="C339" s="48" t="s">
        <v>448</v>
      </c>
      <c r="D339" s="44" t="s">
        <v>79</v>
      </c>
      <c r="E339" s="44" t="s">
        <v>74</v>
      </c>
      <c r="F339" s="44" t="s">
        <v>279</v>
      </c>
      <c r="G339" s="44"/>
      <c r="H339" s="19">
        <v>221</v>
      </c>
      <c r="I339" s="19">
        <v>12</v>
      </c>
      <c r="J339" s="19">
        <v>233</v>
      </c>
      <c r="K339" s="19">
        <v>27.61</v>
      </c>
      <c r="L339" s="19">
        <v>2.61</v>
      </c>
      <c r="M339" s="19">
        <v>146.96</v>
      </c>
      <c r="N339" s="19">
        <v>1450</v>
      </c>
      <c r="O339" s="19">
        <v>0.86627600000000005</v>
      </c>
      <c r="P339" s="496">
        <v>650458.11210799997</v>
      </c>
      <c r="Q339" s="499" t="s">
        <v>415</v>
      </c>
      <c r="R339" s="50" t="s">
        <v>449</v>
      </c>
      <c r="S339" s="51" t="s">
        <v>61</v>
      </c>
      <c r="T339" s="58"/>
      <c r="U339" s="58"/>
      <c r="V339" s="58"/>
      <c r="W339" s="511">
        <v>45771</v>
      </c>
    </row>
    <row r="340" spans="2:23" ht="25" hidden="1" customHeight="1" x14ac:dyDescent="0.35">
      <c r="B340" s="44"/>
      <c r="C340" s="48" t="s">
        <v>466</v>
      </c>
      <c r="D340" s="44" t="s">
        <v>475</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96">
        <v>1765261</v>
      </c>
      <c r="Q340" s="49">
        <v>45778</v>
      </c>
      <c r="R340" s="50" t="s">
        <v>449</v>
      </c>
      <c r="S340" s="18" t="s">
        <v>61</v>
      </c>
      <c r="T340" s="58"/>
      <c r="U340" s="58"/>
      <c r="V340" s="58"/>
      <c r="W340" s="511">
        <v>45781</v>
      </c>
    </row>
    <row r="341" spans="2:23" ht="25" hidden="1" customHeight="1" x14ac:dyDescent="0.35">
      <c r="B341" s="44"/>
      <c r="C341" s="48" t="s">
        <v>459</v>
      </c>
      <c r="D341" s="44" t="s">
        <v>77</v>
      </c>
      <c r="E341" s="44" t="s">
        <v>74</v>
      </c>
      <c r="F341" s="44" t="s">
        <v>279</v>
      </c>
      <c r="G341" s="44"/>
      <c r="H341" s="19">
        <f>K341*8</f>
        <v>251.2</v>
      </c>
      <c r="I341" s="19">
        <f>L341*4.4</f>
        <v>12.716000000000001</v>
      </c>
      <c r="J341" s="19">
        <f>SUBTOTAL(9,H341:I341)</f>
        <v>0</v>
      </c>
      <c r="K341" s="19">
        <v>31.4</v>
      </c>
      <c r="L341" s="19">
        <v>2.89</v>
      </c>
      <c r="M341" s="19">
        <v>164.7</v>
      </c>
      <c r="N341" s="19">
        <v>1802</v>
      </c>
      <c r="O341" s="19">
        <v>0.86627600000000005</v>
      </c>
      <c r="P341" s="496">
        <v>752440.09410799993</v>
      </c>
      <c r="Q341" s="499" t="s">
        <v>415</v>
      </c>
      <c r="R341" s="50" t="s">
        <v>449</v>
      </c>
      <c r="S341" s="51" t="s">
        <v>61</v>
      </c>
      <c r="T341" s="58"/>
      <c r="U341" s="58"/>
      <c r="V341" s="58"/>
      <c r="W341" s="511">
        <v>45777</v>
      </c>
    </row>
    <row r="342" spans="2:23" ht="25" hidden="1" customHeight="1" x14ac:dyDescent="0.35">
      <c r="B342" s="44"/>
      <c r="C342" s="48" t="s">
        <v>460</v>
      </c>
      <c r="D342" s="44" t="s">
        <v>77</v>
      </c>
      <c r="E342" s="44" t="s">
        <v>74</v>
      </c>
      <c r="F342" s="44" t="s">
        <v>279</v>
      </c>
      <c r="G342" s="44"/>
      <c r="H342" s="19">
        <f>K342*8</f>
        <v>251.2</v>
      </c>
      <c r="I342" s="19">
        <f>L342*4.4</f>
        <v>12.716000000000001</v>
      </c>
      <c r="J342" s="19">
        <f>SUBTOTAL(9,H342:I342)</f>
        <v>0</v>
      </c>
      <c r="K342" s="19">
        <v>31.4</v>
      </c>
      <c r="L342" s="19">
        <v>2.89</v>
      </c>
      <c r="M342" s="19">
        <v>164.7</v>
      </c>
      <c r="N342" s="19">
        <v>1802</v>
      </c>
      <c r="O342" s="19">
        <v>0.86627600000000005</v>
      </c>
      <c r="P342" s="496">
        <v>752440.09410799993</v>
      </c>
      <c r="Q342" s="49">
        <v>45780</v>
      </c>
      <c r="R342" s="50" t="s">
        <v>449</v>
      </c>
      <c r="S342" s="51" t="s">
        <v>61</v>
      </c>
      <c r="T342" s="58"/>
      <c r="U342" s="58"/>
      <c r="V342" s="58"/>
      <c r="W342" s="511">
        <v>45783</v>
      </c>
    </row>
    <row r="343" spans="2:23" ht="25" hidden="1" customHeight="1" x14ac:dyDescent="0.35">
      <c r="B343" s="44"/>
      <c r="C343" s="48" t="s">
        <v>477</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96">
        <v>608271.66794800002</v>
      </c>
      <c r="Q343" s="49">
        <v>45781</v>
      </c>
      <c r="R343" s="50" t="s">
        <v>449</v>
      </c>
      <c r="S343" s="18" t="s">
        <v>61</v>
      </c>
      <c r="T343" s="58"/>
      <c r="U343" s="58"/>
      <c r="V343" s="58"/>
      <c r="W343" s="511">
        <v>45787</v>
      </c>
    </row>
    <row r="344" spans="2:23" ht="25" hidden="1" customHeight="1" x14ac:dyDescent="0.35">
      <c r="B344" s="44"/>
      <c r="C344" s="48" t="s">
        <v>481</v>
      </c>
      <c r="D344" s="44" t="s">
        <v>126</v>
      </c>
      <c r="E344" s="44" t="s">
        <v>74</v>
      </c>
      <c r="F344" s="44" t="s">
        <v>279</v>
      </c>
      <c r="G344" s="44"/>
      <c r="H344" s="19">
        <v>562</v>
      </c>
      <c r="I344" s="19">
        <v>26</v>
      </c>
      <c r="J344" s="19">
        <v>588</v>
      </c>
      <c r="K344" s="19">
        <v>70.22</v>
      </c>
      <c r="L344" s="19">
        <v>5.81</v>
      </c>
      <c r="M344" s="19">
        <v>352.73</v>
      </c>
      <c r="N344" s="19">
        <v>3400</v>
      </c>
      <c r="O344" s="19">
        <v>1.7680549999999999</v>
      </c>
      <c r="P344" s="496">
        <v>1595805.5120649999</v>
      </c>
      <c r="Q344" s="49">
        <v>45787</v>
      </c>
      <c r="R344" s="50" t="s">
        <v>449</v>
      </c>
      <c r="S344" s="51" t="s">
        <v>61</v>
      </c>
      <c r="T344" s="58"/>
      <c r="U344" s="58"/>
      <c r="V344" s="58"/>
      <c r="W344" s="511">
        <v>46157</v>
      </c>
    </row>
    <row r="345" spans="2:23" ht="25" hidden="1" customHeight="1" x14ac:dyDescent="0.35">
      <c r="B345" s="44"/>
      <c r="C345" s="48" t="s">
        <v>484</v>
      </c>
      <c r="D345" s="44" t="s">
        <v>77</v>
      </c>
      <c r="E345" s="44" t="s">
        <v>74</v>
      </c>
      <c r="F345" s="44" t="s">
        <v>279</v>
      </c>
      <c r="G345" s="44"/>
      <c r="H345" s="19">
        <f>K345*8</f>
        <v>251.2</v>
      </c>
      <c r="I345" s="19">
        <f>L345*4.4</f>
        <v>12.716000000000001</v>
      </c>
      <c r="J345" s="19">
        <f>SUBTOTAL(9,H345:I345)</f>
        <v>0</v>
      </c>
      <c r="K345" s="19">
        <v>31.4</v>
      </c>
      <c r="L345" s="19">
        <v>2.89</v>
      </c>
      <c r="M345" s="19">
        <v>164.7</v>
      </c>
      <c r="N345" s="19">
        <v>1802</v>
      </c>
      <c r="O345" s="19">
        <v>0.86627600000000005</v>
      </c>
      <c r="P345" s="496">
        <v>752440.09410799993</v>
      </c>
      <c r="Q345" s="49">
        <v>45789</v>
      </c>
      <c r="R345" s="50" t="s">
        <v>449</v>
      </c>
      <c r="S345" s="51" t="s">
        <v>61</v>
      </c>
      <c r="T345" s="58"/>
      <c r="U345" s="58"/>
      <c r="V345" s="58"/>
      <c r="W345" s="511">
        <v>45794</v>
      </c>
    </row>
    <row r="346" spans="2:23" ht="25" hidden="1" customHeight="1" x14ac:dyDescent="0.35">
      <c r="B346" s="44"/>
      <c r="C346" s="48" t="s">
        <v>487</v>
      </c>
      <c r="D346" s="44" t="s">
        <v>65</v>
      </c>
      <c r="E346" s="44" t="s">
        <v>74</v>
      </c>
      <c r="F346" s="44" t="s">
        <v>279</v>
      </c>
      <c r="G346" s="44"/>
      <c r="H346" s="19">
        <v>221</v>
      </c>
      <c r="I346" s="19">
        <v>12</v>
      </c>
      <c r="J346" s="19">
        <v>233</v>
      </c>
      <c r="K346" s="19">
        <v>27.61</v>
      </c>
      <c r="L346" s="19">
        <v>2.61</v>
      </c>
      <c r="M346" s="19">
        <v>146.96</v>
      </c>
      <c r="N346" s="19">
        <v>1450</v>
      </c>
      <c r="O346" s="19">
        <v>0.86627600000000005</v>
      </c>
      <c r="P346" s="496">
        <v>650458.11210799997</v>
      </c>
      <c r="Q346" s="49">
        <v>45789</v>
      </c>
      <c r="R346" s="50" t="s">
        <v>449</v>
      </c>
      <c r="S346" s="51" t="s">
        <v>61</v>
      </c>
      <c r="T346" s="58"/>
      <c r="U346" s="58"/>
      <c r="V346" s="58"/>
      <c r="W346" s="511">
        <v>45798</v>
      </c>
    </row>
    <row r="347" spans="2:23" ht="25" hidden="1" customHeight="1" x14ac:dyDescent="0.35">
      <c r="B347" s="507"/>
      <c r="C347" s="508" t="s">
        <v>492</v>
      </c>
      <c r="D347" s="507" t="s">
        <v>65</v>
      </c>
      <c r="E347" s="507" t="s">
        <v>101</v>
      </c>
      <c r="F347" s="507" t="s">
        <v>279</v>
      </c>
      <c r="G347" s="44"/>
      <c r="H347" s="19">
        <v>193</v>
      </c>
      <c r="I347" s="19">
        <v>11</v>
      </c>
      <c r="J347" s="19">
        <v>204</v>
      </c>
      <c r="K347" s="19">
        <v>24.04</v>
      </c>
      <c r="L347" s="19">
        <v>2.4500000000000002</v>
      </c>
      <c r="M347" s="19">
        <v>194.78</v>
      </c>
      <c r="N347" s="19">
        <v>1979.14</v>
      </c>
      <c r="O347" s="19">
        <v>0.86627600000000005</v>
      </c>
      <c r="P347" s="496">
        <v>608271.66794800002</v>
      </c>
      <c r="Q347" s="213">
        <v>45789</v>
      </c>
      <c r="R347" s="509" t="s">
        <v>449</v>
      </c>
      <c r="S347" s="510" t="s">
        <v>61</v>
      </c>
      <c r="T347" s="58"/>
      <c r="U347" s="58"/>
      <c r="V347" s="58"/>
      <c r="W347" s="512">
        <v>45800</v>
      </c>
    </row>
    <row r="348" spans="2:23" ht="28.5" hidden="1" customHeight="1" x14ac:dyDescent="0.35">
      <c r="B348" s="44"/>
      <c r="C348" s="48" t="s">
        <v>497</v>
      </c>
      <c r="D348" s="44" t="s">
        <v>77</v>
      </c>
      <c r="E348" s="44" t="s">
        <v>101</v>
      </c>
      <c r="F348" s="44" t="s">
        <v>279</v>
      </c>
      <c r="G348" s="44"/>
      <c r="H348" s="19">
        <v>214</v>
      </c>
      <c r="I348" s="19">
        <v>12</v>
      </c>
      <c r="J348" s="19">
        <v>226</v>
      </c>
      <c r="K348" s="19">
        <v>26.74</v>
      </c>
      <c r="L348" s="19">
        <v>2.68</v>
      </c>
      <c r="M348" s="19">
        <v>219.54</v>
      </c>
      <c r="N348" s="19">
        <v>2473.94</v>
      </c>
      <c r="O348" s="19">
        <v>0.86627600000000005</v>
      </c>
      <c r="P348" s="496">
        <v>705045.34674800001</v>
      </c>
      <c r="Q348" s="49">
        <v>45789</v>
      </c>
      <c r="R348" s="50" t="s">
        <v>449</v>
      </c>
      <c r="S348" s="51" t="s">
        <v>61</v>
      </c>
      <c r="T348" s="139"/>
      <c r="U348" s="139"/>
      <c r="V348" s="139"/>
      <c r="W348" s="511">
        <v>45804</v>
      </c>
    </row>
    <row r="349" spans="2:23" ht="15.5" hidden="1" x14ac:dyDescent="0.35">
      <c r="B349" s="44"/>
      <c r="C349" s="48" t="s">
        <v>500</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96">
        <v>608271.66794800002</v>
      </c>
      <c r="Q349" s="49">
        <v>45789</v>
      </c>
      <c r="R349" s="50" t="s">
        <v>449</v>
      </c>
      <c r="S349" s="51" t="s">
        <v>61</v>
      </c>
      <c r="T349" s="139"/>
      <c r="U349" s="139"/>
      <c r="V349" s="139"/>
      <c r="W349" s="511">
        <v>45806</v>
      </c>
    </row>
    <row r="350" spans="2:23" ht="15.5" hidden="1" x14ac:dyDescent="0.35">
      <c r="B350" s="44"/>
      <c r="C350" s="48" t="s">
        <v>503</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96">
        <v>608271.66794800002</v>
      </c>
      <c r="Q350" s="49">
        <v>45791</v>
      </c>
      <c r="R350" s="50" t="s">
        <v>449</v>
      </c>
      <c r="S350" s="51" t="s">
        <v>61</v>
      </c>
      <c r="T350" s="139"/>
      <c r="U350" s="139"/>
      <c r="V350" s="139"/>
      <c r="W350" s="511">
        <v>45808</v>
      </c>
    </row>
    <row r="351" spans="2:23" ht="15.5" hidden="1" x14ac:dyDescent="0.35">
      <c r="B351" s="44"/>
      <c r="C351" s="48" t="s">
        <v>507</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96">
        <v>608271.66794800002</v>
      </c>
      <c r="Q351" s="49">
        <v>45822</v>
      </c>
      <c r="R351" s="50" t="s">
        <v>449</v>
      </c>
      <c r="S351" s="51" t="s">
        <v>61</v>
      </c>
      <c r="T351" s="139"/>
      <c r="U351" s="139"/>
      <c r="V351" s="139"/>
      <c r="W351" s="511">
        <v>45811</v>
      </c>
    </row>
    <row r="352" spans="2:23" ht="28.5" hidden="1" customHeight="1" x14ac:dyDescent="0.35">
      <c r="B352" s="44"/>
      <c r="C352" s="48" t="s">
        <v>495</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96">
        <v>608271.66794800002</v>
      </c>
      <c r="Q352" s="49">
        <v>45789</v>
      </c>
      <c r="R352" s="50" t="s">
        <v>97</v>
      </c>
      <c r="S352" s="51" t="s">
        <v>61</v>
      </c>
      <c r="T352" s="139">
        <v>45802</v>
      </c>
      <c r="U352" s="139"/>
      <c r="V352" s="139"/>
      <c r="W352" s="511">
        <v>45802</v>
      </c>
    </row>
    <row r="353" spans="2:23" ht="15.5" hidden="1" x14ac:dyDescent="0.35">
      <c r="B353" s="44"/>
      <c r="C353" s="48" t="s">
        <v>482</v>
      </c>
      <c r="D353" s="44" t="s">
        <v>126</v>
      </c>
      <c r="E353" s="44" t="s">
        <v>101</v>
      </c>
      <c r="F353" s="44" t="s">
        <v>279</v>
      </c>
      <c r="G353" s="44"/>
      <c r="H353" s="19">
        <v>565</v>
      </c>
      <c r="I353" s="19">
        <v>26</v>
      </c>
      <c r="J353" s="19">
        <v>591</v>
      </c>
      <c r="K353" s="19">
        <v>70.56</v>
      </c>
      <c r="L353" s="19">
        <v>5.83</v>
      </c>
      <c r="M353" s="19">
        <v>454.86</v>
      </c>
      <c r="N353" s="19">
        <v>5149</v>
      </c>
      <c r="O353" s="19">
        <v>1.7680549999999999</v>
      </c>
      <c r="P353" s="496">
        <v>1662016.3703449999</v>
      </c>
      <c r="Q353" s="49">
        <v>45788</v>
      </c>
      <c r="R353" s="50" t="s">
        <v>97</v>
      </c>
      <c r="S353" s="51" t="s">
        <v>61</v>
      </c>
      <c r="T353" s="139"/>
      <c r="U353" s="139"/>
      <c r="V353" s="139"/>
      <c r="W353" s="511">
        <v>45795</v>
      </c>
    </row>
    <row r="354" spans="2:23" ht="15.5" hidden="1" x14ac:dyDescent="0.35">
      <c r="B354" s="44"/>
      <c r="C354" s="48" t="s">
        <v>473</v>
      </c>
      <c r="D354" s="44" t="s">
        <v>65</v>
      </c>
      <c r="E354" s="44" t="s">
        <v>74</v>
      </c>
      <c r="F354" s="44" t="s">
        <v>279</v>
      </c>
      <c r="G354" s="44"/>
      <c r="H354" s="19">
        <v>221</v>
      </c>
      <c r="I354" s="19">
        <v>12</v>
      </c>
      <c r="J354" s="19">
        <v>233</v>
      </c>
      <c r="K354" s="19">
        <v>27.61</v>
      </c>
      <c r="L354" s="19">
        <v>2.61</v>
      </c>
      <c r="M354" s="19">
        <v>146.96</v>
      </c>
      <c r="N354" s="19">
        <v>1450</v>
      </c>
      <c r="O354" s="19">
        <v>0.86627600000000005</v>
      </c>
      <c r="P354" s="496">
        <v>650458.11210799997</v>
      </c>
      <c r="Q354" s="49">
        <v>45780</v>
      </c>
      <c r="R354" s="50" t="s">
        <v>97</v>
      </c>
      <c r="S354" s="18" t="s">
        <v>61</v>
      </c>
      <c r="T354" s="139"/>
      <c r="U354" s="139"/>
      <c r="V354" s="139"/>
      <c r="W354" s="511">
        <v>45785</v>
      </c>
    </row>
    <row r="355" spans="2:23" ht="26.5" hidden="1" customHeight="1" x14ac:dyDescent="0.35">
      <c r="B355" s="43"/>
      <c r="C355" s="48" t="s">
        <v>733</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9"/>
      <c r="U355" s="139"/>
      <c r="V355" s="139"/>
      <c r="W355" s="511">
        <v>45946</v>
      </c>
    </row>
    <row r="356" spans="2:23" ht="24.5" hidden="1" customHeight="1" x14ac:dyDescent="0.35">
      <c r="B356" s="44"/>
      <c r="C356" s="48" t="s">
        <v>501</v>
      </c>
      <c r="D356" s="44" t="s">
        <v>77</v>
      </c>
      <c r="E356" s="44" t="s">
        <v>74</v>
      </c>
      <c r="F356" s="44" t="s">
        <v>279</v>
      </c>
      <c r="G356" s="44"/>
      <c r="H356" s="19">
        <f>K356*8</f>
        <v>251.2</v>
      </c>
      <c r="I356" s="19">
        <f>L356*4.4</f>
        <v>12.716000000000001</v>
      </c>
      <c r="J356" s="19">
        <f>SUBTOTAL(9,H356:I356)</f>
        <v>0</v>
      </c>
      <c r="K356" s="19">
        <v>31.4</v>
      </c>
      <c r="L356" s="19">
        <v>2.89</v>
      </c>
      <c r="M356" s="19">
        <v>164.7</v>
      </c>
      <c r="N356" s="19">
        <v>1802</v>
      </c>
      <c r="O356" s="19">
        <v>0.86627600000000005</v>
      </c>
      <c r="P356" s="625">
        <v>752440.09410799993</v>
      </c>
      <c r="Q356" s="49">
        <v>45790</v>
      </c>
      <c r="R356" s="50" t="s">
        <v>97</v>
      </c>
      <c r="S356" s="51" t="s">
        <v>61</v>
      </c>
      <c r="T356" s="139"/>
      <c r="U356" s="139"/>
      <c r="V356" s="139"/>
      <c r="W356" s="511">
        <v>45807</v>
      </c>
    </row>
    <row r="357" spans="2:23" ht="15.5" hidden="1" x14ac:dyDescent="0.35">
      <c r="B357" s="507"/>
      <c r="C357" s="508" t="s">
        <v>532</v>
      </c>
      <c r="D357" s="507" t="s">
        <v>79</v>
      </c>
      <c r="E357" s="507" t="s">
        <v>74</v>
      </c>
      <c r="F357" s="507" t="s">
        <v>279</v>
      </c>
      <c r="G357" s="507"/>
      <c r="H357" s="19">
        <v>221</v>
      </c>
      <c r="I357" s="19">
        <v>12</v>
      </c>
      <c r="J357" s="19">
        <v>233</v>
      </c>
      <c r="K357" s="215">
        <v>27.61</v>
      </c>
      <c r="L357" s="215">
        <v>2.61</v>
      </c>
      <c r="M357" s="215">
        <v>146.96</v>
      </c>
      <c r="N357" s="215">
        <v>1450</v>
      </c>
      <c r="O357" s="215">
        <v>0.86627600000000005</v>
      </c>
      <c r="P357" s="496">
        <v>650458.11210799997</v>
      </c>
      <c r="Q357" s="213">
        <v>45914</v>
      </c>
      <c r="R357" s="509" t="s">
        <v>97</v>
      </c>
      <c r="S357" s="510" t="s">
        <v>61</v>
      </c>
      <c r="T357" s="58"/>
      <c r="U357" s="58"/>
      <c r="V357" s="58"/>
      <c r="W357" s="512">
        <v>45904</v>
      </c>
    </row>
    <row r="358" spans="2:23" ht="26" hidden="1" customHeight="1" x14ac:dyDescent="0.35">
      <c r="B358" s="44"/>
      <c r="C358" s="48" t="s">
        <v>541</v>
      </c>
      <c r="D358" s="44" t="s">
        <v>65</v>
      </c>
      <c r="E358" s="44" t="s">
        <v>74</v>
      </c>
      <c r="F358" s="44" t="s">
        <v>279</v>
      </c>
      <c r="G358" s="44"/>
      <c r="H358" s="19">
        <v>221</v>
      </c>
      <c r="I358" s="19">
        <v>12</v>
      </c>
      <c r="J358" s="19">
        <v>233</v>
      </c>
      <c r="K358" s="19">
        <v>27.61</v>
      </c>
      <c r="L358" s="19">
        <v>2.61</v>
      </c>
      <c r="M358" s="19">
        <v>146.96</v>
      </c>
      <c r="N358" s="19">
        <v>1450</v>
      </c>
      <c r="O358" s="19">
        <v>0.86627600000000005</v>
      </c>
      <c r="P358" s="626">
        <v>650458.11210799997</v>
      </c>
      <c r="Q358" s="49">
        <v>45914</v>
      </c>
      <c r="R358" s="50" t="s">
        <v>97</v>
      </c>
      <c r="S358" s="51" t="s">
        <v>61</v>
      </c>
      <c r="T358" s="139"/>
      <c r="U358" s="139"/>
      <c r="V358" s="139"/>
      <c r="W358" s="511">
        <v>45912</v>
      </c>
    </row>
    <row r="359" spans="2:23" ht="28" hidden="1" customHeight="1" x14ac:dyDescent="0.35">
      <c r="B359" s="44"/>
      <c r="C359" s="48" t="s">
        <v>542</v>
      </c>
      <c r="D359" s="44" t="s">
        <v>77</v>
      </c>
      <c r="E359" s="44" t="s">
        <v>74</v>
      </c>
      <c r="F359" s="44" t="s">
        <v>279</v>
      </c>
      <c r="G359" s="44"/>
      <c r="H359" s="19">
        <f>K359*8</f>
        <v>251.2</v>
      </c>
      <c r="I359" s="19">
        <f>L359*4.4</f>
        <v>12.716000000000001</v>
      </c>
      <c r="J359" s="19">
        <f>SUBTOTAL(9,H359:I359)</f>
        <v>0</v>
      </c>
      <c r="K359" s="19">
        <v>31.4</v>
      </c>
      <c r="L359" s="19">
        <v>2.89</v>
      </c>
      <c r="M359" s="19">
        <v>164.7</v>
      </c>
      <c r="N359" s="19">
        <v>1802</v>
      </c>
      <c r="O359" s="19">
        <v>0.86627600000000005</v>
      </c>
      <c r="P359" s="496">
        <v>752440.09410799993</v>
      </c>
      <c r="Q359" s="49">
        <v>45914</v>
      </c>
      <c r="R359" s="50" t="s">
        <v>97</v>
      </c>
      <c r="S359" s="51" t="s">
        <v>61</v>
      </c>
      <c r="T359" s="139"/>
      <c r="U359" s="139"/>
      <c r="V359" s="139"/>
      <c r="W359" s="511">
        <v>45923</v>
      </c>
    </row>
    <row r="360" spans="2:23" ht="29.5" hidden="1" customHeight="1" x14ac:dyDescent="0.35">
      <c r="B360" s="44"/>
      <c r="C360" s="48" t="s">
        <v>553</v>
      </c>
      <c r="D360" s="44" t="s">
        <v>77</v>
      </c>
      <c r="E360" s="44" t="s">
        <v>74</v>
      </c>
      <c r="F360" s="44" t="s">
        <v>279</v>
      </c>
      <c r="G360" s="44"/>
      <c r="H360" s="19">
        <f>K360*8</f>
        <v>251.2</v>
      </c>
      <c r="I360" s="19">
        <f>L360*4.4</f>
        <v>12.716000000000001</v>
      </c>
      <c r="J360" s="19">
        <f>SUBTOTAL(9,H360:I360)</f>
        <v>0</v>
      </c>
      <c r="K360" s="19">
        <v>31.4</v>
      </c>
      <c r="L360" s="19">
        <v>2.89</v>
      </c>
      <c r="M360" s="19">
        <v>164.7</v>
      </c>
      <c r="N360" s="19">
        <v>1802</v>
      </c>
      <c r="O360" s="19">
        <v>0.86627600000000005</v>
      </c>
      <c r="P360" s="496">
        <v>752440.09410799993</v>
      </c>
      <c r="Q360" s="49">
        <v>45914</v>
      </c>
      <c r="R360" s="50" t="s">
        <v>97</v>
      </c>
      <c r="S360" s="51" t="s">
        <v>61</v>
      </c>
      <c r="T360" s="139"/>
      <c r="U360" s="139"/>
      <c r="V360" s="139"/>
      <c r="W360" s="511">
        <v>45929</v>
      </c>
    </row>
    <row r="361" spans="2:23" ht="27.5" hidden="1" customHeight="1" x14ac:dyDescent="0.35">
      <c r="B361" s="44"/>
      <c r="C361" s="48" t="s">
        <v>551</v>
      </c>
      <c r="D361" s="44" t="s">
        <v>79</v>
      </c>
      <c r="E361" s="44" t="s">
        <v>74</v>
      </c>
      <c r="F361" s="44" t="s">
        <v>279</v>
      </c>
      <c r="G361" s="44"/>
      <c r="H361" s="19">
        <v>221</v>
      </c>
      <c r="I361" s="19">
        <v>12</v>
      </c>
      <c r="J361" s="19">
        <v>233</v>
      </c>
      <c r="K361" s="19">
        <v>27.61</v>
      </c>
      <c r="L361" s="19">
        <v>2.61</v>
      </c>
      <c r="M361" s="19">
        <v>146.96</v>
      </c>
      <c r="N361" s="19">
        <v>1450</v>
      </c>
      <c r="O361" s="19">
        <v>0.86627600000000005</v>
      </c>
      <c r="P361" s="496">
        <v>650458.11210799997</v>
      </c>
      <c r="Q361" s="49">
        <v>45914</v>
      </c>
      <c r="R361" s="50" t="s">
        <v>531</v>
      </c>
      <c r="S361" s="51" t="s">
        <v>61</v>
      </c>
      <c r="T361" s="58"/>
      <c r="U361" s="58"/>
      <c r="V361" s="58"/>
      <c r="W361" s="511">
        <v>45926</v>
      </c>
    </row>
    <row r="362" spans="2:23" ht="29" hidden="1" x14ac:dyDescent="0.35">
      <c r="B362" s="43"/>
      <c r="C362" s="48" t="s">
        <v>736</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841</v>
      </c>
      <c r="S362" s="51" t="s">
        <v>61</v>
      </c>
      <c r="T362" s="58"/>
      <c r="U362" s="58"/>
      <c r="V362" s="58"/>
      <c r="W362" s="139">
        <v>46001</v>
      </c>
    </row>
    <row r="363" spans="2:23" ht="15.5" hidden="1" x14ac:dyDescent="0.35">
      <c r="B363" s="507"/>
      <c r="C363" s="508" t="s">
        <v>543</v>
      </c>
      <c r="D363" s="507" t="s">
        <v>65</v>
      </c>
      <c r="E363" s="507" t="s">
        <v>74</v>
      </c>
      <c r="F363" s="507" t="s">
        <v>279</v>
      </c>
      <c r="G363" s="507"/>
      <c r="H363" s="215">
        <v>221</v>
      </c>
      <c r="I363" s="215">
        <v>12</v>
      </c>
      <c r="J363" s="215">
        <v>233</v>
      </c>
      <c r="K363" s="215">
        <v>27.61</v>
      </c>
      <c r="L363" s="215">
        <v>2.61</v>
      </c>
      <c r="M363" s="215">
        <v>146.96</v>
      </c>
      <c r="N363" s="215">
        <v>1450</v>
      </c>
      <c r="O363" s="215">
        <v>0.86627600000000005</v>
      </c>
      <c r="P363" s="496">
        <v>650458.11210799997</v>
      </c>
      <c r="Q363" s="213">
        <v>45914</v>
      </c>
      <c r="R363" s="509" t="s">
        <v>531</v>
      </c>
      <c r="S363" s="510" t="s">
        <v>61</v>
      </c>
      <c r="T363" s="58"/>
      <c r="U363" s="58"/>
      <c r="V363" s="58"/>
      <c r="W363" s="512">
        <v>45912</v>
      </c>
    </row>
    <row r="364" spans="2:23" ht="26" hidden="1" customHeight="1" x14ac:dyDescent="0.35">
      <c r="B364" s="44"/>
      <c r="C364" s="48" t="s">
        <v>530</v>
      </c>
      <c r="D364" s="44" t="s">
        <v>65</v>
      </c>
      <c r="E364" s="44" t="s">
        <v>74</v>
      </c>
      <c r="F364" s="44" t="s">
        <v>279</v>
      </c>
      <c r="G364" s="44"/>
      <c r="H364" s="19">
        <v>221</v>
      </c>
      <c r="I364" s="19">
        <v>12</v>
      </c>
      <c r="J364" s="19">
        <v>233</v>
      </c>
      <c r="K364" s="19">
        <v>27.61</v>
      </c>
      <c r="L364" s="19">
        <v>2.61</v>
      </c>
      <c r="M364" s="19">
        <v>146.96</v>
      </c>
      <c r="N364" s="19">
        <v>1450</v>
      </c>
      <c r="O364" s="19">
        <v>0.86627600000000005</v>
      </c>
      <c r="P364" s="626">
        <v>650458.11210799997</v>
      </c>
      <c r="Q364" s="49">
        <v>45883</v>
      </c>
      <c r="R364" s="50" t="s">
        <v>531</v>
      </c>
      <c r="S364" s="51" t="s">
        <v>61</v>
      </c>
      <c r="T364" s="139"/>
      <c r="U364" s="139"/>
      <c r="V364" s="139"/>
      <c r="W364" s="511">
        <v>45898</v>
      </c>
    </row>
    <row r="365" spans="2:23" ht="27.5" hidden="1" customHeight="1" x14ac:dyDescent="0.35">
      <c r="B365" s="43"/>
      <c r="C365" s="48" t="s">
        <v>825</v>
      </c>
      <c r="D365" s="44" t="s">
        <v>77</v>
      </c>
      <c r="E365" s="43" t="s">
        <v>74</v>
      </c>
      <c r="F365" s="44" t="s">
        <v>279</v>
      </c>
      <c r="G365" s="19"/>
      <c r="H365" s="19">
        <f t="shared" ref="H365:H372" si="3">K365*8</f>
        <v>0</v>
      </c>
      <c r="I365" s="19">
        <f t="shared" ref="I365:I372" si="4">L365*4.4</f>
        <v>0</v>
      </c>
      <c r="J365" s="19">
        <f t="shared" ref="J365:J372" si="5">SUM(H365:I365)</f>
        <v>0</v>
      </c>
      <c r="K365" s="19"/>
      <c r="L365" s="19"/>
      <c r="M365" s="19"/>
      <c r="N365" s="19"/>
      <c r="O365" s="19"/>
      <c r="P365" s="19"/>
      <c r="Q365" s="49">
        <v>46036</v>
      </c>
      <c r="R365" s="52" t="s">
        <v>531</v>
      </c>
      <c r="S365" s="51" t="s">
        <v>61</v>
      </c>
      <c r="T365" s="139"/>
      <c r="U365" s="139"/>
      <c r="V365" s="139"/>
      <c r="W365" s="139">
        <v>46033</v>
      </c>
    </row>
    <row r="366" spans="2:23" ht="25.5" hidden="1" customHeight="1" x14ac:dyDescent="0.35">
      <c r="B366" s="43"/>
      <c r="C366" s="48" t="s">
        <v>739</v>
      </c>
      <c r="D366" s="44" t="s">
        <v>740</v>
      </c>
      <c r="E366" s="44" t="s">
        <v>101</v>
      </c>
      <c r="F366" s="44" t="s">
        <v>279</v>
      </c>
      <c r="G366" s="19"/>
      <c r="H366" s="19">
        <f t="shared" si="3"/>
        <v>642.72</v>
      </c>
      <c r="I366" s="19">
        <f t="shared" si="4"/>
        <v>32.736000000000004</v>
      </c>
      <c r="J366" s="19">
        <f t="shared" si="5"/>
        <v>675.45600000000002</v>
      </c>
      <c r="K366" s="19">
        <v>80.34</v>
      </c>
      <c r="L366" s="19">
        <v>7.44</v>
      </c>
      <c r="M366" s="19">
        <v>573.44000000000005</v>
      </c>
      <c r="N366" s="19">
        <v>7856</v>
      </c>
      <c r="O366" s="19">
        <v>2.2349999999999999</v>
      </c>
      <c r="P366" s="19"/>
      <c r="Q366" s="49">
        <v>45944</v>
      </c>
      <c r="R366" s="50" t="s">
        <v>97</v>
      </c>
      <c r="S366" s="51" t="s">
        <v>61</v>
      </c>
      <c r="T366" s="139"/>
      <c r="U366" s="139"/>
      <c r="V366" s="139"/>
      <c r="W366" s="511">
        <v>45960</v>
      </c>
    </row>
    <row r="367" spans="2:23" ht="15.5" hidden="1" x14ac:dyDescent="0.35">
      <c r="B367" s="44"/>
      <c r="C367" s="48" t="s">
        <v>741</v>
      </c>
      <c r="D367" s="44" t="s">
        <v>640</v>
      </c>
      <c r="E367" s="44" t="s">
        <v>74</v>
      </c>
      <c r="F367" s="44" t="s">
        <v>279</v>
      </c>
      <c r="G367" s="44"/>
      <c r="H367" s="19">
        <f t="shared" si="3"/>
        <v>1008.24</v>
      </c>
      <c r="I367" s="19">
        <f t="shared" si="4"/>
        <v>49.764000000000003</v>
      </c>
      <c r="J367" s="19">
        <f t="shared" si="5"/>
        <v>1058.0039999999999</v>
      </c>
      <c r="K367" s="19">
        <v>126.03</v>
      </c>
      <c r="L367" s="19">
        <v>11.31</v>
      </c>
      <c r="M367" s="19">
        <v>716</v>
      </c>
      <c r="N367" s="19">
        <v>11510</v>
      </c>
      <c r="O367" s="605">
        <v>3.1589999999999998</v>
      </c>
      <c r="P367" s="627"/>
      <c r="Q367" s="49">
        <v>46005</v>
      </c>
      <c r="R367" s="50" t="s">
        <v>97</v>
      </c>
      <c r="S367" s="51" t="s">
        <v>61</v>
      </c>
      <c r="T367" s="519"/>
      <c r="U367" s="511"/>
      <c r="V367" s="511"/>
      <c r="W367" s="139">
        <v>46015</v>
      </c>
    </row>
    <row r="368" spans="2:23" ht="28.5" hidden="1" customHeight="1" x14ac:dyDescent="0.35">
      <c r="B368" s="43"/>
      <c r="C368" s="48" t="s">
        <v>742</v>
      </c>
      <c r="D368" s="44" t="s">
        <v>65</v>
      </c>
      <c r="E368" s="44" t="s">
        <v>74</v>
      </c>
      <c r="F368" s="44" t="s">
        <v>279</v>
      </c>
      <c r="G368" s="19"/>
      <c r="H368" s="19">
        <f t="shared" si="3"/>
        <v>220.88</v>
      </c>
      <c r="I368" s="19">
        <f t="shared" si="4"/>
        <v>11.484</v>
      </c>
      <c r="J368" s="19">
        <f t="shared" si="5"/>
        <v>232.364</v>
      </c>
      <c r="K368" s="19">
        <v>27.61</v>
      </c>
      <c r="L368" s="19">
        <v>2.61</v>
      </c>
      <c r="M368" s="19">
        <v>146.96</v>
      </c>
      <c r="N368" s="19">
        <v>1450</v>
      </c>
      <c r="O368" s="19">
        <v>0.86627600000000005</v>
      </c>
      <c r="P368" s="19"/>
      <c r="Q368" s="49">
        <v>45975</v>
      </c>
      <c r="R368" s="50" t="s">
        <v>97</v>
      </c>
      <c r="S368" s="51" t="s">
        <v>61</v>
      </c>
      <c r="T368" s="58"/>
      <c r="U368" s="58"/>
      <c r="V368" s="58"/>
      <c r="W368" s="139">
        <v>45979</v>
      </c>
    </row>
    <row r="369" spans="2:23" ht="15.5" hidden="1" x14ac:dyDescent="0.35">
      <c r="B369" s="43"/>
      <c r="C369" s="48" t="s">
        <v>743</v>
      </c>
      <c r="D369" s="44" t="s">
        <v>79</v>
      </c>
      <c r="E369" s="43"/>
      <c r="F369" s="43"/>
      <c r="G369" s="19"/>
      <c r="H369" s="19">
        <f t="shared" si="3"/>
        <v>0</v>
      </c>
      <c r="I369" s="19">
        <f t="shared" si="4"/>
        <v>0</v>
      </c>
      <c r="J369" s="19">
        <f t="shared" si="5"/>
        <v>0</v>
      </c>
      <c r="K369" s="19"/>
      <c r="L369" s="19"/>
      <c r="M369" s="19"/>
      <c r="N369" s="19"/>
      <c r="O369" s="19"/>
      <c r="P369" s="19"/>
      <c r="Q369" s="49">
        <v>45975</v>
      </c>
      <c r="R369" s="52"/>
      <c r="S369" s="47"/>
      <c r="T369" s="58"/>
      <c r="U369" s="58"/>
      <c r="V369" s="58"/>
      <c r="W369" s="139"/>
    </row>
    <row r="370" spans="2:23" ht="15.5" hidden="1" x14ac:dyDescent="0.35">
      <c r="B370" s="43"/>
      <c r="C370" s="48" t="s">
        <v>745</v>
      </c>
      <c r="D370" s="44" t="s">
        <v>79</v>
      </c>
      <c r="E370" s="44" t="s">
        <v>74</v>
      </c>
      <c r="F370" s="44" t="s">
        <v>279</v>
      </c>
      <c r="G370" s="19"/>
      <c r="H370" s="19">
        <f t="shared" si="3"/>
        <v>220.88</v>
      </c>
      <c r="I370" s="19">
        <f t="shared" si="4"/>
        <v>11.484</v>
      </c>
      <c r="J370" s="19">
        <f t="shared" si="5"/>
        <v>232.364</v>
      </c>
      <c r="K370" s="19">
        <v>27.61</v>
      </c>
      <c r="L370" s="19">
        <v>2.61</v>
      </c>
      <c r="M370" s="19">
        <v>146.96</v>
      </c>
      <c r="N370" s="19">
        <v>1450</v>
      </c>
      <c r="O370" s="19">
        <v>0.86627600000000005</v>
      </c>
      <c r="P370" s="19"/>
      <c r="Q370" s="49">
        <v>45975</v>
      </c>
      <c r="R370" s="50" t="s">
        <v>97</v>
      </c>
      <c r="S370" s="51" t="s">
        <v>61</v>
      </c>
      <c r="T370" s="58"/>
      <c r="U370" s="58"/>
      <c r="V370" s="58"/>
      <c r="W370" s="139">
        <v>45988</v>
      </c>
    </row>
    <row r="371" spans="2:23" ht="27" hidden="1" customHeight="1" x14ac:dyDescent="0.35">
      <c r="B371" s="43"/>
      <c r="C371" s="48" t="s">
        <v>746</v>
      </c>
      <c r="D371" s="44" t="s">
        <v>79</v>
      </c>
      <c r="E371" s="44" t="s">
        <v>58</v>
      </c>
      <c r="F371" s="49" t="s">
        <v>279</v>
      </c>
      <c r="G371" s="19"/>
      <c r="H371" s="19">
        <f t="shared" si="3"/>
        <v>332.32</v>
      </c>
      <c r="I371" s="19">
        <f t="shared" si="4"/>
        <v>18.612000000000002</v>
      </c>
      <c r="J371" s="19">
        <f t="shared" si="5"/>
        <v>350.93200000000002</v>
      </c>
      <c r="K371" s="19">
        <v>41.54</v>
      </c>
      <c r="L371" s="19">
        <v>4.2300000000000004</v>
      </c>
      <c r="M371" s="19">
        <v>250.46</v>
      </c>
      <c r="N371" s="19">
        <v>1909</v>
      </c>
      <c r="O371" s="605">
        <v>0.86599999999999999</v>
      </c>
      <c r="P371" s="19"/>
      <c r="Q371" s="49">
        <v>46005</v>
      </c>
      <c r="R371" s="50" t="s">
        <v>97</v>
      </c>
      <c r="S371" s="51" t="s">
        <v>61</v>
      </c>
      <c r="T371" s="58"/>
      <c r="U371" s="58"/>
      <c r="V371" s="58"/>
      <c r="W371" s="139">
        <v>45997</v>
      </c>
    </row>
    <row r="372" spans="2:23" ht="29" hidden="1" customHeight="1" x14ac:dyDescent="0.35">
      <c r="B372" s="43"/>
      <c r="C372" s="48" t="s">
        <v>747</v>
      </c>
      <c r="D372" s="44" t="s">
        <v>65</v>
      </c>
      <c r="E372" s="44" t="s">
        <v>74</v>
      </c>
      <c r="F372" s="44" t="s">
        <v>279</v>
      </c>
      <c r="G372" s="19"/>
      <c r="H372" s="19">
        <f t="shared" si="3"/>
        <v>233.65600000000001</v>
      </c>
      <c r="I372" s="19">
        <f t="shared" si="4"/>
        <v>11.470800000000002</v>
      </c>
      <c r="J372" s="19">
        <f t="shared" si="5"/>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9">
        <v>45971</v>
      </c>
    </row>
    <row r="373" spans="2:23" ht="29" hidden="1" customHeight="1" x14ac:dyDescent="0.35">
      <c r="B373" s="43"/>
      <c r="C373" s="552" t="s">
        <v>748</v>
      </c>
      <c r="D373" s="43" t="s">
        <v>197</v>
      </c>
      <c r="E373" s="43" t="s">
        <v>74</v>
      </c>
      <c r="F373" s="44" t="s">
        <v>279</v>
      </c>
      <c r="G373" s="43"/>
      <c r="H373" s="45"/>
      <c r="I373" s="45"/>
      <c r="J373" s="45"/>
      <c r="K373" s="45"/>
      <c r="L373" s="45"/>
      <c r="M373" s="45"/>
      <c r="N373" s="45"/>
      <c r="O373" s="45"/>
      <c r="P373" s="515"/>
      <c r="Q373" s="49">
        <v>46023</v>
      </c>
      <c r="R373" s="52" t="s">
        <v>97</v>
      </c>
      <c r="S373" s="18" t="s">
        <v>61</v>
      </c>
      <c r="T373" s="58"/>
      <c r="U373" s="58"/>
      <c r="V373" s="58"/>
      <c r="W373" s="139">
        <v>46047</v>
      </c>
    </row>
    <row r="374" spans="2:23" ht="26.5" hidden="1" customHeight="1" x14ac:dyDescent="0.35">
      <c r="B374" s="43"/>
      <c r="C374" s="48" t="s">
        <v>620</v>
      </c>
      <c r="D374" s="44" t="s">
        <v>63</v>
      </c>
      <c r="E374" s="44" t="s">
        <v>74</v>
      </c>
      <c r="F374" s="44" t="s">
        <v>278</v>
      </c>
      <c r="G374" s="19"/>
      <c r="H374" s="19">
        <f t="shared" ref="H374:H381" si="6">K374*8</f>
        <v>251.2</v>
      </c>
      <c r="I374" s="19">
        <f t="shared" ref="I374:I381" si="7">L374*4.4</f>
        <v>12.716000000000001</v>
      </c>
      <c r="J374" s="19">
        <f t="shared" ref="J374:J381" si="8">SUM(H374:I374)</f>
        <v>263.916</v>
      </c>
      <c r="K374" s="19">
        <v>31.4</v>
      </c>
      <c r="L374" s="19">
        <v>2.89</v>
      </c>
      <c r="M374" s="19">
        <v>164.7</v>
      </c>
      <c r="N374" s="19">
        <v>1802</v>
      </c>
      <c r="O374" s="19">
        <v>0.86627600000000005</v>
      </c>
      <c r="P374" s="19"/>
      <c r="Q374" s="49">
        <v>45975</v>
      </c>
      <c r="R374" s="52" t="s">
        <v>379</v>
      </c>
      <c r="S374" s="51" t="s">
        <v>61</v>
      </c>
      <c r="T374" s="58"/>
      <c r="U374" s="58"/>
      <c r="V374" s="58"/>
      <c r="W374" s="139">
        <v>45972</v>
      </c>
    </row>
    <row r="375" spans="2:23" ht="27" hidden="1" customHeight="1" x14ac:dyDescent="0.35">
      <c r="B375" s="43"/>
      <c r="C375" s="48" t="s">
        <v>621</v>
      </c>
      <c r="D375" s="44" t="s">
        <v>63</v>
      </c>
      <c r="E375" s="44" t="s">
        <v>91</v>
      </c>
      <c r="F375" s="44" t="s">
        <v>278</v>
      </c>
      <c r="G375" s="19"/>
      <c r="H375" s="19">
        <f t="shared" si="6"/>
        <v>418.88</v>
      </c>
      <c r="I375" s="19">
        <f t="shared" si="7"/>
        <v>23.891999999999999</v>
      </c>
      <c r="J375" s="19">
        <f t="shared" si="8"/>
        <v>442.77199999999999</v>
      </c>
      <c r="K375" s="19">
        <v>52.36</v>
      </c>
      <c r="L375" s="19">
        <v>5.43</v>
      </c>
      <c r="M375" s="19">
        <v>425.04</v>
      </c>
      <c r="N375" s="19">
        <v>2850</v>
      </c>
      <c r="O375" s="19">
        <v>0.86627600000000005</v>
      </c>
      <c r="P375" s="19"/>
      <c r="Q375" s="49">
        <v>45975</v>
      </c>
      <c r="R375" s="52" t="s">
        <v>379</v>
      </c>
      <c r="S375" s="51" t="s">
        <v>61</v>
      </c>
      <c r="T375" s="58"/>
      <c r="U375" s="58"/>
      <c r="V375" s="58"/>
      <c r="W375" s="139">
        <v>45970</v>
      </c>
    </row>
    <row r="376" spans="2:23" ht="28.5" hidden="1" customHeight="1" x14ac:dyDescent="0.35">
      <c r="B376" s="43"/>
      <c r="C376" s="48" t="s">
        <v>622</v>
      </c>
      <c r="D376" s="44" t="s">
        <v>65</v>
      </c>
      <c r="E376" s="44" t="s">
        <v>58</v>
      </c>
      <c r="F376" s="44" t="s">
        <v>278</v>
      </c>
      <c r="G376" s="19"/>
      <c r="H376" s="19">
        <f t="shared" si="6"/>
        <v>332.32</v>
      </c>
      <c r="I376" s="19">
        <f t="shared" si="7"/>
        <v>18.612000000000002</v>
      </c>
      <c r="J376" s="19">
        <f t="shared" si="8"/>
        <v>350.93200000000002</v>
      </c>
      <c r="K376" s="19">
        <v>41.54</v>
      </c>
      <c r="L376" s="19">
        <v>4.2300000000000004</v>
      </c>
      <c r="M376" s="19">
        <v>250.46</v>
      </c>
      <c r="N376" s="19">
        <v>1909</v>
      </c>
      <c r="O376" s="19">
        <v>0.86627600000000005</v>
      </c>
      <c r="P376" s="19"/>
      <c r="Q376" s="49">
        <v>45975</v>
      </c>
      <c r="R376" s="52" t="s">
        <v>379</v>
      </c>
      <c r="S376" s="51" t="s">
        <v>61</v>
      </c>
      <c r="T376" s="139"/>
      <c r="U376" s="58"/>
      <c r="V376" s="58"/>
      <c r="W376" s="511">
        <v>45967</v>
      </c>
    </row>
    <row r="377" spans="2:23" ht="27" hidden="1" customHeight="1" x14ac:dyDescent="0.35">
      <c r="B377" s="43"/>
      <c r="C377" s="48" t="s">
        <v>623</v>
      </c>
      <c r="D377" s="44" t="s">
        <v>65</v>
      </c>
      <c r="E377" s="43" t="s">
        <v>91</v>
      </c>
      <c r="F377" s="44" t="s">
        <v>278</v>
      </c>
      <c r="G377" s="19"/>
      <c r="H377" s="19">
        <f t="shared" si="6"/>
        <v>382.96</v>
      </c>
      <c r="I377" s="19">
        <f t="shared" si="7"/>
        <v>22.616</v>
      </c>
      <c r="J377" s="19">
        <f t="shared" si="8"/>
        <v>405.57599999999996</v>
      </c>
      <c r="K377" s="19">
        <v>47.87</v>
      </c>
      <c r="L377" s="19">
        <v>5.14</v>
      </c>
      <c r="M377" s="19">
        <v>403.72</v>
      </c>
      <c r="N377" s="19">
        <v>2476</v>
      </c>
      <c r="O377" s="19">
        <v>0.86627600000000005</v>
      </c>
      <c r="P377" s="19"/>
      <c r="Q377" s="49">
        <v>45975</v>
      </c>
      <c r="R377" s="52" t="s">
        <v>379</v>
      </c>
      <c r="S377" s="51" t="s">
        <v>61</v>
      </c>
      <c r="T377" s="144"/>
      <c r="U377" s="58"/>
      <c r="V377" s="58"/>
      <c r="W377" s="511">
        <v>45962</v>
      </c>
    </row>
    <row r="378" spans="2:23" ht="27" hidden="1" customHeight="1" x14ac:dyDescent="0.35">
      <c r="B378" s="649"/>
      <c r="C378" s="508" t="s">
        <v>626</v>
      </c>
      <c r="D378" s="507" t="s">
        <v>65</v>
      </c>
      <c r="E378" s="649" t="s">
        <v>91</v>
      </c>
      <c r="F378" s="507" t="s">
        <v>278</v>
      </c>
      <c r="G378" s="215"/>
      <c r="H378" s="215">
        <f t="shared" si="6"/>
        <v>382.96</v>
      </c>
      <c r="I378" s="215">
        <f t="shared" si="7"/>
        <v>22.616</v>
      </c>
      <c r="J378" s="215">
        <f t="shared" si="8"/>
        <v>405.57599999999996</v>
      </c>
      <c r="K378" s="215">
        <v>47.87</v>
      </c>
      <c r="L378" s="215">
        <v>5.14</v>
      </c>
      <c r="M378" s="215">
        <v>403.72</v>
      </c>
      <c r="N378" s="215">
        <v>2476</v>
      </c>
      <c r="O378" s="215">
        <v>0.86627600000000005</v>
      </c>
      <c r="P378" s="215"/>
      <c r="Q378" s="213">
        <v>45975</v>
      </c>
      <c r="R378" s="650" t="s">
        <v>379</v>
      </c>
      <c r="S378" s="510" t="s">
        <v>61</v>
      </c>
      <c r="T378" s="651"/>
      <c r="U378" s="58"/>
      <c r="V378" s="58"/>
      <c r="W378" s="512">
        <v>45964</v>
      </c>
    </row>
    <row r="379" spans="2:23" ht="29" hidden="1" customHeight="1" x14ac:dyDescent="0.35">
      <c r="B379" s="43"/>
      <c r="C379" s="48" t="s">
        <v>627</v>
      </c>
      <c r="D379" s="44" t="s">
        <v>65</v>
      </c>
      <c r="E379" s="44" t="s">
        <v>58</v>
      </c>
      <c r="F379" s="44" t="s">
        <v>278</v>
      </c>
      <c r="G379" s="19"/>
      <c r="H379" s="19">
        <f t="shared" si="6"/>
        <v>332.32</v>
      </c>
      <c r="I379" s="19">
        <f t="shared" si="7"/>
        <v>18.612000000000002</v>
      </c>
      <c r="J379" s="19">
        <f t="shared" si="8"/>
        <v>350.93200000000002</v>
      </c>
      <c r="K379" s="19">
        <v>41.54</v>
      </c>
      <c r="L379" s="19">
        <v>4.2300000000000004</v>
      </c>
      <c r="M379" s="19">
        <v>250.46</v>
      </c>
      <c r="N379" s="19">
        <v>1909</v>
      </c>
      <c r="O379" s="19">
        <v>0.86627600000000005</v>
      </c>
      <c r="P379" s="19"/>
      <c r="Q379" s="49">
        <v>45944</v>
      </c>
      <c r="R379" s="52" t="s">
        <v>379</v>
      </c>
      <c r="S379" s="51" t="s">
        <v>61</v>
      </c>
      <c r="T379" s="139"/>
      <c r="U379" s="139"/>
      <c r="V379" s="139"/>
      <c r="W379" s="511">
        <v>45955</v>
      </c>
    </row>
    <row r="380" spans="2:23" ht="28.5" hidden="1" customHeight="1" x14ac:dyDescent="0.35">
      <c r="B380" s="43"/>
      <c r="C380" s="48" t="s">
        <v>628</v>
      </c>
      <c r="D380" s="44" t="s">
        <v>65</v>
      </c>
      <c r="E380" s="44" t="s">
        <v>91</v>
      </c>
      <c r="F380" s="44" t="s">
        <v>278</v>
      </c>
      <c r="G380" s="19"/>
      <c r="H380" s="19">
        <f t="shared" si="6"/>
        <v>382.96</v>
      </c>
      <c r="I380" s="19">
        <f t="shared" si="7"/>
        <v>22.616</v>
      </c>
      <c r="J380" s="19">
        <f t="shared" si="8"/>
        <v>405.57599999999996</v>
      </c>
      <c r="K380" s="19">
        <v>47.87</v>
      </c>
      <c r="L380" s="19">
        <v>5.14</v>
      </c>
      <c r="M380" s="19">
        <v>403.72</v>
      </c>
      <c r="N380" s="19">
        <v>2476</v>
      </c>
      <c r="O380" s="19">
        <v>0.86627600000000005</v>
      </c>
      <c r="P380" s="19"/>
      <c r="Q380" s="49">
        <v>45975</v>
      </c>
      <c r="R380" s="52" t="s">
        <v>379</v>
      </c>
      <c r="S380" s="51" t="s">
        <v>61</v>
      </c>
      <c r="T380" s="139"/>
      <c r="U380" s="139"/>
      <c r="V380" s="139"/>
      <c r="W380" s="139">
        <v>45977</v>
      </c>
    </row>
    <row r="381" spans="2:23" ht="25.5" hidden="1" customHeight="1" x14ac:dyDescent="0.35">
      <c r="B381" s="43"/>
      <c r="C381" s="48" t="s">
        <v>629</v>
      </c>
      <c r="D381" s="44" t="s">
        <v>63</v>
      </c>
      <c r="E381" s="44" t="s">
        <v>91</v>
      </c>
      <c r="F381" s="44" t="s">
        <v>278</v>
      </c>
      <c r="G381" s="19"/>
      <c r="H381" s="19">
        <f t="shared" si="6"/>
        <v>418.88</v>
      </c>
      <c r="I381" s="19">
        <f t="shared" si="7"/>
        <v>23.891999999999999</v>
      </c>
      <c r="J381" s="19">
        <f t="shared" si="8"/>
        <v>442.77199999999999</v>
      </c>
      <c r="K381" s="19">
        <v>52.36</v>
      </c>
      <c r="L381" s="19">
        <v>5.43</v>
      </c>
      <c r="M381" s="19">
        <v>425.04</v>
      </c>
      <c r="N381" s="19">
        <v>2850</v>
      </c>
      <c r="O381" s="19">
        <v>0.86627600000000005</v>
      </c>
      <c r="P381" s="19"/>
      <c r="Q381" s="49">
        <v>45944</v>
      </c>
      <c r="R381" s="52" t="s">
        <v>379</v>
      </c>
      <c r="S381" s="51" t="s">
        <v>61</v>
      </c>
      <c r="T381" s="511"/>
      <c r="U381" s="511"/>
      <c r="V381" s="511"/>
      <c r="W381" s="511">
        <v>45947</v>
      </c>
    </row>
    <row r="382" spans="2:23" ht="25.5" customHeight="1" x14ac:dyDescent="0.35">
      <c r="B382" s="43"/>
      <c r="C382" s="552" t="s">
        <v>679</v>
      </c>
      <c r="D382" s="43" t="s">
        <v>200</v>
      </c>
      <c r="E382" s="43"/>
      <c r="F382" s="43" t="s">
        <v>278</v>
      </c>
      <c r="G382" s="43"/>
      <c r="H382" s="45"/>
      <c r="I382" s="45"/>
      <c r="J382" s="45"/>
      <c r="K382" s="45"/>
      <c r="L382" s="45"/>
      <c r="M382" s="45"/>
      <c r="N382" s="45"/>
      <c r="O382" s="45"/>
      <c r="P382" s="515"/>
      <c r="Q382" s="49">
        <v>46067</v>
      </c>
      <c r="R382" s="52" t="s">
        <v>60</v>
      </c>
      <c r="S382" s="51" t="s">
        <v>61</v>
      </c>
      <c r="T382" s="144"/>
      <c r="U382" s="139"/>
      <c r="V382" s="139"/>
      <c r="W382" s="139">
        <v>46072</v>
      </c>
    </row>
    <row r="383" spans="2:23" ht="24.5" customHeight="1" x14ac:dyDescent="0.35">
      <c r="B383" s="43"/>
      <c r="C383" s="552" t="s">
        <v>686</v>
      </c>
      <c r="D383" s="43" t="s">
        <v>659</v>
      </c>
      <c r="E383" s="43"/>
      <c r="F383" s="44" t="s">
        <v>882</v>
      </c>
      <c r="G383" s="43"/>
      <c r="H383" s="45"/>
      <c r="I383" s="45"/>
      <c r="J383" s="45"/>
      <c r="K383" s="45"/>
      <c r="L383" s="45"/>
      <c r="M383" s="45"/>
      <c r="N383" s="45"/>
      <c r="O383" s="45"/>
      <c r="P383" s="515"/>
      <c r="Q383" s="49">
        <v>46067</v>
      </c>
      <c r="R383" s="52" t="s">
        <v>60</v>
      </c>
      <c r="S383" s="51" t="s">
        <v>61</v>
      </c>
      <c r="T383" s="139"/>
      <c r="U383" s="139"/>
      <c r="V383" s="139"/>
      <c r="W383" s="139">
        <v>46074</v>
      </c>
    </row>
    <row r="384" spans="2:23" ht="23.5" customHeight="1" x14ac:dyDescent="0.35">
      <c r="B384" s="43"/>
      <c r="C384" s="552" t="s">
        <v>676</v>
      </c>
      <c r="D384" s="43" t="s">
        <v>79</v>
      </c>
      <c r="E384" s="43"/>
      <c r="F384" s="44" t="s">
        <v>882</v>
      </c>
      <c r="G384" s="43"/>
      <c r="H384" s="45"/>
      <c r="I384" s="45"/>
      <c r="J384" s="45"/>
      <c r="K384" s="45"/>
      <c r="L384" s="45"/>
      <c r="M384" s="45"/>
      <c r="N384" s="45"/>
      <c r="O384" s="45"/>
      <c r="P384" s="515"/>
      <c r="Q384" s="49">
        <v>46067</v>
      </c>
      <c r="R384" s="52" t="s">
        <v>60</v>
      </c>
      <c r="S384" s="51" t="s">
        <v>61</v>
      </c>
      <c r="T384" s="139"/>
      <c r="U384" s="139"/>
      <c r="V384" s="139"/>
      <c r="W384" s="139">
        <v>46077</v>
      </c>
    </row>
    <row r="385" spans="20:23" x14ac:dyDescent="0.35">
      <c r="T385" s="58"/>
      <c r="U385" s="58"/>
      <c r="V385" s="58"/>
      <c r="W385" s="58"/>
    </row>
    <row r="386" spans="20:23" x14ac:dyDescent="0.35">
      <c r="T386" s="58"/>
      <c r="U386" s="58"/>
      <c r="V386" s="58"/>
      <c r="W386" s="58"/>
    </row>
    <row r="387" spans="20:23" x14ac:dyDescent="0.35">
      <c r="T387" s="58"/>
      <c r="U387" s="58"/>
      <c r="V387" s="58"/>
      <c r="W387" s="58"/>
    </row>
    <row r="388" spans="20:23" x14ac:dyDescent="0.35">
      <c r="T388" s="58"/>
      <c r="U388" s="58"/>
      <c r="V388" s="58"/>
      <c r="W388" s="58"/>
    </row>
    <row r="389" spans="20:23" x14ac:dyDescent="0.35">
      <c r="T389" s="58"/>
      <c r="U389" s="58"/>
      <c r="V389" s="58"/>
      <c r="W389" s="58"/>
    </row>
    <row r="390" spans="20:23" x14ac:dyDescent="0.35">
      <c r="T390" s="58"/>
      <c r="U390" s="58"/>
      <c r="V390" s="58"/>
      <c r="W390" s="58"/>
    </row>
    <row r="391" spans="20:23" x14ac:dyDescent="0.35">
      <c r="T391" s="58"/>
      <c r="U391" s="58"/>
      <c r="V391" s="58"/>
      <c r="W391" s="58"/>
    </row>
    <row r="392" spans="20:23" x14ac:dyDescent="0.35">
      <c r="T392" s="58"/>
      <c r="U392" s="58"/>
      <c r="V392" s="58"/>
      <c r="W392" s="58"/>
    </row>
    <row r="393" spans="20:23" x14ac:dyDescent="0.35">
      <c r="T393" s="58"/>
      <c r="U393" s="58"/>
      <c r="V393" s="58"/>
      <c r="W393" s="58"/>
    </row>
    <row r="394" spans="20:23" x14ac:dyDescent="0.35">
      <c r="T394" s="58"/>
      <c r="U394" s="58"/>
      <c r="V394" s="58"/>
      <c r="W394" s="58"/>
    </row>
    <row r="395" spans="20:23" x14ac:dyDescent="0.35">
      <c r="T395" s="58"/>
      <c r="U395" s="58"/>
      <c r="V395" s="58"/>
      <c r="W395" s="58"/>
    </row>
    <row r="396" spans="20:23" x14ac:dyDescent="0.35">
      <c r="T396" s="58"/>
      <c r="U396" s="58"/>
      <c r="V396" s="58"/>
      <c r="W396" s="58"/>
    </row>
    <row r="397" spans="20:23" x14ac:dyDescent="0.35">
      <c r="T397" s="58"/>
      <c r="U397" s="58"/>
      <c r="V397" s="58"/>
      <c r="W397" s="58"/>
    </row>
    <row r="398" spans="20:23" x14ac:dyDescent="0.35">
      <c r="T398" s="58"/>
      <c r="U398" s="58"/>
      <c r="V398" s="58"/>
      <c r="W398" s="58"/>
    </row>
    <row r="399" spans="20:23" x14ac:dyDescent="0.35">
      <c r="T399" s="58"/>
      <c r="U399" s="58"/>
      <c r="V399" s="58"/>
      <c r="W399" s="58"/>
    </row>
    <row r="400" spans="20: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sheetData>
  <autoFilter ref="B26:Z384" xr:uid="{D046FCDF-79A8-488B-A1EB-33662C848DF5}">
    <filterColumn colId="15">
      <filters>
        <dateGroupItem year="2026" month="2" dateTimeGrouping="month"/>
      </filters>
    </filterColumn>
  </autoFilter>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4234" priority="1759"/>
  </conditionalFormatting>
  <conditionalFormatting sqref="C28:C29">
    <cfRule type="duplicateValues" dxfId="4233" priority="389"/>
  </conditionalFormatting>
  <conditionalFormatting sqref="C30">
    <cfRule type="duplicateValues" dxfId="4232" priority="390"/>
  </conditionalFormatting>
  <conditionalFormatting sqref="C31">
    <cfRule type="duplicateValues" dxfId="4231" priority="382"/>
    <cfRule type="duplicateValues" dxfId="4230" priority="381"/>
  </conditionalFormatting>
  <conditionalFormatting sqref="C32">
    <cfRule type="duplicateValues" dxfId="4229" priority="384"/>
    <cfRule type="duplicateValues" dxfId="4228" priority="385"/>
  </conditionalFormatting>
  <conditionalFormatting sqref="C35">
    <cfRule type="duplicateValues" dxfId="4227" priority="383"/>
  </conditionalFormatting>
  <conditionalFormatting sqref="C36:C39">
    <cfRule type="duplicateValues" dxfId="4226" priority="379"/>
    <cfRule type="duplicateValues" dxfId="4225" priority="378"/>
    <cfRule type="duplicateValues" dxfId="4224" priority="380"/>
  </conditionalFormatting>
  <conditionalFormatting sqref="C40">
    <cfRule type="duplicateValues" dxfId="4223" priority="377"/>
    <cfRule type="duplicateValues" dxfId="4222" priority="376"/>
    <cfRule type="duplicateValues" dxfId="4221" priority="375"/>
  </conditionalFormatting>
  <conditionalFormatting sqref="C41:C42">
    <cfRule type="duplicateValues" dxfId="4220" priority="374"/>
    <cfRule type="duplicateValues" dxfId="4219" priority="373"/>
    <cfRule type="duplicateValues" dxfId="4218" priority="372"/>
  </conditionalFormatting>
  <conditionalFormatting sqref="C43 C45">
    <cfRule type="duplicateValues" dxfId="4217" priority="370"/>
  </conditionalFormatting>
  <conditionalFormatting sqref="C43">
    <cfRule type="duplicateValues" dxfId="4216" priority="371"/>
    <cfRule type="duplicateValues" dxfId="4215" priority="369"/>
  </conditionalFormatting>
  <conditionalFormatting sqref="C44">
    <cfRule type="duplicateValues" dxfId="4214" priority="368"/>
    <cfRule type="duplicateValues" dxfId="4213" priority="367"/>
    <cfRule type="duplicateValues" dxfId="4212" priority="366"/>
  </conditionalFormatting>
  <conditionalFormatting sqref="C46">
    <cfRule type="duplicateValues" dxfId="4211" priority="364"/>
    <cfRule type="duplicateValues" dxfId="4210" priority="363"/>
    <cfRule type="duplicateValues" dxfId="4209" priority="365"/>
  </conditionalFormatting>
  <conditionalFormatting sqref="C47">
    <cfRule type="duplicateValues" dxfId="4208" priority="362"/>
    <cfRule type="duplicateValues" dxfId="4207" priority="361"/>
    <cfRule type="duplicateValues" dxfId="4206" priority="360"/>
  </conditionalFormatting>
  <conditionalFormatting sqref="C48">
    <cfRule type="duplicateValues" dxfId="4205" priority="358"/>
    <cfRule type="duplicateValues" dxfId="4204" priority="359"/>
    <cfRule type="duplicateValues" dxfId="4203" priority="357"/>
  </conditionalFormatting>
  <conditionalFormatting sqref="C49">
    <cfRule type="duplicateValues" dxfId="4202" priority="355"/>
    <cfRule type="duplicateValues" dxfId="4201" priority="356"/>
    <cfRule type="duplicateValues" dxfId="4200" priority="354"/>
  </conditionalFormatting>
  <conditionalFormatting sqref="C50">
    <cfRule type="duplicateValues" dxfId="4199" priority="351"/>
    <cfRule type="duplicateValues" dxfId="4198" priority="352"/>
    <cfRule type="duplicateValues" dxfId="4197" priority="353"/>
  </conditionalFormatting>
  <conditionalFormatting sqref="C51">
    <cfRule type="duplicateValues" dxfId="4196" priority="348"/>
    <cfRule type="duplicateValues" dxfId="4195" priority="349"/>
    <cfRule type="duplicateValues" dxfId="4194" priority="350"/>
  </conditionalFormatting>
  <conditionalFormatting sqref="C52">
    <cfRule type="duplicateValues" dxfId="4193" priority="346"/>
    <cfRule type="duplicateValues" dxfId="4192" priority="345"/>
    <cfRule type="duplicateValues" dxfId="4191" priority="347"/>
  </conditionalFormatting>
  <conditionalFormatting sqref="C53:C54">
    <cfRule type="duplicateValues" dxfId="4190" priority="342"/>
    <cfRule type="duplicateValues" dxfId="4189" priority="343"/>
    <cfRule type="duplicateValues" dxfId="4188" priority="344"/>
  </conditionalFormatting>
  <conditionalFormatting sqref="C57">
    <cfRule type="duplicateValues" dxfId="4187" priority="339"/>
    <cfRule type="duplicateValues" dxfId="4186" priority="340"/>
    <cfRule type="duplicateValues" dxfId="4185" priority="341"/>
  </conditionalFormatting>
  <conditionalFormatting sqref="C58">
    <cfRule type="duplicateValues" dxfId="4184" priority="338"/>
    <cfRule type="duplicateValues" dxfId="4183" priority="337"/>
    <cfRule type="duplicateValues" dxfId="4182" priority="336"/>
  </conditionalFormatting>
  <conditionalFormatting sqref="C59">
    <cfRule type="duplicateValues" dxfId="4181" priority="335"/>
    <cfRule type="duplicateValues" dxfId="4180" priority="334"/>
    <cfRule type="duplicateValues" dxfId="4179" priority="333"/>
  </conditionalFormatting>
  <conditionalFormatting sqref="C60">
    <cfRule type="duplicateValues" dxfId="4178" priority="332"/>
    <cfRule type="duplicateValues" dxfId="4177" priority="331"/>
    <cfRule type="duplicateValues" dxfId="4176" priority="330"/>
  </conditionalFormatting>
  <conditionalFormatting sqref="C62">
    <cfRule type="duplicateValues" dxfId="4175" priority="327"/>
    <cfRule type="duplicateValues" dxfId="4174" priority="328"/>
    <cfRule type="duplicateValues" dxfId="4173" priority="329"/>
  </conditionalFormatting>
  <conditionalFormatting sqref="C63">
    <cfRule type="duplicateValues" dxfId="4172" priority="324"/>
    <cfRule type="duplicateValues" dxfId="4171" priority="325"/>
    <cfRule type="duplicateValues" dxfId="4170" priority="326"/>
  </conditionalFormatting>
  <conditionalFormatting sqref="C64">
    <cfRule type="duplicateValues" dxfId="4169" priority="321"/>
    <cfRule type="duplicateValues" dxfId="4168" priority="323"/>
    <cfRule type="duplicateValues" dxfId="4167" priority="322"/>
  </conditionalFormatting>
  <conditionalFormatting sqref="C65:C66">
    <cfRule type="duplicateValues" dxfId="4166" priority="320"/>
    <cfRule type="duplicateValues" dxfId="4165" priority="318"/>
    <cfRule type="duplicateValues" dxfId="4164" priority="319"/>
  </conditionalFormatting>
  <conditionalFormatting sqref="C67">
    <cfRule type="duplicateValues" dxfId="4163" priority="315"/>
    <cfRule type="duplicateValues" dxfId="4162" priority="316"/>
    <cfRule type="duplicateValues" dxfId="4161" priority="317"/>
  </conditionalFormatting>
  <conditionalFormatting sqref="C68">
    <cfRule type="duplicateValues" dxfId="4160" priority="312"/>
    <cfRule type="duplicateValues" dxfId="4159" priority="311"/>
    <cfRule type="duplicateValues" dxfId="4158" priority="314"/>
    <cfRule type="duplicateValues" dxfId="4157" priority="313"/>
  </conditionalFormatting>
  <conditionalFormatting sqref="C69">
    <cfRule type="duplicateValues" dxfId="4156" priority="310"/>
    <cfRule type="duplicateValues" dxfId="4155" priority="309"/>
    <cfRule type="duplicateValues" dxfId="4154" priority="308"/>
    <cfRule type="duplicateValues" dxfId="4153" priority="307"/>
  </conditionalFormatting>
  <conditionalFormatting sqref="C70">
    <cfRule type="duplicateValues" dxfId="4152" priority="304"/>
    <cfRule type="duplicateValues" dxfId="4151" priority="306"/>
    <cfRule type="duplicateValues" dxfId="4150" priority="305"/>
    <cfRule type="duplicateValues" dxfId="4149" priority="303"/>
  </conditionalFormatting>
  <conditionalFormatting sqref="C71:C73">
    <cfRule type="duplicateValues" dxfId="4148" priority="300"/>
    <cfRule type="duplicateValues" dxfId="4147" priority="299"/>
    <cfRule type="duplicateValues" dxfId="4146" priority="302"/>
    <cfRule type="duplicateValues" dxfId="4145" priority="301"/>
  </conditionalFormatting>
  <conditionalFormatting sqref="C74:C77">
    <cfRule type="duplicateValues" dxfId="4144" priority="297"/>
    <cfRule type="duplicateValues" dxfId="4143" priority="296"/>
    <cfRule type="duplicateValues" dxfId="4142" priority="295"/>
    <cfRule type="duplicateValues" dxfId="4141" priority="298"/>
  </conditionalFormatting>
  <conditionalFormatting sqref="C78">
    <cfRule type="duplicateValues" dxfId="4140" priority="294"/>
    <cfRule type="duplicateValues" dxfId="4139" priority="293"/>
    <cfRule type="duplicateValues" dxfId="4138" priority="292"/>
    <cfRule type="duplicateValues" dxfId="4137" priority="291"/>
  </conditionalFormatting>
  <conditionalFormatting sqref="C79">
    <cfRule type="duplicateValues" dxfId="4136" priority="287"/>
    <cfRule type="duplicateValues" dxfId="4135" priority="290"/>
    <cfRule type="duplicateValues" dxfId="4134" priority="289"/>
    <cfRule type="duplicateValues" dxfId="4133" priority="288"/>
  </conditionalFormatting>
  <conditionalFormatting sqref="C80:C82">
    <cfRule type="duplicateValues" dxfId="4132" priority="284"/>
    <cfRule type="duplicateValues" dxfId="4131" priority="283"/>
    <cfRule type="duplicateValues" dxfId="4130" priority="286"/>
    <cfRule type="duplicateValues" dxfId="4129" priority="285"/>
  </conditionalFormatting>
  <conditionalFormatting sqref="C83">
    <cfRule type="duplicateValues" dxfId="4128" priority="280"/>
    <cfRule type="duplicateValues" dxfId="4127" priority="279"/>
    <cfRule type="duplicateValues" dxfId="4126" priority="282"/>
    <cfRule type="duplicateValues" dxfId="4125" priority="281"/>
  </conditionalFormatting>
  <conditionalFormatting sqref="C87">
    <cfRule type="duplicateValues" dxfId="4124" priority="276"/>
    <cfRule type="duplicateValues" dxfId="4123" priority="278"/>
    <cfRule type="duplicateValues" dxfId="4122" priority="277"/>
    <cfRule type="duplicateValues" dxfId="4121" priority="275"/>
  </conditionalFormatting>
  <conditionalFormatting sqref="C92">
    <cfRule type="duplicateValues" dxfId="4120" priority="273"/>
    <cfRule type="duplicateValues" dxfId="4119" priority="274"/>
    <cfRule type="duplicateValues" dxfId="4118" priority="272"/>
    <cfRule type="duplicateValues" dxfId="4117" priority="271"/>
  </conditionalFormatting>
  <conditionalFormatting sqref="C96:C98">
    <cfRule type="duplicateValues" dxfId="4116" priority="267"/>
    <cfRule type="duplicateValues" dxfId="4115" priority="268"/>
    <cfRule type="duplicateValues" dxfId="4114" priority="269"/>
    <cfRule type="duplicateValues" dxfId="4113" priority="270"/>
  </conditionalFormatting>
  <conditionalFormatting sqref="C99">
    <cfRule type="duplicateValues" dxfId="4112" priority="266"/>
    <cfRule type="duplicateValues" dxfId="4111" priority="265"/>
    <cfRule type="duplicateValues" dxfId="4110" priority="264"/>
    <cfRule type="duplicateValues" dxfId="4109" priority="263"/>
  </conditionalFormatting>
  <conditionalFormatting sqref="C101:C102">
    <cfRule type="duplicateValues" dxfId="4108" priority="262"/>
    <cfRule type="duplicateValues" dxfId="4107" priority="259"/>
    <cfRule type="duplicateValues" dxfId="4106" priority="260"/>
    <cfRule type="duplicateValues" dxfId="4105" priority="261"/>
  </conditionalFormatting>
  <conditionalFormatting sqref="C103:C104">
    <cfRule type="duplicateValues" dxfId="4104" priority="257"/>
    <cfRule type="duplicateValues" dxfId="4103" priority="258"/>
    <cfRule type="duplicateValues" dxfId="4102" priority="256"/>
    <cfRule type="duplicateValues" dxfId="4101" priority="255"/>
  </conditionalFormatting>
  <conditionalFormatting sqref="C105">
    <cfRule type="duplicateValues" dxfId="4100" priority="254"/>
    <cfRule type="duplicateValues" dxfId="4099" priority="253"/>
    <cfRule type="duplicateValues" dxfId="4098" priority="252"/>
    <cfRule type="duplicateValues" dxfId="4097" priority="251"/>
  </conditionalFormatting>
  <conditionalFormatting sqref="C106">
    <cfRule type="duplicateValues" dxfId="4096" priority="250"/>
    <cfRule type="duplicateValues" dxfId="4095" priority="249"/>
    <cfRule type="duplicateValues" dxfId="4094" priority="248"/>
    <cfRule type="duplicateValues" dxfId="4093" priority="247"/>
  </conditionalFormatting>
  <conditionalFormatting sqref="C110">
    <cfRule type="duplicateValues" dxfId="4092" priority="246"/>
    <cfRule type="duplicateValues" dxfId="4091" priority="245"/>
    <cfRule type="duplicateValues" dxfId="4090" priority="244"/>
    <cfRule type="duplicateValues" dxfId="4089" priority="243"/>
  </conditionalFormatting>
  <conditionalFormatting sqref="C114:C117 C120 C122:C123 C125">
    <cfRule type="duplicateValues" dxfId="4088" priority="242"/>
    <cfRule type="duplicateValues" dxfId="4087" priority="241"/>
    <cfRule type="duplicateValues" dxfId="4086" priority="240"/>
  </conditionalFormatting>
  <conditionalFormatting sqref="C114:C117 C120 C122:C125">
    <cfRule type="expression" dxfId="4085" priority="1766" stopIfTrue="1">
      <formula>AND(COUNTIF($C$2:$C$65326, C114)+COUNTIF(#REF!, C114)&gt;1,NOT(ISBLANK(C114)))</formula>
    </cfRule>
    <cfRule type="expression" dxfId="4084" priority="1767"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083" priority="1773"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4082" priority="1772" stopIfTrue="1">
      <formula>AND(COUNTIF($E$2:$E$65330, C116)+COUNTIF(#REF!, C116)&gt;1,NOT(ISBLANK(C116)))</formula>
    </cfRule>
  </conditionalFormatting>
  <conditionalFormatting sqref="C116:C117">
    <cfRule type="expression" dxfId="4081" priority="1774" stopIfTrue="1">
      <formula>AND(COUNTIF($E$2:$E$65320, C116)+COUNTIF(#REF!, C116)&gt;1,NOT(ISBLANK(C116)))</formula>
    </cfRule>
    <cfRule type="expression" dxfId="4080" priority="1775"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079" priority="239"/>
    <cfRule type="duplicateValues" dxfId="4078" priority="238"/>
    <cfRule type="duplicateValues" dxfId="4077" priority="237"/>
    <cfRule type="duplicateValues" dxfId="4076" priority="236"/>
  </conditionalFormatting>
  <conditionalFormatting sqref="C119">
    <cfRule type="duplicateValues" dxfId="4075" priority="233"/>
    <cfRule type="duplicateValues" dxfId="4074" priority="235"/>
    <cfRule type="duplicateValues" dxfId="4073" priority="234"/>
    <cfRule type="duplicateValues" dxfId="4072" priority="232"/>
  </conditionalFormatting>
  <conditionalFormatting sqref="C120 C122:C124">
    <cfRule type="expression" dxfId="4071" priority="1776"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070" priority="1777" stopIfTrue="1">
      <formula>AND(COUNTIF($C$2:$C$65345, C120)+COUNTIF(#REF!, C120)&gt;1,NOT(ISBLANK(C120)))</formula>
    </cfRule>
  </conditionalFormatting>
  <conditionalFormatting sqref="C121">
    <cfRule type="duplicateValues" dxfId="4069" priority="230"/>
    <cfRule type="duplicateValues" dxfId="4068" priority="229"/>
    <cfRule type="duplicateValues" dxfId="4067" priority="228"/>
    <cfRule type="duplicateValues" dxfId="4066" priority="227"/>
  </conditionalFormatting>
  <conditionalFormatting sqref="C124">
    <cfRule type="duplicateValues" dxfId="4065" priority="226"/>
    <cfRule type="duplicateValues" dxfId="4064" priority="225"/>
    <cfRule type="duplicateValues" dxfId="4063" priority="224"/>
    <cfRule type="duplicateValues" dxfId="4062" priority="223"/>
  </conditionalFormatting>
  <conditionalFormatting sqref="C125">
    <cfRule type="expression" dxfId="4061" priority="1781" stopIfTrue="1">
      <formula>AND(COUNTIF($C$1:$C$65349, C125)+COUNTIF(#REF!, C125)&gt;1,NOT(ISBLANK(C125)))</formula>
    </cfRule>
    <cfRule type="expression" dxfId="4060" priority="1780"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4059" priority="222"/>
    <cfRule type="duplicateValues" dxfId="4058" priority="221"/>
    <cfRule type="duplicateValues" dxfId="4057" priority="220"/>
    <cfRule type="duplicateValues" dxfId="4056" priority="219"/>
  </conditionalFormatting>
  <conditionalFormatting sqref="C128">
    <cfRule type="duplicateValues" dxfId="4055" priority="215"/>
    <cfRule type="duplicateValues" dxfId="4054" priority="216"/>
    <cfRule type="duplicateValues" dxfId="4053" priority="218"/>
    <cfRule type="duplicateValues" dxfId="4052" priority="217"/>
  </conditionalFormatting>
  <conditionalFormatting sqref="C129:C130">
    <cfRule type="duplicateValues" dxfId="4051" priority="211"/>
    <cfRule type="duplicateValues" dxfId="4050" priority="212"/>
    <cfRule type="duplicateValues" dxfId="4049" priority="213"/>
    <cfRule type="duplicateValues" dxfId="4048" priority="214"/>
  </conditionalFormatting>
  <conditionalFormatting sqref="C131">
    <cfRule type="duplicateValues" dxfId="4047" priority="209"/>
    <cfRule type="duplicateValues" dxfId="4046" priority="210"/>
    <cfRule type="duplicateValues" dxfId="4045" priority="208"/>
    <cfRule type="duplicateValues" dxfId="4044" priority="207"/>
  </conditionalFormatting>
  <conditionalFormatting sqref="C133">
    <cfRule type="duplicateValues" dxfId="4043" priority="202"/>
    <cfRule type="duplicateValues" dxfId="4042" priority="201"/>
    <cfRule type="duplicateValues" dxfId="4041" priority="200"/>
    <cfRule type="duplicateValues" dxfId="4040" priority="199"/>
  </conditionalFormatting>
  <conditionalFormatting sqref="C134">
    <cfRule type="duplicateValues" dxfId="4039" priority="195"/>
    <cfRule type="duplicateValues" dxfId="4038" priority="198"/>
    <cfRule type="duplicateValues" dxfId="4037" priority="197"/>
    <cfRule type="duplicateValues" dxfId="4036" priority="196"/>
  </conditionalFormatting>
  <conditionalFormatting sqref="C135">
    <cfRule type="duplicateValues" dxfId="4035" priority="191"/>
    <cfRule type="duplicateValues" dxfId="4034" priority="190"/>
    <cfRule type="duplicateValues" dxfId="4033" priority="189"/>
    <cfRule type="duplicateValues" dxfId="4032" priority="193"/>
    <cfRule type="duplicateValues" dxfId="4031" priority="192"/>
  </conditionalFormatting>
  <conditionalFormatting sqref="C136">
    <cfRule type="duplicateValues" dxfId="4030" priority="188"/>
    <cfRule type="duplicateValues" dxfId="4029" priority="187"/>
    <cfRule type="duplicateValues" dxfId="4028" priority="186"/>
    <cfRule type="duplicateValues" dxfId="4027" priority="185"/>
    <cfRule type="duplicateValues" dxfId="4026" priority="184"/>
  </conditionalFormatting>
  <conditionalFormatting sqref="C137">
    <cfRule type="duplicateValues" dxfId="4025" priority="183"/>
    <cfRule type="duplicateValues" dxfId="4024" priority="182"/>
    <cfRule type="duplicateValues" dxfId="4023" priority="181"/>
    <cfRule type="duplicateValues" dxfId="4022" priority="180"/>
    <cfRule type="duplicateValues" dxfId="4021" priority="179"/>
  </conditionalFormatting>
  <conditionalFormatting sqref="C138">
    <cfRule type="duplicateValues" dxfId="4020" priority="178"/>
    <cfRule type="duplicateValues" dxfId="4019" priority="177"/>
    <cfRule type="duplicateValues" dxfId="4018" priority="176"/>
    <cfRule type="duplicateValues" dxfId="4017" priority="175"/>
    <cfRule type="duplicateValues" dxfId="4016" priority="174"/>
  </conditionalFormatting>
  <conditionalFormatting sqref="C139">
    <cfRule type="duplicateValues" dxfId="4015" priority="171"/>
    <cfRule type="duplicateValues" dxfId="4014" priority="170"/>
    <cfRule type="duplicateValues" dxfId="4013" priority="169"/>
    <cfRule type="duplicateValues" dxfId="4012" priority="173"/>
    <cfRule type="duplicateValues" dxfId="4011" priority="172"/>
  </conditionalFormatting>
  <conditionalFormatting sqref="C140">
    <cfRule type="duplicateValues" dxfId="4010" priority="168"/>
    <cfRule type="duplicateValues" dxfId="4009" priority="167"/>
    <cfRule type="duplicateValues" dxfId="4008" priority="166"/>
    <cfRule type="duplicateValues" dxfId="4007" priority="165"/>
    <cfRule type="duplicateValues" dxfId="4006" priority="164"/>
  </conditionalFormatting>
  <conditionalFormatting sqref="C141">
    <cfRule type="duplicateValues" dxfId="4005" priority="156"/>
    <cfRule type="duplicateValues" dxfId="4004" priority="155"/>
    <cfRule type="duplicateValues" dxfId="4003" priority="154"/>
    <cfRule type="duplicateValues" dxfId="4002" priority="158"/>
    <cfRule type="duplicateValues" dxfId="4001" priority="157"/>
  </conditionalFormatting>
  <conditionalFormatting sqref="C142">
    <cfRule type="duplicateValues" dxfId="4000" priority="150"/>
    <cfRule type="duplicateValues" dxfId="3999" priority="151"/>
    <cfRule type="duplicateValues" dxfId="3998" priority="149"/>
    <cfRule type="duplicateValues" dxfId="3997" priority="153"/>
    <cfRule type="duplicateValues" dxfId="3996" priority="152"/>
  </conditionalFormatting>
  <conditionalFormatting sqref="C143">
    <cfRule type="duplicateValues" dxfId="3995" priority="148"/>
    <cfRule type="duplicateValues" dxfId="3994" priority="144"/>
    <cfRule type="duplicateValues" dxfId="3993" priority="147"/>
    <cfRule type="duplicateValues" dxfId="3992" priority="146"/>
    <cfRule type="duplicateValues" dxfId="3991" priority="145"/>
  </conditionalFormatting>
  <conditionalFormatting sqref="C144">
    <cfRule type="duplicateValues" dxfId="3990" priority="143"/>
    <cfRule type="duplicateValues" dxfId="3989" priority="139"/>
    <cfRule type="duplicateValues" dxfId="3988" priority="140"/>
    <cfRule type="duplicateValues" dxfId="3987" priority="141"/>
    <cfRule type="duplicateValues" dxfId="3986" priority="142"/>
  </conditionalFormatting>
  <conditionalFormatting sqref="C145">
    <cfRule type="duplicateValues" dxfId="3985" priority="134"/>
    <cfRule type="duplicateValues" dxfId="3984" priority="135"/>
    <cfRule type="duplicateValues" dxfId="3983" priority="137"/>
    <cfRule type="duplicateValues" dxfId="3982" priority="138"/>
    <cfRule type="duplicateValues" dxfId="3981" priority="136"/>
  </conditionalFormatting>
  <conditionalFormatting sqref="C146">
    <cfRule type="duplicateValues" dxfId="3980" priority="130"/>
    <cfRule type="duplicateValues" dxfId="3979" priority="131"/>
    <cfRule type="duplicateValues" dxfId="3978" priority="132"/>
    <cfRule type="duplicateValues" dxfId="3977" priority="133"/>
    <cfRule type="duplicateValues" dxfId="3976" priority="129"/>
  </conditionalFormatting>
  <conditionalFormatting sqref="C147">
    <cfRule type="duplicateValues" dxfId="3975" priority="128"/>
    <cfRule type="duplicateValues" dxfId="3974" priority="127"/>
    <cfRule type="duplicateValues" dxfId="3973" priority="126"/>
    <cfRule type="duplicateValues" dxfId="3972" priority="125"/>
    <cfRule type="duplicateValues" dxfId="3971" priority="124"/>
  </conditionalFormatting>
  <conditionalFormatting sqref="C148">
    <cfRule type="duplicateValues" dxfId="3970" priority="123"/>
    <cfRule type="duplicateValues" dxfId="3969" priority="122"/>
    <cfRule type="duplicateValues" dxfId="3968" priority="121"/>
    <cfRule type="duplicateValues" dxfId="3967" priority="120"/>
    <cfRule type="duplicateValues" dxfId="3966" priority="119"/>
  </conditionalFormatting>
  <conditionalFormatting sqref="C149:C151">
    <cfRule type="duplicateValues" dxfId="3965" priority="116"/>
    <cfRule type="duplicateValues" dxfId="3964" priority="115"/>
    <cfRule type="duplicateValues" dxfId="3963" priority="114"/>
    <cfRule type="duplicateValues" dxfId="3962" priority="117"/>
    <cfRule type="duplicateValues" dxfId="3961" priority="118"/>
  </conditionalFormatting>
  <conditionalFormatting sqref="C152 C1:C21 C122:C123 C125 C172 C175:C202 C23:C120 C204:C1048576">
    <cfRule type="duplicateValues" dxfId="3960" priority="1782"/>
  </conditionalFormatting>
  <conditionalFormatting sqref="C152 C1:C21 C172 C175:C202 C23:C134 C204:C1048576">
    <cfRule type="duplicateValues" dxfId="3959" priority="1792"/>
  </conditionalFormatting>
  <conditionalFormatting sqref="C152 C55:C56 C33:C35 C24:C26 C28:C29 C61 C84:C86 C88:C91 C93:C95 C100 C107:C109 C111:C113 C172 C175:C202 C204:C1048576">
    <cfRule type="duplicateValues" dxfId="3958" priority="1800"/>
  </conditionalFormatting>
  <conditionalFormatting sqref="C152 C55:C56 C33:C35 C24:C26 C28:C30 C61 C84:C86 C88:C91 C93:C95 C100 C107:C109 C111:C113 C172 C175:C202 C204:C1048576">
    <cfRule type="duplicateValues" dxfId="3957" priority="1817"/>
  </conditionalFormatting>
  <conditionalFormatting sqref="C152 C55:C56 C33:C35 C61 C84:C86 C88:C91 C93:C95 C100 C107:C109 C111:C113 C172 C175:C202 C204:C1048576">
    <cfRule type="duplicateValues" dxfId="3956" priority="1834"/>
  </conditionalFormatting>
  <conditionalFormatting sqref="C153">
    <cfRule type="duplicateValues" dxfId="3955" priority="111"/>
    <cfRule type="duplicateValues" dxfId="3954" priority="113"/>
    <cfRule type="duplicateValues" dxfId="3953" priority="112"/>
    <cfRule type="duplicateValues" dxfId="3952" priority="109"/>
    <cfRule type="duplicateValues" dxfId="3951" priority="110"/>
  </conditionalFormatting>
  <conditionalFormatting sqref="C154">
    <cfRule type="duplicateValues" dxfId="3950" priority="105"/>
    <cfRule type="duplicateValues" dxfId="3949" priority="108"/>
    <cfRule type="duplicateValues" dxfId="3948" priority="107"/>
    <cfRule type="duplicateValues" dxfId="3947" priority="106"/>
    <cfRule type="duplicateValues" dxfId="3946" priority="104"/>
  </conditionalFormatting>
  <conditionalFormatting sqref="C155">
    <cfRule type="duplicateValues" dxfId="3945" priority="102"/>
    <cfRule type="duplicateValues" dxfId="3944" priority="101"/>
    <cfRule type="duplicateValues" dxfId="3943" priority="100"/>
    <cfRule type="duplicateValues" dxfId="3942" priority="99"/>
    <cfRule type="duplicateValues" dxfId="3941" priority="103"/>
  </conditionalFormatting>
  <conditionalFormatting sqref="C156">
    <cfRule type="duplicateValues" dxfId="3940" priority="98"/>
    <cfRule type="duplicateValues" dxfId="3939" priority="96"/>
    <cfRule type="duplicateValues" dxfId="3938" priority="95"/>
    <cfRule type="duplicateValues" dxfId="3937" priority="94"/>
    <cfRule type="duplicateValues" dxfId="3936" priority="97"/>
  </conditionalFormatting>
  <conditionalFormatting sqref="C157:C158">
    <cfRule type="duplicateValues" dxfId="3935" priority="93"/>
    <cfRule type="duplicateValues" dxfId="3934" priority="92"/>
    <cfRule type="duplicateValues" dxfId="3933" priority="91"/>
    <cfRule type="duplicateValues" dxfId="3932" priority="90"/>
    <cfRule type="duplicateValues" dxfId="3931" priority="89"/>
  </conditionalFormatting>
  <conditionalFormatting sqref="C159">
    <cfRule type="duplicateValues" dxfId="3930" priority="87"/>
    <cfRule type="duplicateValues" dxfId="3929" priority="88"/>
    <cfRule type="duplicateValues" dxfId="3928" priority="86"/>
    <cfRule type="duplicateValues" dxfId="3927" priority="85"/>
    <cfRule type="duplicateValues" dxfId="3926" priority="84"/>
  </conditionalFormatting>
  <conditionalFormatting sqref="C160">
    <cfRule type="duplicateValues" dxfId="3925" priority="83"/>
    <cfRule type="duplicateValues" dxfId="3924" priority="82"/>
    <cfRule type="duplicateValues" dxfId="3923" priority="81"/>
    <cfRule type="duplicateValues" dxfId="3922" priority="80"/>
    <cfRule type="duplicateValues" dxfId="3921" priority="79"/>
  </conditionalFormatting>
  <conditionalFormatting sqref="C161">
    <cfRule type="duplicateValues" dxfId="3920" priority="78"/>
    <cfRule type="duplicateValues" dxfId="3919" priority="77"/>
    <cfRule type="duplicateValues" dxfId="3918" priority="76"/>
    <cfRule type="duplicateValues" dxfId="3917" priority="75"/>
    <cfRule type="duplicateValues" dxfId="3916" priority="74"/>
  </conditionalFormatting>
  <conditionalFormatting sqref="C162">
    <cfRule type="duplicateValues" dxfId="3915" priority="71"/>
    <cfRule type="duplicateValues" dxfId="3914" priority="69"/>
    <cfRule type="duplicateValues" dxfId="3913" priority="70"/>
    <cfRule type="duplicateValues" dxfId="3912" priority="73"/>
    <cfRule type="duplicateValues" dxfId="3911" priority="72"/>
  </conditionalFormatting>
  <conditionalFormatting sqref="C163">
    <cfRule type="duplicateValues" dxfId="3910" priority="68"/>
    <cfRule type="duplicateValues" dxfId="3909" priority="67"/>
    <cfRule type="duplicateValues" dxfId="3908" priority="66"/>
    <cfRule type="duplicateValues" dxfId="3907" priority="65"/>
    <cfRule type="duplicateValues" dxfId="3906" priority="64"/>
  </conditionalFormatting>
  <conditionalFormatting sqref="C164:C165">
    <cfRule type="duplicateValues" dxfId="3905" priority="60"/>
    <cfRule type="duplicateValues" dxfId="3904" priority="59"/>
    <cfRule type="duplicateValues" dxfId="3903" priority="58"/>
    <cfRule type="duplicateValues" dxfId="3902" priority="62"/>
    <cfRule type="duplicateValues" dxfId="3901" priority="61"/>
  </conditionalFormatting>
  <conditionalFormatting sqref="C166">
    <cfRule type="duplicateValues" dxfId="3900" priority="55"/>
    <cfRule type="duplicateValues" dxfId="3899" priority="57"/>
    <cfRule type="duplicateValues" dxfId="3898" priority="56"/>
    <cfRule type="duplicateValues" dxfId="3897" priority="54"/>
    <cfRule type="duplicateValues" dxfId="3896" priority="53"/>
  </conditionalFormatting>
  <conditionalFormatting sqref="C167">
    <cfRule type="duplicateValues" dxfId="3895" priority="52"/>
    <cfRule type="duplicateValues" dxfId="3894" priority="51"/>
    <cfRule type="duplicateValues" dxfId="3893" priority="50"/>
    <cfRule type="duplicateValues" dxfId="3892" priority="49"/>
    <cfRule type="duplicateValues" dxfId="3891" priority="48"/>
  </conditionalFormatting>
  <conditionalFormatting sqref="C168">
    <cfRule type="duplicateValues" dxfId="3890" priority="43"/>
    <cfRule type="duplicateValues" dxfId="3889" priority="45"/>
    <cfRule type="duplicateValues" dxfId="3888" priority="47"/>
    <cfRule type="duplicateValues" dxfId="3887" priority="46"/>
    <cfRule type="duplicateValues" dxfId="3886" priority="44"/>
  </conditionalFormatting>
  <conditionalFormatting sqref="C169:C170">
    <cfRule type="duplicateValues" dxfId="3885" priority="38"/>
    <cfRule type="duplicateValues" dxfId="3884" priority="40"/>
    <cfRule type="duplicateValues" dxfId="3883" priority="41"/>
    <cfRule type="duplicateValues" dxfId="3882" priority="42"/>
    <cfRule type="duplicateValues" dxfId="3881" priority="39"/>
  </conditionalFormatting>
  <conditionalFormatting sqref="C171">
    <cfRule type="duplicateValues" dxfId="3880" priority="35"/>
    <cfRule type="duplicateValues" dxfId="3879" priority="36"/>
    <cfRule type="duplicateValues" dxfId="3878" priority="37"/>
    <cfRule type="duplicateValues" dxfId="3877" priority="34"/>
    <cfRule type="duplicateValues" dxfId="3876" priority="33"/>
  </conditionalFormatting>
  <conditionalFormatting sqref="C173:C174">
    <cfRule type="duplicateValues" dxfId="3875" priority="32"/>
    <cfRule type="duplicateValues" dxfId="3874" priority="31"/>
    <cfRule type="duplicateValues" dxfId="3873" priority="30"/>
    <cfRule type="duplicateValues" dxfId="3872" priority="29"/>
    <cfRule type="duplicateValues" dxfId="3871" priority="28"/>
  </conditionalFormatting>
  <conditionalFormatting sqref="C203">
    <cfRule type="duplicateValues" dxfId="3870" priority="24"/>
    <cfRule type="duplicateValues" dxfId="3869" priority="23"/>
    <cfRule type="duplicateValues" dxfId="3868" priority="22"/>
    <cfRule type="duplicateValues" dxfId="3867" priority="25"/>
    <cfRule type="duplicateValues" dxfId="3866" priority="26"/>
  </conditionalFormatting>
  <conditionalFormatting sqref="C132:D132">
    <cfRule type="duplicateValues" dxfId="3865" priority="206"/>
    <cfRule type="duplicateValues" dxfId="3864" priority="203"/>
    <cfRule type="duplicateValues" dxfId="3863" priority="204"/>
    <cfRule type="duplicateValues" dxfId="3862" priority="205"/>
  </conditionalFormatting>
  <conditionalFormatting sqref="S1:S20 W21 S23:S1048576">
    <cfRule type="containsText" dxfId="3861" priority="27" operator="containsText" text="Complete">
      <formula>NOT(ISERROR(SEARCH("Complete",S1)))</formula>
    </cfRule>
  </conditionalFormatting>
  <conditionalFormatting sqref="T21">
    <cfRule type="duplicateValues" dxfId="3860" priority="162"/>
    <cfRule type="duplicateValues" dxfId="3859" priority="160"/>
    <cfRule type="duplicateValues" dxfId="3858" priority="161"/>
    <cfRule type="duplicateValues" dxfId="3857" priority="159"/>
    <cfRule type="duplicateValues" dxfId="3856" priority="163"/>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4.5" x14ac:dyDescent="0.35"/>
  <cols>
    <col min="3" max="3" width="11.6328125" bestFit="1" customWidth="1"/>
    <col min="4" max="4" width="16.7265625" customWidth="1"/>
  </cols>
  <sheetData>
    <row r="1" spans="1:4" ht="30.5" customHeight="1" x14ac:dyDescent="0.35">
      <c r="A1" s="548" t="s">
        <v>891</v>
      </c>
      <c r="B1" s="548" t="s">
        <v>795</v>
      </c>
      <c r="C1" s="548" t="s">
        <v>892</v>
      </c>
      <c r="D1" s="548" t="s">
        <v>893</v>
      </c>
    </row>
    <row r="2" spans="1:4" x14ac:dyDescent="0.35">
      <c r="A2" s="552" t="s">
        <v>630</v>
      </c>
      <c r="B2" s="43" t="s">
        <v>181</v>
      </c>
      <c r="C2" s="43" t="s">
        <v>91</v>
      </c>
      <c r="D2" s="66" t="s">
        <v>894</v>
      </c>
    </row>
    <row r="3" spans="1:4" x14ac:dyDescent="0.35">
      <c r="A3" s="552" t="s">
        <v>504</v>
      </c>
      <c r="B3" s="43" t="s">
        <v>475</v>
      </c>
      <c r="C3" s="43" t="s">
        <v>74</v>
      </c>
      <c r="D3" s="66" t="s">
        <v>895</v>
      </c>
    </row>
    <row r="4" spans="1:4" x14ac:dyDescent="0.35">
      <c r="A4" s="43" t="s">
        <v>103</v>
      </c>
      <c r="B4" s="43" t="s">
        <v>77</v>
      </c>
      <c r="C4" s="43" t="s">
        <v>58</v>
      </c>
      <c r="D4" s="66" t="s">
        <v>895</v>
      </c>
    </row>
    <row r="5" spans="1:4" x14ac:dyDescent="0.35">
      <c r="A5" s="552" t="s">
        <v>56</v>
      </c>
      <c r="B5" s="43" t="s">
        <v>57</v>
      </c>
      <c r="C5" s="43" t="s">
        <v>58</v>
      </c>
      <c r="D5" s="66" t="s">
        <v>895</v>
      </c>
    </row>
    <row r="6" spans="1:4" x14ac:dyDescent="0.35">
      <c r="A6" s="552" t="s">
        <v>76</v>
      </c>
      <c r="B6" s="43" t="s">
        <v>77</v>
      </c>
      <c r="C6" s="43" t="s">
        <v>58</v>
      </c>
      <c r="D6" s="66" t="s">
        <v>895</v>
      </c>
    </row>
    <row r="7" spans="1:4" x14ac:dyDescent="0.35">
      <c r="A7" s="552" t="s">
        <v>62</v>
      </c>
      <c r="B7" s="43" t="s">
        <v>63</v>
      </c>
      <c r="C7" s="43" t="s">
        <v>58</v>
      </c>
      <c r="D7" s="66" t="s">
        <v>895</v>
      </c>
    </row>
    <row r="8" spans="1:4" x14ac:dyDescent="0.35">
      <c r="A8" s="552" t="s">
        <v>64</v>
      </c>
      <c r="B8" s="43" t="s">
        <v>65</v>
      </c>
      <c r="C8" s="43" t="s">
        <v>58</v>
      </c>
      <c r="D8" s="66" t="s">
        <v>895</v>
      </c>
    </row>
    <row r="9" spans="1:4" x14ac:dyDescent="0.35">
      <c r="A9" s="552" t="s">
        <v>95</v>
      </c>
      <c r="B9" s="43" t="s">
        <v>77</v>
      </c>
      <c r="C9" s="43" t="s">
        <v>58</v>
      </c>
      <c r="D9" s="66" t="s">
        <v>895</v>
      </c>
    </row>
    <row r="10" spans="1:4" x14ac:dyDescent="0.35">
      <c r="A10" s="552" t="s">
        <v>112</v>
      </c>
      <c r="B10" s="43" t="s">
        <v>77</v>
      </c>
      <c r="C10" s="43" t="s">
        <v>58</v>
      </c>
      <c r="D10" s="66" t="s">
        <v>895</v>
      </c>
    </row>
    <row r="11" spans="1:4" x14ac:dyDescent="0.35">
      <c r="A11" s="43" t="s">
        <v>100</v>
      </c>
      <c r="B11" s="43" t="s">
        <v>79</v>
      </c>
      <c r="C11" s="43" t="s">
        <v>101</v>
      </c>
      <c r="D11" s="66" t="s">
        <v>894</v>
      </c>
    </row>
    <row r="12" spans="1:4" x14ac:dyDescent="0.35">
      <c r="A12" s="552" t="s">
        <v>122</v>
      </c>
      <c r="B12" s="43" t="s">
        <v>123</v>
      </c>
      <c r="C12" s="43" t="s">
        <v>101</v>
      </c>
      <c r="D12" s="66" t="s">
        <v>894</v>
      </c>
    </row>
    <row r="13" spans="1:4" x14ac:dyDescent="0.35">
      <c r="A13" s="552" t="s">
        <v>489</v>
      </c>
      <c r="B13" s="43" t="s">
        <v>511</v>
      </c>
      <c r="C13" s="43" t="s">
        <v>74</v>
      </c>
      <c r="D13" s="66" t="s">
        <v>895</v>
      </c>
    </row>
    <row r="14" spans="1:4" x14ac:dyDescent="0.35">
      <c r="A14" s="552" t="s">
        <v>478</v>
      </c>
      <c r="B14" s="43" t="s">
        <v>65</v>
      </c>
      <c r="C14" s="43" t="s">
        <v>101</v>
      </c>
      <c r="D14" s="66" t="s">
        <v>894</v>
      </c>
    </row>
    <row r="15" spans="1:4" x14ac:dyDescent="0.35">
      <c r="A15" s="552" t="s">
        <v>432</v>
      </c>
      <c r="B15" s="43" t="s">
        <v>65</v>
      </c>
      <c r="C15" s="43" t="s">
        <v>101</v>
      </c>
      <c r="D15" s="66" t="s">
        <v>894</v>
      </c>
    </row>
    <row r="16" spans="1:4" x14ac:dyDescent="0.35">
      <c r="A16" s="552" t="s">
        <v>407</v>
      </c>
      <c r="B16" s="562" t="s">
        <v>65</v>
      </c>
      <c r="C16" s="43" t="s">
        <v>74</v>
      </c>
      <c r="D16" s="66" t="s">
        <v>895</v>
      </c>
    </row>
    <row r="17" spans="1:4" x14ac:dyDescent="0.35">
      <c r="A17" s="552" t="s">
        <v>422</v>
      </c>
      <c r="B17" s="562" t="s">
        <v>65</v>
      </c>
      <c r="C17" s="43" t="s">
        <v>101</v>
      </c>
      <c r="D17" s="66" t="s">
        <v>894</v>
      </c>
    </row>
    <row r="18" spans="1:4" x14ac:dyDescent="0.35">
      <c r="A18" s="647" t="s">
        <v>222</v>
      </c>
      <c r="B18" s="648" t="s">
        <v>77</v>
      </c>
      <c r="C18" s="648" t="s">
        <v>74</v>
      </c>
      <c r="D18" s="66" t="s">
        <v>895</v>
      </c>
    </row>
    <row r="19" spans="1:4" x14ac:dyDescent="0.35">
      <c r="A19" s="552" t="s">
        <v>456</v>
      </c>
      <c r="B19" s="43" t="s">
        <v>468</v>
      </c>
      <c r="C19" s="43" t="s">
        <v>74</v>
      </c>
      <c r="D19" s="66" t="s">
        <v>895</v>
      </c>
    </row>
    <row r="20" spans="1:4" x14ac:dyDescent="0.35">
      <c r="A20" s="552" t="s">
        <v>457</v>
      </c>
      <c r="B20" s="43" t="s">
        <v>79</v>
      </c>
      <c r="C20" s="43" t="s">
        <v>74</v>
      </c>
      <c r="D20" s="66" t="s">
        <v>895</v>
      </c>
    </row>
    <row r="21" spans="1:4" x14ac:dyDescent="0.35">
      <c r="A21" s="552" t="s">
        <v>225</v>
      </c>
      <c r="B21" s="43" t="s">
        <v>181</v>
      </c>
      <c r="C21" s="43" t="s">
        <v>101</v>
      </c>
      <c r="D21" s="66" t="s">
        <v>894</v>
      </c>
    </row>
    <row r="22" spans="1:4" x14ac:dyDescent="0.35">
      <c r="A22" s="552" t="s">
        <v>212</v>
      </c>
      <c r="B22" s="43" t="s">
        <v>63</v>
      </c>
      <c r="C22" s="43" t="s">
        <v>74</v>
      </c>
      <c r="D22" s="66" t="s">
        <v>895</v>
      </c>
    </row>
    <row r="23" spans="1:4" x14ac:dyDescent="0.35">
      <c r="A23" s="552" t="s">
        <v>493</v>
      </c>
      <c r="B23" s="43" t="s">
        <v>77</v>
      </c>
      <c r="C23" s="43" t="s">
        <v>101</v>
      </c>
      <c r="D23" s="66" t="s">
        <v>894</v>
      </c>
    </row>
    <row r="24" spans="1:4" x14ac:dyDescent="0.35">
      <c r="A24" s="552" t="s">
        <v>632</v>
      </c>
      <c r="B24" s="43" t="s">
        <v>77</v>
      </c>
      <c r="C24" s="43" t="s">
        <v>91</v>
      </c>
      <c r="D24" s="66" t="s">
        <v>894</v>
      </c>
    </row>
    <row r="25" spans="1:4" x14ac:dyDescent="0.35">
      <c r="A25" s="552" t="s">
        <v>230</v>
      </c>
      <c r="B25" s="43" t="s">
        <v>231</v>
      </c>
      <c r="C25" s="43" t="s">
        <v>74</v>
      </c>
      <c r="D25" s="66" t="s">
        <v>895</v>
      </c>
    </row>
    <row r="26" spans="1:4" x14ac:dyDescent="0.35">
      <c r="A26" s="552" t="s">
        <v>129</v>
      </c>
      <c r="B26" s="43" t="s">
        <v>79</v>
      </c>
      <c r="C26" s="43" t="s">
        <v>74</v>
      </c>
      <c r="D26" s="66" t="s">
        <v>895</v>
      </c>
    </row>
    <row r="27" spans="1:4" x14ac:dyDescent="0.35">
      <c r="A27" s="43" t="s">
        <v>109</v>
      </c>
      <c r="B27" s="43" t="s">
        <v>79</v>
      </c>
      <c r="C27" s="43" t="s">
        <v>91</v>
      </c>
      <c r="D27" s="66" t="s">
        <v>894</v>
      </c>
    </row>
    <row r="28" spans="1:4" x14ac:dyDescent="0.35">
      <c r="A28" s="552" t="s">
        <v>131</v>
      </c>
      <c r="B28" s="43" t="s">
        <v>132</v>
      </c>
      <c r="C28" s="43" t="s">
        <v>58</v>
      </c>
      <c r="D28" s="66" t="s">
        <v>895</v>
      </c>
    </row>
    <row r="29" spans="1:4" x14ac:dyDescent="0.35">
      <c r="A29" s="552" t="s">
        <v>85</v>
      </c>
      <c r="B29" s="43" t="s">
        <v>65</v>
      </c>
      <c r="C29" s="43" t="s">
        <v>58</v>
      </c>
      <c r="D29" s="66" t="s">
        <v>895</v>
      </c>
    </row>
    <row r="30" spans="1:4" x14ac:dyDescent="0.35">
      <c r="A30" s="552" t="s">
        <v>445</v>
      </c>
      <c r="B30" s="43" t="s">
        <v>468</v>
      </c>
      <c r="C30" s="43" t="s">
        <v>74</v>
      </c>
      <c r="D30" s="66" t="s">
        <v>895</v>
      </c>
    </row>
    <row r="31" spans="1:4" x14ac:dyDescent="0.35">
      <c r="A31" s="552" t="s">
        <v>446</v>
      </c>
      <c r="B31" s="43" t="s">
        <v>181</v>
      </c>
      <c r="C31" s="43" t="s">
        <v>101</v>
      </c>
      <c r="D31" s="66" t="s">
        <v>894</v>
      </c>
    </row>
    <row r="32" spans="1:4" x14ac:dyDescent="0.35">
      <c r="A32" s="552" t="s">
        <v>78</v>
      </c>
      <c r="B32" s="43" t="s">
        <v>79</v>
      </c>
      <c r="C32" s="43" t="s">
        <v>74</v>
      </c>
      <c r="D32" s="66" t="s">
        <v>895</v>
      </c>
    </row>
    <row r="33" spans="1:4" x14ac:dyDescent="0.35">
      <c r="A33" s="552" t="s">
        <v>90</v>
      </c>
      <c r="B33" s="43" t="s">
        <v>79</v>
      </c>
      <c r="C33" s="43" t="s">
        <v>91</v>
      </c>
      <c r="D33" s="66" t="s">
        <v>894</v>
      </c>
    </row>
    <row r="34" spans="1:4" x14ac:dyDescent="0.35">
      <c r="A34" s="552" t="s">
        <v>156</v>
      </c>
      <c r="B34" s="43" t="s">
        <v>79</v>
      </c>
      <c r="C34" s="43" t="s">
        <v>91</v>
      </c>
      <c r="D34" s="66" t="s">
        <v>894</v>
      </c>
    </row>
    <row r="35" spans="1:4" x14ac:dyDescent="0.35">
      <c r="A35" s="552" t="s">
        <v>89</v>
      </c>
      <c r="B35" s="43" t="s">
        <v>65</v>
      </c>
      <c r="C35" s="43" t="s">
        <v>58</v>
      </c>
      <c r="D35" s="66" t="s">
        <v>895</v>
      </c>
    </row>
    <row r="36" spans="1:4" x14ac:dyDescent="0.35">
      <c r="A36" s="552" t="s">
        <v>167</v>
      </c>
      <c r="B36" s="43" t="s">
        <v>132</v>
      </c>
      <c r="C36" s="43" t="s">
        <v>74</v>
      </c>
      <c r="D36" s="66" t="s">
        <v>895</v>
      </c>
    </row>
    <row r="37" spans="1:4" x14ac:dyDescent="0.35">
      <c r="A37" s="552" t="s">
        <v>67</v>
      </c>
      <c r="B37" s="43" t="s">
        <v>68</v>
      </c>
      <c r="C37" s="43" t="s">
        <v>58</v>
      </c>
      <c r="D37" s="66" t="s">
        <v>895</v>
      </c>
    </row>
    <row r="38" spans="1:4" x14ac:dyDescent="0.35">
      <c r="A38" s="552" t="s">
        <v>70</v>
      </c>
      <c r="B38" s="43" t="s">
        <v>68</v>
      </c>
      <c r="C38" s="43" t="s">
        <v>58</v>
      </c>
      <c r="D38" s="66" t="s">
        <v>895</v>
      </c>
    </row>
    <row r="39" spans="1:4" x14ac:dyDescent="0.35">
      <c r="A39" s="43" t="s">
        <v>83</v>
      </c>
      <c r="B39" s="43" t="s">
        <v>65</v>
      </c>
      <c r="C39" s="43" t="s">
        <v>58</v>
      </c>
      <c r="D39" s="66" t="s">
        <v>895</v>
      </c>
    </row>
    <row r="40" spans="1:4" x14ac:dyDescent="0.35">
      <c r="A40" s="43" t="s">
        <v>84</v>
      </c>
      <c r="B40" s="43" t="s">
        <v>77</v>
      </c>
      <c r="C40" s="43" t="s">
        <v>58</v>
      </c>
      <c r="D40" s="66" t="s">
        <v>895</v>
      </c>
    </row>
    <row r="41" spans="1:4" x14ac:dyDescent="0.35">
      <c r="A41" s="552" t="s">
        <v>135</v>
      </c>
      <c r="B41" s="43" t="s">
        <v>123</v>
      </c>
      <c r="C41" s="43" t="s">
        <v>58</v>
      </c>
      <c r="D41" s="66" t="s">
        <v>895</v>
      </c>
    </row>
    <row r="42" spans="1:4" x14ac:dyDescent="0.35">
      <c r="A42" s="552" t="s">
        <v>71</v>
      </c>
      <c r="B42" s="43" t="s">
        <v>68</v>
      </c>
      <c r="C42" s="43" t="s">
        <v>58</v>
      </c>
      <c r="D42" s="66" t="s">
        <v>895</v>
      </c>
    </row>
    <row r="43" spans="1:4" x14ac:dyDescent="0.35">
      <c r="A43" s="552" t="s">
        <v>116</v>
      </c>
      <c r="B43" s="43" t="s">
        <v>65</v>
      </c>
      <c r="C43" s="43" t="s">
        <v>58</v>
      </c>
      <c r="D43" s="66" t="s">
        <v>895</v>
      </c>
    </row>
    <row r="44" spans="1:4" x14ac:dyDescent="0.35">
      <c r="A44" s="552" t="s">
        <v>106</v>
      </c>
      <c r="B44" s="43" t="s">
        <v>77</v>
      </c>
      <c r="C44" s="43" t="s">
        <v>101</v>
      </c>
      <c r="D44" s="66" t="s">
        <v>894</v>
      </c>
    </row>
    <row r="45" spans="1:4" x14ac:dyDescent="0.35">
      <c r="A45" s="552" t="s">
        <v>512</v>
      </c>
      <c r="B45" s="43" t="s">
        <v>77</v>
      </c>
      <c r="C45" s="43" t="s">
        <v>74</v>
      </c>
      <c r="D45" s="66" t="s">
        <v>895</v>
      </c>
    </row>
    <row r="46" spans="1:4" x14ac:dyDescent="0.35">
      <c r="A46" s="552" t="s">
        <v>104</v>
      </c>
      <c r="B46" s="43" t="s">
        <v>77</v>
      </c>
      <c r="C46" s="43" t="s">
        <v>91</v>
      </c>
      <c r="D46" s="66" t="s">
        <v>894</v>
      </c>
    </row>
    <row r="47" spans="1:4" x14ac:dyDescent="0.35">
      <c r="A47" s="552" t="s">
        <v>81</v>
      </c>
      <c r="B47" s="43" t="s">
        <v>65</v>
      </c>
      <c r="C47" s="43" t="s">
        <v>58</v>
      </c>
      <c r="D47" s="66" t="s">
        <v>895</v>
      </c>
    </row>
    <row r="48" spans="1:4" x14ac:dyDescent="0.35">
      <c r="A48" s="552" t="s">
        <v>88</v>
      </c>
      <c r="B48" s="43" t="s">
        <v>77</v>
      </c>
      <c r="C48" s="43" t="s">
        <v>58</v>
      </c>
      <c r="D48" s="66" t="s">
        <v>895</v>
      </c>
    </row>
    <row r="49" spans="1:4" x14ac:dyDescent="0.35">
      <c r="A49" s="552" t="s">
        <v>87</v>
      </c>
      <c r="B49" s="43" t="s">
        <v>65</v>
      </c>
      <c r="C49" s="43" t="s">
        <v>58</v>
      </c>
      <c r="D49" s="66" t="s">
        <v>895</v>
      </c>
    </row>
    <row r="50" spans="1:4" x14ac:dyDescent="0.35">
      <c r="A50" s="552" t="s">
        <v>125</v>
      </c>
      <c r="B50" s="43" t="s">
        <v>126</v>
      </c>
      <c r="C50" s="43" t="s">
        <v>74</v>
      </c>
      <c r="D50" s="66" t="s">
        <v>895</v>
      </c>
    </row>
    <row r="51" spans="1:4" x14ac:dyDescent="0.35">
      <c r="A51" s="43" t="s">
        <v>96</v>
      </c>
      <c r="B51" s="43" t="s">
        <v>77</v>
      </c>
      <c r="C51" s="43" t="s">
        <v>58</v>
      </c>
      <c r="D51" s="66" t="s">
        <v>895</v>
      </c>
    </row>
    <row r="52" spans="1:4" x14ac:dyDescent="0.35">
      <c r="A52" s="552" t="s">
        <v>73</v>
      </c>
      <c r="B52" s="43" t="s">
        <v>68</v>
      </c>
      <c r="C52" s="43" t="s">
        <v>74</v>
      </c>
      <c r="D52" s="66" t="s">
        <v>895</v>
      </c>
    </row>
    <row r="53" spans="1:4" x14ac:dyDescent="0.35">
      <c r="A53" s="552" t="s">
        <v>169</v>
      </c>
      <c r="B53" s="43" t="s">
        <v>170</v>
      </c>
      <c r="C53" s="43" t="s">
        <v>74</v>
      </c>
      <c r="D53" s="66" t="s">
        <v>895</v>
      </c>
    </row>
    <row r="54" spans="1:4" x14ac:dyDescent="0.35">
      <c r="A54" s="552" t="s">
        <v>93</v>
      </c>
      <c r="B54" s="43" t="s">
        <v>77</v>
      </c>
      <c r="C54" s="43" t="s">
        <v>58</v>
      </c>
      <c r="D54" s="66" t="s">
        <v>895</v>
      </c>
    </row>
    <row r="55" spans="1:4" x14ac:dyDescent="0.35">
      <c r="A55" s="43" t="s">
        <v>98</v>
      </c>
      <c r="B55" s="43" t="s">
        <v>77</v>
      </c>
      <c r="C55" s="43" t="s">
        <v>58</v>
      </c>
      <c r="D55" s="66" t="s">
        <v>895</v>
      </c>
    </row>
    <row r="56" spans="1:4" x14ac:dyDescent="0.35">
      <c r="A56" s="552" t="s">
        <v>110</v>
      </c>
      <c r="B56" s="43" t="s">
        <v>65</v>
      </c>
      <c r="C56" s="43" t="s">
        <v>91</v>
      </c>
      <c r="D56" s="66" t="s">
        <v>894</v>
      </c>
    </row>
    <row r="57" spans="1:4" x14ac:dyDescent="0.35">
      <c r="A57" s="552" t="s">
        <v>144</v>
      </c>
      <c r="B57" s="43" t="s">
        <v>77</v>
      </c>
      <c r="C57" s="43" t="s">
        <v>74</v>
      </c>
      <c r="D57" s="66" t="s">
        <v>895</v>
      </c>
    </row>
    <row r="58" spans="1:4" x14ac:dyDescent="0.35">
      <c r="A58" s="43" t="s">
        <v>199</v>
      </c>
      <c r="B58" s="43" t="s">
        <v>200</v>
      </c>
      <c r="C58" s="43" t="s">
        <v>74</v>
      </c>
      <c r="D58" s="66" t="s">
        <v>895</v>
      </c>
    </row>
    <row r="59" spans="1:4" x14ac:dyDescent="0.35">
      <c r="A59" s="552" t="s">
        <v>639</v>
      </c>
      <c r="B59" s="43" t="s">
        <v>640</v>
      </c>
      <c r="C59" s="43" t="s">
        <v>58</v>
      </c>
      <c r="D59" s="66" t="s">
        <v>895</v>
      </c>
    </row>
    <row r="60" spans="1:4" x14ac:dyDescent="0.35">
      <c r="A60" s="552" t="s">
        <v>121</v>
      </c>
      <c r="B60" s="43" t="s">
        <v>79</v>
      </c>
      <c r="C60" s="43" t="s">
        <v>74</v>
      </c>
      <c r="D60" s="66" t="s">
        <v>895</v>
      </c>
    </row>
    <row r="61" spans="1:4" x14ac:dyDescent="0.35">
      <c r="A61" s="43" t="s">
        <v>99</v>
      </c>
      <c r="B61" s="43" t="s">
        <v>68</v>
      </c>
      <c r="C61" s="43" t="s">
        <v>58</v>
      </c>
      <c r="D61" s="66" t="s">
        <v>895</v>
      </c>
    </row>
    <row r="62" spans="1:4" x14ac:dyDescent="0.35">
      <c r="A62" s="552" t="s">
        <v>111</v>
      </c>
      <c r="B62" s="43" t="s">
        <v>79</v>
      </c>
      <c r="C62" s="43" t="s">
        <v>74</v>
      </c>
      <c r="D62" s="66" t="s">
        <v>895</v>
      </c>
    </row>
    <row r="63" spans="1:4" x14ac:dyDescent="0.35">
      <c r="A63" s="552" t="s">
        <v>137</v>
      </c>
      <c r="B63" s="43" t="s">
        <v>65</v>
      </c>
      <c r="C63" s="43" t="s">
        <v>74</v>
      </c>
      <c r="D63" s="66" t="s">
        <v>895</v>
      </c>
    </row>
    <row r="64" spans="1:4" x14ac:dyDescent="0.35">
      <c r="A64" s="552" t="s">
        <v>130</v>
      </c>
      <c r="B64" s="43" t="s">
        <v>63</v>
      </c>
      <c r="C64" s="43" t="s">
        <v>74</v>
      </c>
      <c r="D64" s="66" t="s">
        <v>895</v>
      </c>
    </row>
    <row r="65" spans="1:4" x14ac:dyDescent="0.35">
      <c r="A65" s="552" t="s">
        <v>159</v>
      </c>
      <c r="B65" s="43" t="s">
        <v>63</v>
      </c>
      <c r="C65" s="43" t="s">
        <v>74</v>
      </c>
      <c r="D65" s="66" t="s">
        <v>895</v>
      </c>
    </row>
    <row r="66" spans="1:4" x14ac:dyDescent="0.35">
      <c r="A66" s="552" t="s">
        <v>149</v>
      </c>
      <c r="B66" s="43" t="s">
        <v>150</v>
      </c>
      <c r="C66" s="43" t="s">
        <v>91</v>
      </c>
      <c r="D66" s="66" t="s">
        <v>894</v>
      </c>
    </row>
    <row r="67" spans="1:4" x14ac:dyDescent="0.35">
      <c r="A67" s="552" t="s">
        <v>160</v>
      </c>
      <c r="B67" s="43" t="s">
        <v>77</v>
      </c>
      <c r="C67" s="43" t="s">
        <v>74</v>
      </c>
      <c r="D67" s="66" t="s">
        <v>895</v>
      </c>
    </row>
    <row r="68" spans="1:4" x14ac:dyDescent="0.35">
      <c r="A68" s="552" t="s">
        <v>117</v>
      </c>
      <c r="B68" s="43" t="s">
        <v>63</v>
      </c>
      <c r="C68" s="43" t="s">
        <v>74</v>
      </c>
      <c r="D68" s="66" t="s">
        <v>895</v>
      </c>
    </row>
    <row r="69" spans="1:4" x14ac:dyDescent="0.35">
      <c r="A69" s="552" t="s">
        <v>145</v>
      </c>
      <c r="B69" s="43" t="s">
        <v>65</v>
      </c>
      <c r="C69" s="43" t="s">
        <v>58</v>
      </c>
      <c r="D69" s="66" t="s">
        <v>895</v>
      </c>
    </row>
    <row r="70" spans="1:4" x14ac:dyDescent="0.35">
      <c r="A70" s="552" t="s">
        <v>139</v>
      </c>
      <c r="B70" s="43" t="s">
        <v>65</v>
      </c>
      <c r="C70" s="43" t="s">
        <v>58</v>
      </c>
      <c r="D70" s="66" t="s">
        <v>895</v>
      </c>
    </row>
    <row r="71" spans="1:4" x14ac:dyDescent="0.35">
      <c r="A71" s="552" t="s">
        <v>549</v>
      </c>
      <c r="B71" s="43" t="s">
        <v>77</v>
      </c>
      <c r="C71" s="43" t="s">
        <v>58</v>
      </c>
      <c r="D71" s="66" t="s">
        <v>895</v>
      </c>
    </row>
    <row r="72" spans="1:4" x14ac:dyDescent="0.35">
      <c r="A72" s="552" t="s">
        <v>138</v>
      </c>
      <c r="B72" s="43" t="s">
        <v>63</v>
      </c>
      <c r="C72" s="43" t="s">
        <v>74</v>
      </c>
      <c r="D72" s="66" t="s">
        <v>895</v>
      </c>
    </row>
    <row r="73" spans="1:4" x14ac:dyDescent="0.35">
      <c r="A73" s="552" t="s">
        <v>128</v>
      </c>
      <c r="B73" s="43" t="s">
        <v>79</v>
      </c>
      <c r="C73" s="43" t="s">
        <v>74</v>
      </c>
      <c r="D73" s="66" t="s">
        <v>895</v>
      </c>
    </row>
    <row r="74" spans="1:4" x14ac:dyDescent="0.35">
      <c r="A74" s="552" t="s">
        <v>113</v>
      </c>
      <c r="B74" s="43" t="s">
        <v>77</v>
      </c>
      <c r="C74" s="43" t="s">
        <v>74</v>
      </c>
      <c r="D74" s="66" t="s">
        <v>895</v>
      </c>
    </row>
    <row r="75" spans="1:4" x14ac:dyDescent="0.35">
      <c r="A75" s="552" t="s">
        <v>120</v>
      </c>
      <c r="B75" s="43" t="s">
        <v>63</v>
      </c>
      <c r="C75" s="43" t="s">
        <v>91</v>
      </c>
      <c r="D75" s="66" t="s">
        <v>894</v>
      </c>
    </row>
    <row r="76" spans="1:4" x14ac:dyDescent="0.35">
      <c r="A76" s="43" t="s">
        <v>119</v>
      </c>
      <c r="B76" s="43" t="s">
        <v>77</v>
      </c>
      <c r="C76" s="43" t="s">
        <v>91</v>
      </c>
      <c r="D76" s="66" t="s">
        <v>894</v>
      </c>
    </row>
    <row r="77" spans="1:4" x14ac:dyDescent="0.35">
      <c r="A77" s="561" t="s">
        <v>390</v>
      </c>
      <c r="B77" s="562" t="s">
        <v>391</v>
      </c>
      <c r="C77" s="562" t="s">
        <v>74</v>
      </c>
      <c r="D77" s="66" t="s">
        <v>895</v>
      </c>
    </row>
    <row r="78" spans="1:4" x14ac:dyDescent="0.35">
      <c r="A78" s="561" t="s">
        <v>380</v>
      </c>
      <c r="B78" s="562" t="s">
        <v>231</v>
      </c>
      <c r="C78" s="562" t="s">
        <v>74</v>
      </c>
      <c r="D78" s="66" t="s">
        <v>895</v>
      </c>
    </row>
    <row r="79" spans="1:4" x14ac:dyDescent="0.35">
      <c r="A79" s="552" t="s">
        <v>178</v>
      </c>
      <c r="B79" s="43" t="s">
        <v>77</v>
      </c>
      <c r="C79" s="43" t="s">
        <v>58</v>
      </c>
      <c r="D79" s="66" t="s">
        <v>895</v>
      </c>
    </row>
    <row r="80" spans="1:4" x14ac:dyDescent="0.35">
      <c r="A80" s="552" t="s">
        <v>134</v>
      </c>
      <c r="B80" s="43" t="s">
        <v>77</v>
      </c>
      <c r="C80" s="43" t="s">
        <v>58</v>
      </c>
      <c r="D80" s="66" t="s">
        <v>895</v>
      </c>
    </row>
    <row r="81" spans="1:4" x14ac:dyDescent="0.35">
      <c r="A81" s="552" t="s">
        <v>259</v>
      </c>
      <c r="B81" s="43" t="s">
        <v>197</v>
      </c>
      <c r="C81" s="43" t="s">
        <v>58</v>
      </c>
      <c r="D81" s="66" t="s">
        <v>895</v>
      </c>
    </row>
    <row r="82" spans="1:4" x14ac:dyDescent="0.35">
      <c r="A82" s="561" t="s">
        <v>381</v>
      </c>
      <c r="B82" s="562" t="s">
        <v>150</v>
      </c>
      <c r="C82" s="562" t="s">
        <v>74</v>
      </c>
      <c r="D82" s="66" t="s">
        <v>895</v>
      </c>
    </row>
    <row r="83" spans="1:4" x14ac:dyDescent="0.35">
      <c r="A83" s="561" t="s">
        <v>382</v>
      </c>
      <c r="B83" s="562" t="s">
        <v>231</v>
      </c>
      <c r="C83" s="562" t="s">
        <v>74</v>
      </c>
      <c r="D83" s="66" t="s">
        <v>895</v>
      </c>
    </row>
    <row r="84" spans="1:4" x14ac:dyDescent="0.35">
      <c r="A84" s="552" t="s">
        <v>620</v>
      </c>
      <c r="B84" s="43" t="s">
        <v>63</v>
      </c>
      <c r="C84" s="43" t="s">
        <v>74</v>
      </c>
      <c r="D84" s="66" t="s">
        <v>895</v>
      </c>
    </row>
    <row r="85" spans="1:4" x14ac:dyDescent="0.35">
      <c r="A85" s="552" t="s">
        <v>621</v>
      </c>
      <c r="B85" s="43" t="s">
        <v>63</v>
      </c>
      <c r="C85" s="43" t="s">
        <v>91</v>
      </c>
      <c r="D85" s="66" t="s">
        <v>894</v>
      </c>
    </row>
    <row r="86" spans="1:4" x14ac:dyDescent="0.35">
      <c r="A86" s="552" t="s">
        <v>622</v>
      </c>
      <c r="B86" s="43" t="s">
        <v>65</v>
      </c>
      <c r="C86" s="43" t="s">
        <v>58</v>
      </c>
      <c r="D86" s="66" t="s">
        <v>895</v>
      </c>
    </row>
    <row r="87" spans="1:4" x14ac:dyDescent="0.35">
      <c r="A87" s="552" t="s">
        <v>623</v>
      </c>
      <c r="B87" s="43" t="s">
        <v>65</v>
      </c>
      <c r="C87" s="43" t="s">
        <v>91</v>
      </c>
      <c r="D87" s="66" t="s">
        <v>894</v>
      </c>
    </row>
    <row r="88" spans="1:4" x14ac:dyDescent="0.35">
      <c r="A88" s="552" t="s">
        <v>626</v>
      </c>
      <c r="B88" s="43" t="s">
        <v>65</v>
      </c>
      <c r="C88" s="43" t="s">
        <v>91</v>
      </c>
      <c r="D88" s="66" t="s">
        <v>894</v>
      </c>
    </row>
    <row r="89" spans="1:4" x14ac:dyDescent="0.35">
      <c r="A89" s="552" t="s">
        <v>627</v>
      </c>
      <c r="B89" s="43" t="s">
        <v>65</v>
      </c>
      <c r="C89" s="43" t="s">
        <v>58</v>
      </c>
      <c r="D89" s="66" t="s">
        <v>895</v>
      </c>
    </row>
    <row r="90" spans="1:4" x14ac:dyDescent="0.35">
      <c r="A90" s="552" t="s">
        <v>628</v>
      </c>
      <c r="B90" s="43" t="s">
        <v>65</v>
      </c>
      <c r="C90" s="43" t="s">
        <v>91</v>
      </c>
      <c r="D90" s="66" t="s">
        <v>894</v>
      </c>
    </row>
    <row r="91" spans="1:4" x14ac:dyDescent="0.35">
      <c r="A91" s="552" t="s">
        <v>629</v>
      </c>
      <c r="B91" s="43" t="s">
        <v>63</v>
      </c>
      <c r="C91" s="43" t="s">
        <v>91</v>
      </c>
      <c r="D91" s="66" t="s">
        <v>894</v>
      </c>
    </row>
  </sheetData>
  <autoFilter ref="A1:D91" xr:uid="{E7452457-8A09-46CA-86FD-59D12D8FDB72}">
    <sortState xmlns:xlrd2="http://schemas.microsoft.com/office/spreadsheetml/2017/richdata2" ref="A2:D91">
      <sortCondition ref="A1:A91"/>
    </sortState>
  </autoFilter>
  <conditionalFormatting sqref="A2:A3">
    <cfRule type="duplicateValues" dxfId="3855" priority="146"/>
  </conditionalFormatting>
  <conditionalFormatting sqref="A2:A83">
    <cfRule type="duplicateValues" dxfId="3854" priority="150"/>
    <cfRule type="duplicateValues" dxfId="3853" priority="149"/>
    <cfRule type="duplicateValues" dxfId="3852" priority="148"/>
  </conditionalFormatting>
  <conditionalFormatting sqref="A4">
    <cfRule type="duplicateValues" dxfId="3851" priority="147"/>
  </conditionalFormatting>
  <conditionalFormatting sqref="A5">
    <cfRule type="duplicateValues" dxfId="3850" priority="142"/>
    <cfRule type="duplicateValues" dxfId="3849" priority="141"/>
  </conditionalFormatting>
  <conditionalFormatting sqref="A6">
    <cfRule type="duplicateValues" dxfId="3848" priority="145"/>
    <cfRule type="duplicateValues" dxfId="3847" priority="144"/>
  </conditionalFormatting>
  <conditionalFormatting sqref="A9">
    <cfRule type="duplicateValues" dxfId="3846" priority="143"/>
  </conditionalFormatting>
  <conditionalFormatting sqref="A10:A13">
    <cfRule type="duplicateValues" dxfId="3845" priority="140"/>
    <cfRule type="duplicateValues" dxfId="3844" priority="139"/>
    <cfRule type="duplicateValues" dxfId="3843" priority="138"/>
  </conditionalFormatting>
  <conditionalFormatting sqref="A14">
    <cfRule type="duplicateValues" dxfId="3842" priority="135"/>
    <cfRule type="duplicateValues" dxfId="3841" priority="137"/>
    <cfRule type="duplicateValues" dxfId="3840" priority="136"/>
  </conditionalFormatting>
  <conditionalFormatting sqref="A15:A16">
    <cfRule type="duplicateValues" dxfId="3839" priority="132"/>
    <cfRule type="duplicateValues" dxfId="3838" priority="133"/>
    <cfRule type="duplicateValues" dxfId="3837" priority="134"/>
  </conditionalFormatting>
  <conditionalFormatting sqref="A17 A19">
    <cfRule type="duplicateValues" dxfId="3836" priority="130"/>
  </conditionalFormatting>
  <conditionalFormatting sqref="A17">
    <cfRule type="duplicateValues" dxfId="3835" priority="131"/>
    <cfRule type="duplicateValues" dxfId="3834" priority="129"/>
  </conditionalFormatting>
  <conditionalFormatting sqref="A18">
    <cfRule type="duplicateValues" dxfId="3833" priority="128"/>
    <cfRule type="duplicateValues" dxfId="3832" priority="127"/>
    <cfRule type="duplicateValues" dxfId="3831" priority="126"/>
  </conditionalFormatting>
  <conditionalFormatting sqref="A20">
    <cfRule type="duplicateValues" dxfId="3830" priority="125"/>
    <cfRule type="duplicateValues" dxfId="3829" priority="124"/>
    <cfRule type="duplicateValues" dxfId="3828" priority="123"/>
  </conditionalFormatting>
  <conditionalFormatting sqref="A21">
    <cfRule type="duplicateValues" dxfId="3827" priority="122"/>
    <cfRule type="duplicateValues" dxfId="3826" priority="121"/>
    <cfRule type="duplicateValues" dxfId="3825" priority="120"/>
  </conditionalFormatting>
  <conditionalFormatting sqref="A22">
    <cfRule type="duplicateValues" dxfId="3824" priority="119"/>
    <cfRule type="duplicateValues" dxfId="3823" priority="118"/>
    <cfRule type="duplicateValues" dxfId="3822" priority="117"/>
  </conditionalFormatting>
  <conditionalFormatting sqref="A23">
    <cfRule type="duplicateValues" dxfId="3821" priority="115"/>
    <cfRule type="duplicateValues" dxfId="3820" priority="116"/>
    <cfRule type="duplicateValues" dxfId="3819" priority="114"/>
  </conditionalFormatting>
  <conditionalFormatting sqref="A24">
    <cfRule type="duplicateValues" dxfId="3818" priority="111"/>
    <cfRule type="duplicateValues" dxfId="3817" priority="113"/>
    <cfRule type="duplicateValues" dxfId="3816" priority="112"/>
  </conditionalFormatting>
  <conditionalFormatting sqref="A25">
    <cfRule type="duplicateValues" dxfId="3815" priority="110"/>
    <cfRule type="duplicateValues" dxfId="3814" priority="109"/>
    <cfRule type="duplicateValues" dxfId="3813" priority="108"/>
  </conditionalFormatting>
  <conditionalFormatting sqref="A26">
    <cfRule type="duplicateValues" dxfId="3812" priority="107"/>
    <cfRule type="duplicateValues" dxfId="3811" priority="106"/>
    <cfRule type="duplicateValues" dxfId="3810" priority="105"/>
  </conditionalFormatting>
  <conditionalFormatting sqref="A27:A28">
    <cfRule type="duplicateValues" dxfId="3809" priority="104"/>
    <cfRule type="duplicateValues" dxfId="3808" priority="103"/>
    <cfRule type="duplicateValues" dxfId="3807" priority="102"/>
  </conditionalFormatting>
  <conditionalFormatting sqref="A29:A30 A7:A9 A2:A3 A35 A58:A60 A62:A65 A67:A69 A74 A81:A83">
    <cfRule type="duplicateValues" dxfId="3806" priority="151"/>
  </conditionalFormatting>
  <conditionalFormatting sqref="A29:A30 A7:A9 A2:A4 A35 A58:A60 A62:A65 A67:A69 A74 A81:A83">
    <cfRule type="duplicateValues" dxfId="3805" priority="152"/>
  </conditionalFormatting>
  <conditionalFormatting sqref="A29:A30 A7:A9 A35 A58:A60 A62:A65 A67:A69 A74 A81:A83">
    <cfRule type="duplicateValues" dxfId="3804" priority="153"/>
  </conditionalFormatting>
  <conditionalFormatting sqref="A31">
    <cfRule type="duplicateValues" dxfId="3803" priority="101"/>
    <cfRule type="duplicateValues" dxfId="3802" priority="100"/>
    <cfRule type="duplicateValues" dxfId="3801" priority="99"/>
  </conditionalFormatting>
  <conditionalFormatting sqref="A32">
    <cfRule type="duplicateValues" dxfId="3800" priority="98"/>
    <cfRule type="duplicateValues" dxfId="3799" priority="97"/>
    <cfRule type="duplicateValues" dxfId="3798" priority="96"/>
  </conditionalFormatting>
  <conditionalFormatting sqref="A33">
    <cfRule type="duplicateValues" dxfId="3797" priority="93"/>
    <cfRule type="duplicateValues" dxfId="3796" priority="95"/>
    <cfRule type="duplicateValues" dxfId="3795" priority="94"/>
  </conditionalFormatting>
  <conditionalFormatting sqref="A34">
    <cfRule type="duplicateValues" dxfId="3794" priority="90"/>
    <cfRule type="duplicateValues" dxfId="3793" priority="92"/>
    <cfRule type="duplicateValues" dxfId="3792" priority="91"/>
  </conditionalFormatting>
  <conditionalFormatting sqref="A36">
    <cfRule type="duplicateValues" dxfId="3791" priority="89"/>
    <cfRule type="duplicateValues" dxfId="3790" priority="88"/>
    <cfRule type="duplicateValues" dxfId="3789" priority="87"/>
  </conditionalFormatting>
  <conditionalFormatting sqref="A37">
    <cfRule type="duplicateValues" dxfId="3788" priority="86"/>
    <cfRule type="duplicateValues" dxfId="3787" priority="84"/>
    <cfRule type="duplicateValues" dxfId="3786" priority="85"/>
  </conditionalFormatting>
  <conditionalFormatting sqref="A38">
    <cfRule type="duplicateValues" dxfId="3785" priority="83"/>
    <cfRule type="duplicateValues" dxfId="3784" priority="82"/>
    <cfRule type="duplicateValues" dxfId="3783" priority="81"/>
  </conditionalFormatting>
  <conditionalFormatting sqref="A39:A40">
    <cfRule type="duplicateValues" dxfId="3782" priority="80"/>
    <cfRule type="duplicateValues" dxfId="3781" priority="79"/>
    <cfRule type="duplicateValues" dxfId="3780" priority="78"/>
  </conditionalFormatting>
  <conditionalFormatting sqref="A41">
    <cfRule type="duplicateValues" dxfId="3779" priority="77"/>
    <cfRule type="duplicateValues" dxfId="3778" priority="75"/>
    <cfRule type="duplicateValues" dxfId="3777" priority="76"/>
  </conditionalFormatting>
  <conditionalFormatting sqref="A42">
    <cfRule type="duplicateValues" dxfId="3776" priority="72"/>
    <cfRule type="duplicateValues" dxfId="3775" priority="71"/>
    <cfRule type="duplicateValues" dxfId="3774" priority="74"/>
    <cfRule type="duplicateValues" dxfId="3773" priority="73"/>
  </conditionalFormatting>
  <conditionalFormatting sqref="A43">
    <cfRule type="duplicateValues" dxfId="3772" priority="70"/>
    <cfRule type="duplicateValues" dxfId="3771" priority="69"/>
    <cfRule type="duplicateValues" dxfId="3770" priority="68"/>
    <cfRule type="duplicateValues" dxfId="3769" priority="67"/>
  </conditionalFormatting>
  <conditionalFormatting sqref="A44">
    <cfRule type="duplicateValues" dxfId="3768" priority="66"/>
    <cfRule type="duplicateValues" dxfId="3767" priority="65"/>
    <cfRule type="duplicateValues" dxfId="3766" priority="64"/>
    <cfRule type="duplicateValues" dxfId="3765" priority="63"/>
  </conditionalFormatting>
  <conditionalFormatting sqref="A45:A47">
    <cfRule type="duplicateValues" dxfId="3764" priority="62"/>
    <cfRule type="duplicateValues" dxfId="3763" priority="61"/>
    <cfRule type="duplicateValues" dxfId="3762" priority="60"/>
    <cfRule type="duplicateValues" dxfId="3761" priority="59"/>
  </conditionalFormatting>
  <conditionalFormatting sqref="A48:A51">
    <cfRule type="duplicateValues" dxfId="3760" priority="57"/>
    <cfRule type="duplicateValues" dxfId="3759" priority="56"/>
    <cfRule type="duplicateValues" dxfId="3758" priority="58"/>
    <cfRule type="duplicateValues" dxfId="3757" priority="55"/>
  </conditionalFormatting>
  <conditionalFormatting sqref="A52">
    <cfRule type="duplicateValues" dxfId="3756" priority="52"/>
    <cfRule type="duplicateValues" dxfId="3755" priority="51"/>
    <cfRule type="duplicateValues" dxfId="3754" priority="53"/>
    <cfRule type="duplicateValues" dxfId="3753" priority="54"/>
  </conditionalFormatting>
  <conditionalFormatting sqref="A53">
    <cfRule type="duplicateValues" dxfId="3752" priority="50"/>
    <cfRule type="duplicateValues" dxfId="3751" priority="49"/>
    <cfRule type="duplicateValues" dxfId="3750" priority="48"/>
    <cfRule type="duplicateValues" dxfId="3749" priority="47"/>
  </conditionalFormatting>
  <conditionalFormatting sqref="A54:A56">
    <cfRule type="duplicateValues" dxfId="3748" priority="46"/>
    <cfRule type="duplicateValues" dxfId="3747" priority="45"/>
    <cfRule type="duplicateValues" dxfId="3746" priority="44"/>
    <cfRule type="duplicateValues" dxfId="3745" priority="43"/>
  </conditionalFormatting>
  <conditionalFormatting sqref="A57">
    <cfRule type="duplicateValues" dxfId="3744" priority="42"/>
    <cfRule type="duplicateValues" dxfId="3743" priority="41"/>
    <cfRule type="duplicateValues" dxfId="3742" priority="40"/>
    <cfRule type="duplicateValues" dxfId="3741" priority="39"/>
  </conditionalFormatting>
  <conditionalFormatting sqref="A61">
    <cfRule type="duplicateValues" dxfId="3740" priority="36"/>
    <cfRule type="duplicateValues" dxfId="3739" priority="35"/>
    <cfRule type="duplicateValues" dxfId="3738" priority="38"/>
    <cfRule type="duplicateValues" dxfId="3737" priority="37"/>
  </conditionalFormatting>
  <conditionalFormatting sqref="A66">
    <cfRule type="duplicateValues" dxfId="3736" priority="32"/>
    <cfRule type="duplicateValues" dxfId="3735" priority="31"/>
    <cfRule type="duplicateValues" dxfId="3734" priority="34"/>
    <cfRule type="duplicateValues" dxfId="3733" priority="33"/>
  </conditionalFormatting>
  <conditionalFormatting sqref="A70:A72">
    <cfRule type="duplicateValues" dxfId="3732" priority="30"/>
    <cfRule type="duplicateValues" dxfId="3731" priority="29"/>
    <cfRule type="duplicateValues" dxfId="3730" priority="28"/>
    <cfRule type="duplicateValues" dxfId="3729" priority="27"/>
  </conditionalFormatting>
  <conditionalFormatting sqref="A73">
    <cfRule type="duplicateValues" dxfId="3728" priority="26"/>
    <cfRule type="duplicateValues" dxfId="3727" priority="25"/>
    <cfRule type="duplicateValues" dxfId="3726" priority="24"/>
    <cfRule type="duplicateValues" dxfId="3725" priority="23"/>
  </conditionalFormatting>
  <conditionalFormatting sqref="A75:A76">
    <cfRule type="duplicateValues" dxfId="3724" priority="22"/>
    <cfRule type="duplicateValues" dxfId="3723" priority="21"/>
    <cfRule type="duplicateValues" dxfId="3722" priority="19"/>
    <cfRule type="duplicateValues" dxfId="3721" priority="20"/>
  </conditionalFormatting>
  <conditionalFormatting sqref="A77:A78">
    <cfRule type="duplicateValues" dxfId="3720" priority="16"/>
    <cfRule type="duplicateValues" dxfId="3719" priority="15"/>
    <cfRule type="duplicateValues" dxfId="3718" priority="17"/>
    <cfRule type="duplicateValues" dxfId="3717" priority="18"/>
  </conditionalFormatting>
  <conditionalFormatting sqref="A79">
    <cfRule type="duplicateValues" dxfId="3716" priority="12"/>
    <cfRule type="duplicateValues" dxfId="3715" priority="11"/>
    <cfRule type="duplicateValues" dxfId="3714" priority="14"/>
    <cfRule type="duplicateValues" dxfId="3713" priority="13"/>
  </conditionalFormatting>
  <conditionalFormatting sqref="A80">
    <cfRule type="duplicateValues" dxfId="3712" priority="10"/>
    <cfRule type="duplicateValues" dxfId="3711" priority="9"/>
    <cfRule type="duplicateValues" dxfId="3710" priority="7"/>
    <cfRule type="duplicateValues" dxfId="3709" priority="8"/>
  </conditionalFormatting>
  <conditionalFormatting sqref="A84:A91">
    <cfRule type="duplicateValues" dxfId="3708" priority="6"/>
    <cfRule type="duplicateValues" dxfId="3707" priority="5"/>
    <cfRule type="duplicateValues" dxfId="3706" priority="4"/>
    <cfRule type="duplicateValues" dxfId="3705" priority="3"/>
    <cfRule type="duplicateValues" dxfId="3704" priority="2"/>
    <cfRule type="duplicateValues" dxfId="3703"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313"/>
  <sheetViews>
    <sheetView zoomScale="78" zoomScaleNormal="78" workbookViewId="0">
      <selection activeCell="N3" sqref="N3"/>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912</v>
      </c>
    </row>
    <row r="4" spans="2:18" ht="50" customHeight="1" x14ac:dyDescent="0.35">
      <c r="B4" s="216" t="s">
        <v>30</v>
      </c>
      <c r="C4" s="217" t="s">
        <v>559</v>
      </c>
      <c r="D4" s="218" t="s">
        <v>560</v>
      </c>
      <c r="E4" s="219" t="s">
        <v>566</v>
      </c>
      <c r="F4" s="220" t="s">
        <v>41</v>
      </c>
      <c r="G4" s="221" t="s">
        <v>42</v>
      </c>
      <c r="H4" s="218" t="s">
        <v>564</v>
      </c>
      <c r="I4" s="218" t="s">
        <v>784</v>
      </c>
      <c r="J4" s="178" t="s">
        <v>562</v>
      </c>
      <c r="K4" s="178" t="s">
        <v>563</v>
      </c>
      <c r="L4" s="222" t="s">
        <v>565</v>
      </c>
      <c r="M4" s="222" t="s">
        <v>34</v>
      </c>
      <c r="N4" s="218" t="s">
        <v>16</v>
      </c>
    </row>
    <row r="5" spans="2:18" ht="15.5" x14ac:dyDescent="0.35">
      <c r="B5" s="203"/>
      <c r="C5" s="204"/>
      <c r="D5" s="178"/>
      <c r="E5" s="205">
        <f>SUM(E6:E394)</f>
        <v>14334.988473999991</v>
      </c>
      <c r="F5" s="205">
        <f>SUM(F6:F394)</f>
        <v>156824773.90555945</v>
      </c>
      <c r="G5" s="206"/>
      <c r="H5" s="178"/>
      <c r="I5" s="178">
        <f>COUNTIF(I6:I394,"Completed")</f>
        <v>299</v>
      </c>
      <c r="J5" s="178"/>
      <c r="K5" s="178"/>
      <c r="L5" s="202"/>
      <c r="M5" s="202"/>
      <c r="N5" s="207"/>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08">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08">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5">
        <v>45747</v>
      </c>
      <c r="L27" s="64">
        <f t="shared" si="1"/>
        <v>2</v>
      </c>
      <c r="M27" s="64" t="s">
        <v>781</v>
      </c>
      <c r="N27" s="65"/>
    </row>
    <row r="28" spans="2:14" x14ac:dyDescent="0.35">
      <c r="B28" s="43">
        <v>23</v>
      </c>
      <c r="C28" s="43" t="s">
        <v>138</v>
      </c>
      <c r="D28" s="65" t="s">
        <v>63</v>
      </c>
      <c r="E28" s="68">
        <v>43.804423999999997</v>
      </c>
      <c r="F28" s="45">
        <f t="shared" si="2"/>
        <v>479220.39855999994</v>
      </c>
      <c r="G28" s="142">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2">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2">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2">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2">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2">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2">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2">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2">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2">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2">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6"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09"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08">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08">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08">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08">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08">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08">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08">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08">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08">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08">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08">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08">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08">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08">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08">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08">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08">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08">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08">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4" t="s">
        <v>511</v>
      </c>
      <c r="E113" s="214">
        <v>72.474000000000004</v>
      </c>
      <c r="F113" s="208">
        <f t="shared" si="7"/>
        <v>792865.56</v>
      </c>
      <c r="G113" s="62">
        <v>45901</v>
      </c>
      <c r="H113" s="43" t="s">
        <v>277</v>
      </c>
      <c r="I113" s="43" t="s">
        <v>12</v>
      </c>
      <c r="J113" s="63">
        <v>45910</v>
      </c>
      <c r="K113" s="212">
        <v>45920</v>
      </c>
      <c r="L113" s="64">
        <f t="shared" si="4"/>
        <v>10</v>
      </c>
      <c r="M113" s="64" t="s">
        <v>781</v>
      </c>
      <c r="N113" s="211"/>
    </row>
    <row r="114" spans="2:14" x14ac:dyDescent="0.35">
      <c r="B114" s="43">
        <v>109</v>
      </c>
      <c r="C114" s="65" t="s">
        <v>250</v>
      </c>
      <c r="D114" s="65" t="s">
        <v>57</v>
      </c>
      <c r="E114" s="65">
        <v>45.697000000000003</v>
      </c>
      <c r="F114" s="208">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08">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08">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08">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08">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08">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08">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08">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08">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08">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08">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08">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08">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08">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08">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08">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08">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08">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08">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08">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08">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08">
        <f t="shared" si="10"/>
        <v>389485.87999999995</v>
      </c>
      <c r="G135" s="62">
        <v>45931</v>
      </c>
      <c r="H135" s="65" t="s">
        <v>471</v>
      </c>
      <c r="I135" s="43" t="s">
        <v>12</v>
      </c>
      <c r="J135" s="63">
        <v>45926</v>
      </c>
      <c r="K135" s="63">
        <v>45937</v>
      </c>
      <c r="L135" s="64">
        <f t="shared" si="11"/>
        <v>11</v>
      </c>
      <c r="M135" s="64" t="s">
        <v>279</v>
      </c>
      <c r="N135" s="66"/>
    </row>
    <row r="136" spans="2:14" x14ac:dyDescent="0.35">
      <c r="B136" s="43">
        <v>131</v>
      </c>
      <c r="C136" s="65" t="s">
        <v>208</v>
      </c>
      <c r="D136" s="65" t="s">
        <v>65</v>
      </c>
      <c r="E136" s="68">
        <v>36.159999999999997</v>
      </c>
      <c r="F136" s="208">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08">
        <f t="shared" ref="F138:F142" si="13">E138*10940</f>
        <v>395587.73063999997</v>
      </c>
      <c r="G138" s="62">
        <v>45931</v>
      </c>
      <c r="H138" s="43" t="s">
        <v>528</v>
      </c>
      <c r="I138" s="43" t="s">
        <v>12</v>
      </c>
      <c r="J138" s="145">
        <v>45930</v>
      </c>
      <c r="K138" s="63">
        <v>45942</v>
      </c>
      <c r="L138" s="64">
        <f t="shared" si="12"/>
        <v>12</v>
      </c>
      <c r="M138" s="64" t="s">
        <v>781</v>
      </c>
      <c r="N138" s="66"/>
    </row>
    <row r="139" spans="2:14" x14ac:dyDescent="0.35">
      <c r="B139" s="43">
        <v>134</v>
      </c>
      <c r="C139" s="65" t="s">
        <v>436</v>
      </c>
      <c r="D139" s="65" t="s">
        <v>65</v>
      </c>
      <c r="E139" s="68">
        <v>36.159999999999997</v>
      </c>
      <c r="F139" s="208">
        <f t="shared" si="13"/>
        <v>395590.39999999997</v>
      </c>
      <c r="G139" s="62">
        <v>45931</v>
      </c>
      <c r="H139" s="43" t="s">
        <v>539</v>
      </c>
      <c r="I139" s="43" t="s">
        <v>12</v>
      </c>
      <c r="J139" s="145">
        <v>45930</v>
      </c>
      <c r="K139" s="63">
        <v>45938</v>
      </c>
      <c r="L139" s="64">
        <f t="shared" si="12"/>
        <v>8</v>
      </c>
      <c r="M139" s="64" t="s">
        <v>781</v>
      </c>
      <c r="N139" s="66"/>
    </row>
    <row r="140" spans="2:14" x14ac:dyDescent="0.35">
      <c r="B140" s="43">
        <v>135</v>
      </c>
      <c r="C140" s="65" t="s">
        <v>199</v>
      </c>
      <c r="D140" s="65" t="s">
        <v>200</v>
      </c>
      <c r="E140" s="65">
        <v>124.95</v>
      </c>
      <c r="F140" s="208">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08">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08">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08">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08">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08">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08">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08">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5">
        <v>45943</v>
      </c>
      <c r="K150" s="145">
        <v>45954</v>
      </c>
      <c r="L150" s="64">
        <f t="shared" si="14"/>
        <v>11</v>
      </c>
      <c r="M150" s="64" t="s">
        <v>781</v>
      </c>
      <c r="N150" s="66"/>
    </row>
    <row r="151" spans="2:14" x14ac:dyDescent="0.35">
      <c r="B151" s="43">
        <v>146</v>
      </c>
      <c r="C151" s="65" t="s">
        <v>483</v>
      </c>
      <c r="D151" s="65" t="s">
        <v>65</v>
      </c>
      <c r="E151" s="61">
        <v>36.159755999999994</v>
      </c>
      <c r="F151" s="208">
        <f t="shared" ref="F151:F163" si="19">E151*10940</f>
        <v>395587.73063999997</v>
      </c>
      <c r="G151" s="62">
        <v>45931</v>
      </c>
      <c r="H151" s="43" t="s">
        <v>540</v>
      </c>
      <c r="I151" s="43" t="s">
        <v>12</v>
      </c>
      <c r="J151" s="145">
        <v>45943</v>
      </c>
      <c r="K151" s="145">
        <v>45948</v>
      </c>
      <c r="L151" s="64">
        <f t="shared" si="14"/>
        <v>5</v>
      </c>
      <c r="M151" s="64" t="s">
        <v>279</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5">
        <v>45935</v>
      </c>
      <c r="K152" s="145">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5">
        <v>45935</v>
      </c>
      <c r="K153" s="145">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5">
        <v>45944</v>
      </c>
      <c r="K154" s="145">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5">
        <v>45946</v>
      </c>
      <c r="K155" s="145">
        <v>45951</v>
      </c>
      <c r="L155" s="64">
        <f t="shared" si="14"/>
        <v>5</v>
      </c>
      <c r="M155" s="495"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5">
        <v>45946</v>
      </c>
      <c r="K156" s="145">
        <v>45955</v>
      </c>
      <c r="L156" s="495">
        <f t="shared" si="14"/>
        <v>9</v>
      </c>
      <c r="M156" s="495" t="s">
        <v>279</v>
      </c>
      <c r="N156" s="66"/>
    </row>
    <row r="157" spans="2:14" x14ac:dyDescent="0.35">
      <c r="B157" s="43">
        <v>152</v>
      </c>
      <c r="C157" s="65" t="s">
        <v>400</v>
      </c>
      <c r="D157" s="65" t="s">
        <v>401</v>
      </c>
      <c r="E157" s="65">
        <v>62.116</v>
      </c>
      <c r="F157" s="65">
        <f t="shared" si="19"/>
        <v>679549.04</v>
      </c>
      <c r="G157" s="62">
        <v>45962</v>
      </c>
      <c r="H157" s="65" t="s">
        <v>471</v>
      </c>
      <c r="I157" s="65" t="s">
        <v>12</v>
      </c>
      <c r="J157" s="145">
        <v>45946</v>
      </c>
      <c r="K157" s="145">
        <v>45969</v>
      </c>
      <c r="L157" s="495">
        <f t="shared" si="14"/>
        <v>23</v>
      </c>
      <c r="M157" s="495"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5">
        <v>45949</v>
      </c>
      <c r="K158" s="145">
        <v>45963</v>
      </c>
      <c r="L158" s="495">
        <f t="shared" si="14"/>
        <v>14</v>
      </c>
      <c r="M158" s="495" t="s">
        <v>279</v>
      </c>
      <c r="N158" s="66"/>
    </row>
    <row r="159" spans="2:14" x14ac:dyDescent="0.35">
      <c r="B159" s="43">
        <v>154</v>
      </c>
      <c r="C159" s="65" t="s">
        <v>205</v>
      </c>
      <c r="D159" s="65" t="s">
        <v>206</v>
      </c>
      <c r="E159" s="68">
        <v>57.96</v>
      </c>
      <c r="F159" s="208">
        <f t="shared" si="19"/>
        <v>634082.4</v>
      </c>
      <c r="G159" s="62">
        <v>45962</v>
      </c>
      <c r="H159" s="43" t="s">
        <v>527</v>
      </c>
      <c r="I159" s="65" t="s">
        <v>12</v>
      </c>
      <c r="J159" s="145">
        <v>45949</v>
      </c>
      <c r="K159" s="145">
        <v>45963</v>
      </c>
      <c r="L159" s="495">
        <f t="shared" si="14"/>
        <v>14</v>
      </c>
      <c r="M159" s="64" t="s">
        <v>781</v>
      </c>
      <c r="N159" s="66"/>
    </row>
    <row r="160" spans="2:14" x14ac:dyDescent="0.35">
      <c r="B160" s="43">
        <v>155</v>
      </c>
      <c r="C160" s="65" t="s">
        <v>323</v>
      </c>
      <c r="D160" s="65" t="s">
        <v>65</v>
      </c>
      <c r="E160" s="61">
        <v>36.159755999999994</v>
      </c>
      <c r="F160" s="208">
        <f t="shared" si="19"/>
        <v>395587.73063999997</v>
      </c>
      <c r="G160" s="62">
        <v>45931</v>
      </c>
      <c r="H160" s="43" t="s">
        <v>539</v>
      </c>
      <c r="I160" s="65" t="s">
        <v>12</v>
      </c>
      <c r="J160" s="145">
        <v>45952</v>
      </c>
      <c r="K160" s="145">
        <v>45960</v>
      </c>
      <c r="L160" s="495">
        <f t="shared" ref="L160:L227" si="20">K160-J160</f>
        <v>8</v>
      </c>
      <c r="M160" s="495" t="s">
        <v>279</v>
      </c>
      <c r="N160" s="66"/>
    </row>
    <row r="161" spans="2:14" x14ac:dyDescent="0.35">
      <c r="B161" s="43">
        <v>156</v>
      </c>
      <c r="C161" s="65" t="s">
        <v>149</v>
      </c>
      <c r="D161" s="65" t="s">
        <v>150</v>
      </c>
      <c r="E161" s="65">
        <v>67.262</v>
      </c>
      <c r="F161" s="65">
        <f t="shared" si="19"/>
        <v>735846.28</v>
      </c>
      <c r="G161" s="62">
        <v>45931</v>
      </c>
      <c r="H161" s="43" t="s">
        <v>525</v>
      </c>
      <c r="I161" s="65" t="s">
        <v>12</v>
      </c>
      <c r="J161" s="145">
        <v>45952</v>
      </c>
      <c r="K161" s="145">
        <v>45961</v>
      </c>
      <c r="L161" s="495">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5">
        <v>45955</v>
      </c>
      <c r="K162" s="145">
        <v>45971</v>
      </c>
      <c r="L162" s="495">
        <f t="shared" si="20"/>
        <v>16</v>
      </c>
      <c r="M162" s="64" t="s">
        <v>781</v>
      </c>
      <c r="N162" s="66"/>
    </row>
    <row r="163" spans="2:14" x14ac:dyDescent="0.35">
      <c r="B163" s="43">
        <v>158</v>
      </c>
      <c r="C163" s="65" t="s">
        <v>552</v>
      </c>
      <c r="D163" s="65" t="s">
        <v>77</v>
      </c>
      <c r="E163" s="65">
        <v>37.930999999999997</v>
      </c>
      <c r="F163" s="208">
        <f t="shared" si="19"/>
        <v>414965.13999999996</v>
      </c>
      <c r="G163" s="62">
        <v>45962</v>
      </c>
      <c r="H163" s="65" t="s">
        <v>524</v>
      </c>
      <c r="I163" s="65" t="s">
        <v>12</v>
      </c>
      <c r="J163" s="145">
        <v>45957</v>
      </c>
      <c r="K163" s="145">
        <v>45972</v>
      </c>
      <c r="L163" s="495">
        <f t="shared" si="20"/>
        <v>15</v>
      </c>
      <c r="M163" s="64" t="s">
        <v>781</v>
      </c>
      <c r="N163" s="66"/>
    </row>
    <row r="164" spans="2:14" x14ac:dyDescent="0.35">
      <c r="B164" s="43">
        <v>159</v>
      </c>
      <c r="C164" s="65" t="s">
        <v>422</v>
      </c>
      <c r="D164" s="65" t="s">
        <v>65</v>
      </c>
      <c r="E164" s="61">
        <v>36.159755999999994</v>
      </c>
      <c r="F164" s="208">
        <f t="shared" ref="F164" si="21">E164*10940</f>
        <v>395587.73063999997</v>
      </c>
      <c r="G164" s="62">
        <v>45962</v>
      </c>
      <c r="H164" s="43" t="s">
        <v>277</v>
      </c>
      <c r="I164" s="65" t="s">
        <v>12</v>
      </c>
      <c r="J164" s="145">
        <v>45957</v>
      </c>
      <c r="K164" s="145">
        <v>45966</v>
      </c>
      <c r="L164" s="495">
        <f t="shared" si="20"/>
        <v>9</v>
      </c>
      <c r="M164" s="64" t="s">
        <v>781</v>
      </c>
      <c r="N164" s="66"/>
    </row>
    <row r="165" spans="2:14" x14ac:dyDescent="0.35">
      <c r="B165" s="43">
        <v>160</v>
      </c>
      <c r="C165" s="65" t="s">
        <v>454</v>
      </c>
      <c r="D165" s="65" t="s">
        <v>65</v>
      </c>
      <c r="E165" s="61">
        <v>36.159755999999994</v>
      </c>
      <c r="F165" s="208">
        <f t="shared" ref="F165" si="22">E165*10940</f>
        <v>395587.73063999997</v>
      </c>
      <c r="G165" s="62">
        <v>45962</v>
      </c>
      <c r="H165" s="43" t="s">
        <v>546</v>
      </c>
      <c r="I165" s="65" t="s">
        <v>12</v>
      </c>
      <c r="J165" s="145">
        <v>45956</v>
      </c>
      <c r="K165" s="145">
        <v>45964</v>
      </c>
      <c r="L165" s="495">
        <f t="shared" si="20"/>
        <v>8</v>
      </c>
      <c r="M165" s="495" t="s">
        <v>279</v>
      </c>
      <c r="N165" s="66"/>
    </row>
    <row r="166" spans="2:14" x14ac:dyDescent="0.35">
      <c r="B166" s="43">
        <v>161</v>
      </c>
      <c r="C166" s="65" t="s">
        <v>490</v>
      </c>
      <c r="D166" s="65" t="s">
        <v>65</v>
      </c>
      <c r="E166" s="61">
        <v>36.159755999999994</v>
      </c>
      <c r="F166" s="208">
        <f t="shared" ref="F166:F182" si="23">E166*10940</f>
        <v>395587.73063999997</v>
      </c>
      <c r="G166" s="62">
        <v>45962</v>
      </c>
      <c r="H166" s="65" t="s">
        <v>787</v>
      </c>
      <c r="I166" s="65" t="s">
        <v>12</v>
      </c>
      <c r="J166" s="145">
        <v>45957</v>
      </c>
      <c r="K166" s="145">
        <v>45985</v>
      </c>
      <c r="L166" s="495">
        <f t="shared" si="20"/>
        <v>28</v>
      </c>
      <c r="M166" s="495" t="s">
        <v>279</v>
      </c>
      <c r="N166" s="66"/>
    </row>
    <row r="167" spans="2:14" x14ac:dyDescent="0.35">
      <c r="B167" s="43">
        <v>162</v>
      </c>
      <c r="C167" s="65" t="s">
        <v>383</v>
      </c>
      <c r="D167" s="65" t="s">
        <v>68</v>
      </c>
      <c r="E167" s="65">
        <v>35.601999999999997</v>
      </c>
      <c r="F167" s="208">
        <f t="shared" si="23"/>
        <v>389485.87999999995</v>
      </c>
      <c r="G167" s="62">
        <v>45962</v>
      </c>
      <c r="H167" s="43" t="s">
        <v>539</v>
      </c>
      <c r="I167" s="65" t="s">
        <v>12</v>
      </c>
      <c r="J167" s="145">
        <v>45961</v>
      </c>
      <c r="K167" s="145">
        <v>45967</v>
      </c>
      <c r="L167" s="495">
        <f t="shared" si="20"/>
        <v>6</v>
      </c>
      <c r="M167" s="495" t="s">
        <v>279</v>
      </c>
      <c r="N167" s="66"/>
    </row>
    <row r="168" spans="2:14" x14ac:dyDescent="0.35">
      <c r="B168" s="43">
        <v>163</v>
      </c>
      <c r="C168" s="65" t="s">
        <v>557</v>
      </c>
      <c r="D168" s="65" t="s">
        <v>57</v>
      </c>
      <c r="E168" s="61">
        <v>45.697022000000004</v>
      </c>
      <c r="F168" s="208">
        <f t="shared" si="23"/>
        <v>499925.42068000004</v>
      </c>
      <c r="G168" s="62">
        <v>45962</v>
      </c>
      <c r="H168" s="43" t="s">
        <v>525</v>
      </c>
      <c r="I168" s="65" t="s">
        <v>12</v>
      </c>
      <c r="J168" s="145">
        <v>45962</v>
      </c>
      <c r="K168" s="145">
        <v>45970</v>
      </c>
      <c r="L168" s="495">
        <f t="shared" si="20"/>
        <v>8</v>
      </c>
      <c r="M168" s="64" t="s">
        <v>781</v>
      </c>
      <c r="N168" s="66"/>
    </row>
    <row r="169" spans="2:14" x14ac:dyDescent="0.35">
      <c r="B169" s="43">
        <v>164</v>
      </c>
      <c r="C169" s="65" t="s">
        <v>245</v>
      </c>
      <c r="D169" s="65" t="s">
        <v>77</v>
      </c>
      <c r="E169" s="65">
        <v>37.930999999999997</v>
      </c>
      <c r="F169" s="208">
        <f t="shared" si="23"/>
        <v>414965.13999999996</v>
      </c>
      <c r="G169" s="62">
        <v>45962</v>
      </c>
      <c r="H169" s="43" t="s">
        <v>527</v>
      </c>
      <c r="I169" s="65" t="s">
        <v>12</v>
      </c>
      <c r="J169" s="145">
        <v>45964</v>
      </c>
      <c r="K169" s="145">
        <v>45971</v>
      </c>
      <c r="L169" s="495">
        <f t="shared" si="20"/>
        <v>7</v>
      </c>
      <c r="M169" s="64" t="s">
        <v>781</v>
      </c>
      <c r="N169" s="66"/>
    </row>
    <row r="170" spans="2:14" x14ac:dyDescent="0.35">
      <c r="B170" s="43">
        <v>165</v>
      </c>
      <c r="C170" s="65" t="s">
        <v>433</v>
      </c>
      <c r="D170" s="65" t="s">
        <v>79</v>
      </c>
      <c r="E170" s="68">
        <v>34.79</v>
      </c>
      <c r="F170" s="208">
        <f t="shared" si="23"/>
        <v>380602.6</v>
      </c>
      <c r="G170" s="62">
        <v>45962</v>
      </c>
      <c r="H170" s="43" t="s">
        <v>540</v>
      </c>
      <c r="I170" s="65" t="s">
        <v>12</v>
      </c>
      <c r="J170" s="145">
        <v>45964</v>
      </c>
      <c r="K170" s="145">
        <v>45968</v>
      </c>
      <c r="L170" s="495">
        <f t="shared" si="20"/>
        <v>4</v>
      </c>
      <c r="M170" s="495" t="s">
        <v>279</v>
      </c>
      <c r="N170" s="66"/>
    </row>
    <row r="171" spans="2:14" x14ac:dyDescent="0.35">
      <c r="B171" s="43">
        <v>166</v>
      </c>
      <c r="C171" s="65" t="s">
        <v>273</v>
      </c>
      <c r="D171" s="65" t="s">
        <v>77</v>
      </c>
      <c r="E171" s="65">
        <v>37.930999999999997</v>
      </c>
      <c r="F171" s="208">
        <f t="shared" si="23"/>
        <v>414965.13999999996</v>
      </c>
      <c r="G171" s="62">
        <v>45962</v>
      </c>
      <c r="H171" s="43" t="s">
        <v>546</v>
      </c>
      <c r="I171" s="65" t="s">
        <v>12</v>
      </c>
      <c r="J171" s="145">
        <v>45965</v>
      </c>
      <c r="K171" s="145">
        <v>45974</v>
      </c>
      <c r="L171" s="495">
        <f t="shared" si="20"/>
        <v>9</v>
      </c>
      <c r="M171" s="495" t="s">
        <v>279</v>
      </c>
      <c r="N171" s="66"/>
    </row>
    <row r="172" spans="2:14" x14ac:dyDescent="0.35">
      <c r="B172" s="43">
        <v>167</v>
      </c>
      <c r="C172" s="65" t="s">
        <v>167</v>
      </c>
      <c r="D172" s="65" t="s">
        <v>132</v>
      </c>
      <c r="E172" s="65">
        <v>62.444000000000003</v>
      </c>
      <c r="F172" s="208">
        <f t="shared" si="23"/>
        <v>683137.36</v>
      </c>
      <c r="G172" s="62">
        <v>45962</v>
      </c>
      <c r="H172" s="43" t="s">
        <v>277</v>
      </c>
      <c r="I172" s="65" t="s">
        <v>12</v>
      </c>
      <c r="J172" s="145">
        <v>45967</v>
      </c>
      <c r="K172" s="145">
        <v>45979</v>
      </c>
      <c r="L172" s="495">
        <f t="shared" si="20"/>
        <v>12</v>
      </c>
      <c r="M172" s="64" t="s">
        <v>781</v>
      </c>
      <c r="N172" s="66"/>
    </row>
    <row r="173" spans="2:14" x14ac:dyDescent="0.35">
      <c r="B173" s="43">
        <v>168</v>
      </c>
      <c r="C173" s="65" t="s">
        <v>373</v>
      </c>
      <c r="D173" s="65" t="s">
        <v>65</v>
      </c>
      <c r="E173" s="61">
        <v>36.159755999999994</v>
      </c>
      <c r="F173" s="208">
        <f t="shared" si="23"/>
        <v>395587.73063999997</v>
      </c>
      <c r="G173" s="62">
        <v>45962</v>
      </c>
      <c r="H173" s="43" t="s">
        <v>539</v>
      </c>
      <c r="I173" s="65" t="s">
        <v>12</v>
      </c>
      <c r="J173" s="145">
        <v>45968</v>
      </c>
      <c r="K173" s="145">
        <v>45974</v>
      </c>
      <c r="L173" s="495">
        <f t="shared" si="20"/>
        <v>6</v>
      </c>
      <c r="M173" s="495" t="s">
        <v>279</v>
      </c>
      <c r="N173" s="66"/>
    </row>
    <row r="174" spans="2:14" x14ac:dyDescent="0.35">
      <c r="B174" s="43">
        <v>169</v>
      </c>
      <c r="C174" s="65" t="s">
        <v>412</v>
      </c>
      <c r="D174" s="65" t="s">
        <v>132</v>
      </c>
      <c r="E174" s="65">
        <v>62.444000000000003</v>
      </c>
      <c r="F174" s="208">
        <f t="shared" si="23"/>
        <v>683137.36</v>
      </c>
      <c r="G174" s="62">
        <v>45962</v>
      </c>
      <c r="H174" s="43" t="s">
        <v>540</v>
      </c>
      <c r="I174" s="65" t="s">
        <v>12</v>
      </c>
      <c r="J174" s="145">
        <v>45969</v>
      </c>
      <c r="K174" s="145">
        <v>45976</v>
      </c>
      <c r="L174" s="495">
        <f t="shared" si="20"/>
        <v>7</v>
      </c>
      <c r="M174" s="495" t="s">
        <v>279</v>
      </c>
      <c r="N174" s="66"/>
    </row>
    <row r="175" spans="2:14" x14ac:dyDescent="0.35">
      <c r="B175" s="43">
        <v>170</v>
      </c>
      <c r="C175" s="65" t="s">
        <v>214</v>
      </c>
      <c r="D175" s="65" t="s">
        <v>77</v>
      </c>
      <c r="E175" s="65">
        <v>37.930999999999997</v>
      </c>
      <c r="F175" s="208">
        <f t="shared" si="23"/>
        <v>414965.13999999996</v>
      </c>
      <c r="G175" s="62">
        <v>45962</v>
      </c>
      <c r="H175" s="43" t="s">
        <v>525</v>
      </c>
      <c r="I175" s="65" t="s">
        <v>12</v>
      </c>
      <c r="J175" s="145">
        <v>45971</v>
      </c>
      <c r="K175" s="145">
        <v>45977</v>
      </c>
      <c r="L175" s="495">
        <f t="shared" si="20"/>
        <v>6</v>
      </c>
      <c r="M175" s="64" t="s">
        <v>781</v>
      </c>
      <c r="N175" s="66"/>
    </row>
    <row r="176" spans="2:14" x14ac:dyDescent="0.35">
      <c r="B176" s="43">
        <v>171</v>
      </c>
      <c r="C176" s="65" t="s">
        <v>256</v>
      </c>
      <c r="D176" s="65" t="s">
        <v>63</v>
      </c>
      <c r="E176" s="61">
        <v>43.804423999999997</v>
      </c>
      <c r="F176" s="208">
        <f t="shared" si="23"/>
        <v>479220.39855999994</v>
      </c>
      <c r="G176" s="62">
        <v>45992</v>
      </c>
      <c r="H176" s="65" t="s">
        <v>471</v>
      </c>
      <c r="I176" s="65" t="s">
        <v>12</v>
      </c>
      <c r="J176" s="145">
        <v>45970</v>
      </c>
      <c r="K176" s="145">
        <v>46003</v>
      </c>
      <c r="L176" s="495">
        <f t="shared" si="20"/>
        <v>33</v>
      </c>
      <c r="M176" s="495" t="s">
        <v>279</v>
      </c>
      <c r="N176" s="66"/>
    </row>
    <row r="177" spans="2:14" x14ac:dyDescent="0.35">
      <c r="B177" s="43">
        <v>172</v>
      </c>
      <c r="C177" s="65" t="s">
        <v>516</v>
      </c>
      <c r="D177" s="65" t="s">
        <v>475</v>
      </c>
      <c r="E177" s="68">
        <v>65.87</v>
      </c>
      <c r="F177" s="208">
        <f t="shared" si="23"/>
        <v>720617.8</v>
      </c>
      <c r="G177" s="62">
        <v>45962</v>
      </c>
      <c r="H177" s="43" t="s">
        <v>788</v>
      </c>
      <c r="I177" s="65" t="s">
        <v>12</v>
      </c>
      <c r="J177" s="145">
        <v>45971</v>
      </c>
      <c r="K177" s="145">
        <v>45984</v>
      </c>
      <c r="L177" s="495">
        <f t="shared" si="20"/>
        <v>13</v>
      </c>
      <c r="M177" s="495" t="s">
        <v>279</v>
      </c>
      <c r="N177" s="66"/>
    </row>
    <row r="178" spans="2:14" x14ac:dyDescent="0.35">
      <c r="B178" s="43">
        <v>173</v>
      </c>
      <c r="C178" s="65" t="s">
        <v>544</v>
      </c>
      <c r="D178" s="66" t="s">
        <v>200</v>
      </c>
      <c r="E178" s="65">
        <v>124.95</v>
      </c>
      <c r="F178" s="208">
        <f t="shared" si="23"/>
        <v>1366953</v>
      </c>
      <c r="G178" s="62">
        <v>45992</v>
      </c>
      <c r="H178" s="43" t="s">
        <v>528</v>
      </c>
      <c r="I178" s="65" t="s">
        <v>12</v>
      </c>
      <c r="J178" s="145">
        <v>45972</v>
      </c>
      <c r="K178" s="145">
        <v>46000</v>
      </c>
      <c r="L178" s="495">
        <f t="shared" si="20"/>
        <v>28</v>
      </c>
      <c r="M178" s="64" t="s">
        <v>781</v>
      </c>
      <c r="N178" s="66"/>
    </row>
    <row r="179" spans="2:14" x14ac:dyDescent="0.35">
      <c r="B179" s="43">
        <v>174</v>
      </c>
      <c r="C179" s="65" t="s">
        <v>264</v>
      </c>
      <c r="D179" s="65" t="s">
        <v>77</v>
      </c>
      <c r="E179" s="65">
        <v>37.930999999999997</v>
      </c>
      <c r="F179" s="208">
        <f t="shared" si="23"/>
        <v>414965.13999999996</v>
      </c>
      <c r="G179" s="62">
        <v>45962</v>
      </c>
      <c r="H179" s="43" t="s">
        <v>527</v>
      </c>
      <c r="I179" s="65" t="s">
        <v>12</v>
      </c>
      <c r="J179" s="145">
        <v>45972</v>
      </c>
      <c r="K179" s="145">
        <v>45983</v>
      </c>
      <c r="L179" s="495">
        <f t="shared" si="20"/>
        <v>11</v>
      </c>
      <c r="M179" s="495" t="s">
        <v>279</v>
      </c>
      <c r="N179" s="66"/>
    </row>
    <row r="180" spans="2:14" x14ac:dyDescent="0.35">
      <c r="B180" s="43">
        <v>175</v>
      </c>
      <c r="C180" s="65" t="s">
        <v>694</v>
      </c>
      <c r="D180" s="65" t="s">
        <v>63</v>
      </c>
      <c r="E180" s="61">
        <v>43.804423999999997</v>
      </c>
      <c r="F180" s="208">
        <f t="shared" si="23"/>
        <v>479220.39855999994</v>
      </c>
      <c r="G180" s="62">
        <v>45962</v>
      </c>
      <c r="H180" s="65" t="s">
        <v>524</v>
      </c>
      <c r="I180" s="65" t="s">
        <v>12</v>
      </c>
      <c r="J180" s="145">
        <v>45973</v>
      </c>
      <c r="K180" s="145">
        <v>45986</v>
      </c>
      <c r="L180" s="495">
        <f t="shared" si="20"/>
        <v>13</v>
      </c>
      <c r="M180" s="64" t="s">
        <v>781</v>
      </c>
      <c r="N180" s="66"/>
    </row>
    <row r="181" spans="2:14" x14ac:dyDescent="0.35">
      <c r="B181" s="43">
        <v>176</v>
      </c>
      <c r="C181" s="65" t="s">
        <v>272</v>
      </c>
      <c r="D181" s="65" t="s">
        <v>65</v>
      </c>
      <c r="E181" s="61">
        <v>36.159755999999994</v>
      </c>
      <c r="F181" s="208">
        <f t="shared" si="23"/>
        <v>395587.73063999997</v>
      </c>
      <c r="G181" s="62">
        <v>45962</v>
      </c>
      <c r="H181" s="43" t="s">
        <v>546</v>
      </c>
      <c r="I181" s="65" t="s">
        <v>12</v>
      </c>
      <c r="J181" s="145">
        <v>45975</v>
      </c>
      <c r="K181" s="145">
        <v>45979</v>
      </c>
      <c r="L181" s="495">
        <f t="shared" si="20"/>
        <v>4</v>
      </c>
      <c r="M181" s="495" t="s">
        <v>279</v>
      </c>
      <c r="N181" s="65"/>
    </row>
    <row r="182" spans="2:14" x14ac:dyDescent="0.35">
      <c r="B182" s="43">
        <v>177</v>
      </c>
      <c r="C182" s="65" t="s">
        <v>372</v>
      </c>
      <c r="D182" s="65" t="s">
        <v>65</v>
      </c>
      <c r="E182" s="61">
        <v>36.159755999999994</v>
      </c>
      <c r="F182" s="208">
        <f t="shared" si="23"/>
        <v>395587.73063999997</v>
      </c>
      <c r="G182" s="62">
        <v>45962</v>
      </c>
      <c r="H182" s="43" t="s">
        <v>539</v>
      </c>
      <c r="I182" s="65" t="s">
        <v>12</v>
      </c>
      <c r="J182" s="145">
        <v>45975</v>
      </c>
      <c r="K182" s="145">
        <v>45981</v>
      </c>
      <c r="L182" s="495">
        <f t="shared" si="20"/>
        <v>6</v>
      </c>
      <c r="M182" s="495" t="s">
        <v>279</v>
      </c>
      <c r="N182" s="66"/>
    </row>
    <row r="183" spans="2:14" x14ac:dyDescent="0.35">
      <c r="B183" s="43">
        <v>178</v>
      </c>
      <c r="C183" s="65" t="s">
        <v>240</v>
      </c>
      <c r="D183" s="65" t="s">
        <v>65</v>
      </c>
      <c r="E183" s="61">
        <v>36.159755999999994</v>
      </c>
      <c r="F183" s="208">
        <f t="shared" ref="F183:F189" si="24">E183*10940</f>
        <v>395587.73063999997</v>
      </c>
      <c r="G183" s="62">
        <v>45962</v>
      </c>
      <c r="H183" s="43" t="s">
        <v>522</v>
      </c>
      <c r="I183" s="65" t="s">
        <v>12</v>
      </c>
      <c r="J183" s="145">
        <v>45973</v>
      </c>
      <c r="K183" s="145">
        <v>45983</v>
      </c>
      <c r="L183" s="495">
        <f t="shared" si="20"/>
        <v>10</v>
      </c>
      <c r="M183" s="64" t="s">
        <v>781</v>
      </c>
      <c r="N183" s="66"/>
    </row>
    <row r="184" spans="2:14" x14ac:dyDescent="0.35">
      <c r="B184" s="43">
        <v>179</v>
      </c>
      <c r="C184" s="65" t="s">
        <v>718</v>
      </c>
      <c r="D184" s="65" t="s">
        <v>170</v>
      </c>
      <c r="E184" s="65">
        <v>65.028000000000006</v>
      </c>
      <c r="F184" s="208">
        <f t="shared" si="24"/>
        <v>711406.32000000007</v>
      </c>
      <c r="G184" s="62">
        <v>45962</v>
      </c>
      <c r="H184" s="43" t="s">
        <v>540</v>
      </c>
      <c r="I184" s="65" t="s">
        <v>12</v>
      </c>
      <c r="J184" s="145">
        <v>45977</v>
      </c>
      <c r="K184" s="145">
        <v>45985</v>
      </c>
      <c r="L184" s="495">
        <f t="shared" si="20"/>
        <v>8</v>
      </c>
      <c r="M184" s="495" t="s">
        <v>279</v>
      </c>
      <c r="N184" s="66"/>
    </row>
    <row r="185" spans="2:14" x14ac:dyDescent="0.35">
      <c r="B185" s="43">
        <v>180</v>
      </c>
      <c r="C185" s="65" t="s">
        <v>549</v>
      </c>
      <c r="D185" s="65" t="s">
        <v>77</v>
      </c>
      <c r="E185" s="65">
        <v>37.930999999999997</v>
      </c>
      <c r="F185" s="208">
        <f t="shared" si="24"/>
        <v>414965.13999999996</v>
      </c>
      <c r="G185" s="62">
        <v>45962</v>
      </c>
      <c r="H185" s="43" t="s">
        <v>525</v>
      </c>
      <c r="I185" s="65" t="s">
        <v>12</v>
      </c>
      <c r="J185" s="145">
        <v>45978</v>
      </c>
      <c r="K185" s="145">
        <v>45985</v>
      </c>
      <c r="L185" s="495">
        <f t="shared" si="20"/>
        <v>7</v>
      </c>
      <c r="M185" s="64" t="s">
        <v>781</v>
      </c>
      <c r="N185" s="66"/>
    </row>
    <row r="186" spans="2:14" x14ac:dyDescent="0.35">
      <c r="B186" s="43">
        <v>181</v>
      </c>
      <c r="C186" s="65" t="s">
        <v>428</v>
      </c>
      <c r="D186" s="65" t="s">
        <v>79</v>
      </c>
      <c r="E186" s="68">
        <v>34.79</v>
      </c>
      <c r="F186" s="208">
        <f t="shared" si="24"/>
        <v>380602.6</v>
      </c>
      <c r="G186" s="62">
        <v>45962</v>
      </c>
      <c r="H186" s="65" t="s">
        <v>787</v>
      </c>
      <c r="I186" s="65" t="s">
        <v>12</v>
      </c>
      <c r="J186" s="145">
        <v>45957</v>
      </c>
      <c r="K186" s="145">
        <v>45978</v>
      </c>
      <c r="L186" s="495">
        <f t="shared" si="20"/>
        <v>21</v>
      </c>
      <c r="M186" s="495" t="s">
        <v>279</v>
      </c>
      <c r="N186" s="66"/>
    </row>
    <row r="187" spans="2:14" x14ac:dyDescent="0.35">
      <c r="B187" s="43">
        <v>182</v>
      </c>
      <c r="C187" s="65" t="s">
        <v>440</v>
      </c>
      <c r="D187" s="65" t="s">
        <v>65</v>
      </c>
      <c r="E187" s="61">
        <v>36.159755999999994</v>
      </c>
      <c r="F187" s="208">
        <f t="shared" si="24"/>
        <v>395587.73063999997</v>
      </c>
      <c r="G187" s="62">
        <v>45962</v>
      </c>
      <c r="H187" s="65" t="s">
        <v>787</v>
      </c>
      <c r="I187" s="65" t="s">
        <v>12</v>
      </c>
      <c r="J187" s="145">
        <v>45979</v>
      </c>
      <c r="K187" s="145">
        <v>45989</v>
      </c>
      <c r="L187" s="495">
        <f t="shared" si="20"/>
        <v>10</v>
      </c>
      <c r="M187" s="495" t="s">
        <v>279</v>
      </c>
      <c r="N187" s="66"/>
    </row>
    <row r="188" spans="2:14" x14ac:dyDescent="0.35">
      <c r="B188" s="43">
        <v>183</v>
      </c>
      <c r="C188" s="65" t="s">
        <v>630</v>
      </c>
      <c r="D188" s="65" t="s">
        <v>181</v>
      </c>
      <c r="E188" s="65">
        <v>73.245000000000005</v>
      </c>
      <c r="F188" s="208">
        <f t="shared" si="24"/>
        <v>801300.3</v>
      </c>
      <c r="G188" s="62">
        <v>45962</v>
      </c>
      <c r="H188" s="43" t="s">
        <v>277</v>
      </c>
      <c r="I188" s="65" t="s">
        <v>12</v>
      </c>
      <c r="J188" s="145">
        <v>45980</v>
      </c>
      <c r="K188" s="145">
        <v>45990</v>
      </c>
      <c r="L188" s="495">
        <f t="shared" si="20"/>
        <v>10</v>
      </c>
      <c r="M188" s="64" t="s">
        <v>781</v>
      </c>
      <c r="N188" s="66"/>
    </row>
    <row r="189" spans="2:14" x14ac:dyDescent="0.35">
      <c r="B189" s="43">
        <v>184</v>
      </c>
      <c r="C189" s="65" t="s">
        <v>271</v>
      </c>
      <c r="D189" s="65" t="s">
        <v>65</v>
      </c>
      <c r="E189" s="61">
        <v>36.159755999999994</v>
      </c>
      <c r="F189" s="208">
        <f t="shared" si="24"/>
        <v>395587.73063999997</v>
      </c>
      <c r="G189" s="62">
        <v>45962</v>
      </c>
      <c r="H189" s="43" t="s">
        <v>546</v>
      </c>
      <c r="I189" s="65" t="s">
        <v>12</v>
      </c>
      <c r="J189" s="145">
        <v>45980</v>
      </c>
      <c r="K189" s="145">
        <v>45985</v>
      </c>
      <c r="L189" s="495">
        <f t="shared" si="20"/>
        <v>5</v>
      </c>
      <c r="M189" s="495" t="s">
        <v>279</v>
      </c>
      <c r="N189" s="66"/>
    </row>
    <row r="190" spans="2:14" x14ac:dyDescent="0.35">
      <c r="B190" s="43">
        <v>185</v>
      </c>
      <c r="C190" s="65" t="s">
        <v>405</v>
      </c>
      <c r="D190" s="65" t="s">
        <v>65</v>
      </c>
      <c r="E190" s="61">
        <v>36.159755999999994</v>
      </c>
      <c r="F190" s="208">
        <f t="shared" ref="F190:F192" si="25">E190*10940</f>
        <v>395587.73063999997</v>
      </c>
      <c r="G190" s="62">
        <v>45962</v>
      </c>
      <c r="H190" s="43" t="s">
        <v>539</v>
      </c>
      <c r="I190" s="65" t="s">
        <v>12</v>
      </c>
      <c r="J190" s="145">
        <v>45982</v>
      </c>
      <c r="K190" s="145">
        <v>45988</v>
      </c>
      <c r="L190" s="495">
        <f t="shared" si="20"/>
        <v>6</v>
      </c>
      <c r="M190" s="495" t="s">
        <v>279</v>
      </c>
      <c r="N190" s="66"/>
    </row>
    <row r="191" spans="2:14" x14ac:dyDescent="0.35">
      <c r="B191" s="43">
        <v>186</v>
      </c>
      <c r="C191" s="65" t="s">
        <v>444</v>
      </c>
      <c r="D191" s="65" t="s">
        <v>77</v>
      </c>
      <c r="E191" s="65">
        <v>37.930999999999997</v>
      </c>
      <c r="F191" s="208">
        <f t="shared" si="25"/>
        <v>414965.13999999996</v>
      </c>
      <c r="G191" s="62">
        <v>45962</v>
      </c>
      <c r="H191" s="43" t="s">
        <v>527</v>
      </c>
      <c r="I191" s="65" t="s">
        <v>12</v>
      </c>
      <c r="J191" s="145">
        <v>45984</v>
      </c>
      <c r="K191" s="145">
        <v>45991</v>
      </c>
      <c r="L191" s="495">
        <f t="shared" si="20"/>
        <v>7</v>
      </c>
      <c r="M191" s="64" t="s">
        <v>781</v>
      </c>
      <c r="N191" s="66"/>
    </row>
    <row r="192" spans="2:14" x14ac:dyDescent="0.35">
      <c r="B192" s="43">
        <v>187</v>
      </c>
      <c r="C192" s="65" t="s">
        <v>213</v>
      </c>
      <c r="D192" s="65" t="s">
        <v>68</v>
      </c>
      <c r="E192" s="65">
        <v>35.601999999999997</v>
      </c>
      <c r="F192" s="208">
        <f t="shared" si="25"/>
        <v>389485.87999999995</v>
      </c>
      <c r="G192" s="62">
        <v>45962</v>
      </c>
      <c r="H192" s="43" t="s">
        <v>522</v>
      </c>
      <c r="I192" s="65" t="s">
        <v>12</v>
      </c>
      <c r="J192" s="145">
        <v>45984</v>
      </c>
      <c r="K192" s="145">
        <v>45989</v>
      </c>
      <c r="L192" s="495">
        <f t="shared" si="20"/>
        <v>5</v>
      </c>
      <c r="M192" s="64" t="s">
        <v>781</v>
      </c>
      <c r="N192" s="66"/>
    </row>
    <row r="193" spans="2:14" x14ac:dyDescent="0.35">
      <c r="B193" s="43">
        <v>188</v>
      </c>
      <c r="C193" s="65" t="s">
        <v>518</v>
      </c>
      <c r="D193" s="65" t="s">
        <v>65</v>
      </c>
      <c r="E193" s="61">
        <v>36.159755999999994</v>
      </c>
      <c r="F193" s="208">
        <f t="shared" ref="F193:F196" si="26">E193*10940</f>
        <v>395587.73063999997</v>
      </c>
      <c r="G193" s="62">
        <v>45962</v>
      </c>
      <c r="H193" s="43" t="s">
        <v>788</v>
      </c>
      <c r="I193" s="65" t="s">
        <v>12</v>
      </c>
      <c r="J193" s="145">
        <v>45985</v>
      </c>
      <c r="K193" s="145">
        <v>45991</v>
      </c>
      <c r="L193" s="495">
        <f t="shared" si="20"/>
        <v>6</v>
      </c>
      <c r="M193" s="495" t="s">
        <v>279</v>
      </c>
      <c r="N193" s="66"/>
    </row>
    <row r="194" spans="2:14" x14ac:dyDescent="0.35">
      <c r="B194" s="43">
        <v>189</v>
      </c>
      <c r="C194" s="65" t="s">
        <v>270</v>
      </c>
      <c r="D194" s="65" t="s">
        <v>79</v>
      </c>
      <c r="E194" s="68">
        <v>34.79</v>
      </c>
      <c r="F194" s="208">
        <f t="shared" si="26"/>
        <v>380602.6</v>
      </c>
      <c r="G194" s="62">
        <v>45962</v>
      </c>
      <c r="H194" s="43" t="s">
        <v>546</v>
      </c>
      <c r="I194" s="65" t="s">
        <v>12</v>
      </c>
      <c r="J194" s="145">
        <v>45986</v>
      </c>
      <c r="K194" s="145">
        <v>45990</v>
      </c>
      <c r="L194" s="495">
        <f t="shared" si="20"/>
        <v>4</v>
      </c>
      <c r="M194" s="495" t="s">
        <v>279</v>
      </c>
      <c r="N194" s="66"/>
    </row>
    <row r="195" spans="2:14" x14ac:dyDescent="0.35">
      <c r="B195" s="43">
        <v>190</v>
      </c>
      <c r="C195" s="65" t="s">
        <v>426</v>
      </c>
      <c r="D195" s="65" t="s">
        <v>63</v>
      </c>
      <c r="E195" s="61">
        <v>43.804423999999997</v>
      </c>
      <c r="F195" s="208">
        <f t="shared" si="26"/>
        <v>479220.39855999994</v>
      </c>
      <c r="G195" s="62">
        <v>45992</v>
      </c>
      <c r="H195" s="43" t="s">
        <v>540</v>
      </c>
      <c r="I195" s="65" t="s">
        <v>12</v>
      </c>
      <c r="J195" s="145">
        <v>45986</v>
      </c>
      <c r="K195" s="145">
        <v>45994</v>
      </c>
      <c r="L195" s="495">
        <f t="shared" si="20"/>
        <v>8</v>
      </c>
      <c r="M195" s="495" t="s">
        <v>279</v>
      </c>
      <c r="N195" s="66"/>
    </row>
    <row r="196" spans="2:14" x14ac:dyDescent="0.35">
      <c r="B196" s="43">
        <v>191</v>
      </c>
      <c r="C196" s="65" t="s">
        <v>222</v>
      </c>
      <c r="D196" s="65" t="s">
        <v>77</v>
      </c>
      <c r="E196" s="65">
        <v>37.930999999999997</v>
      </c>
      <c r="F196" s="208">
        <f t="shared" si="26"/>
        <v>414965.13999999996</v>
      </c>
      <c r="G196" s="62">
        <v>45992</v>
      </c>
      <c r="H196" s="43" t="s">
        <v>525</v>
      </c>
      <c r="I196" s="65" t="s">
        <v>12</v>
      </c>
      <c r="J196" s="145">
        <v>45986</v>
      </c>
      <c r="K196" s="145">
        <v>45993</v>
      </c>
      <c r="L196" s="495">
        <f t="shared" si="20"/>
        <v>7</v>
      </c>
      <c r="M196" s="64" t="s">
        <v>781</v>
      </c>
      <c r="N196" s="66"/>
    </row>
    <row r="197" spans="2:14" x14ac:dyDescent="0.35">
      <c r="B197" s="43">
        <v>192</v>
      </c>
      <c r="C197" s="540" t="s">
        <v>695</v>
      </c>
      <c r="D197" s="540" t="s">
        <v>65</v>
      </c>
      <c r="E197" s="541">
        <v>36.159755999999994</v>
      </c>
      <c r="F197" s="542">
        <f t="shared" ref="F197:F201" si="27">E197*10940</f>
        <v>395587.73063999997</v>
      </c>
      <c r="G197" s="543">
        <v>45992</v>
      </c>
      <c r="H197" s="540" t="s">
        <v>524</v>
      </c>
      <c r="I197" s="540" t="s">
        <v>12</v>
      </c>
      <c r="J197" s="544">
        <v>45987</v>
      </c>
      <c r="K197" s="544">
        <v>45996</v>
      </c>
      <c r="L197" s="546">
        <f t="shared" si="20"/>
        <v>9</v>
      </c>
      <c r="M197" s="550" t="s">
        <v>781</v>
      </c>
      <c r="N197" s="545"/>
    </row>
    <row r="198" spans="2:14" x14ac:dyDescent="0.35">
      <c r="B198" s="43">
        <v>193</v>
      </c>
      <c r="C198" s="65" t="s">
        <v>416</v>
      </c>
      <c r="D198" s="65" t="s">
        <v>203</v>
      </c>
      <c r="E198" s="65">
        <v>55.451000000000001</v>
      </c>
      <c r="F198" s="65">
        <f t="shared" si="27"/>
        <v>606633.94000000006</v>
      </c>
      <c r="G198" s="62">
        <v>45992</v>
      </c>
      <c r="H198" s="43" t="s">
        <v>539</v>
      </c>
      <c r="I198" s="65" t="s">
        <v>12</v>
      </c>
      <c r="J198" s="145">
        <v>45989</v>
      </c>
      <c r="K198" s="145">
        <v>45999</v>
      </c>
      <c r="L198" s="546">
        <f t="shared" si="20"/>
        <v>10</v>
      </c>
      <c r="M198" s="64" t="s">
        <v>279</v>
      </c>
      <c r="N198" s="66"/>
    </row>
    <row r="199" spans="2:14" x14ac:dyDescent="0.35">
      <c r="B199" s="43">
        <v>194</v>
      </c>
      <c r="C199" s="65" t="s">
        <v>403</v>
      </c>
      <c r="D199" s="65" t="s">
        <v>65</v>
      </c>
      <c r="E199" s="61">
        <v>36.159755999999994</v>
      </c>
      <c r="F199" s="208">
        <f t="shared" si="27"/>
        <v>395587.73063999997</v>
      </c>
      <c r="G199" s="62">
        <v>45992</v>
      </c>
      <c r="H199" s="65" t="s">
        <v>787</v>
      </c>
      <c r="I199" s="65" t="s">
        <v>12</v>
      </c>
      <c r="J199" s="145">
        <v>45990</v>
      </c>
      <c r="K199" s="145">
        <v>45997</v>
      </c>
      <c r="L199" s="546">
        <f t="shared" si="20"/>
        <v>7</v>
      </c>
      <c r="M199" s="495" t="s">
        <v>279</v>
      </c>
      <c r="N199" s="66"/>
    </row>
    <row r="200" spans="2:14" x14ac:dyDescent="0.35">
      <c r="B200" s="43">
        <v>195</v>
      </c>
      <c r="C200" s="65" t="s">
        <v>514</v>
      </c>
      <c r="D200" s="65" t="s">
        <v>197</v>
      </c>
      <c r="E200" s="68">
        <v>97.17</v>
      </c>
      <c r="F200" s="65">
        <f t="shared" si="27"/>
        <v>1063039.8</v>
      </c>
      <c r="G200" s="62">
        <v>45992</v>
      </c>
      <c r="H200" s="43" t="s">
        <v>522</v>
      </c>
      <c r="I200" s="65" t="s">
        <v>12</v>
      </c>
      <c r="J200" s="145">
        <v>45990</v>
      </c>
      <c r="K200" s="145">
        <v>46002</v>
      </c>
      <c r="L200" s="495">
        <f t="shared" si="20"/>
        <v>12</v>
      </c>
      <c r="M200" s="495" t="s">
        <v>781</v>
      </c>
      <c r="N200" s="66"/>
    </row>
    <row r="201" spans="2:14" x14ac:dyDescent="0.35">
      <c r="B201" s="43">
        <v>196</v>
      </c>
      <c r="C201" s="65" t="s">
        <v>629</v>
      </c>
      <c r="D201" s="65" t="s">
        <v>63</v>
      </c>
      <c r="E201" s="61">
        <v>43.804423999999997</v>
      </c>
      <c r="F201" s="208">
        <f t="shared" si="27"/>
        <v>479220.39855999994</v>
      </c>
      <c r="G201" s="62">
        <v>45992</v>
      </c>
      <c r="H201" s="43" t="s">
        <v>277</v>
      </c>
      <c r="I201" s="65" t="s">
        <v>12</v>
      </c>
      <c r="J201" s="145">
        <v>45991</v>
      </c>
      <c r="K201" s="145">
        <v>45995</v>
      </c>
      <c r="L201" s="495">
        <f t="shared" si="20"/>
        <v>4</v>
      </c>
      <c r="M201" s="495" t="s">
        <v>781</v>
      </c>
      <c r="N201" s="66"/>
    </row>
    <row r="202" spans="2:14" x14ac:dyDescent="0.35">
      <c r="B202" s="43">
        <v>197</v>
      </c>
      <c r="C202" s="65" t="s">
        <v>395</v>
      </c>
      <c r="D202" s="65" t="s">
        <v>65</v>
      </c>
      <c r="E202" s="61">
        <v>36.159755999999994</v>
      </c>
      <c r="F202" s="208">
        <f t="shared" ref="F202:F208" si="28">E202*10940</f>
        <v>395587.73063999997</v>
      </c>
      <c r="G202" s="62">
        <v>45992</v>
      </c>
      <c r="H202" s="43" t="s">
        <v>546</v>
      </c>
      <c r="I202" s="65" t="s">
        <v>12</v>
      </c>
      <c r="J202" s="145">
        <v>45991</v>
      </c>
      <c r="K202" s="145">
        <v>45994</v>
      </c>
      <c r="L202" s="495">
        <f t="shared" si="20"/>
        <v>3</v>
      </c>
      <c r="M202" s="495" t="s">
        <v>279</v>
      </c>
      <c r="N202" s="66"/>
    </row>
    <row r="203" spans="2:14" x14ac:dyDescent="0.35">
      <c r="B203" s="43">
        <v>198</v>
      </c>
      <c r="C203" s="540" t="s">
        <v>476</v>
      </c>
      <c r="D203" s="540" t="s">
        <v>65</v>
      </c>
      <c r="E203" s="541">
        <v>36.159755999999994</v>
      </c>
      <c r="F203" s="542">
        <f t="shared" si="28"/>
        <v>395587.73063999997</v>
      </c>
      <c r="G203" s="543">
        <v>45992</v>
      </c>
      <c r="H203" s="526" t="s">
        <v>788</v>
      </c>
      <c r="I203" s="540" t="s">
        <v>12</v>
      </c>
      <c r="J203" s="544">
        <v>45992</v>
      </c>
      <c r="K203" s="544">
        <v>45999</v>
      </c>
      <c r="L203" s="546">
        <f t="shared" si="20"/>
        <v>7</v>
      </c>
      <c r="M203" s="546" t="s">
        <v>279</v>
      </c>
      <c r="N203" s="545"/>
    </row>
    <row r="204" spans="2:14" x14ac:dyDescent="0.35">
      <c r="B204" s="43">
        <v>199</v>
      </c>
      <c r="C204" s="65" t="s">
        <v>274</v>
      </c>
      <c r="D204" s="65" t="s">
        <v>275</v>
      </c>
      <c r="E204" s="68">
        <v>75.28</v>
      </c>
      <c r="F204" s="208">
        <f t="shared" si="28"/>
        <v>823563.20000000007</v>
      </c>
      <c r="G204" s="62">
        <v>45992</v>
      </c>
      <c r="H204" s="43" t="s">
        <v>527</v>
      </c>
      <c r="I204" s="540" t="s">
        <v>12</v>
      </c>
      <c r="J204" s="145">
        <v>45992</v>
      </c>
      <c r="K204" s="145">
        <v>46015</v>
      </c>
      <c r="L204" s="546">
        <f t="shared" si="20"/>
        <v>23</v>
      </c>
      <c r="M204" s="495" t="s">
        <v>781</v>
      </c>
      <c r="N204" s="66"/>
    </row>
    <row r="205" spans="2:14" x14ac:dyDescent="0.35">
      <c r="B205" s="43">
        <v>200</v>
      </c>
      <c r="C205" s="65" t="s">
        <v>632</v>
      </c>
      <c r="D205" s="65" t="s">
        <v>77</v>
      </c>
      <c r="E205" s="65">
        <v>37.930999999999997</v>
      </c>
      <c r="F205" s="208">
        <f t="shared" si="28"/>
        <v>414965.13999999996</v>
      </c>
      <c r="G205" s="62">
        <v>45992</v>
      </c>
      <c r="H205" s="43" t="s">
        <v>525</v>
      </c>
      <c r="I205" s="65" t="s">
        <v>12</v>
      </c>
      <c r="J205" s="145">
        <v>45994</v>
      </c>
      <c r="K205" s="145">
        <v>46001</v>
      </c>
      <c r="L205" s="546">
        <f t="shared" si="20"/>
        <v>7</v>
      </c>
      <c r="M205" s="495" t="s">
        <v>781</v>
      </c>
      <c r="N205" s="66"/>
    </row>
    <row r="206" spans="2:14" x14ac:dyDescent="0.35">
      <c r="B206" s="43">
        <v>201</v>
      </c>
      <c r="C206" s="65" t="s">
        <v>501</v>
      </c>
      <c r="D206" s="65" t="s">
        <v>77</v>
      </c>
      <c r="E206" s="65">
        <v>37.930999999999997</v>
      </c>
      <c r="F206" s="208">
        <f t="shared" si="28"/>
        <v>414965.13999999996</v>
      </c>
      <c r="G206" s="62">
        <v>45992</v>
      </c>
      <c r="H206" s="65" t="s">
        <v>545</v>
      </c>
      <c r="I206" s="65" t="s">
        <v>12</v>
      </c>
      <c r="J206" s="145">
        <v>45994</v>
      </c>
      <c r="K206" s="145">
        <v>46002</v>
      </c>
      <c r="L206" s="546">
        <f t="shared" si="20"/>
        <v>8</v>
      </c>
      <c r="M206" s="495" t="s">
        <v>279</v>
      </c>
      <c r="N206" s="66"/>
    </row>
    <row r="207" spans="2:14" x14ac:dyDescent="0.35">
      <c r="B207" s="43">
        <v>202</v>
      </c>
      <c r="C207" s="65" t="s">
        <v>541</v>
      </c>
      <c r="D207" s="65" t="s">
        <v>65</v>
      </c>
      <c r="E207" s="61">
        <v>36.159755999999994</v>
      </c>
      <c r="F207" s="208">
        <f t="shared" si="28"/>
        <v>395587.73063999997</v>
      </c>
      <c r="G207" s="62">
        <v>45992</v>
      </c>
      <c r="H207" s="65" t="s">
        <v>839</v>
      </c>
      <c r="I207" s="65" t="s">
        <v>12</v>
      </c>
      <c r="J207" s="145">
        <v>45994</v>
      </c>
      <c r="K207" s="145">
        <v>46002</v>
      </c>
      <c r="L207" s="546">
        <f t="shared" si="20"/>
        <v>8</v>
      </c>
      <c r="M207" s="495" t="s">
        <v>279</v>
      </c>
      <c r="N207" s="66"/>
    </row>
    <row r="208" spans="2:14" x14ac:dyDescent="0.35">
      <c r="B208" s="43">
        <v>203</v>
      </c>
      <c r="C208" s="65" t="s">
        <v>481</v>
      </c>
      <c r="D208" s="65" t="s">
        <v>126</v>
      </c>
      <c r="E208" s="65">
        <v>59.500999999999998</v>
      </c>
      <c r="F208" s="65">
        <f t="shared" si="28"/>
        <v>650940.93999999994</v>
      </c>
      <c r="G208" s="62">
        <v>45992</v>
      </c>
      <c r="H208" s="65" t="s">
        <v>840</v>
      </c>
      <c r="I208" s="65" t="s">
        <v>12</v>
      </c>
      <c r="J208" s="145">
        <v>45995</v>
      </c>
      <c r="K208" s="145">
        <v>46010</v>
      </c>
      <c r="L208" s="546">
        <f t="shared" si="20"/>
        <v>15</v>
      </c>
      <c r="M208" s="495" t="s">
        <v>279</v>
      </c>
      <c r="N208" s="66"/>
    </row>
    <row r="209" spans="2:14" x14ac:dyDescent="0.35">
      <c r="B209" s="43">
        <v>204</v>
      </c>
      <c r="C209" s="65" t="s">
        <v>276</v>
      </c>
      <c r="D209" s="65" t="s">
        <v>77</v>
      </c>
      <c r="E209" s="65">
        <v>37.930999999999997</v>
      </c>
      <c r="F209" s="208">
        <f t="shared" ref="F209:F211" si="29">E209*10940</f>
        <v>414965.13999999996</v>
      </c>
      <c r="G209" s="62">
        <v>45992</v>
      </c>
      <c r="H209" s="43" t="s">
        <v>540</v>
      </c>
      <c r="I209" s="65" t="s">
        <v>12</v>
      </c>
      <c r="J209" s="145">
        <v>45995</v>
      </c>
      <c r="K209" s="145">
        <v>46002</v>
      </c>
      <c r="L209" s="546">
        <f t="shared" si="20"/>
        <v>7</v>
      </c>
      <c r="M209" s="495" t="s">
        <v>279</v>
      </c>
      <c r="N209" s="66"/>
    </row>
    <row r="210" spans="2:14" x14ac:dyDescent="0.35">
      <c r="B210" s="43">
        <v>205</v>
      </c>
      <c r="C210" s="65" t="s">
        <v>362</v>
      </c>
      <c r="D210" s="65" t="s">
        <v>77</v>
      </c>
      <c r="E210" s="65">
        <v>37.930999999999997</v>
      </c>
      <c r="F210" s="208">
        <f t="shared" si="29"/>
        <v>414965.13999999996</v>
      </c>
      <c r="G210" s="62">
        <v>45992</v>
      </c>
      <c r="H210" s="43" t="s">
        <v>546</v>
      </c>
      <c r="I210" s="65" t="s">
        <v>12</v>
      </c>
      <c r="J210" s="145">
        <v>45995</v>
      </c>
      <c r="K210" s="145">
        <v>46000</v>
      </c>
      <c r="L210" s="546">
        <f t="shared" si="20"/>
        <v>5</v>
      </c>
      <c r="M210" s="495" t="s">
        <v>279</v>
      </c>
      <c r="N210" s="66"/>
    </row>
    <row r="211" spans="2:14" x14ac:dyDescent="0.35">
      <c r="B211" s="43">
        <v>206</v>
      </c>
      <c r="C211" s="65" t="s">
        <v>626</v>
      </c>
      <c r="D211" s="65" t="s">
        <v>65</v>
      </c>
      <c r="E211" s="61">
        <v>36.159755999999994</v>
      </c>
      <c r="F211" s="208">
        <f t="shared" si="29"/>
        <v>395587.73063999997</v>
      </c>
      <c r="G211" s="62">
        <v>45992</v>
      </c>
      <c r="H211" s="43" t="s">
        <v>277</v>
      </c>
      <c r="I211" s="65" t="s">
        <v>12</v>
      </c>
      <c r="J211" s="145">
        <v>45996</v>
      </c>
      <c r="K211" s="145">
        <v>46000</v>
      </c>
      <c r="L211" s="546">
        <f t="shared" si="20"/>
        <v>4</v>
      </c>
      <c r="M211" s="495" t="s">
        <v>781</v>
      </c>
      <c r="N211" s="66"/>
    </row>
    <row r="212" spans="2:14" x14ac:dyDescent="0.35">
      <c r="B212" s="43">
        <v>207</v>
      </c>
      <c r="C212" s="65" t="s">
        <v>554</v>
      </c>
      <c r="D212" s="65" t="s">
        <v>77</v>
      </c>
      <c r="E212" s="65">
        <v>37.930999999999997</v>
      </c>
      <c r="F212" s="208">
        <f t="shared" ref="F212:F218" si="30">E212*10940</f>
        <v>414965.13999999996</v>
      </c>
      <c r="G212" s="62">
        <v>45992</v>
      </c>
      <c r="H212" s="65" t="s">
        <v>524</v>
      </c>
      <c r="I212" s="65" t="s">
        <v>12</v>
      </c>
      <c r="J212" s="145">
        <v>45997</v>
      </c>
      <c r="K212" s="145">
        <v>46007</v>
      </c>
      <c r="L212" s="546">
        <f t="shared" si="20"/>
        <v>10</v>
      </c>
      <c r="M212" s="495" t="s">
        <v>781</v>
      </c>
      <c r="N212" s="66"/>
    </row>
    <row r="213" spans="2:14" x14ac:dyDescent="0.35">
      <c r="B213" s="43">
        <v>208</v>
      </c>
      <c r="C213" s="65" t="s">
        <v>402</v>
      </c>
      <c r="D213" s="65" t="s">
        <v>79</v>
      </c>
      <c r="E213" s="68">
        <v>34.79</v>
      </c>
      <c r="F213" s="208">
        <f t="shared" si="30"/>
        <v>380602.6</v>
      </c>
      <c r="G213" s="62">
        <v>45992</v>
      </c>
      <c r="H213" s="65" t="s">
        <v>787</v>
      </c>
      <c r="I213" s="65" t="s">
        <v>12</v>
      </c>
      <c r="J213" s="145">
        <v>45998</v>
      </c>
      <c r="K213" s="145">
        <v>46003</v>
      </c>
      <c r="L213" s="546">
        <f t="shared" si="20"/>
        <v>5</v>
      </c>
      <c r="M213" s="495" t="s">
        <v>279</v>
      </c>
      <c r="N213" s="66"/>
    </row>
    <row r="214" spans="2:14" x14ac:dyDescent="0.35">
      <c r="B214" s="43">
        <v>209</v>
      </c>
      <c r="C214" s="65" t="s">
        <v>720</v>
      </c>
      <c r="D214" s="65" t="s">
        <v>150</v>
      </c>
      <c r="E214" s="65">
        <v>67.262</v>
      </c>
      <c r="F214" s="208">
        <f t="shared" si="30"/>
        <v>735846.28</v>
      </c>
      <c r="G214" s="62">
        <v>45992</v>
      </c>
      <c r="H214" s="43" t="s">
        <v>539</v>
      </c>
      <c r="I214" s="65" t="s">
        <v>12</v>
      </c>
      <c r="J214" s="145">
        <v>46000</v>
      </c>
      <c r="K214" s="145">
        <v>46010</v>
      </c>
      <c r="L214" s="546">
        <f t="shared" si="20"/>
        <v>10</v>
      </c>
      <c r="M214" s="495" t="s">
        <v>279</v>
      </c>
      <c r="N214" s="66"/>
    </row>
    <row r="215" spans="2:14" x14ac:dyDescent="0.35">
      <c r="B215" s="43">
        <v>210</v>
      </c>
      <c r="C215" s="65" t="s">
        <v>418</v>
      </c>
      <c r="D215" s="65" t="s">
        <v>65</v>
      </c>
      <c r="E215" s="61">
        <v>36.159755999999994</v>
      </c>
      <c r="F215" s="208">
        <f t="shared" si="30"/>
        <v>395587.73063999997</v>
      </c>
      <c r="G215" s="543">
        <v>45992</v>
      </c>
      <c r="H215" s="526" t="s">
        <v>788</v>
      </c>
      <c r="I215" s="540" t="s">
        <v>12</v>
      </c>
      <c r="J215" s="145">
        <v>46000</v>
      </c>
      <c r="K215" s="145">
        <v>46022</v>
      </c>
      <c r="L215" s="546">
        <f t="shared" si="20"/>
        <v>22</v>
      </c>
      <c r="M215" s="495" t="s">
        <v>279</v>
      </c>
      <c r="N215" s="66"/>
    </row>
    <row r="216" spans="2:14" x14ac:dyDescent="0.35">
      <c r="B216" s="43">
        <v>211</v>
      </c>
      <c r="C216" s="65" t="s">
        <v>623</v>
      </c>
      <c r="D216" s="65" t="s">
        <v>65</v>
      </c>
      <c r="E216" s="61">
        <v>36.159755999999994</v>
      </c>
      <c r="F216" s="208">
        <f t="shared" si="30"/>
        <v>395587.73063999997</v>
      </c>
      <c r="G216" s="62">
        <v>45992</v>
      </c>
      <c r="H216" s="43" t="s">
        <v>277</v>
      </c>
      <c r="I216" s="65" t="s">
        <v>12</v>
      </c>
      <c r="J216" s="145">
        <v>46001</v>
      </c>
      <c r="K216" s="145">
        <v>46004</v>
      </c>
      <c r="L216" s="546">
        <f t="shared" si="20"/>
        <v>3</v>
      </c>
      <c r="M216" s="495" t="s">
        <v>781</v>
      </c>
      <c r="N216" s="66"/>
    </row>
    <row r="217" spans="2:14" x14ac:dyDescent="0.35">
      <c r="B217" s="43">
        <v>212</v>
      </c>
      <c r="C217" s="65" t="s">
        <v>196</v>
      </c>
      <c r="D217" s="65" t="s">
        <v>197</v>
      </c>
      <c r="E217" s="68">
        <v>97.17</v>
      </c>
      <c r="F217" s="65">
        <f t="shared" si="30"/>
        <v>1063039.8</v>
      </c>
      <c r="G217" s="62">
        <v>45992</v>
      </c>
      <c r="H217" s="43" t="s">
        <v>528</v>
      </c>
      <c r="I217" s="65" t="s">
        <v>12</v>
      </c>
      <c r="J217" s="145">
        <v>46001</v>
      </c>
      <c r="K217" s="145">
        <v>46022</v>
      </c>
      <c r="L217" s="546">
        <f t="shared" si="20"/>
        <v>21</v>
      </c>
      <c r="M217" s="495" t="s">
        <v>781</v>
      </c>
      <c r="N217" s="66"/>
    </row>
    <row r="218" spans="2:14" x14ac:dyDescent="0.35">
      <c r="B218" s="43">
        <v>213</v>
      </c>
      <c r="C218" s="65" t="s">
        <v>721</v>
      </c>
      <c r="D218" s="65" t="s">
        <v>475</v>
      </c>
      <c r="E218" s="68">
        <v>65.87</v>
      </c>
      <c r="F218" s="208">
        <f t="shared" si="30"/>
        <v>720617.8</v>
      </c>
      <c r="G218" s="62">
        <v>45992</v>
      </c>
      <c r="H218" s="43" t="s">
        <v>546</v>
      </c>
      <c r="I218" s="65" t="s">
        <v>12</v>
      </c>
      <c r="J218" s="145">
        <v>46001</v>
      </c>
      <c r="K218" s="145">
        <v>46009</v>
      </c>
      <c r="L218" s="546">
        <f t="shared" si="20"/>
        <v>8</v>
      </c>
      <c r="M218" s="495" t="s">
        <v>279</v>
      </c>
      <c r="N218" s="66"/>
    </row>
    <row r="219" spans="2:14" x14ac:dyDescent="0.35">
      <c r="B219" s="43">
        <v>214</v>
      </c>
      <c r="C219" s="65" t="s">
        <v>259</v>
      </c>
      <c r="D219" s="65" t="s">
        <v>197</v>
      </c>
      <c r="E219" s="68">
        <v>97.17</v>
      </c>
      <c r="F219" s="65">
        <f t="shared" ref="F219:F223" si="31">E219*10940</f>
        <v>1063039.8</v>
      </c>
      <c r="G219" s="62">
        <v>45992</v>
      </c>
      <c r="H219" s="43" t="s">
        <v>525</v>
      </c>
      <c r="I219" s="65" t="s">
        <v>12</v>
      </c>
      <c r="J219" s="145">
        <v>46002</v>
      </c>
      <c r="K219" s="145">
        <v>46012</v>
      </c>
      <c r="L219" s="546">
        <f t="shared" si="20"/>
        <v>10</v>
      </c>
      <c r="M219" s="495" t="s">
        <v>781</v>
      </c>
      <c r="N219" s="65"/>
    </row>
    <row r="220" spans="2:14" x14ac:dyDescent="0.35">
      <c r="B220" s="43">
        <v>215</v>
      </c>
      <c r="C220" s="65" t="s">
        <v>202</v>
      </c>
      <c r="D220" s="65" t="s">
        <v>203</v>
      </c>
      <c r="E220" s="65">
        <v>55.451000000000001</v>
      </c>
      <c r="F220" s="65">
        <f t="shared" si="31"/>
        <v>606633.94000000006</v>
      </c>
      <c r="G220" s="62">
        <v>45992</v>
      </c>
      <c r="H220" s="43" t="s">
        <v>522</v>
      </c>
      <c r="I220" s="65" t="s">
        <v>12</v>
      </c>
      <c r="J220" s="145">
        <v>46003</v>
      </c>
      <c r="K220" s="145">
        <v>46010</v>
      </c>
      <c r="L220" s="546">
        <f t="shared" si="20"/>
        <v>7</v>
      </c>
      <c r="M220" s="495" t="s">
        <v>781</v>
      </c>
      <c r="N220" s="66"/>
    </row>
    <row r="221" spans="2:14" x14ac:dyDescent="0.35">
      <c r="B221" s="43">
        <v>216</v>
      </c>
      <c r="C221" s="65" t="s">
        <v>532</v>
      </c>
      <c r="D221" s="65" t="s">
        <v>79</v>
      </c>
      <c r="E221" s="68">
        <v>34.79</v>
      </c>
      <c r="F221" s="208">
        <f t="shared" si="31"/>
        <v>380602.6</v>
      </c>
      <c r="G221" s="62">
        <v>45992</v>
      </c>
      <c r="H221" s="65" t="s">
        <v>545</v>
      </c>
      <c r="I221" s="65" t="s">
        <v>12</v>
      </c>
      <c r="J221" s="145">
        <v>46003</v>
      </c>
      <c r="K221" s="145">
        <v>46010</v>
      </c>
      <c r="L221" s="546">
        <f t="shared" si="20"/>
        <v>7</v>
      </c>
      <c r="M221" s="495" t="s">
        <v>279</v>
      </c>
      <c r="N221" s="66"/>
    </row>
    <row r="222" spans="2:14" x14ac:dyDescent="0.35">
      <c r="B222" s="43">
        <v>217</v>
      </c>
      <c r="C222" s="65" t="s">
        <v>263</v>
      </c>
      <c r="D222" s="65" t="s">
        <v>77</v>
      </c>
      <c r="E222" s="65">
        <v>37.930999999999997</v>
      </c>
      <c r="F222" s="208">
        <f t="shared" si="31"/>
        <v>414965.13999999996</v>
      </c>
      <c r="G222" s="62">
        <v>45992</v>
      </c>
      <c r="H222" s="43" t="s">
        <v>540</v>
      </c>
      <c r="I222" s="65" t="s">
        <v>12</v>
      </c>
      <c r="J222" s="145">
        <v>46003</v>
      </c>
      <c r="K222" s="145">
        <v>46008</v>
      </c>
      <c r="L222" s="546">
        <f t="shared" si="20"/>
        <v>5</v>
      </c>
      <c r="M222" s="495" t="s">
        <v>279</v>
      </c>
      <c r="N222" s="66"/>
    </row>
    <row r="223" spans="2:14" x14ac:dyDescent="0.35">
      <c r="B223" s="43">
        <v>218</v>
      </c>
      <c r="C223" s="65" t="s">
        <v>747</v>
      </c>
      <c r="D223" s="65" t="s">
        <v>65</v>
      </c>
      <c r="E223" s="61">
        <v>36.159755999999994</v>
      </c>
      <c r="F223" s="208">
        <f t="shared" si="31"/>
        <v>395587.73063999997</v>
      </c>
      <c r="G223" s="62">
        <v>45992</v>
      </c>
      <c r="H223" s="65" t="s">
        <v>839</v>
      </c>
      <c r="I223" s="65" t="s">
        <v>12</v>
      </c>
      <c r="J223" s="145">
        <v>46003</v>
      </c>
      <c r="K223" s="145">
        <v>46011</v>
      </c>
      <c r="L223" s="495">
        <f t="shared" si="20"/>
        <v>8</v>
      </c>
      <c r="M223" s="495" t="s">
        <v>279</v>
      </c>
      <c r="N223" s="66"/>
    </row>
    <row r="224" spans="2:14" x14ac:dyDescent="0.35">
      <c r="B224" s="43">
        <v>219</v>
      </c>
      <c r="C224" s="65" t="s">
        <v>423</v>
      </c>
      <c r="D224" s="65" t="s">
        <v>77</v>
      </c>
      <c r="E224" s="65">
        <v>37.930999999999997</v>
      </c>
      <c r="F224" s="208">
        <f t="shared" ref="F224:F228" si="32">E224*10940</f>
        <v>414965.13999999996</v>
      </c>
      <c r="G224" s="62">
        <v>45992</v>
      </c>
      <c r="H224" s="65" t="s">
        <v>787</v>
      </c>
      <c r="I224" s="65" t="s">
        <v>12</v>
      </c>
      <c r="J224" s="145">
        <v>46004</v>
      </c>
      <c r="K224" s="145">
        <v>46012</v>
      </c>
      <c r="L224" s="495">
        <f t="shared" si="20"/>
        <v>8</v>
      </c>
      <c r="M224" s="495" t="s">
        <v>279</v>
      </c>
      <c r="N224" s="66"/>
    </row>
    <row r="225" spans="2:14" x14ac:dyDescent="0.35">
      <c r="B225" s="43">
        <v>220</v>
      </c>
      <c r="C225" s="65" t="s">
        <v>627</v>
      </c>
      <c r="D225" s="65" t="s">
        <v>65</v>
      </c>
      <c r="E225" s="61">
        <v>36.159755999999994</v>
      </c>
      <c r="F225" s="208">
        <f t="shared" si="32"/>
        <v>395587.73063999997</v>
      </c>
      <c r="G225" s="62">
        <v>45992</v>
      </c>
      <c r="H225" s="43" t="s">
        <v>277</v>
      </c>
      <c r="I225" s="65" t="s">
        <v>12</v>
      </c>
      <c r="J225" s="145">
        <v>46004</v>
      </c>
      <c r="K225" s="145">
        <v>46008</v>
      </c>
      <c r="L225" s="495">
        <f t="shared" si="20"/>
        <v>4</v>
      </c>
      <c r="M225" s="495" t="s">
        <v>781</v>
      </c>
      <c r="N225" s="66"/>
    </row>
    <row r="226" spans="2:14" x14ac:dyDescent="0.35">
      <c r="B226" s="43">
        <v>221</v>
      </c>
      <c r="C226" s="65" t="s">
        <v>163</v>
      </c>
      <c r="D226" s="65" t="s">
        <v>63</v>
      </c>
      <c r="E226" s="61">
        <v>43.804423999999997</v>
      </c>
      <c r="F226" s="208">
        <f t="shared" si="32"/>
        <v>479220.39855999994</v>
      </c>
      <c r="G226" s="62">
        <v>45992</v>
      </c>
      <c r="H226" s="65" t="s">
        <v>524</v>
      </c>
      <c r="I226" s="65" t="s">
        <v>12</v>
      </c>
      <c r="J226" s="145">
        <v>46008</v>
      </c>
      <c r="K226" s="145">
        <v>46018</v>
      </c>
      <c r="L226" s="495">
        <f t="shared" si="20"/>
        <v>10</v>
      </c>
      <c r="M226" s="495" t="s">
        <v>781</v>
      </c>
      <c r="N226" s="66"/>
    </row>
    <row r="227" spans="2:14" x14ac:dyDescent="0.35">
      <c r="B227" s="43">
        <v>222</v>
      </c>
      <c r="C227" s="65" t="s">
        <v>429</v>
      </c>
      <c r="D227" s="65" t="s">
        <v>197</v>
      </c>
      <c r="E227" s="68">
        <v>97.17</v>
      </c>
      <c r="F227" s="65">
        <f t="shared" si="32"/>
        <v>1063039.8</v>
      </c>
      <c r="G227" s="62">
        <v>45992</v>
      </c>
      <c r="H227" s="43" t="s">
        <v>526</v>
      </c>
      <c r="I227" s="65" t="s">
        <v>12</v>
      </c>
      <c r="J227" s="145">
        <v>46008</v>
      </c>
      <c r="K227" s="145">
        <v>46021</v>
      </c>
      <c r="L227" s="495">
        <f t="shared" si="20"/>
        <v>13</v>
      </c>
      <c r="M227" s="495" t="s">
        <v>781</v>
      </c>
      <c r="N227" s="66"/>
    </row>
    <row r="228" spans="2:14" x14ac:dyDescent="0.35">
      <c r="B228" s="43">
        <v>223</v>
      </c>
      <c r="C228" s="65" t="s">
        <v>622</v>
      </c>
      <c r="D228" s="65" t="s">
        <v>65</v>
      </c>
      <c r="E228" s="61">
        <v>36.159755999999994</v>
      </c>
      <c r="F228" s="208">
        <f t="shared" si="32"/>
        <v>395587.73063999997</v>
      </c>
      <c r="G228" s="62">
        <v>45992</v>
      </c>
      <c r="H228" s="43" t="s">
        <v>277</v>
      </c>
      <c r="I228" s="65" t="s">
        <v>12</v>
      </c>
      <c r="J228" s="145">
        <v>46009</v>
      </c>
      <c r="K228" s="145">
        <v>46013</v>
      </c>
      <c r="L228" s="495">
        <f t="shared" ref="L228:L293" si="33">K228-J228</f>
        <v>4</v>
      </c>
      <c r="M228" s="495" t="s">
        <v>781</v>
      </c>
      <c r="N228" s="66"/>
    </row>
    <row r="229" spans="2:14" x14ac:dyDescent="0.35">
      <c r="B229" s="43">
        <v>224</v>
      </c>
      <c r="C229" s="65" t="s">
        <v>262</v>
      </c>
      <c r="D229" s="65" t="s">
        <v>65</v>
      </c>
      <c r="E229" s="61">
        <v>36.159755999999994</v>
      </c>
      <c r="F229" s="208">
        <f t="shared" ref="F229" si="34">E229*10940</f>
        <v>395587.73063999997</v>
      </c>
      <c r="G229" s="62">
        <v>45992</v>
      </c>
      <c r="H229" s="43" t="s">
        <v>540</v>
      </c>
      <c r="I229" s="65" t="s">
        <v>12</v>
      </c>
      <c r="J229" s="145">
        <v>46009</v>
      </c>
      <c r="K229" s="145">
        <v>46015</v>
      </c>
      <c r="L229" s="495">
        <f t="shared" si="33"/>
        <v>6</v>
      </c>
      <c r="M229" s="495" t="s">
        <v>279</v>
      </c>
      <c r="N229" s="66"/>
    </row>
    <row r="230" spans="2:14" x14ac:dyDescent="0.35">
      <c r="B230" s="43">
        <v>225</v>
      </c>
      <c r="C230" s="65" t="s">
        <v>450</v>
      </c>
      <c r="D230" s="65" t="s">
        <v>65</v>
      </c>
      <c r="E230" s="61">
        <v>36.159755999999994</v>
      </c>
      <c r="F230" s="208">
        <f t="shared" ref="F230" si="35">E230*10940</f>
        <v>395587.73063999997</v>
      </c>
      <c r="G230" s="62"/>
      <c r="H230" s="43"/>
      <c r="I230" s="65"/>
      <c r="J230" s="145"/>
      <c r="K230" s="66"/>
      <c r="L230" s="495"/>
      <c r="M230" s="495" t="s">
        <v>279</v>
      </c>
      <c r="N230" s="65" t="s">
        <v>789</v>
      </c>
    </row>
    <row r="231" spans="2:14" x14ac:dyDescent="0.35">
      <c r="B231" s="43">
        <v>226</v>
      </c>
      <c r="C231" s="65" t="s">
        <v>191</v>
      </c>
      <c r="D231" s="65" t="s">
        <v>65</v>
      </c>
      <c r="E231" s="61">
        <v>36.159755999999994</v>
      </c>
      <c r="F231" s="208">
        <f t="shared" ref="F231:F233" si="36">E231*10940</f>
        <v>395587.73063999997</v>
      </c>
      <c r="G231" s="62">
        <v>45992</v>
      </c>
      <c r="H231" s="43" t="s">
        <v>522</v>
      </c>
      <c r="I231" s="65" t="s">
        <v>12</v>
      </c>
      <c r="J231" s="145">
        <v>46011</v>
      </c>
      <c r="K231" s="145">
        <v>46015</v>
      </c>
      <c r="L231" s="495">
        <f t="shared" si="33"/>
        <v>4</v>
      </c>
      <c r="M231" s="495" t="s">
        <v>781</v>
      </c>
      <c r="N231" s="66"/>
    </row>
    <row r="232" spans="2:14" x14ac:dyDescent="0.35">
      <c r="B232" s="43">
        <v>227</v>
      </c>
      <c r="C232" s="65" t="s">
        <v>824</v>
      </c>
      <c r="D232" s="65" t="s">
        <v>79</v>
      </c>
      <c r="E232" s="68">
        <v>34.79</v>
      </c>
      <c r="F232" s="208">
        <f t="shared" si="36"/>
        <v>380602.6</v>
      </c>
      <c r="G232" s="62">
        <v>45992</v>
      </c>
      <c r="H232" s="43" t="s">
        <v>539</v>
      </c>
      <c r="I232" s="65" t="s">
        <v>12</v>
      </c>
      <c r="J232" s="145">
        <v>46011</v>
      </c>
      <c r="K232" s="145">
        <v>46018</v>
      </c>
      <c r="L232" s="495">
        <f t="shared" si="33"/>
        <v>7</v>
      </c>
      <c r="M232" s="495" t="s">
        <v>279</v>
      </c>
      <c r="N232" s="66"/>
    </row>
    <row r="233" spans="2:14" x14ac:dyDescent="0.35">
      <c r="B233" s="43">
        <v>228</v>
      </c>
      <c r="C233" s="65" t="s">
        <v>484</v>
      </c>
      <c r="D233" s="65" t="s">
        <v>77</v>
      </c>
      <c r="E233" s="65">
        <v>37.930999999999997</v>
      </c>
      <c r="F233" s="208">
        <f t="shared" si="36"/>
        <v>414965.13999999996</v>
      </c>
      <c r="G233" s="62">
        <v>45992</v>
      </c>
      <c r="H233" s="65" t="s">
        <v>840</v>
      </c>
      <c r="I233" s="65" t="s">
        <v>12</v>
      </c>
      <c r="J233" s="145">
        <v>46012</v>
      </c>
      <c r="K233" s="145">
        <v>46018</v>
      </c>
      <c r="L233" s="495">
        <f t="shared" si="33"/>
        <v>6</v>
      </c>
      <c r="M233" s="495" t="s">
        <v>279</v>
      </c>
      <c r="N233" s="65"/>
    </row>
    <row r="234" spans="2:14" x14ac:dyDescent="0.35">
      <c r="B234" s="43">
        <v>229</v>
      </c>
      <c r="C234" s="65" t="s">
        <v>742</v>
      </c>
      <c r="D234" s="65" t="s">
        <v>65</v>
      </c>
      <c r="E234" s="61">
        <v>36.159755999999994</v>
      </c>
      <c r="F234" s="208">
        <f t="shared" ref="F234:F237" si="37">E234*10940</f>
        <v>395587.73063999997</v>
      </c>
      <c r="G234" s="62">
        <v>45992</v>
      </c>
      <c r="H234" s="65" t="s">
        <v>545</v>
      </c>
      <c r="I234" s="65" t="s">
        <v>12</v>
      </c>
      <c r="J234" s="145">
        <v>46012</v>
      </c>
      <c r="K234" s="145">
        <v>46017</v>
      </c>
      <c r="L234" s="495">
        <f t="shared" si="33"/>
        <v>5</v>
      </c>
      <c r="M234" s="495" t="s">
        <v>279</v>
      </c>
      <c r="N234" s="66"/>
    </row>
    <row r="235" spans="2:14" x14ac:dyDescent="0.35">
      <c r="B235" s="43">
        <v>230</v>
      </c>
      <c r="C235" s="65" t="s">
        <v>736</v>
      </c>
      <c r="D235" s="65" t="s">
        <v>79</v>
      </c>
      <c r="E235" s="68">
        <v>34.79</v>
      </c>
      <c r="F235" s="208">
        <f t="shared" si="37"/>
        <v>380602.6</v>
      </c>
      <c r="G235" s="62">
        <v>45992</v>
      </c>
      <c r="H235" s="65" t="s">
        <v>839</v>
      </c>
      <c r="I235" s="65" t="s">
        <v>12</v>
      </c>
      <c r="J235" s="145">
        <v>46012</v>
      </c>
      <c r="K235" s="145">
        <v>46019</v>
      </c>
      <c r="L235" s="495">
        <f t="shared" si="33"/>
        <v>7</v>
      </c>
      <c r="M235" s="495" t="s">
        <v>279</v>
      </c>
      <c r="N235" s="66"/>
    </row>
    <row r="236" spans="2:14" x14ac:dyDescent="0.35">
      <c r="B236" s="43">
        <v>231</v>
      </c>
      <c r="C236" s="65" t="s">
        <v>510</v>
      </c>
      <c r="D236" s="65" t="s">
        <v>126</v>
      </c>
      <c r="E236" s="65">
        <v>59.500999999999998</v>
      </c>
      <c r="F236" s="65">
        <f t="shared" si="37"/>
        <v>650940.93999999994</v>
      </c>
      <c r="G236" s="62">
        <v>45992</v>
      </c>
      <c r="H236" s="65" t="s">
        <v>787</v>
      </c>
      <c r="I236" s="65" t="s">
        <v>12</v>
      </c>
      <c r="J236" s="145">
        <v>46013</v>
      </c>
      <c r="K236" s="145">
        <v>46021</v>
      </c>
      <c r="L236" s="495">
        <f t="shared" si="33"/>
        <v>8</v>
      </c>
      <c r="M236" s="495" t="s">
        <v>279</v>
      </c>
      <c r="N236" s="66"/>
    </row>
    <row r="237" spans="2:14" x14ac:dyDescent="0.35">
      <c r="B237" s="43">
        <v>232</v>
      </c>
      <c r="C237" s="65" t="s">
        <v>646</v>
      </c>
      <c r="D237" s="65" t="s">
        <v>197</v>
      </c>
      <c r="E237" s="68">
        <v>97.17</v>
      </c>
      <c r="F237" s="65">
        <f t="shared" si="37"/>
        <v>1063039.8</v>
      </c>
      <c r="G237" s="62">
        <v>46023</v>
      </c>
      <c r="H237" s="43" t="s">
        <v>525</v>
      </c>
      <c r="I237" s="65" t="s">
        <v>12</v>
      </c>
      <c r="J237" s="145">
        <v>46013</v>
      </c>
      <c r="K237" s="145">
        <v>46026</v>
      </c>
      <c r="L237" s="495">
        <f t="shared" si="33"/>
        <v>13</v>
      </c>
      <c r="M237" s="495" t="s">
        <v>781</v>
      </c>
      <c r="N237" s="66"/>
    </row>
    <row r="238" spans="2:14" x14ac:dyDescent="0.35">
      <c r="B238" s="43">
        <v>233</v>
      </c>
      <c r="C238" s="65" t="s">
        <v>628</v>
      </c>
      <c r="D238" s="65" t="s">
        <v>65</v>
      </c>
      <c r="E238" s="61">
        <v>36.159755999999994</v>
      </c>
      <c r="F238" s="208">
        <f t="shared" ref="F238:F240" si="38">E238*10940</f>
        <v>395587.73063999997</v>
      </c>
      <c r="G238" s="62">
        <v>45992</v>
      </c>
      <c r="H238" s="43" t="s">
        <v>277</v>
      </c>
      <c r="I238" s="65" t="s">
        <v>12</v>
      </c>
      <c r="J238" s="145">
        <v>46013</v>
      </c>
      <c r="K238" s="145">
        <v>46017</v>
      </c>
      <c r="L238" s="495">
        <f t="shared" si="33"/>
        <v>4</v>
      </c>
      <c r="M238" s="495" t="s">
        <v>781</v>
      </c>
      <c r="N238" s="66"/>
    </row>
    <row r="239" spans="2:14" x14ac:dyDescent="0.35">
      <c r="B239" s="43">
        <v>234</v>
      </c>
      <c r="C239" s="65" t="s">
        <v>190</v>
      </c>
      <c r="D239" s="65" t="s">
        <v>63</v>
      </c>
      <c r="E239" s="61">
        <v>43.804423999999997</v>
      </c>
      <c r="F239" s="208">
        <f t="shared" si="38"/>
        <v>479220.39855999994</v>
      </c>
      <c r="G239" s="62">
        <v>45992</v>
      </c>
      <c r="H239" s="43" t="s">
        <v>522</v>
      </c>
      <c r="I239" s="65" t="s">
        <v>12</v>
      </c>
      <c r="J239" s="145">
        <v>46016</v>
      </c>
      <c r="K239" s="145">
        <v>46022</v>
      </c>
      <c r="L239" s="495">
        <f t="shared" si="33"/>
        <v>6</v>
      </c>
      <c r="M239" s="495" t="s">
        <v>781</v>
      </c>
      <c r="N239" s="66"/>
    </row>
    <row r="240" spans="2:14" x14ac:dyDescent="0.35">
      <c r="B240" s="43">
        <v>235</v>
      </c>
      <c r="C240" s="65" t="s">
        <v>260</v>
      </c>
      <c r="D240" s="65" t="s">
        <v>77</v>
      </c>
      <c r="E240" s="65">
        <v>37.930999999999997</v>
      </c>
      <c r="F240" s="208">
        <f t="shared" si="38"/>
        <v>414965.13999999996</v>
      </c>
      <c r="G240" s="62">
        <v>45992</v>
      </c>
      <c r="H240" s="43" t="s">
        <v>540</v>
      </c>
      <c r="I240" s="65" t="s">
        <v>12</v>
      </c>
      <c r="J240" s="145">
        <v>46016</v>
      </c>
      <c r="K240" s="145">
        <v>46021</v>
      </c>
      <c r="L240" s="495">
        <f t="shared" si="33"/>
        <v>5</v>
      </c>
      <c r="M240" s="495" t="s">
        <v>279</v>
      </c>
      <c r="N240" s="66"/>
    </row>
    <row r="241" spans="2:14" x14ac:dyDescent="0.35">
      <c r="B241" s="43">
        <v>236</v>
      </c>
      <c r="C241" s="65" t="s">
        <v>620</v>
      </c>
      <c r="D241" s="65" t="s">
        <v>63</v>
      </c>
      <c r="E241" s="61">
        <v>43.804423999999997</v>
      </c>
      <c r="F241" s="208">
        <f t="shared" ref="F241:F243" si="39">E241*10940</f>
        <v>479220.39855999994</v>
      </c>
      <c r="G241" s="62">
        <v>45992</v>
      </c>
      <c r="H241" s="43" t="s">
        <v>277</v>
      </c>
      <c r="I241" s="65" t="s">
        <v>12</v>
      </c>
      <c r="J241" s="145">
        <v>46018</v>
      </c>
      <c r="K241" s="145">
        <v>46022</v>
      </c>
      <c r="L241" s="495">
        <f t="shared" si="33"/>
        <v>4</v>
      </c>
      <c r="M241" s="495" t="s">
        <v>781</v>
      </c>
      <c r="N241" s="66"/>
    </row>
    <row r="242" spans="2:14" x14ac:dyDescent="0.35">
      <c r="B242" s="43">
        <v>237</v>
      </c>
      <c r="C242" s="65" t="s">
        <v>551</v>
      </c>
      <c r="D242" s="65" t="s">
        <v>79</v>
      </c>
      <c r="E242" s="68">
        <v>34.79</v>
      </c>
      <c r="F242" s="208">
        <f t="shared" si="39"/>
        <v>380602.6</v>
      </c>
      <c r="G242" s="62">
        <v>45992</v>
      </c>
      <c r="H242" s="65" t="s">
        <v>545</v>
      </c>
      <c r="I242" s="65" t="s">
        <v>12</v>
      </c>
      <c r="J242" s="145">
        <v>46018</v>
      </c>
      <c r="K242" s="145">
        <v>46022</v>
      </c>
      <c r="L242" s="495">
        <f t="shared" si="33"/>
        <v>4</v>
      </c>
      <c r="M242" s="495" t="s">
        <v>279</v>
      </c>
      <c r="N242" s="66"/>
    </row>
    <row r="243" spans="2:14" x14ac:dyDescent="0.35">
      <c r="B243" s="43">
        <v>238</v>
      </c>
      <c r="C243" s="65" t="s">
        <v>174</v>
      </c>
      <c r="D243" s="65" t="s">
        <v>65</v>
      </c>
      <c r="E243" s="61">
        <v>36.159755999999994</v>
      </c>
      <c r="F243" s="208">
        <f t="shared" si="39"/>
        <v>395587.73063999997</v>
      </c>
      <c r="G243" s="62">
        <v>46023</v>
      </c>
      <c r="H243" s="65" t="s">
        <v>524</v>
      </c>
      <c r="I243" s="65" t="s">
        <v>12</v>
      </c>
      <c r="J243" s="145">
        <v>46019</v>
      </c>
      <c r="K243" s="145">
        <v>46025</v>
      </c>
      <c r="L243" s="495">
        <f t="shared" si="33"/>
        <v>6</v>
      </c>
      <c r="M243" s="495" t="s">
        <v>781</v>
      </c>
      <c r="N243" s="66"/>
    </row>
    <row r="244" spans="2:14" x14ac:dyDescent="0.35">
      <c r="B244" s="43">
        <v>239</v>
      </c>
      <c r="C244" s="65" t="s">
        <v>365</v>
      </c>
      <c r="D244" s="65" t="s">
        <v>65</v>
      </c>
      <c r="E244" s="61">
        <v>36.159755999999994</v>
      </c>
      <c r="F244" s="208">
        <f t="shared" ref="F244:F248" si="40">E244*10940</f>
        <v>395587.73063999997</v>
      </c>
      <c r="G244" s="62">
        <v>46023</v>
      </c>
      <c r="H244" s="43" t="s">
        <v>539</v>
      </c>
      <c r="I244" s="65" t="s">
        <v>12</v>
      </c>
      <c r="J244" s="145">
        <v>46019</v>
      </c>
      <c r="K244" s="145">
        <v>46025</v>
      </c>
      <c r="L244" s="495">
        <f t="shared" si="33"/>
        <v>6</v>
      </c>
      <c r="M244" s="495" t="s">
        <v>279</v>
      </c>
      <c r="N244" s="66"/>
    </row>
    <row r="245" spans="2:14" x14ac:dyDescent="0.35">
      <c r="B245" s="43">
        <v>240</v>
      </c>
      <c r="C245" s="65" t="s">
        <v>492</v>
      </c>
      <c r="D245" s="65" t="s">
        <v>65</v>
      </c>
      <c r="E245" s="61">
        <v>36.159755999999994</v>
      </c>
      <c r="F245" s="208">
        <f t="shared" si="40"/>
        <v>395587.73063999997</v>
      </c>
      <c r="G245" s="62">
        <v>46023</v>
      </c>
      <c r="H245" s="65" t="s">
        <v>840</v>
      </c>
      <c r="I245" s="65" t="s">
        <v>12</v>
      </c>
      <c r="J245" s="145">
        <v>46019</v>
      </c>
      <c r="K245" s="145">
        <v>46024</v>
      </c>
      <c r="L245" s="495">
        <f t="shared" si="33"/>
        <v>5</v>
      </c>
      <c r="M245" s="495" t="s">
        <v>279</v>
      </c>
      <c r="N245" s="66"/>
    </row>
    <row r="246" spans="2:14" x14ac:dyDescent="0.35">
      <c r="B246" s="43">
        <v>241</v>
      </c>
      <c r="C246" s="65" t="s">
        <v>542</v>
      </c>
      <c r="D246" s="65" t="s">
        <v>77</v>
      </c>
      <c r="E246" s="65">
        <v>37.930999999999997</v>
      </c>
      <c r="F246" s="208">
        <f t="shared" si="40"/>
        <v>414965.13999999996</v>
      </c>
      <c r="G246" s="62">
        <v>46023</v>
      </c>
      <c r="H246" s="65" t="s">
        <v>839</v>
      </c>
      <c r="I246" s="65" t="s">
        <v>12</v>
      </c>
      <c r="J246" s="145">
        <v>46020</v>
      </c>
      <c r="K246" s="145">
        <v>46028</v>
      </c>
      <c r="L246" s="495">
        <f t="shared" si="33"/>
        <v>8</v>
      </c>
      <c r="M246" s="495" t="s">
        <v>279</v>
      </c>
      <c r="N246" s="66"/>
    </row>
    <row r="247" spans="2:14" x14ac:dyDescent="0.35">
      <c r="B247" s="43">
        <v>242</v>
      </c>
      <c r="C247" s="65" t="s">
        <v>658</v>
      </c>
      <c r="D247" s="65" t="s">
        <v>181</v>
      </c>
      <c r="E247" s="65">
        <v>73.245000000000005</v>
      </c>
      <c r="F247" s="208">
        <f t="shared" si="40"/>
        <v>801300.3</v>
      </c>
      <c r="G247" s="62">
        <v>46023</v>
      </c>
      <c r="H247" s="43" t="s">
        <v>526</v>
      </c>
      <c r="I247" s="65" t="s">
        <v>12</v>
      </c>
      <c r="J247" s="145">
        <v>46022</v>
      </c>
      <c r="K247" s="145">
        <v>46033</v>
      </c>
      <c r="L247" s="495">
        <f t="shared" si="33"/>
        <v>11</v>
      </c>
      <c r="M247" s="495" t="s">
        <v>781</v>
      </c>
      <c r="N247" s="66"/>
    </row>
    <row r="248" spans="2:14" x14ac:dyDescent="0.35">
      <c r="B248" s="43">
        <v>243</v>
      </c>
      <c r="C248" s="65" t="s">
        <v>266</v>
      </c>
      <c r="D248" s="65" t="s">
        <v>63</v>
      </c>
      <c r="E248" s="61">
        <v>43.804423999999997</v>
      </c>
      <c r="F248" s="208">
        <f t="shared" si="40"/>
        <v>479220.39855999994</v>
      </c>
      <c r="G248" s="62">
        <v>46023</v>
      </c>
      <c r="H248" s="43" t="s">
        <v>540</v>
      </c>
      <c r="I248" s="65" t="s">
        <v>12</v>
      </c>
      <c r="J248" s="145">
        <v>46022</v>
      </c>
      <c r="K248" s="145">
        <v>46030</v>
      </c>
      <c r="L248" s="495">
        <f t="shared" si="33"/>
        <v>8</v>
      </c>
      <c r="M248" s="495" t="s">
        <v>279</v>
      </c>
      <c r="N248" s="66"/>
    </row>
    <row r="249" spans="2:14" x14ac:dyDescent="0.35">
      <c r="B249" s="43">
        <v>244</v>
      </c>
      <c r="C249" s="65" t="s">
        <v>424</v>
      </c>
      <c r="D249" s="65" t="s">
        <v>77</v>
      </c>
      <c r="E249" s="65">
        <v>37.930999999999997</v>
      </c>
      <c r="F249" s="208">
        <f t="shared" ref="F249:F252" si="41">E249*10940</f>
        <v>414965.13999999996</v>
      </c>
      <c r="G249" s="62">
        <v>46023</v>
      </c>
      <c r="H249" s="65" t="s">
        <v>787</v>
      </c>
      <c r="I249" s="65" t="s">
        <v>12</v>
      </c>
      <c r="J249" s="145">
        <v>46022</v>
      </c>
      <c r="K249" s="145">
        <v>46030</v>
      </c>
      <c r="L249" s="495">
        <f t="shared" si="33"/>
        <v>8</v>
      </c>
      <c r="M249" s="495" t="s">
        <v>279</v>
      </c>
      <c r="N249" s="66"/>
    </row>
    <row r="250" spans="2:14" x14ac:dyDescent="0.35">
      <c r="B250" s="43">
        <v>245</v>
      </c>
      <c r="C250" s="65" t="s">
        <v>621</v>
      </c>
      <c r="D250" s="65" t="s">
        <v>63</v>
      </c>
      <c r="E250" s="61">
        <v>43.804423999999997</v>
      </c>
      <c r="F250" s="208">
        <f t="shared" si="41"/>
        <v>479220.39855999994</v>
      </c>
      <c r="G250" s="62">
        <v>46023</v>
      </c>
      <c r="H250" s="43" t="s">
        <v>277</v>
      </c>
      <c r="I250" s="65" t="s">
        <v>12</v>
      </c>
      <c r="J250" s="145">
        <v>46024</v>
      </c>
      <c r="K250" s="145">
        <v>46027</v>
      </c>
      <c r="L250" s="495">
        <f t="shared" si="33"/>
        <v>3</v>
      </c>
      <c r="M250" s="495" t="s">
        <v>781</v>
      </c>
      <c r="N250" s="66"/>
    </row>
    <row r="251" spans="2:14" x14ac:dyDescent="0.35">
      <c r="B251" s="43">
        <v>246</v>
      </c>
      <c r="C251" s="65" t="s">
        <v>486</v>
      </c>
      <c r="D251" s="65" t="s">
        <v>231</v>
      </c>
      <c r="E251" s="68">
        <v>77.08</v>
      </c>
      <c r="F251" s="208">
        <f t="shared" si="41"/>
        <v>843255.2</v>
      </c>
      <c r="G251" s="62">
        <v>46023</v>
      </c>
      <c r="H251" s="43" t="s">
        <v>528</v>
      </c>
      <c r="I251" s="65" t="s">
        <v>12</v>
      </c>
      <c r="J251" s="145">
        <v>46024</v>
      </c>
      <c r="K251" s="145">
        <v>46045</v>
      </c>
      <c r="L251" s="495">
        <f t="shared" si="33"/>
        <v>21</v>
      </c>
      <c r="M251" s="495" t="s">
        <v>781</v>
      </c>
      <c r="N251" s="66"/>
    </row>
    <row r="252" spans="2:14" x14ac:dyDescent="0.35">
      <c r="B252" s="43">
        <v>247</v>
      </c>
      <c r="C252" s="65" t="s">
        <v>701</v>
      </c>
      <c r="D252" s="65" t="s">
        <v>703</v>
      </c>
      <c r="E252" s="68">
        <v>72.16</v>
      </c>
      <c r="F252" s="208">
        <f t="shared" si="41"/>
        <v>789430.39999999991</v>
      </c>
      <c r="G252" s="62">
        <v>46023</v>
      </c>
      <c r="H252" s="43" t="s">
        <v>522</v>
      </c>
      <c r="I252" s="65" t="s">
        <v>12</v>
      </c>
      <c r="J252" s="145">
        <v>46024</v>
      </c>
      <c r="K252" s="145">
        <v>46032</v>
      </c>
      <c r="L252" s="495">
        <f t="shared" si="33"/>
        <v>8</v>
      </c>
      <c r="M252" s="495" t="s">
        <v>781</v>
      </c>
      <c r="N252" s="66"/>
    </row>
    <row r="253" spans="2:14" x14ac:dyDescent="0.35">
      <c r="B253" s="43">
        <v>248</v>
      </c>
      <c r="C253" s="65" t="s">
        <v>425</v>
      </c>
      <c r="D253" s="65" t="s">
        <v>77</v>
      </c>
      <c r="E253" s="65">
        <v>37.930999999999997</v>
      </c>
      <c r="F253" s="208">
        <f t="shared" ref="F253" si="42">E253*10940</f>
        <v>414965.13999999996</v>
      </c>
      <c r="G253" s="62">
        <v>46023</v>
      </c>
      <c r="H253" s="43" t="s">
        <v>788</v>
      </c>
      <c r="I253" s="65" t="s">
        <v>12</v>
      </c>
      <c r="J253" s="145">
        <v>46024</v>
      </c>
      <c r="K253" s="145">
        <v>46036</v>
      </c>
      <c r="L253" s="495">
        <f t="shared" si="33"/>
        <v>12</v>
      </c>
      <c r="M253" s="495" t="s">
        <v>279</v>
      </c>
      <c r="N253" s="66"/>
    </row>
    <row r="254" spans="2:14" x14ac:dyDescent="0.35">
      <c r="B254" s="43">
        <v>249</v>
      </c>
      <c r="C254" s="65" t="s">
        <v>553</v>
      </c>
      <c r="D254" s="65" t="s">
        <v>77</v>
      </c>
      <c r="E254" s="65">
        <v>37.930999999999997</v>
      </c>
      <c r="F254" s="208">
        <f t="shared" ref="F254:F257" si="43">E254*10940</f>
        <v>414965.13999999996</v>
      </c>
      <c r="G254" s="62">
        <v>46023</v>
      </c>
      <c r="H254" s="65" t="s">
        <v>545</v>
      </c>
      <c r="I254" s="65" t="s">
        <v>12</v>
      </c>
      <c r="J254" s="145">
        <v>46024</v>
      </c>
      <c r="K254" s="145">
        <v>46028</v>
      </c>
      <c r="L254" s="495">
        <f t="shared" si="33"/>
        <v>4</v>
      </c>
      <c r="M254" s="495" t="s">
        <v>279</v>
      </c>
      <c r="N254" s="66"/>
    </row>
    <row r="255" spans="2:14" x14ac:dyDescent="0.35">
      <c r="B255" s="43">
        <v>250</v>
      </c>
      <c r="C255" s="65" t="s">
        <v>508</v>
      </c>
      <c r="D255" s="65" t="s">
        <v>79</v>
      </c>
      <c r="E255" s="68">
        <v>34.79</v>
      </c>
      <c r="F255" s="208">
        <f t="shared" si="43"/>
        <v>380602.6</v>
      </c>
      <c r="G255" s="62">
        <v>45992</v>
      </c>
      <c r="H255" s="43" t="s">
        <v>788</v>
      </c>
      <c r="I255" s="65" t="s">
        <v>12</v>
      </c>
      <c r="J255" s="145">
        <v>46001</v>
      </c>
      <c r="K255" s="145">
        <v>46009</v>
      </c>
      <c r="L255" s="495">
        <f t="shared" si="33"/>
        <v>8</v>
      </c>
      <c r="M255" s="495" t="s">
        <v>279</v>
      </c>
      <c r="N255" s="66"/>
    </row>
    <row r="256" spans="2:14" x14ac:dyDescent="0.35">
      <c r="B256" s="43">
        <v>251</v>
      </c>
      <c r="C256" s="65" t="s">
        <v>497</v>
      </c>
      <c r="D256" s="65" t="s">
        <v>77</v>
      </c>
      <c r="E256" s="65">
        <v>37.930999999999997</v>
      </c>
      <c r="F256" s="208">
        <f t="shared" si="43"/>
        <v>414965.13999999996</v>
      </c>
      <c r="G256" s="62">
        <v>46023</v>
      </c>
      <c r="H256" s="65" t="s">
        <v>840</v>
      </c>
      <c r="I256" s="65" t="s">
        <v>12</v>
      </c>
      <c r="J256" s="145">
        <v>46025</v>
      </c>
      <c r="K256" s="145">
        <v>46033</v>
      </c>
      <c r="L256" s="495">
        <f t="shared" si="33"/>
        <v>8</v>
      </c>
      <c r="M256" s="495" t="s">
        <v>279</v>
      </c>
      <c r="N256" s="65"/>
    </row>
    <row r="257" spans="2:14" x14ac:dyDescent="0.35">
      <c r="B257" s="43">
        <v>252</v>
      </c>
      <c r="C257" s="65" t="s">
        <v>517</v>
      </c>
      <c r="D257" s="65" t="s">
        <v>231</v>
      </c>
      <c r="E257" s="68">
        <v>77.08</v>
      </c>
      <c r="F257" s="208">
        <f t="shared" si="43"/>
        <v>843255.2</v>
      </c>
      <c r="G257" s="62">
        <v>46023</v>
      </c>
      <c r="H257" s="65" t="s">
        <v>524</v>
      </c>
      <c r="I257" s="65" t="s">
        <v>12</v>
      </c>
      <c r="J257" s="145">
        <v>46026</v>
      </c>
      <c r="K257" s="145">
        <v>46039</v>
      </c>
      <c r="L257" s="495">
        <f t="shared" si="33"/>
        <v>13</v>
      </c>
      <c r="M257" s="495" t="s">
        <v>781</v>
      </c>
      <c r="N257" s="66"/>
    </row>
    <row r="258" spans="2:14" x14ac:dyDescent="0.35">
      <c r="B258" s="43">
        <v>253</v>
      </c>
      <c r="C258" s="65" t="s">
        <v>396</v>
      </c>
      <c r="D258" s="65" t="s">
        <v>79</v>
      </c>
      <c r="E258" s="68">
        <v>34.79</v>
      </c>
      <c r="F258" s="208">
        <f t="shared" ref="F258:F260" si="44">E258*10940</f>
        <v>380602.6</v>
      </c>
      <c r="G258" s="62">
        <v>46023</v>
      </c>
      <c r="H258" s="43" t="s">
        <v>539</v>
      </c>
      <c r="I258" s="65" t="s">
        <v>12</v>
      </c>
      <c r="J258" s="145">
        <v>46026</v>
      </c>
      <c r="K258" s="145">
        <v>46032</v>
      </c>
      <c r="L258" s="495">
        <f t="shared" si="33"/>
        <v>6</v>
      </c>
      <c r="M258" s="495" t="s">
        <v>279</v>
      </c>
      <c r="N258" s="66"/>
    </row>
    <row r="259" spans="2:14" x14ac:dyDescent="0.35">
      <c r="B259" s="43">
        <v>254</v>
      </c>
      <c r="C259" s="65" t="s">
        <v>647</v>
      </c>
      <c r="D259" s="65" t="s">
        <v>65</v>
      </c>
      <c r="E259" s="61">
        <v>36.159755999999994</v>
      </c>
      <c r="F259" s="208">
        <f t="shared" si="44"/>
        <v>395587.73063999997</v>
      </c>
      <c r="G259" s="62">
        <v>46023</v>
      </c>
      <c r="H259" s="43" t="s">
        <v>525</v>
      </c>
      <c r="I259" s="65" t="s">
        <v>12</v>
      </c>
      <c r="J259" s="145">
        <v>46027</v>
      </c>
      <c r="K259" s="145">
        <v>46036</v>
      </c>
      <c r="L259" s="495">
        <f t="shared" si="33"/>
        <v>9</v>
      </c>
      <c r="M259" s="495" t="s">
        <v>781</v>
      </c>
      <c r="N259" s="66"/>
    </row>
    <row r="260" spans="2:14" x14ac:dyDescent="0.35">
      <c r="B260" s="43">
        <v>255</v>
      </c>
      <c r="C260" s="65" t="s">
        <v>639</v>
      </c>
      <c r="D260" s="65" t="s">
        <v>640</v>
      </c>
      <c r="E260" s="65">
        <v>101.95</v>
      </c>
      <c r="F260" s="208">
        <f t="shared" si="44"/>
        <v>1115333</v>
      </c>
      <c r="G260" s="62">
        <v>46023</v>
      </c>
      <c r="H260" s="43" t="s">
        <v>277</v>
      </c>
      <c r="I260" s="65" t="s">
        <v>12</v>
      </c>
      <c r="J260" s="145">
        <v>46028</v>
      </c>
      <c r="K260" s="145">
        <v>46041</v>
      </c>
      <c r="L260" s="495">
        <f t="shared" si="33"/>
        <v>13</v>
      </c>
      <c r="M260" s="495" t="s">
        <v>781</v>
      </c>
      <c r="N260" s="66"/>
    </row>
    <row r="261" spans="2:14" x14ac:dyDescent="0.35">
      <c r="B261" s="43">
        <v>256</v>
      </c>
      <c r="C261" s="65" t="s">
        <v>746</v>
      </c>
      <c r="D261" s="65" t="s">
        <v>79</v>
      </c>
      <c r="E261" s="68">
        <v>34.79</v>
      </c>
      <c r="F261" s="208">
        <f t="shared" ref="F261" si="45">E261*10940</f>
        <v>380602.6</v>
      </c>
      <c r="G261" s="62">
        <v>46023</v>
      </c>
      <c r="H261" s="65" t="s">
        <v>839</v>
      </c>
      <c r="I261" s="65" t="s">
        <v>12</v>
      </c>
      <c r="J261" s="145">
        <v>46029</v>
      </c>
      <c r="K261" s="145">
        <v>46033</v>
      </c>
      <c r="L261" s="495">
        <f t="shared" si="33"/>
        <v>4</v>
      </c>
      <c r="M261" s="495" t="s">
        <v>279</v>
      </c>
      <c r="N261" s="66"/>
    </row>
    <row r="262" spans="2:14" x14ac:dyDescent="0.35">
      <c r="B262" s="43">
        <v>257</v>
      </c>
      <c r="C262" s="65" t="s">
        <v>413</v>
      </c>
      <c r="D262" s="65" t="s">
        <v>79</v>
      </c>
      <c r="E262" s="68">
        <v>34.79</v>
      </c>
      <c r="F262" s="208">
        <f t="shared" ref="F262:F269" si="46">E262*10940</f>
        <v>380602.6</v>
      </c>
      <c r="G262" s="62">
        <v>46023</v>
      </c>
      <c r="H262" s="43" t="s">
        <v>540</v>
      </c>
      <c r="I262" s="65" t="s">
        <v>12</v>
      </c>
      <c r="J262" s="145">
        <v>46031</v>
      </c>
      <c r="K262" s="145">
        <v>46040</v>
      </c>
      <c r="L262" s="495">
        <f t="shared" si="33"/>
        <v>9</v>
      </c>
      <c r="M262" s="495" t="s">
        <v>279</v>
      </c>
      <c r="N262" s="65"/>
    </row>
    <row r="263" spans="2:14" x14ac:dyDescent="0.35">
      <c r="B263" s="43">
        <v>258</v>
      </c>
      <c r="C263" s="65" t="s">
        <v>728</v>
      </c>
      <c r="D263" s="65" t="s">
        <v>203</v>
      </c>
      <c r="E263" s="65">
        <v>55.451000000000001</v>
      </c>
      <c r="F263" s="65">
        <f t="shared" si="46"/>
        <v>606633.94000000006</v>
      </c>
      <c r="G263" s="62">
        <v>46023</v>
      </c>
      <c r="H263" s="65" t="s">
        <v>787</v>
      </c>
      <c r="I263" s="65" t="s">
        <v>12</v>
      </c>
      <c r="J263" s="145">
        <v>46031</v>
      </c>
      <c r="K263" s="145">
        <v>46053</v>
      </c>
      <c r="L263" s="495">
        <f t="shared" si="33"/>
        <v>22</v>
      </c>
      <c r="M263" s="495" t="s">
        <v>279</v>
      </c>
      <c r="N263" s="65"/>
    </row>
    <row r="264" spans="2:14" x14ac:dyDescent="0.35">
      <c r="B264" s="43">
        <v>259</v>
      </c>
      <c r="C264" s="65" t="s">
        <v>700</v>
      </c>
      <c r="D264" s="65" t="s">
        <v>170</v>
      </c>
      <c r="E264" s="65">
        <v>65.028000000000006</v>
      </c>
      <c r="F264" s="208">
        <f t="shared" si="46"/>
        <v>711406.32000000007</v>
      </c>
      <c r="G264" s="62">
        <v>46023</v>
      </c>
      <c r="H264" s="43" t="s">
        <v>522</v>
      </c>
      <c r="I264" s="65" t="s">
        <v>12</v>
      </c>
      <c r="J264" s="145">
        <v>46033</v>
      </c>
      <c r="K264" s="145">
        <v>46040</v>
      </c>
      <c r="L264" s="495">
        <f t="shared" si="33"/>
        <v>7</v>
      </c>
      <c r="M264" s="495" t="s">
        <v>781</v>
      </c>
      <c r="N264" s="65"/>
    </row>
    <row r="265" spans="2:14" x14ac:dyDescent="0.35">
      <c r="B265" s="43">
        <v>260</v>
      </c>
      <c r="C265" s="65" t="s">
        <v>709</v>
      </c>
      <c r="D265" s="65" t="s">
        <v>63</v>
      </c>
      <c r="E265" s="61">
        <v>43.804423999999997</v>
      </c>
      <c r="F265" s="208">
        <f t="shared" si="46"/>
        <v>479220.39855999994</v>
      </c>
      <c r="G265" s="62">
        <v>46023</v>
      </c>
      <c r="H265" s="43" t="s">
        <v>539</v>
      </c>
      <c r="I265" s="65" t="s">
        <v>12</v>
      </c>
      <c r="J265" s="145">
        <v>46033</v>
      </c>
      <c r="K265" s="145">
        <v>46041</v>
      </c>
      <c r="L265" s="495">
        <f t="shared" si="33"/>
        <v>8</v>
      </c>
      <c r="M265" s="495" t="s">
        <v>279</v>
      </c>
      <c r="N265" s="66"/>
    </row>
    <row r="266" spans="2:14" x14ac:dyDescent="0.35">
      <c r="B266" s="43">
        <v>261</v>
      </c>
      <c r="C266" s="65" t="s">
        <v>745</v>
      </c>
      <c r="D266" s="65" t="s">
        <v>79</v>
      </c>
      <c r="E266" s="68">
        <v>34.79</v>
      </c>
      <c r="F266" s="208">
        <f t="shared" si="46"/>
        <v>380602.6</v>
      </c>
      <c r="G266" s="62">
        <v>46023</v>
      </c>
      <c r="H266" s="65" t="s">
        <v>545</v>
      </c>
      <c r="I266" s="145" t="s">
        <v>12</v>
      </c>
      <c r="J266" s="145">
        <v>46029</v>
      </c>
      <c r="K266" s="145">
        <v>46033</v>
      </c>
      <c r="L266" s="495">
        <f t="shared" si="33"/>
        <v>4</v>
      </c>
      <c r="M266" s="495" t="s">
        <v>279</v>
      </c>
      <c r="N266" s="66"/>
    </row>
    <row r="267" spans="2:14" x14ac:dyDescent="0.35">
      <c r="B267" s="43">
        <v>262</v>
      </c>
      <c r="C267" s="65" t="s">
        <v>741</v>
      </c>
      <c r="D267" s="65" t="s">
        <v>640</v>
      </c>
      <c r="E267" s="65">
        <v>101.95</v>
      </c>
      <c r="F267" s="208">
        <f t="shared" si="46"/>
        <v>1115333</v>
      </c>
      <c r="G267" s="62">
        <v>46023</v>
      </c>
      <c r="H267" s="65" t="s">
        <v>545</v>
      </c>
      <c r="I267" s="65" t="s">
        <v>12</v>
      </c>
      <c r="J267" s="145">
        <v>46034</v>
      </c>
      <c r="K267" s="145">
        <v>46053</v>
      </c>
      <c r="L267" s="495">
        <f t="shared" si="33"/>
        <v>19</v>
      </c>
      <c r="M267" s="495" t="s">
        <v>279</v>
      </c>
      <c r="N267" s="66"/>
    </row>
    <row r="268" spans="2:14" x14ac:dyDescent="0.35">
      <c r="B268" s="43">
        <v>263</v>
      </c>
      <c r="C268" s="65" t="s">
        <v>543</v>
      </c>
      <c r="D268" s="65" t="s">
        <v>65</v>
      </c>
      <c r="E268" s="61">
        <v>36.159755999999994</v>
      </c>
      <c r="F268" s="208">
        <f t="shared" si="46"/>
        <v>395587.73063999997</v>
      </c>
      <c r="G268" s="62">
        <v>46023</v>
      </c>
      <c r="H268" s="65" t="s">
        <v>839</v>
      </c>
      <c r="I268" s="65" t="s">
        <v>12</v>
      </c>
      <c r="J268" s="145">
        <v>46034</v>
      </c>
      <c r="K268" s="145">
        <v>46042</v>
      </c>
      <c r="L268" s="495">
        <f t="shared" si="33"/>
        <v>8</v>
      </c>
      <c r="M268" s="495" t="s">
        <v>279</v>
      </c>
      <c r="N268" s="66"/>
    </row>
    <row r="269" spans="2:14" x14ac:dyDescent="0.35">
      <c r="B269" s="43">
        <v>264</v>
      </c>
      <c r="C269" s="65" t="s">
        <v>500</v>
      </c>
      <c r="D269" s="65" t="s">
        <v>79</v>
      </c>
      <c r="E269" s="68">
        <v>34.79</v>
      </c>
      <c r="F269" s="208">
        <f t="shared" si="46"/>
        <v>380602.6</v>
      </c>
      <c r="G269" s="62">
        <v>46023</v>
      </c>
      <c r="H269" s="65" t="s">
        <v>840</v>
      </c>
      <c r="I269" s="65" t="s">
        <v>12</v>
      </c>
      <c r="J269" s="145">
        <v>46034</v>
      </c>
      <c r="K269" s="145">
        <v>46040</v>
      </c>
      <c r="L269" s="495">
        <f t="shared" si="33"/>
        <v>6</v>
      </c>
      <c r="M269" s="495" t="s">
        <v>279</v>
      </c>
      <c r="N269" s="66"/>
    </row>
    <row r="270" spans="2:14" x14ac:dyDescent="0.35">
      <c r="B270" s="43">
        <v>265</v>
      </c>
      <c r="C270" s="65" t="s">
        <v>652</v>
      </c>
      <c r="D270" s="65" t="s">
        <v>65</v>
      </c>
      <c r="E270" s="61">
        <v>36.159755999999994</v>
      </c>
      <c r="F270" s="208">
        <f t="shared" ref="F270" si="47">E270*10940</f>
        <v>395587.73063999997</v>
      </c>
      <c r="G270" s="62">
        <v>46023</v>
      </c>
      <c r="H270" s="43" t="s">
        <v>526</v>
      </c>
      <c r="I270" s="65" t="s">
        <v>12</v>
      </c>
      <c r="J270" s="145">
        <v>46034</v>
      </c>
      <c r="K270" s="145">
        <v>46042</v>
      </c>
      <c r="L270" s="495">
        <f t="shared" si="33"/>
        <v>8</v>
      </c>
      <c r="M270" s="495" t="s">
        <v>781</v>
      </c>
      <c r="N270" s="66"/>
    </row>
    <row r="271" spans="2:14" x14ac:dyDescent="0.35">
      <c r="B271" s="43">
        <v>266</v>
      </c>
      <c r="C271" s="65" t="s">
        <v>451</v>
      </c>
      <c r="D271" s="65" t="s">
        <v>65</v>
      </c>
      <c r="E271" s="61">
        <v>36.159755999999994</v>
      </c>
      <c r="F271" s="208">
        <f t="shared" ref="F271:F273" si="48">E271*10940</f>
        <v>395587.73063999997</v>
      </c>
      <c r="G271" s="62">
        <v>46023</v>
      </c>
      <c r="H271" s="43" t="s">
        <v>788</v>
      </c>
      <c r="I271" s="65" t="s">
        <v>12</v>
      </c>
      <c r="J271" s="145">
        <v>46037</v>
      </c>
      <c r="K271" s="145">
        <v>46047</v>
      </c>
      <c r="L271" s="495">
        <f t="shared" si="33"/>
        <v>10</v>
      </c>
      <c r="M271" s="495" t="s">
        <v>279</v>
      </c>
      <c r="N271" s="66"/>
    </row>
    <row r="272" spans="2:14" x14ac:dyDescent="0.35">
      <c r="B272" s="43">
        <v>267</v>
      </c>
      <c r="C272" s="65" t="s">
        <v>649</v>
      </c>
      <c r="D272" s="65" t="s">
        <v>79</v>
      </c>
      <c r="E272" s="68">
        <v>34.79</v>
      </c>
      <c r="F272" s="208">
        <f t="shared" si="48"/>
        <v>380602.6</v>
      </c>
      <c r="G272" s="62">
        <v>46023</v>
      </c>
      <c r="H272" s="43" t="s">
        <v>525</v>
      </c>
      <c r="I272" s="65" t="s">
        <v>12</v>
      </c>
      <c r="J272" s="145">
        <v>46037</v>
      </c>
      <c r="K272" s="145">
        <v>46042</v>
      </c>
      <c r="L272" s="495">
        <f t="shared" si="33"/>
        <v>5</v>
      </c>
      <c r="M272" s="495" t="s">
        <v>781</v>
      </c>
      <c r="N272" s="66"/>
    </row>
    <row r="273" spans="2:14" x14ac:dyDescent="0.35">
      <c r="B273" s="43">
        <v>268</v>
      </c>
      <c r="C273" s="65" t="s">
        <v>687</v>
      </c>
      <c r="D273" s="65" t="s">
        <v>210</v>
      </c>
      <c r="E273" s="65">
        <v>88.468000000000004</v>
      </c>
      <c r="F273" s="208">
        <f t="shared" si="48"/>
        <v>967839.92</v>
      </c>
      <c r="G273" s="62">
        <v>46023</v>
      </c>
      <c r="H273" s="43" t="s">
        <v>522</v>
      </c>
      <c r="I273" s="65" t="s">
        <v>12</v>
      </c>
      <c r="J273" s="145">
        <v>46041</v>
      </c>
      <c r="K273" s="145">
        <v>46053</v>
      </c>
      <c r="L273" s="495">
        <f t="shared" si="33"/>
        <v>12</v>
      </c>
      <c r="M273" s="495" t="s">
        <v>854</v>
      </c>
      <c r="N273" s="66"/>
    </row>
    <row r="274" spans="2:14" x14ac:dyDescent="0.35">
      <c r="B274" s="43">
        <v>269</v>
      </c>
      <c r="C274" s="65" t="s">
        <v>414</v>
      </c>
      <c r="D274" s="65" t="s">
        <v>79</v>
      </c>
      <c r="E274" s="68">
        <v>34.79</v>
      </c>
      <c r="F274" s="208">
        <f t="shared" ref="F274:F275" si="49">E274*10940</f>
        <v>380602.6</v>
      </c>
      <c r="G274" s="62">
        <v>46023</v>
      </c>
      <c r="H274" s="43" t="s">
        <v>540</v>
      </c>
      <c r="I274" s="65" t="s">
        <v>12</v>
      </c>
      <c r="J274" s="145">
        <v>46041</v>
      </c>
      <c r="K274" s="145">
        <v>46049</v>
      </c>
      <c r="L274" s="495">
        <f t="shared" si="33"/>
        <v>8</v>
      </c>
      <c r="M274" s="495" t="s">
        <v>279</v>
      </c>
      <c r="N274" s="66"/>
    </row>
    <row r="275" spans="2:14" x14ac:dyDescent="0.35">
      <c r="B275" s="43">
        <v>270</v>
      </c>
      <c r="C275" s="65" t="s">
        <v>487</v>
      </c>
      <c r="D275" s="65" t="s">
        <v>65</v>
      </c>
      <c r="E275" s="61">
        <v>36.159755999999994</v>
      </c>
      <c r="F275" s="208">
        <f t="shared" si="49"/>
        <v>395587.73063999997</v>
      </c>
      <c r="G275" s="62">
        <v>46023</v>
      </c>
      <c r="H275" s="65" t="s">
        <v>840</v>
      </c>
      <c r="I275" s="65" t="s">
        <v>12</v>
      </c>
      <c r="J275" s="145">
        <v>46041</v>
      </c>
      <c r="K275" s="145">
        <v>46046</v>
      </c>
      <c r="L275" s="495">
        <f t="shared" si="33"/>
        <v>5</v>
      </c>
      <c r="M275" s="495" t="s">
        <v>279</v>
      </c>
      <c r="N275" s="66"/>
    </row>
    <row r="276" spans="2:14" x14ac:dyDescent="0.35">
      <c r="B276" s="43">
        <v>271</v>
      </c>
      <c r="C276" s="65" t="s">
        <v>479</v>
      </c>
      <c r="D276" s="65" t="s">
        <v>181</v>
      </c>
      <c r="E276" s="65">
        <v>73.245000000000005</v>
      </c>
      <c r="F276" s="208">
        <f t="shared" ref="F276:F278" si="50">E276*10940</f>
        <v>801300.3</v>
      </c>
      <c r="G276" s="62">
        <v>46023</v>
      </c>
      <c r="H276" s="65" t="s">
        <v>524</v>
      </c>
      <c r="I276" s="65" t="s">
        <v>12</v>
      </c>
      <c r="J276" s="145">
        <v>46040</v>
      </c>
      <c r="K276" s="145">
        <v>46052</v>
      </c>
      <c r="L276" s="495">
        <f t="shared" si="33"/>
        <v>12</v>
      </c>
      <c r="M276" s="495" t="s">
        <v>781</v>
      </c>
      <c r="N276" s="66"/>
    </row>
    <row r="277" spans="2:14" x14ac:dyDescent="0.35">
      <c r="B277" s="43">
        <v>272</v>
      </c>
      <c r="C277" s="65" t="s">
        <v>135</v>
      </c>
      <c r="D277" s="65" t="s">
        <v>123</v>
      </c>
      <c r="E277" s="68">
        <v>70.739999999999995</v>
      </c>
      <c r="F277" s="208">
        <f t="shared" si="50"/>
        <v>773895.6</v>
      </c>
      <c r="G277" s="62">
        <v>46023</v>
      </c>
      <c r="H277" s="43" t="s">
        <v>277</v>
      </c>
      <c r="I277" s="65" t="s">
        <v>12</v>
      </c>
      <c r="J277" s="145">
        <v>46042</v>
      </c>
      <c r="K277" s="145">
        <v>46053</v>
      </c>
      <c r="L277" s="495">
        <f t="shared" si="33"/>
        <v>11</v>
      </c>
      <c r="M277" s="495" t="s">
        <v>781</v>
      </c>
      <c r="N277" s="66"/>
    </row>
    <row r="278" spans="2:14" x14ac:dyDescent="0.35">
      <c r="B278" s="43">
        <v>273</v>
      </c>
      <c r="C278" s="65" t="s">
        <v>713</v>
      </c>
      <c r="D278" s="65" t="s">
        <v>65</v>
      </c>
      <c r="E278" s="61">
        <v>36.159755999999994</v>
      </c>
      <c r="F278" s="208">
        <f t="shared" si="50"/>
        <v>395587.73063999997</v>
      </c>
      <c r="G278" s="62">
        <v>46023</v>
      </c>
      <c r="H278" s="43" t="s">
        <v>539</v>
      </c>
      <c r="I278" s="65" t="s">
        <v>12</v>
      </c>
      <c r="J278" s="145">
        <v>46042</v>
      </c>
      <c r="K278" s="145">
        <v>46049</v>
      </c>
      <c r="L278" s="495">
        <f t="shared" si="33"/>
        <v>7</v>
      </c>
      <c r="M278" s="495" t="s">
        <v>279</v>
      </c>
      <c r="N278" s="66"/>
    </row>
    <row r="279" spans="2:14" x14ac:dyDescent="0.35">
      <c r="B279" s="65">
        <v>274</v>
      </c>
      <c r="C279" s="65" t="s">
        <v>648</v>
      </c>
      <c r="D279" s="65" t="s">
        <v>65</v>
      </c>
      <c r="E279" s="61">
        <v>36.159755999999994</v>
      </c>
      <c r="F279" s="208">
        <f t="shared" ref="F279:F284" si="51">E279*10940</f>
        <v>395587.73063999997</v>
      </c>
      <c r="G279" s="62">
        <v>46023</v>
      </c>
      <c r="H279" s="43" t="s">
        <v>525</v>
      </c>
      <c r="I279" s="65" t="s">
        <v>12</v>
      </c>
      <c r="J279" s="145">
        <v>46043</v>
      </c>
      <c r="K279" s="145">
        <v>46050</v>
      </c>
      <c r="L279" s="495">
        <f t="shared" si="33"/>
        <v>7</v>
      </c>
      <c r="M279" s="495" t="s">
        <v>781</v>
      </c>
      <c r="N279" s="66"/>
    </row>
    <row r="280" spans="2:14" x14ac:dyDescent="0.35">
      <c r="B280" s="65">
        <v>275</v>
      </c>
      <c r="C280" s="65" t="s">
        <v>651</v>
      </c>
      <c r="D280" s="65" t="s">
        <v>391</v>
      </c>
      <c r="E280" s="65">
        <v>87.021000000000001</v>
      </c>
      <c r="F280" s="208">
        <f t="shared" si="51"/>
        <v>952009.74</v>
      </c>
      <c r="G280" s="62">
        <v>46023</v>
      </c>
      <c r="H280" s="43" t="s">
        <v>526</v>
      </c>
      <c r="I280" s="65" t="s">
        <v>12</v>
      </c>
      <c r="J280" s="145">
        <v>46043</v>
      </c>
      <c r="K280" s="145">
        <v>46053</v>
      </c>
      <c r="L280" s="495">
        <f t="shared" si="33"/>
        <v>10</v>
      </c>
      <c r="M280" s="495" t="s">
        <v>781</v>
      </c>
      <c r="N280" s="66"/>
    </row>
    <row r="281" spans="2:14" x14ac:dyDescent="0.35">
      <c r="B281" s="65">
        <v>276</v>
      </c>
      <c r="C281" s="65" t="s">
        <v>482</v>
      </c>
      <c r="D281" s="65" t="s">
        <v>126</v>
      </c>
      <c r="E281" s="65">
        <v>59.500999999999998</v>
      </c>
      <c r="F281" s="208">
        <f t="shared" si="51"/>
        <v>650940.93999999994</v>
      </c>
      <c r="G281" s="62">
        <v>46054</v>
      </c>
      <c r="H281" s="65" t="s">
        <v>839</v>
      </c>
      <c r="I281" s="65" t="s">
        <v>12</v>
      </c>
      <c r="J281" s="145">
        <v>46043</v>
      </c>
      <c r="K281" s="145">
        <v>46056</v>
      </c>
      <c r="L281" s="495">
        <f t="shared" si="33"/>
        <v>13</v>
      </c>
      <c r="M281" s="495" t="s">
        <v>279</v>
      </c>
      <c r="N281" s="66"/>
    </row>
    <row r="282" spans="2:14" x14ac:dyDescent="0.35">
      <c r="B282" s="65">
        <v>277</v>
      </c>
      <c r="C282" s="65" t="s">
        <v>690</v>
      </c>
      <c r="D282" s="43" t="s">
        <v>57</v>
      </c>
      <c r="E282" s="61">
        <v>45.697022000000004</v>
      </c>
      <c r="F282" s="45">
        <f t="shared" si="51"/>
        <v>499925.42068000004</v>
      </c>
      <c r="G282" s="62">
        <v>46054</v>
      </c>
      <c r="H282" s="43" t="s">
        <v>528</v>
      </c>
      <c r="I282" s="65" t="s">
        <v>12</v>
      </c>
      <c r="J282" s="145">
        <v>46046</v>
      </c>
      <c r="K282" s="145">
        <v>46058</v>
      </c>
      <c r="L282" s="495">
        <f t="shared" si="33"/>
        <v>12</v>
      </c>
      <c r="M282" s="495" t="s">
        <v>854</v>
      </c>
      <c r="N282" s="66"/>
    </row>
    <row r="283" spans="2:14" x14ac:dyDescent="0.35">
      <c r="B283" s="65">
        <v>278</v>
      </c>
      <c r="C283" s="65" t="s">
        <v>730</v>
      </c>
      <c r="D283" s="65" t="s">
        <v>65</v>
      </c>
      <c r="E283" s="61">
        <v>36.159755999999994</v>
      </c>
      <c r="F283" s="208">
        <f t="shared" si="51"/>
        <v>395587.73063999997</v>
      </c>
      <c r="G283" s="62">
        <v>46023</v>
      </c>
      <c r="H283" s="65" t="s">
        <v>787</v>
      </c>
      <c r="I283" s="65" t="s">
        <v>12</v>
      </c>
      <c r="J283" s="145">
        <v>46032</v>
      </c>
      <c r="K283" s="145">
        <v>46046</v>
      </c>
      <c r="L283" s="495">
        <f t="shared" si="33"/>
        <v>14</v>
      </c>
      <c r="M283" s="495" t="s">
        <v>279</v>
      </c>
      <c r="N283" s="66"/>
    </row>
    <row r="284" spans="2:14" x14ac:dyDescent="0.35">
      <c r="B284" s="65">
        <v>279</v>
      </c>
      <c r="C284" s="65" t="s">
        <v>513</v>
      </c>
      <c r="D284" s="65" t="s">
        <v>203</v>
      </c>
      <c r="E284" s="65">
        <v>55.451000000000001</v>
      </c>
      <c r="F284" s="208">
        <f t="shared" si="51"/>
        <v>606633.94000000006</v>
      </c>
      <c r="G284" s="62">
        <v>46054</v>
      </c>
      <c r="H284" s="43" t="s">
        <v>788</v>
      </c>
      <c r="I284" s="65" t="s">
        <v>12</v>
      </c>
      <c r="J284" s="145">
        <v>46049</v>
      </c>
      <c r="K284" s="145">
        <v>46060</v>
      </c>
      <c r="L284" s="495">
        <f t="shared" si="33"/>
        <v>11</v>
      </c>
      <c r="M284" s="495" t="s">
        <v>279</v>
      </c>
      <c r="N284" s="66"/>
    </row>
    <row r="285" spans="2:14" x14ac:dyDescent="0.35">
      <c r="B285" s="65">
        <v>280</v>
      </c>
      <c r="C285" s="65" t="s">
        <v>364</v>
      </c>
      <c r="D285" s="65" t="s">
        <v>65</v>
      </c>
      <c r="E285" s="61">
        <v>36.159755999999994</v>
      </c>
      <c r="F285" s="208">
        <f t="shared" ref="F285" si="52">E285*10940</f>
        <v>395587.73063999997</v>
      </c>
      <c r="G285" s="62">
        <v>46023</v>
      </c>
      <c r="H285" s="43" t="s">
        <v>540</v>
      </c>
      <c r="I285" s="65" t="s">
        <v>12</v>
      </c>
      <c r="J285" s="145">
        <v>46050</v>
      </c>
      <c r="K285" s="145">
        <v>46053</v>
      </c>
      <c r="L285" s="495">
        <f t="shared" si="33"/>
        <v>3</v>
      </c>
      <c r="M285" s="495" t="s">
        <v>279</v>
      </c>
      <c r="N285" s="66"/>
    </row>
    <row r="286" spans="2:14" x14ac:dyDescent="0.35">
      <c r="B286" s="65">
        <v>281</v>
      </c>
      <c r="C286" s="65" t="s">
        <v>712</v>
      </c>
      <c r="D286" s="65" t="s">
        <v>65</v>
      </c>
      <c r="E286" s="61">
        <v>36.159755999999994</v>
      </c>
      <c r="F286" s="208">
        <f t="shared" ref="F286:F292" si="53">E286*10940</f>
        <v>395587.73063999997</v>
      </c>
      <c r="G286" s="62">
        <v>46054</v>
      </c>
      <c r="H286" s="43" t="s">
        <v>539</v>
      </c>
      <c r="I286" s="65" t="s">
        <v>12</v>
      </c>
      <c r="J286" s="145">
        <v>46050</v>
      </c>
      <c r="K286" s="145">
        <v>46058</v>
      </c>
      <c r="L286" s="495">
        <f t="shared" si="33"/>
        <v>8</v>
      </c>
      <c r="M286" s="495" t="s">
        <v>279</v>
      </c>
      <c r="N286" s="66"/>
    </row>
    <row r="287" spans="2:14" x14ac:dyDescent="0.35">
      <c r="B287" s="65">
        <v>282</v>
      </c>
      <c r="C287" s="65" t="s">
        <v>645</v>
      </c>
      <c r="D287" s="65" t="s">
        <v>391</v>
      </c>
      <c r="E287" s="65">
        <v>87.021000000000001</v>
      </c>
      <c r="F287" s="208">
        <f t="shared" si="53"/>
        <v>952009.74</v>
      </c>
      <c r="G287" s="62">
        <v>46054</v>
      </c>
      <c r="H287" s="43" t="s">
        <v>525</v>
      </c>
      <c r="I287" s="65" t="s">
        <v>12</v>
      </c>
      <c r="J287" s="145">
        <v>46051</v>
      </c>
      <c r="K287" s="145">
        <v>46061</v>
      </c>
      <c r="L287" s="495">
        <f t="shared" si="33"/>
        <v>10</v>
      </c>
      <c r="M287" s="495" t="s">
        <v>781</v>
      </c>
      <c r="N287" s="66"/>
    </row>
    <row r="288" spans="2:14" x14ac:dyDescent="0.35">
      <c r="B288" s="65">
        <v>283</v>
      </c>
      <c r="C288" s="65" t="s">
        <v>680</v>
      </c>
      <c r="D288" s="43" t="s">
        <v>57</v>
      </c>
      <c r="E288" s="61">
        <v>45.697022000000004</v>
      </c>
      <c r="F288" s="45">
        <f t="shared" si="53"/>
        <v>499925.42068000004</v>
      </c>
      <c r="G288" s="62">
        <v>46054</v>
      </c>
      <c r="H288" s="65" t="s">
        <v>524</v>
      </c>
      <c r="I288" s="65" t="s">
        <v>12</v>
      </c>
      <c r="J288" s="145">
        <v>46053</v>
      </c>
      <c r="K288" s="145">
        <v>46066</v>
      </c>
      <c r="L288" s="495">
        <f t="shared" si="33"/>
        <v>13</v>
      </c>
      <c r="M288" s="495" t="s">
        <v>781</v>
      </c>
      <c r="N288" s="66"/>
    </row>
    <row r="289" spans="2:14" x14ac:dyDescent="0.35">
      <c r="B289" s="65">
        <v>284</v>
      </c>
      <c r="C289" s="65" t="s">
        <v>684</v>
      </c>
      <c r="D289" s="65" t="s">
        <v>65</v>
      </c>
      <c r="E289" s="61">
        <v>36.159755999999994</v>
      </c>
      <c r="F289" s="208">
        <f t="shared" si="53"/>
        <v>395587.73063999997</v>
      </c>
      <c r="G289" s="62">
        <v>46054</v>
      </c>
      <c r="H289" s="43" t="s">
        <v>277</v>
      </c>
      <c r="I289" s="65" t="s">
        <v>12</v>
      </c>
      <c r="J289" s="145">
        <v>46054</v>
      </c>
      <c r="K289" s="145">
        <v>46064</v>
      </c>
      <c r="L289" s="495">
        <f t="shared" si="33"/>
        <v>10</v>
      </c>
      <c r="M289" s="495" t="s">
        <v>882</v>
      </c>
      <c r="N289" s="66"/>
    </row>
    <row r="290" spans="2:14" x14ac:dyDescent="0.35">
      <c r="B290" s="65">
        <v>285</v>
      </c>
      <c r="C290" s="65" t="s">
        <v>650</v>
      </c>
      <c r="D290" s="65" t="s">
        <v>231</v>
      </c>
      <c r="E290" s="68">
        <v>77.08</v>
      </c>
      <c r="F290" s="208">
        <f t="shared" si="53"/>
        <v>843255.2</v>
      </c>
      <c r="G290" s="62">
        <v>46054</v>
      </c>
      <c r="H290" s="43" t="s">
        <v>526</v>
      </c>
      <c r="I290" s="65" t="s">
        <v>12</v>
      </c>
      <c r="J290" s="145">
        <v>46054</v>
      </c>
      <c r="K290" s="145">
        <v>46065</v>
      </c>
      <c r="L290" s="495">
        <f t="shared" si="33"/>
        <v>11</v>
      </c>
      <c r="M290" s="495" t="s">
        <v>781</v>
      </c>
      <c r="N290" s="66"/>
    </row>
    <row r="291" spans="2:14" x14ac:dyDescent="0.35">
      <c r="B291" s="65">
        <v>286</v>
      </c>
      <c r="C291" s="65" t="s">
        <v>689</v>
      </c>
      <c r="D291" s="65" t="s">
        <v>77</v>
      </c>
      <c r="E291" s="65">
        <v>37.930999999999997</v>
      </c>
      <c r="F291" s="208">
        <f t="shared" si="53"/>
        <v>414965.13999999996</v>
      </c>
      <c r="G291" s="62">
        <v>46054</v>
      </c>
      <c r="H291" s="43" t="s">
        <v>522</v>
      </c>
      <c r="I291" s="65" t="s">
        <v>12</v>
      </c>
      <c r="J291" s="145">
        <v>46054</v>
      </c>
      <c r="K291" s="145">
        <v>46062</v>
      </c>
      <c r="L291" s="495">
        <f t="shared" si="33"/>
        <v>8</v>
      </c>
      <c r="M291" s="495" t="s">
        <v>781</v>
      </c>
      <c r="N291" s="66"/>
    </row>
    <row r="292" spans="2:14" x14ac:dyDescent="0.35">
      <c r="B292" s="65">
        <v>287</v>
      </c>
      <c r="C292" s="65" t="s">
        <v>716</v>
      </c>
      <c r="D292" s="65" t="s">
        <v>126</v>
      </c>
      <c r="E292" s="65">
        <v>59.500999999999998</v>
      </c>
      <c r="F292" s="208">
        <f t="shared" si="53"/>
        <v>650940.93999999994</v>
      </c>
      <c r="G292" s="62">
        <v>46054</v>
      </c>
      <c r="H292" s="43" t="s">
        <v>540</v>
      </c>
      <c r="I292" s="65" t="s">
        <v>12</v>
      </c>
      <c r="J292" s="145">
        <v>46054</v>
      </c>
      <c r="K292" s="145">
        <v>46064</v>
      </c>
      <c r="L292" s="495">
        <f t="shared" si="33"/>
        <v>10</v>
      </c>
      <c r="M292" s="495" t="s">
        <v>279</v>
      </c>
      <c r="N292" s="135" t="s">
        <v>889</v>
      </c>
    </row>
    <row r="293" spans="2:14" x14ac:dyDescent="0.35">
      <c r="B293" s="65">
        <v>288</v>
      </c>
      <c r="C293" s="65" t="s">
        <v>729</v>
      </c>
      <c r="D293" s="65" t="s">
        <v>65</v>
      </c>
      <c r="E293" s="61">
        <v>36.159755999999994</v>
      </c>
      <c r="F293" s="208">
        <f t="shared" ref="F293:F294" si="54">E293*10940</f>
        <v>395587.73063999997</v>
      </c>
      <c r="G293" s="62">
        <v>46054</v>
      </c>
      <c r="H293" s="43" t="s">
        <v>885</v>
      </c>
      <c r="I293" s="65" t="s">
        <v>12</v>
      </c>
      <c r="J293" s="145">
        <v>46054</v>
      </c>
      <c r="K293" s="145">
        <v>46069</v>
      </c>
      <c r="L293" s="495">
        <f t="shared" si="33"/>
        <v>15</v>
      </c>
      <c r="M293" s="495" t="s">
        <v>279</v>
      </c>
      <c r="N293" s="66"/>
    </row>
    <row r="294" spans="2:14" x14ac:dyDescent="0.35">
      <c r="B294" s="65">
        <v>289</v>
      </c>
      <c r="C294" s="65" t="s">
        <v>825</v>
      </c>
      <c r="D294" s="65" t="s">
        <v>77</v>
      </c>
      <c r="E294" s="65">
        <v>37.930999999999997</v>
      </c>
      <c r="F294" s="208">
        <f t="shared" si="54"/>
        <v>414965.13999999996</v>
      </c>
      <c r="G294" s="62">
        <v>46054</v>
      </c>
      <c r="H294" s="65" t="s">
        <v>545</v>
      </c>
      <c r="I294" s="65" t="s">
        <v>12</v>
      </c>
      <c r="J294" s="145">
        <v>46054</v>
      </c>
      <c r="K294" s="145">
        <v>46062</v>
      </c>
      <c r="L294" s="495">
        <f t="shared" ref="L294:L307" si="55">K294-J294</f>
        <v>8</v>
      </c>
      <c r="M294" s="495" t="s">
        <v>279</v>
      </c>
      <c r="N294" s="66"/>
    </row>
    <row r="295" spans="2:14" x14ac:dyDescent="0.35">
      <c r="B295" s="65">
        <v>290</v>
      </c>
      <c r="C295" s="65" t="s">
        <v>473</v>
      </c>
      <c r="D295" s="65" t="s">
        <v>65</v>
      </c>
      <c r="E295" s="61">
        <v>36.159755999999994</v>
      </c>
      <c r="F295" s="208">
        <f t="shared" ref="F295" si="56">E295*10940</f>
        <v>395587.73063999997</v>
      </c>
      <c r="G295" s="62">
        <v>46054</v>
      </c>
      <c r="H295" s="65" t="s">
        <v>839</v>
      </c>
      <c r="I295" s="65" t="s">
        <v>12</v>
      </c>
      <c r="J295" s="145">
        <v>46056</v>
      </c>
      <c r="K295" s="145">
        <v>46063</v>
      </c>
      <c r="L295" s="495">
        <f t="shared" si="55"/>
        <v>7</v>
      </c>
      <c r="M295" s="495" t="s">
        <v>279</v>
      </c>
      <c r="N295" s="66"/>
    </row>
    <row r="296" spans="2:14" x14ac:dyDescent="0.35">
      <c r="B296" s="65">
        <v>291</v>
      </c>
      <c r="C296" s="65" t="s">
        <v>693</v>
      </c>
      <c r="D296" s="65" t="s">
        <v>698</v>
      </c>
      <c r="E296" s="61">
        <v>85.492000000000004</v>
      </c>
      <c r="F296" s="208">
        <f t="shared" ref="F296:F300" si="57">E296*10940</f>
        <v>935282.4800000001</v>
      </c>
      <c r="G296" s="62">
        <v>46054</v>
      </c>
      <c r="H296" s="43" t="s">
        <v>528</v>
      </c>
      <c r="I296" s="65" t="s">
        <v>12</v>
      </c>
      <c r="J296" s="145">
        <v>46059</v>
      </c>
      <c r="K296" s="145">
        <v>46079</v>
      </c>
      <c r="L296" s="495">
        <f t="shared" si="55"/>
        <v>20</v>
      </c>
      <c r="M296" s="495" t="s">
        <v>781</v>
      </c>
      <c r="N296" s="66"/>
    </row>
    <row r="297" spans="2:14" x14ac:dyDescent="0.35">
      <c r="B297" s="65">
        <v>292</v>
      </c>
      <c r="C297" s="65" t="s">
        <v>714</v>
      </c>
      <c r="D297" s="65" t="s">
        <v>717</v>
      </c>
      <c r="E297" s="65">
        <v>82.465000000000003</v>
      </c>
      <c r="F297" s="208">
        <f t="shared" si="57"/>
        <v>902167.10000000009</v>
      </c>
      <c r="G297" s="62">
        <v>46054</v>
      </c>
      <c r="H297" s="43" t="s">
        <v>539</v>
      </c>
      <c r="I297" s="65" t="s">
        <v>12</v>
      </c>
      <c r="J297" s="145">
        <v>46059</v>
      </c>
      <c r="K297" s="145">
        <v>46075</v>
      </c>
      <c r="L297" s="495">
        <f t="shared" si="55"/>
        <v>16</v>
      </c>
      <c r="M297" s="495" t="s">
        <v>279</v>
      </c>
      <c r="N297" s="135" t="s">
        <v>889</v>
      </c>
    </row>
    <row r="298" spans="2:14" x14ac:dyDescent="0.35">
      <c r="B298" s="65">
        <v>293</v>
      </c>
      <c r="C298" s="65" t="s">
        <v>499</v>
      </c>
      <c r="D298" s="65" t="s">
        <v>79</v>
      </c>
      <c r="E298" s="68">
        <v>34.79</v>
      </c>
      <c r="F298" s="208">
        <f t="shared" si="57"/>
        <v>380602.6</v>
      </c>
      <c r="G298" s="62">
        <v>46054</v>
      </c>
      <c r="H298" s="43" t="s">
        <v>788</v>
      </c>
      <c r="I298" s="65" t="s">
        <v>12</v>
      </c>
      <c r="J298" s="145">
        <v>46061</v>
      </c>
      <c r="K298" s="145">
        <v>46068</v>
      </c>
      <c r="L298" s="495">
        <f t="shared" si="55"/>
        <v>7</v>
      </c>
      <c r="M298" s="495" t="s">
        <v>279</v>
      </c>
      <c r="N298" s="66"/>
    </row>
    <row r="299" spans="2:14" x14ac:dyDescent="0.35">
      <c r="B299" s="65">
        <v>294</v>
      </c>
      <c r="C299" s="65" t="s">
        <v>706</v>
      </c>
      <c r="D299" s="65" t="s">
        <v>65</v>
      </c>
      <c r="E299" s="61">
        <v>36.159755999999994</v>
      </c>
      <c r="F299" s="208">
        <f t="shared" si="57"/>
        <v>395587.73063999997</v>
      </c>
      <c r="G299" s="62">
        <v>46054</v>
      </c>
      <c r="H299" s="43" t="s">
        <v>525</v>
      </c>
      <c r="I299" s="65" t="s">
        <v>12</v>
      </c>
      <c r="J299" s="145">
        <v>46061</v>
      </c>
      <c r="K299" s="145">
        <v>46070</v>
      </c>
      <c r="L299" s="495">
        <f t="shared" si="55"/>
        <v>9</v>
      </c>
      <c r="M299" s="495" t="s">
        <v>279</v>
      </c>
      <c r="N299" s="66"/>
    </row>
    <row r="300" spans="2:14" x14ac:dyDescent="0.35">
      <c r="B300" s="65">
        <v>295</v>
      </c>
      <c r="C300" s="65" t="s">
        <v>691</v>
      </c>
      <c r="D300" s="65" t="s">
        <v>696</v>
      </c>
      <c r="E300" s="65">
        <v>99.78</v>
      </c>
      <c r="F300" s="65">
        <f t="shared" si="57"/>
        <v>1091593.2</v>
      </c>
      <c r="G300" s="62">
        <v>46054</v>
      </c>
      <c r="H300" s="43" t="s">
        <v>522</v>
      </c>
      <c r="I300" s="65" t="s">
        <v>12</v>
      </c>
      <c r="J300" s="145">
        <v>46063</v>
      </c>
      <c r="K300" s="145">
        <v>46076</v>
      </c>
      <c r="L300" s="495">
        <f t="shared" si="55"/>
        <v>13</v>
      </c>
      <c r="M300" s="495" t="s">
        <v>854</v>
      </c>
      <c r="N300" s="65"/>
    </row>
    <row r="301" spans="2:14" x14ac:dyDescent="0.35">
      <c r="B301" s="65">
        <v>296</v>
      </c>
      <c r="C301" s="65" t="s">
        <v>530</v>
      </c>
      <c r="D301" s="65" t="s">
        <v>77</v>
      </c>
      <c r="E301" s="65">
        <v>37.930999999999997</v>
      </c>
      <c r="F301" s="208">
        <f t="shared" ref="F301:F306" si="58">E301*10940</f>
        <v>414965.13999999996</v>
      </c>
      <c r="G301" s="62">
        <v>46054</v>
      </c>
      <c r="H301" s="65"/>
      <c r="I301" s="65"/>
      <c r="J301" s="145"/>
      <c r="K301" s="66"/>
      <c r="L301" s="495"/>
      <c r="M301" s="495" t="s">
        <v>279</v>
      </c>
      <c r="N301" s="616" t="s">
        <v>235</v>
      </c>
    </row>
    <row r="302" spans="2:14" x14ac:dyDescent="0.35">
      <c r="B302" s="65">
        <v>297</v>
      </c>
      <c r="C302" s="65" t="s">
        <v>733</v>
      </c>
      <c r="D302" s="65" t="s">
        <v>63</v>
      </c>
      <c r="E302" s="61">
        <v>43.804423999999997</v>
      </c>
      <c r="F302" s="208">
        <f t="shared" si="58"/>
        <v>479220.39855999994</v>
      </c>
      <c r="G302" s="62">
        <v>46054</v>
      </c>
      <c r="H302" s="43" t="s">
        <v>788</v>
      </c>
      <c r="I302" s="65" t="s">
        <v>12</v>
      </c>
      <c r="J302" s="145">
        <v>46068</v>
      </c>
      <c r="K302" s="145">
        <v>46075</v>
      </c>
      <c r="L302" s="495">
        <f t="shared" si="55"/>
        <v>7</v>
      </c>
      <c r="M302" s="495" t="s">
        <v>279</v>
      </c>
      <c r="N302" s="616"/>
    </row>
    <row r="303" spans="2:14" x14ac:dyDescent="0.35">
      <c r="B303" s="65">
        <v>298</v>
      </c>
      <c r="C303" s="65" t="s">
        <v>673</v>
      </c>
      <c r="D303" s="65" t="s">
        <v>206</v>
      </c>
      <c r="E303" s="68">
        <v>57.96</v>
      </c>
      <c r="F303" s="208">
        <f t="shared" si="58"/>
        <v>634082.4</v>
      </c>
      <c r="G303" s="62">
        <v>46054</v>
      </c>
      <c r="H303" s="43" t="s">
        <v>277</v>
      </c>
      <c r="I303" s="65" t="s">
        <v>12</v>
      </c>
      <c r="J303" s="145">
        <v>46065</v>
      </c>
      <c r="K303" s="145">
        <v>46074</v>
      </c>
      <c r="L303" s="495">
        <f t="shared" si="55"/>
        <v>9</v>
      </c>
      <c r="M303" s="495" t="s">
        <v>882</v>
      </c>
      <c r="N303" s="66"/>
    </row>
    <row r="304" spans="2:14" x14ac:dyDescent="0.35">
      <c r="B304" s="65">
        <v>299</v>
      </c>
      <c r="C304" s="65" t="s">
        <v>669</v>
      </c>
      <c r="D304" s="65" t="s">
        <v>79</v>
      </c>
      <c r="E304" s="68">
        <v>34.79</v>
      </c>
      <c r="F304" s="208">
        <f t="shared" si="58"/>
        <v>380602.6</v>
      </c>
      <c r="G304" s="62">
        <v>46054</v>
      </c>
      <c r="H304" s="65" t="s">
        <v>524</v>
      </c>
      <c r="I304" s="65" t="s">
        <v>12</v>
      </c>
      <c r="J304" s="145">
        <v>46068</v>
      </c>
      <c r="K304" s="145">
        <v>46077</v>
      </c>
      <c r="L304" s="495">
        <f t="shared" si="55"/>
        <v>9</v>
      </c>
      <c r="M304" s="495" t="s">
        <v>882</v>
      </c>
      <c r="N304" s="66"/>
    </row>
    <row r="305" spans="2:14" x14ac:dyDescent="0.35">
      <c r="B305" s="65">
        <v>300</v>
      </c>
      <c r="C305" s="65" t="s">
        <v>219</v>
      </c>
      <c r="D305" s="65" t="s">
        <v>65</v>
      </c>
      <c r="E305" s="61">
        <v>36.159755999999994</v>
      </c>
      <c r="F305" s="208">
        <f t="shared" si="58"/>
        <v>395587.73063999997</v>
      </c>
      <c r="G305" s="62">
        <v>46054</v>
      </c>
      <c r="H305" s="43" t="s">
        <v>525</v>
      </c>
      <c r="I305" s="65" t="s">
        <v>12</v>
      </c>
      <c r="J305" s="145">
        <v>46071</v>
      </c>
      <c r="K305" s="145">
        <v>46077</v>
      </c>
      <c r="L305" s="495">
        <f t="shared" si="55"/>
        <v>6</v>
      </c>
      <c r="M305" s="495" t="s">
        <v>781</v>
      </c>
      <c r="N305" s="66"/>
    </row>
    <row r="306" spans="2:14" x14ac:dyDescent="0.35">
      <c r="B306" s="65">
        <v>301</v>
      </c>
      <c r="C306" s="65" t="s">
        <v>672</v>
      </c>
      <c r="D306" s="65" t="s">
        <v>126</v>
      </c>
      <c r="E306" s="65">
        <v>59.500999999999998</v>
      </c>
      <c r="F306" s="208">
        <f t="shared" si="58"/>
        <v>650940.93999999994</v>
      </c>
      <c r="G306" s="62">
        <v>46054</v>
      </c>
      <c r="H306" s="43" t="s">
        <v>277</v>
      </c>
      <c r="I306" s="65" t="s">
        <v>561</v>
      </c>
      <c r="J306" s="145">
        <v>46075</v>
      </c>
      <c r="K306" s="66"/>
      <c r="L306" s="495"/>
      <c r="M306" s="495" t="s">
        <v>882</v>
      </c>
      <c r="N306" s="66"/>
    </row>
    <row r="307" spans="2:14" x14ac:dyDescent="0.35">
      <c r="B307" s="65">
        <v>302</v>
      </c>
      <c r="C307" s="65" t="s">
        <v>452</v>
      </c>
      <c r="D307" s="65" t="s">
        <v>65</v>
      </c>
      <c r="E307" s="61">
        <v>36.159755999999994</v>
      </c>
      <c r="F307" s="208">
        <f t="shared" ref="F307:F309" si="59">E307*10940</f>
        <v>395587.73063999997</v>
      </c>
      <c r="G307" s="62">
        <v>46054</v>
      </c>
      <c r="H307" s="43" t="s">
        <v>540</v>
      </c>
      <c r="I307" s="65" t="s">
        <v>12</v>
      </c>
      <c r="J307" s="145">
        <v>46067</v>
      </c>
      <c r="K307" s="145">
        <v>46073</v>
      </c>
      <c r="L307" s="495">
        <f t="shared" si="55"/>
        <v>6</v>
      </c>
      <c r="M307" s="495" t="s">
        <v>279</v>
      </c>
      <c r="N307" s="66"/>
    </row>
    <row r="308" spans="2:14" x14ac:dyDescent="0.35">
      <c r="B308" s="65">
        <v>303</v>
      </c>
      <c r="C308" s="65" t="s">
        <v>715</v>
      </c>
      <c r="D308" s="65" t="s">
        <v>696</v>
      </c>
      <c r="E308" s="65">
        <v>99.78</v>
      </c>
      <c r="F308" s="65">
        <f t="shared" si="59"/>
        <v>1091593.2</v>
      </c>
      <c r="G308" s="62">
        <v>46054</v>
      </c>
      <c r="H308" s="43" t="s">
        <v>540</v>
      </c>
      <c r="I308" s="65" t="s">
        <v>561</v>
      </c>
      <c r="J308" s="145">
        <v>46069</v>
      </c>
      <c r="K308" s="66"/>
      <c r="L308" s="566"/>
      <c r="M308" s="495" t="s">
        <v>279</v>
      </c>
      <c r="N308" s="135" t="s">
        <v>889</v>
      </c>
    </row>
    <row r="309" spans="2:14" x14ac:dyDescent="0.35">
      <c r="B309" s="65">
        <v>304</v>
      </c>
      <c r="C309" s="65" t="s">
        <v>502</v>
      </c>
      <c r="D309" s="65" t="s">
        <v>77</v>
      </c>
      <c r="E309" s="65">
        <v>37.930999999999997</v>
      </c>
      <c r="F309" s="208">
        <f t="shared" si="59"/>
        <v>414965.13999999996</v>
      </c>
      <c r="G309" s="62">
        <v>46054</v>
      </c>
      <c r="H309" s="43" t="s">
        <v>788</v>
      </c>
      <c r="I309" s="65" t="s">
        <v>561</v>
      </c>
      <c r="J309" s="145">
        <v>46077</v>
      </c>
      <c r="K309" s="66"/>
      <c r="L309" s="566"/>
      <c r="M309" s="495" t="s">
        <v>279</v>
      </c>
      <c r="N309" s="616"/>
    </row>
    <row r="310" spans="2:14" x14ac:dyDescent="0.35">
      <c r="B310" s="65">
        <v>305</v>
      </c>
      <c r="C310" s="65" t="s">
        <v>719</v>
      </c>
      <c r="D310" s="65" t="s">
        <v>65</v>
      </c>
      <c r="E310" s="61">
        <v>36.159755999999994</v>
      </c>
      <c r="F310" s="208">
        <f t="shared" ref="F310:F311" si="60">E310*10940</f>
        <v>395587.73063999997</v>
      </c>
      <c r="G310" s="62">
        <v>46054</v>
      </c>
      <c r="H310" s="43" t="s">
        <v>539</v>
      </c>
      <c r="I310" s="65" t="s">
        <v>561</v>
      </c>
      <c r="J310" s="145">
        <v>46076</v>
      </c>
      <c r="K310" s="66"/>
      <c r="L310" s="566"/>
      <c r="M310" s="495" t="s">
        <v>279</v>
      </c>
      <c r="N310" s="66"/>
    </row>
    <row r="311" spans="2:14" x14ac:dyDescent="0.35">
      <c r="B311" s="65">
        <v>306</v>
      </c>
      <c r="C311" s="65" t="s">
        <v>685</v>
      </c>
      <c r="D311" s="65" t="s">
        <v>63</v>
      </c>
      <c r="E311" s="61">
        <v>43.804423999999997</v>
      </c>
      <c r="F311" s="208">
        <f t="shared" si="60"/>
        <v>479220.39855999994</v>
      </c>
      <c r="G311" s="62">
        <v>46054</v>
      </c>
      <c r="H311" s="43" t="s">
        <v>522</v>
      </c>
      <c r="I311" s="65" t="s">
        <v>561</v>
      </c>
      <c r="J311" s="145">
        <v>46077</v>
      </c>
      <c r="K311" s="66"/>
      <c r="L311" s="566"/>
      <c r="M311" s="495" t="s">
        <v>882</v>
      </c>
      <c r="N311" s="66"/>
    </row>
    <row r="312" spans="2:14" x14ac:dyDescent="0.35">
      <c r="B312" s="65">
        <v>307</v>
      </c>
      <c r="C312" s="65" t="s">
        <v>398</v>
      </c>
      <c r="D312" s="65" t="s">
        <v>399</v>
      </c>
      <c r="E312" s="66"/>
      <c r="F312" s="66"/>
      <c r="G312" s="62">
        <v>46054</v>
      </c>
      <c r="H312" s="43" t="s">
        <v>525</v>
      </c>
      <c r="I312" s="65" t="s">
        <v>561</v>
      </c>
      <c r="J312" s="145">
        <v>46079</v>
      </c>
      <c r="K312" s="66"/>
      <c r="L312" s="566"/>
      <c r="M312" s="495" t="s">
        <v>781</v>
      </c>
      <c r="N312" s="616"/>
    </row>
    <row r="313" spans="2:14" x14ac:dyDescent="0.35">
      <c r="B313" s="65">
        <v>308</v>
      </c>
      <c r="C313" s="65" t="s">
        <v>676</v>
      </c>
      <c r="D313" s="65" t="s">
        <v>79</v>
      </c>
      <c r="E313" s="68">
        <v>34.79</v>
      </c>
      <c r="F313" s="208">
        <f t="shared" ref="F313" si="61">E313*10940</f>
        <v>380602.6</v>
      </c>
      <c r="G313" s="62">
        <v>46054</v>
      </c>
      <c r="H313" s="43" t="s">
        <v>528</v>
      </c>
      <c r="I313" s="65" t="s">
        <v>561</v>
      </c>
      <c r="J313" s="145">
        <v>46080</v>
      </c>
      <c r="K313" s="66"/>
      <c r="L313" s="566"/>
      <c r="M313" s="495" t="s">
        <v>781</v>
      </c>
      <c r="N313" s="66"/>
    </row>
  </sheetData>
  <autoFilter ref="B4:N312" xr:uid="{00000000-0009-0000-0000-000001000000}">
    <sortState xmlns:xlrd2="http://schemas.microsoft.com/office/spreadsheetml/2017/richdata2" ref="B118:N131">
      <sortCondition ref="K4:K139"/>
    </sortState>
  </autoFilter>
  <conditionalFormatting sqref="C4:C5">
    <cfRule type="duplicateValues" dxfId="3702" priority="429"/>
    <cfRule type="duplicateValues" dxfId="3701" priority="430"/>
    <cfRule type="duplicateValues" dxfId="3700" priority="431"/>
    <cfRule type="duplicateValues" dxfId="3699" priority="432"/>
  </conditionalFormatting>
  <conditionalFormatting sqref="I4:I5">
    <cfRule type="containsText" dxfId="3698"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90" t="s">
        <v>809</v>
      </c>
      <c r="B1" s="791"/>
      <c r="C1" s="791"/>
      <c r="D1" s="791"/>
      <c r="E1" s="791"/>
      <c r="F1" s="792"/>
    </row>
    <row r="2" spans="1:6" ht="20.5" customHeight="1" thickBot="1" x14ac:dyDescent="0.4">
      <c r="A2" s="6" t="s">
        <v>790</v>
      </c>
      <c r="B2" s="7" t="s">
        <v>791</v>
      </c>
      <c r="C2" s="7" t="s">
        <v>795</v>
      </c>
      <c r="D2" s="7" t="s">
        <v>792</v>
      </c>
      <c r="E2" s="7" t="s">
        <v>793</v>
      </c>
      <c r="F2" s="527" t="s">
        <v>16</v>
      </c>
    </row>
    <row r="3" spans="1:6" x14ac:dyDescent="0.35">
      <c r="A3" s="525">
        <v>1</v>
      </c>
      <c r="B3" s="526" t="s">
        <v>620</v>
      </c>
      <c r="C3" s="526" t="s">
        <v>63</v>
      </c>
      <c r="D3" s="526" t="s">
        <v>794</v>
      </c>
      <c r="E3" s="526" t="s">
        <v>796</v>
      </c>
      <c r="F3" s="788" t="s">
        <v>808</v>
      </c>
    </row>
    <row r="4" spans="1:6" x14ac:dyDescent="0.35">
      <c r="A4" s="520">
        <v>2</v>
      </c>
      <c r="B4" s="43" t="s">
        <v>621</v>
      </c>
      <c r="C4" s="43" t="s">
        <v>63</v>
      </c>
      <c r="D4" s="43" t="s">
        <v>794</v>
      </c>
      <c r="E4" s="43" t="s">
        <v>796</v>
      </c>
      <c r="F4" s="789"/>
    </row>
    <row r="5" spans="1:6" x14ac:dyDescent="0.35">
      <c r="A5" s="520">
        <v>3</v>
      </c>
      <c r="B5" s="43" t="s">
        <v>622</v>
      </c>
      <c r="C5" s="43" t="s">
        <v>65</v>
      </c>
      <c r="D5" s="43" t="s">
        <v>794</v>
      </c>
      <c r="E5" s="43" t="s">
        <v>796</v>
      </c>
      <c r="F5" s="789"/>
    </row>
    <row r="6" spans="1:6" x14ac:dyDescent="0.35">
      <c r="A6" s="520">
        <v>4</v>
      </c>
      <c r="B6" s="43" t="s">
        <v>623</v>
      </c>
      <c r="C6" s="43" t="s">
        <v>65</v>
      </c>
      <c r="D6" s="43" t="s">
        <v>794</v>
      </c>
      <c r="E6" s="43" t="s">
        <v>796</v>
      </c>
      <c r="F6" s="789"/>
    </row>
    <row r="7" spans="1:6" x14ac:dyDescent="0.35">
      <c r="A7" s="525">
        <v>5</v>
      </c>
      <c r="B7" s="43" t="s">
        <v>626</v>
      </c>
      <c r="C7" s="43" t="s">
        <v>65</v>
      </c>
      <c r="D7" s="43" t="s">
        <v>794</v>
      </c>
      <c r="E7" s="43" t="s">
        <v>796</v>
      </c>
      <c r="F7" s="789"/>
    </row>
    <row r="8" spans="1:6" x14ac:dyDescent="0.35">
      <c r="A8" s="520">
        <v>6</v>
      </c>
      <c r="B8" s="43" t="s">
        <v>627</v>
      </c>
      <c r="C8" s="43" t="s">
        <v>65</v>
      </c>
      <c r="D8" s="43" t="s">
        <v>794</v>
      </c>
      <c r="E8" s="43" t="s">
        <v>796</v>
      </c>
      <c r="F8" s="789"/>
    </row>
    <row r="9" spans="1:6" x14ac:dyDescent="0.35">
      <c r="A9" s="520">
        <v>7</v>
      </c>
      <c r="B9" s="43" t="s">
        <v>628</v>
      </c>
      <c r="C9" s="43" t="s">
        <v>63</v>
      </c>
      <c r="D9" s="43" t="s">
        <v>838</v>
      </c>
      <c r="E9" s="43" t="s">
        <v>15</v>
      </c>
      <c r="F9" s="789"/>
    </row>
    <row r="10" spans="1:6" x14ac:dyDescent="0.35">
      <c r="A10" s="520">
        <v>8</v>
      </c>
      <c r="B10" s="43" t="s">
        <v>632</v>
      </c>
      <c r="C10" s="43" t="s">
        <v>77</v>
      </c>
      <c r="D10" s="43" t="s">
        <v>797</v>
      </c>
      <c r="E10" s="43" t="s">
        <v>798</v>
      </c>
      <c r="F10" s="521"/>
    </row>
    <row r="11" spans="1:6" x14ac:dyDescent="0.35">
      <c r="A11" s="525">
        <v>9</v>
      </c>
      <c r="B11" s="43" t="s">
        <v>135</v>
      </c>
      <c r="C11" s="43" t="s">
        <v>123</v>
      </c>
      <c r="E11" s="43" t="s">
        <v>799</v>
      </c>
      <c r="F11" s="521"/>
    </row>
    <row r="12" spans="1:6" ht="29" x14ac:dyDescent="0.35">
      <c r="A12" s="520">
        <v>10</v>
      </c>
      <c r="B12" s="43" t="s">
        <v>259</v>
      </c>
      <c r="C12" s="43" t="s">
        <v>197</v>
      </c>
      <c r="D12" s="43" t="s">
        <v>794</v>
      </c>
      <c r="E12" s="43"/>
      <c r="F12" s="522" t="s">
        <v>800</v>
      </c>
    </row>
    <row r="13" spans="1:6" x14ac:dyDescent="0.35">
      <c r="A13" s="520">
        <v>11</v>
      </c>
      <c r="B13" s="43" t="s">
        <v>645</v>
      </c>
      <c r="C13" s="43" t="s">
        <v>391</v>
      </c>
      <c r="D13" s="43" t="s">
        <v>797</v>
      </c>
      <c r="E13" s="43" t="s">
        <v>798</v>
      </c>
      <c r="F13" s="522"/>
    </row>
    <row r="14" spans="1:6" ht="29" x14ac:dyDescent="0.35">
      <c r="A14" s="520">
        <v>12</v>
      </c>
      <c r="B14" s="43" t="s">
        <v>429</v>
      </c>
      <c r="C14" s="43" t="s">
        <v>197</v>
      </c>
      <c r="D14" s="43" t="s">
        <v>794</v>
      </c>
      <c r="E14" s="43"/>
      <c r="F14" s="522" t="s">
        <v>800</v>
      </c>
    </row>
    <row r="15" spans="1:6" x14ac:dyDescent="0.35">
      <c r="A15" s="525">
        <v>13</v>
      </c>
      <c r="B15" s="43" t="s">
        <v>258</v>
      </c>
      <c r="C15" s="43" t="s">
        <v>57</v>
      </c>
      <c r="D15" s="43" t="s">
        <v>797</v>
      </c>
      <c r="E15" s="43" t="s">
        <v>799</v>
      </c>
      <c r="F15" s="521"/>
    </row>
    <row r="16" spans="1:6" x14ac:dyDescent="0.35">
      <c r="A16" s="520">
        <v>14</v>
      </c>
      <c r="B16" s="43" t="s">
        <v>274</v>
      </c>
      <c r="C16" s="43" t="s">
        <v>275</v>
      </c>
      <c r="D16" s="43" t="s">
        <v>797</v>
      </c>
      <c r="E16" s="43" t="s">
        <v>798</v>
      </c>
      <c r="F16" s="521"/>
    </row>
    <row r="17" spans="1:6" x14ac:dyDescent="0.35">
      <c r="A17" s="520">
        <v>15</v>
      </c>
      <c r="B17" s="43" t="s">
        <v>479</v>
      </c>
      <c r="C17" s="43" t="s">
        <v>181</v>
      </c>
      <c r="D17" s="43" t="s">
        <v>797</v>
      </c>
      <c r="E17" s="43" t="s">
        <v>798</v>
      </c>
      <c r="F17" s="521" t="s">
        <v>827</v>
      </c>
    </row>
    <row r="18" spans="1:6" x14ac:dyDescent="0.35">
      <c r="A18" s="520">
        <v>16</v>
      </c>
      <c r="B18" s="43" t="s">
        <v>486</v>
      </c>
      <c r="C18" s="43" t="s">
        <v>231</v>
      </c>
      <c r="D18" s="43" t="s">
        <v>797</v>
      </c>
      <c r="E18" s="43" t="s">
        <v>837</v>
      </c>
      <c r="F18" s="539"/>
    </row>
    <row r="19" spans="1:6" x14ac:dyDescent="0.35">
      <c r="A19" s="525">
        <v>17</v>
      </c>
      <c r="B19" s="43" t="s">
        <v>370</v>
      </c>
      <c r="C19" s="43" t="s">
        <v>77</v>
      </c>
      <c r="D19" s="43" t="s">
        <v>797</v>
      </c>
      <c r="E19" s="43" t="s">
        <v>801</v>
      </c>
      <c r="F19" s="521"/>
    </row>
    <row r="20" spans="1:6" x14ac:dyDescent="0.35">
      <c r="A20" s="520">
        <v>18</v>
      </c>
      <c r="B20" s="43" t="s">
        <v>398</v>
      </c>
      <c r="C20" s="43" t="s">
        <v>399</v>
      </c>
      <c r="D20" s="43" t="s">
        <v>797</v>
      </c>
      <c r="E20" s="43" t="s">
        <v>833</v>
      </c>
      <c r="F20" s="521" t="s">
        <v>835</v>
      </c>
    </row>
    <row r="21" spans="1:6" ht="29" x14ac:dyDescent="0.35">
      <c r="A21" s="520">
        <v>19</v>
      </c>
      <c r="B21" s="43" t="s">
        <v>196</v>
      </c>
      <c r="C21" s="43" t="s">
        <v>197</v>
      </c>
      <c r="D21" s="43" t="s">
        <v>794</v>
      </c>
      <c r="E21" s="43"/>
      <c r="F21" s="522" t="s">
        <v>800</v>
      </c>
    </row>
    <row r="22" spans="1:6" ht="29" x14ac:dyDescent="0.35">
      <c r="A22" s="520">
        <v>20</v>
      </c>
      <c r="B22" s="43" t="s">
        <v>693</v>
      </c>
      <c r="C22" s="43" t="s">
        <v>698</v>
      </c>
      <c r="D22" s="43" t="s">
        <v>794</v>
      </c>
      <c r="E22" s="43"/>
      <c r="F22" s="522" t="s">
        <v>803</v>
      </c>
    </row>
    <row r="23" spans="1:6" x14ac:dyDescent="0.35">
      <c r="A23" s="525">
        <v>21</v>
      </c>
      <c r="B23" s="43" t="s">
        <v>695</v>
      </c>
      <c r="C23" s="43" t="s">
        <v>65</v>
      </c>
      <c r="D23" s="43" t="s">
        <v>797</v>
      </c>
      <c r="E23" s="43" t="s">
        <v>15</v>
      </c>
      <c r="F23" s="521"/>
    </row>
    <row r="24" spans="1:6" x14ac:dyDescent="0.35">
      <c r="A24" s="520">
        <v>22</v>
      </c>
      <c r="B24" s="43" t="s">
        <v>517</v>
      </c>
      <c r="C24" s="43" t="s">
        <v>231</v>
      </c>
      <c r="D24" s="43" t="s">
        <v>797</v>
      </c>
      <c r="E24" s="43" t="s">
        <v>804</v>
      </c>
      <c r="F24" s="521"/>
    </row>
    <row r="25" spans="1:6" x14ac:dyDescent="0.35">
      <c r="A25" s="520">
        <v>23</v>
      </c>
      <c r="B25" s="43" t="s">
        <v>163</v>
      </c>
      <c r="C25" s="43" t="s">
        <v>63</v>
      </c>
      <c r="D25" s="43" t="s">
        <v>797</v>
      </c>
      <c r="E25" s="43" t="s">
        <v>801</v>
      </c>
      <c r="F25" s="521"/>
    </row>
    <row r="26" spans="1:6" x14ac:dyDescent="0.35">
      <c r="A26" s="520">
        <v>24</v>
      </c>
      <c r="B26" s="43" t="s">
        <v>174</v>
      </c>
      <c r="C26" s="43" t="s">
        <v>65</v>
      </c>
      <c r="D26" s="43" t="s">
        <v>797</v>
      </c>
      <c r="E26" s="43" t="s">
        <v>801</v>
      </c>
      <c r="F26" s="521" t="s">
        <v>834</v>
      </c>
    </row>
    <row r="27" spans="1:6" x14ac:dyDescent="0.35">
      <c r="A27" s="525">
        <v>25</v>
      </c>
      <c r="B27" s="43" t="s">
        <v>175</v>
      </c>
      <c r="C27" s="43" t="s">
        <v>68</v>
      </c>
      <c r="D27" s="43" t="s">
        <v>797</v>
      </c>
      <c r="E27" s="43" t="s">
        <v>801</v>
      </c>
      <c r="F27" s="521"/>
    </row>
    <row r="28" spans="1:6" x14ac:dyDescent="0.35">
      <c r="A28" s="520">
        <v>26</v>
      </c>
      <c r="B28" s="43" t="s">
        <v>202</v>
      </c>
      <c r="C28" s="43" t="s">
        <v>203</v>
      </c>
      <c r="D28" s="43" t="s">
        <v>797</v>
      </c>
      <c r="E28" s="43" t="s">
        <v>798</v>
      </c>
      <c r="F28" s="521"/>
    </row>
    <row r="29" spans="1:6" x14ac:dyDescent="0.35">
      <c r="A29" s="520">
        <v>27</v>
      </c>
      <c r="B29" s="43" t="s">
        <v>191</v>
      </c>
      <c r="C29" s="43" t="s">
        <v>65</v>
      </c>
      <c r="D29" s="43" t="s">
        <v>797</v>
      </c>
      <c r="E29" s="43" t="s">
        <v>798</v>
      </c>
      <c r="F29" s="521" t="s">
        <v>836</v>
      </c>
    </row>
    <row r="30" spans="1:6" x14ac:dyDescent="0.35">
      <c r="A30" s="520">
        <v>28</v>
      </c>
      <c r="B30" s="43" t="s">
        <v>190</v>
      </c>
      <c r="C30" s="43" t="s">
        <v>63</v>
      </c>
      <c r="D30" s="43" t="s">
        <v>797</v>
      </c>
      <c r="E30" s="43" t="s">
        <v>798</v>
      </c>
      <c r="F30" s="521" t="s">
        <v>836</v>
      </c>
    </row>
    <row r="31" spans="1:6" x14ac:dyDescent="0.35">
      <c r="A31" s="525">
        <v>29</v>
      </c>
      <c r="B31" s="43" t="s">
        <v>215</v>
      </c>
      <c r="C31" s="43" t="s">
        <v>65</v>
      </c>
      <c r="D31" s="43" t="s">
        <v>797</v>
      </c>
      <c r="E31" s="43" t="s">
        <v>798</v>
      </c>
      <c r="F31" s="521" t="s">
        <v>836</v>
      </c>
    </row>
    <row r="32" spans="1:6" x14ac:dyDescent="0.35">
      <c r="A32" s="520">
        <v>30</v>
      </c>
      <c r="B32" s="43" t="s">
        <v>184</v>
      </c>
      <c r="C32" s="43" t="s">
        <v>68</v>
      </c>
      <c r="D32" s="43" t="s">
        <v>797</v>
      </c>
      <c r="E32" s="43" t="s">
        <v>801</v>
      </c>
      <c r="F32" s="521"/>
    </row>
    <row r="33" spans="1:6" x14ac:dyDescent="0.35">
      <c r="A33" s="520">
        <v>31</v>
      </c>
      <c r="B33" s="43" t="s">
        <v>515</v>
      </c>
      <c r="C33" s="43" t="s">
        <v>79</v>
      </c>
      <c r="D33" s="43" t="s">
        <v>797</v>
      </c>
      <c r="E33" s="43" t="s">
        <v>801</v>
      </c>
      <c r="F33" s="521"/>
    </row>
    <row r="34" spans="1:6" x14ac:dyDescent="0.35">
      <c r="A34" s="520">
        <v>32</v>
      </c>
      <c r="B34" s="43" t="s">
        <v>554</v>
      </c>
      <c r="C34" s="43" t="s">
        <v>77</v>
      </c>
      <c r="D34" s="43" t="s">
        <v>797</v>
      </c>
      <c r="E34" s="43" t="s">
        <v>798</v>
      </c>
      <c r="F34" s="521"/>
    </row>
    <row r="35" spans="1:6" ht="17.5" customHeight="1" x14ac:dyDescent="0.35">
      <c r="A35" s="525">
        <v>33</v>
      </c>
      <c r="B35" s="43" t="s">
        <v>702</v>
      </c>
      <c r="C35" s="43" t="s">
        <v>150</v>
      </c>
      <c r="D35" s="43" t="s">
        <v>797</v>
      </c>
      <c r="E35" s="47" t="s">
        <v>805</v>
      </c>
      <c r="F35" s="521"/>
    </row>
    <row r="36" spans="1:6" x14ac:dyDescent="0.35">
      <c r="A36" s="520">
        <v>34</v>
      </c>
      <c r="B36" s="43" t="s">
        <v>224</v>
      </c>
      <c r="C36" s="43" t="s">
        <v>65</v>
      </c>
      <c r="D36" s="43" t="s">
        <v>797</v>
      </c>
      <c r="E36" s="43" t="s">
        <v>802</v>
      </c>
      <c r="F36" s="521"/>
    </row>
    <row r="37" spans="1:6" x14ac:dyDescent="0.35">
      <c r="A37" s="520">
        <v>35</v>
      </c>
      <c r="B37" s="43" t="s">
        <v>226</v>
      </c>
      <c r="C37" s="43" t="s">
        <v>77</v>
      </c>
      <c r="D37" s="43" t="s">
        <v>797</v>
      </c>
      <c r="E37" s="43" t="s">
        <v>806</v>
      </c>
      <c r="F37" s="521"/>
    </row>
    <row r="38" spans="1:6" ht="15" thickBot="1" x14ac:dyDescent="0.4">
      <c r="A38" s="520">
        <v>36</v>
      </c>
      <c r="B38" s="523" t="s">
        <v>219</v>
      </c>
      <c r="C38" s="523" t="s">
        <v>65</v>
      </c>
      <c r="D38" s="523" t="s">
        <v>797</v>
      </c>
      <c r="E38" s="523" t="s">
        <v>235</v>
      </c>
      <c r="F38" s="524"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93" t="s">
        <v>828</v>
      </c>
      <c r="B1" s="794"/>
      <c r="C1" s="794"/>
      <c r="D1" s="794"/>
      <c r="E1" s="794"/>
      <c r="F1" s="795"/>
    </row>
    <row r="2" spans="1:6" ht="20.5" customHeight="1" x14ac:dyDescent="0.35">
      <c r="A2" s="548" t="s">
        <v>790</v>
      </c>
      <c r="B2" s="548" t="s">
        <v>791</v>
      </c>
      <c r="C2" s="548" t="s">
        <v>795</v>
      </c>
      <c r="D2" s="548" t="s">
        <v>792</v>
      </c>
      <c r="E2" s="548" t="s">
        <v>793</v>
      </c>
      <c r="F2" s="548"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3"/>
  <sheetViews>
    <sheetView zoomScale="74" workbookViewId="0">
      <pane xSplit="4" topLeftCell="E1" activePane="topRight" state="frozen"/>
      <selection pane="topRight" activeCell="M8" sqref="M8"/>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599" bestFit="1" customWidth="1"/>
    <col min="10" max="10" width="15.08984375" style="599" bestFit="1" customWidth="1"/>
    <col min="11" max="11" width="13.36328125" bestFit="1" customWidth="1"/>
    <col min="12" max="12" width="14.08984375" bestFit="1" customWidth="1"/>
    <col min="13" max="13" width="15.08984375" style="599" bestFit="1" customWidth="1"/>
    <col min="14" max="16" width="15.08984375" style="599" customWidth="1"/>
    <col min="17" max="17" width="12.81640625" bestFit="1" customWidth="1"/>
    <col min="18" max="18" width="9.90625" bestFit="1" customWidth="1"/>
    <col min="19" max="19" width="31.7265625" bestFit="1" customWidth="1"/>
    <col min="20" max="21" width="31.7265625" customWidth="1"/>
    <col min="22" max="22" width="10.453125" bestFit="1" customWidth="1"/>
    <col min="23" max="23" width="11.81640625" customWidth="1"/>
  </cols>
  <sheetData>
    <row r="1" spans="1:105" ht="15" thickBot="1" x14ac:dyDescent="0.4"/>
    <row r="2" spans="1:105" ht="16" thickBot="1" x14ac:dyDescent="0.4">
      <c r="A2" s="589"/>
      <c r="B2" s="590"/>
      <c r="C2" s="589"/>
      <c r="D2" s="603" t="s">
        <v>855</v>
      </c>
      <c r="E2" s="604">
        <v>1</v>
      </c>
      <c r="F2" s="589"/>
      <c r="G2" s="589"/>
      <c r="H2" s="589"/>
      <c r="I2" s="589"/>
      <c r="J2" s="589"/>
      <c r="K2" s="589"/>
      <c r="L2" s="589"/>
      <c r="M2" s="589"/>
      <c r="N2" s="589"/>
      <c r="O2" s="589"/>
      <c r="P2" s="589"/>
      <c r="Q2" s="16"/>
    </row>
    <row r="3" spans="1:105" ht="15.5" x14ac:dyDescent="0.35">
      <c r="A3" s="590"/>
      <c r="B3" s="590"/>
      <c r="C3" s="591"/>
      <c r="D3" s="590"/>
      <c r="E3" s="591"/>
      <c r="F3" s="590"/>
      <c r="G3" s="591"/>
      <c r="H3" s="591"/>
      <c r="I3" s="592"/>
      <c r="J3" s="592"/>
      <c r="K3" s="591"/>
      <c r="L3" s="590"/>
      <c r="M3" s="592"/>
      <c r="N3" s="592"/>
      <c r="O3" s="592"/>
      <c r="P3" s="592"/>
      <c r="Q3" s="591"/>
    </row>
    <row r="4" spans="1:105" ht="29" x14ac:dyDescent="0.35">
      <c r="A4" s="609" t="s">
        <v>856</v>
      </c>
      <c r="B4" s="609" t="s">
        <v>857</v>
      </c>
      <c r="C4" s="609" t="s">
        <v>858</v>
      </c>
      <c r="D4" s="609" t="s">
        <v>859</v>
      </c>
      <c r="E4" s="609" t="s">
        <v>860</v>
      </c>
      <c r="F4" s="610" t="s">
        <v>861</v>
      </c>
      <c r="G4" s="611" t="s">
        <v>862</v>
      </c>
      <c r="H4" s="611" t="s">
        <v>863</v>
      </c>
      <c r="I4" s="610" t="s">
        <v>864</v>
      </c>
      <c r="J4" s="610" t="s">
        <v>865</v>
      </c>
      <c r="K4" s="609" t="s">
        <v>866</v>
      </c>
      <c r="L4" s="610" t="s">
        <v>867</v>
      </c>
      <c r="M4" s="610" t="s">
        <v>868</v>
      </c>
      <c r="N4" s="609" t="s">
        <v>869</v>
      </c>
      <c r="O4" s="609" t="s">
        <v>870</v>
      </c>
      <c r="P4" s="610" t="s">
        <v>871</v>
      </c>
      <c r="Q4" s="609" t="s">
        <v>872</v>
      </c>
      <c r="R4" s="609" t="s">
        <v>44</v>
      </c>
      <c r="S4" s="609" t="s">
        <v>564</v>
      </c>
      <c r="T4" s="609" t="s">
        <v>873</v>
      </c>
      <c r="U4" s="609" t="s">
        <v>874</v>
      </c>
      <c r="V4" s="609" t="s">
        <v>875</v>
      </c>
      <c r="W4" s="610" t="s">
        <v>16</v>
      </c>
    </row>
    <row r="5" spans="1:105" s="66" customFormat="1" x14ac:dyDescent="0.35">
      <c r="A5" s="43">
        <v>1</v>
      </c>
      <c r="B5" s="43" t="s">
        <v>883</v>
      </c>
      <c r="C5" s="43" t="s">
        <v>630</v>
      </c>
      <c r="D5" s="43" t="s">
        <v>504</v>
      </c>
      <c r="E5" s="45">
        <v>419</v>
      </c>
      <c r="F5" s="47" t="s">
        <v>881</v>
      </c>
      <c r="G5" s="621" t="s">
        <v>877</v>
      </c>
      <c r="H5" s="621" t="s">
        <v>878</v>
      </c>
      <c r="I5" s="601">
        <v>46042</v>
      </c>
      <c r="J5" s="601">
        <v>46047</v>
      </c>
      <c r="K5" s="614" t="s">
        <v>878</v>
      </c>
      <c r="L5" s="601">
        <v>46058</v>
      </c>
      <c r="M5" s="601">
        <v>46060</v>
      </c>
      <c r="N5" s="548"/>
      <c r="O5" s="548"/>
      <c r="P5" s="606"/>
      <c r="Q5" s="45">
        <f>E5</f>
        <v>419</v>
      </c>
      <c r="R5" s="614" t="s">
        <v>878</v>
      </c>
      <c r="S5" s="43" t="s">
        <v>879</v>
      </c>
      <c r="T5" s="43">
        <v>54</v>
      </c>
      <c r="U5" s="548"/>
      <c r="V5" s="548"/>
      <c r="W5" s="606"/>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08"/>
    </row>
    <row r="6" spans="1:105" x14ac:dyDescent="0.35">
      <c r="A6" s="43">
        <v>2</v>
      </c>
      <c r="B6" s="43" t="s">
        <v>884</v>
      </c>
      <c r="C6" s="43" t="s">
        <v>504</v>
      </c>
      <c r="D6" s="43" t="s">
        <v>122</v>
      </c>
      <c r="E6" s="45">
        <v>3470</v>
      </c>
      <c r="F6" s="43" t="s">
        <v>876</v>
      </c>
      <c r="G6" s="621" t="s">
        <v>877</v>
      </c>
      <c r="H6" s="621" t="s">
        <v>878</v>
      </c>
      <c r="I6" s="63">
        <v>46049</v>
      </c>
      <c r="J6" s="63">
        <v>46055</v>
      </c>
      <c r="K6" s="614" t="s">
        <v>878</v>
      </c>
      <c r="L6" s="63">
        <v>46063</v>
      </c>
      <c r="M6" s="63">
        <v>46068</v>
      </c>
      <c r="N6" s="63"/>
      <c r="O6" s="63"/>
      <c r="P6" s="63"/>
      <c r="Q6" s="45">
        <f>E6</f>
        <v>3470</v>
      </c>
      <c r="R6" s="614" t="s">
        <v>878</v>
      </c>
      <c r="S6" s="43" t="s">
        <v>879</v>
      </c>
      <c r="T6" s="43">
        <v>54</v>
      </c>
      <c r="U6" s="593"/>
      <c r="V6" s="43"/>
      <c r="W6" s="43"/>
    </row>
    <row r="7" spans="1:105" x14ac:dyDescent="0.35">
      <c r="A7" s="43">
        <v>3</v>
      </c>
      <c r="B7" s="43" t="s">
        <v>888</v>
      </c>
      <c r="C7" s="43" t="s">
        <v>122</v>
      </c>
      <c r="D7" s="43" t="s">
        <v>489</v>
      </c>
      <c r="E7" s="45">
        <v>461</v>
      </c>
      <c r="F7" s="47" t="s">
        <v>881</v>
      </c>
      <c r="G7" s="621" t="s">
        <v>877</v>
      </c>
      <c r="H7" s="621" t="s">
        <v>878</v>
      </c>
      <c r="I7" s="63">
        <v>46061</v>
      </c>
      <c r="J7" s="63">
        <v>46065</v>
      </c>
      <c r="K7" s="614" t="s">
        <v>878</v>
      </c>
      <c r="L7" s="63">
        <v>46071</v>
      </c>
      <c r="M7" s="63">
        <v>46103</v>
      </c>
      <c r="N7" s="63"/>
      <c r="O7" s="63"/>
      <c r="P7" s="63"/>
      <c r="Q7" s="61">
        <f>E7</f>
        <v>461</v>
      </c>
      <c r="R7" s="614" t="s">
        <v>878</v>
      </c>
      <c r="S7" s="43" t="s">
        <v>879</v>
      </c>
      <c r="T7" s="43">
        <v>54</v>
      </c>
      <c r="U7" s="593"/>
      <c r="V7" s="43"/>
      <c r="W7" s="43"/>
    </row>
    <row r="8" spans="1:105" x14ac:dyDescent="0.35">
      <c r="A8" s="43">
        <v>4</v>
      </c>
      <c r="B8" s="43" t="s">
        <v>890</v>
      </c>
      <c r="C8" s="43" t="s">
        <v>489</v>
      </c>
      <c r="D8" s="43" t="s">
        <v>456</v>
      </c>
      <c r="E8" s="61">
        <v>2200</v>
      </c>
      <c r="F8" s="43" t="s">
        <v>876</v>
      </c>
      <c r="G8" s="621" t="s">
        <v>877</v>
      </c>
      <c r="H8" s="621" t="s">
        <v>878</v>
      </c>
      <c r="I8" s="63">
        <v>46069</v>
      </c>
      <c r="J8" s="63">
        <v>46103</v>
      </c>
      <c r="K8" s="614" t="s">
        <v>878</v>
      </c>
      <c r="L8" s="63">
        <v>46079</v>
      </c>
      <c r="M8" s="63"/>
      <c r="N8" s="63"/>
      <c r="O8" s="63"/>
      <c r="P8" s="63"/>
      <c r="Q8" s="61"/>
      <c r="R8" s="43"/>
      <c r="S8" s="43" t="s">
        <v>879</v>
      </c>
      <c r="T8" s="43">
        <v>54</v>
      </c>
      <c r="U8" s="593"/>
      <c r="V8" s="43"/>
      <c r="W8" s="43"/>
    </row>
    <row r="9" spans="1:105" x14ac:dyDescent="0.35">
      <c r="A9" s="43">
        <v>5</v>
      </c>
      <c r="B9" s="43" t="s">
        <v>898</v>
      </c>
      <c r="C9" s="43" t="s">
        <v>456</v>
      </c>
      <c r="D9" s="43" t="s">
        <v>225</v>
      </c>
      <c r="E9" s="61">
        <v>567</v>
      </c>
      <c r="F9" s="43" t="s">
        <v>876</v>
      </c>
      <c r="G9" s="621" t="s">
        <v>877</v>
      </c>
      <c r="H9" s="621" t="s">
        <v>878</v>
      </c>
      <c r="I9" s="63">
        <v>46077</v>
      </c>
      <c r="J9" s="63"/>
      <c r="K9" s="61"/>
      <c r="L9" s="63"/>
      <c r="M9" s="63"/>
      <c r="N9" s="63"/>
      <c r="O9" s="63"/>
      <c r="P9" s="63"/>
      <c r="Q9" s="61"/>
      <c r="R9" s="43"/>
      <c r="S9" s="43" t="s">
        <v>879</v>
      </c>
      <c r="T9" s="43">
        <v>54</v>
      </c>
      <c r="U9" s="593"/>
      <c r="V9" s="43"/>
      <c r="W9" s="43"/>
    </row>
    <row r="10" spans="1:105" x14ac:dyDescent="0.35">
      <c r="A10" s="43">
        <v>6</v>
      </c>
      <c r="B10" s="43" t="s">
        <v>909</v>
      </c>
      <c r="C10" s="43" t="s">
        <v>639</v>
      </c>
      <c r="D10" s="43" t="s">
        <v>149</v>
      </c>
      <c r="E10" s="61">
        <v>2565</v>
      </c>
      <c r="F10" s="43" t="s">
        <v>876</v>
      </c>
      <c r="G10" s="621" t="s">
        <v>877</v>
      </c>
      <c r="H10" s="621" t="s">
        <v>878</v>
      </c>
      <c r="I10" s="63"/>
      <c r="J10" s="63"/>
      <c r="K10" s="61"/>
      <c r="L10" s="63"/>
      <c r="M10" s="63"/>
      <c r="N10" s="63"/>
      <c r="O10" s="63"/>
      <c r="P10" s="63"/>
      <c r="Q10" s="61"/>
      <c r="R10" s="43"/>
      <c r="S10" s="43" t="s">
        <v>910</v>
      </c>
      <c r="T10" s="43">
        <v>30</v>
      </c>
      <c r="U10" s="593"/>
      <c r="V10" s="43"/>
      <c r="W10" s="43"/>
    </row>
    <row r="11" spans="1:105" x14ac:dyDescent="0.35">
      <c r="A11" s="43"/>
      <c r="B11" s="43"/>
      <c r="C11" s="43"/>
      <c r="D11" s="43"/>
      <c r="E11" s="61"/>
      <c r="F11" s="43"/>
      <c r="G11" s="600"/>
      <c r="H11" s="600"/>
      <c r="I11" s="63"/>
      <c r="J11" s="63"/>
      <c r="K11" s="61"/>
      <c r="L11" s="63"/>
      <c r="M11" s="63"/>
      <c r="N11" s="63"/>
      <c r="O11" s="63"/>
      <c r="P11" s="63"/>
      <c r="Q11" s="61"/>
      <c r="R11" s="43"/>
      <c r="S11" s="593"/>
      <c r="T11" s="593"/>
      <c r="U11" s="593"/>
      <c r="V11" s="43"/>
      <c r="W11" s="43"/>
    </row>
    <row r="12" spans="1:105" x14ac:dyDescent="0.35">
      <c r="A12" s="43"/>
      <c r="B12" s="43"/>
      <c r="C12" s="43"/>
      <c r="D12" s="43"/>
      <c r="E12" s="61"/>
      <c r="F12" s="43"/>
      <c r="G12" s="600"/>
      <c r="H12" s="600"/>
      <c r="I12" s="63"/>
      <c r="J12" s="63"/>
      <c r="K12" s="61"/>
      <c r="L12" s="63"/>
      <c r="M12" s="63"/>
      <c r="N12" s="63"/>
      <c r="O12" s="63"/>
      <c r="P12" s="63"/>
      <c r="Q12" s="61"/>
      <c r="R12" s="43"/>
      <c r="S12" s="593"/>
      <c r="T12" s="593"/>
      <c r="U12" s="593"/>
      <c r="V12" s="43"/>
      <c r="W12" s="43"/>
    </row>
    <row r="13" spans="1:105" x14ac:dyDescent="0.35">
      <c r="A13" s="43"/>
      <c r="B13" s="43"/>
      <c r="C13" s="43"/>
      <c r="D13" s="43"/>
      <c r="E13" s="61"/>
      <c r="F13" s="43"/>
      <c r="G13" s="600"/>
      <c r="H13" s="600"/>
      <c r="I13" s="63"/>
      <c r="J13" s="63"/>
      <c r="K13" s="61"/>
      <c r="L13" s="63"/>
      <c r="M13" s="63"/>
      <c r="N13" s="63"/>
      <c r="O13" s="63"/>
      <c r="P13" s="63"/>
      <c r="Q13" s="61"/>
      <c r="R13" s="43"/>
      <c r="S13" s="593"/>
      <c r="T13" s="593"/>
      <c r="U13" s="593"/>
      <c r="V13" s="43"/>
      <c r="W13" s="43"/>
    </row>
    <row r="14" spans="1:105" x14ac:dyDescent="0.35">
      <c r="A14" s="43"/>
      <c r="B14" s="43"/>
      <c r="C14" s="43"/>
      <c r="D14" s="43"/>
      <c r="E14" s="61"/>
      <c r="F14" s="43"/>
      <c r="G14" s="600"/>
      <c r="H14" s="600"/>
      <c r="I14" s="63"/>
      <c r="J14" s="63"/>
      <c r="K14" s="61"/>
      <c r="L14" s="63"/>
      <c r="M14" s="63"/>
      <c r="N14" s="63"/>
      <c r="O14" s="63"/>
      <c r="P14" s="63"/>
      <c r="Q14" s="61"/>
      <c r="R14" s="43"/>
      <c r="S14" s="593"/>
      <c r="T14" s="593"/>
      <c r="U14" s="593"/>
      <c r="V14" s="43"/>
      <c r="W14" s="43"/>
    </row>
    <row r="15" spans="1:105" x14ac:dyDescent="0.35">
      <c r="A15" s="43"/>
      <c r="B15" s="43"/>
      <c r="C15" s="43"/>
      <c r="D15" s="43"/>
      <c r="E15" s="61"/>
      <c r="F15" s="43"/>
      <c r="G15" s="600"/>
      <c r="H15" s="600"/>
      <c r="I15" s="63"/>
      <c r="J15" s="63"/>
      <c r="K15" s="61"/>
      <c r="L15" s="63"/>
      <c r="M15" s="63"/>
      <c r="N15" s="63"/>
      <c r="O15" s="63"/>
      <c r="P15" s="63"/>
      <c r="Q15" s="61"/>
      <c r="R15" s="43"/>
      <c r="S15" s="593"/>
      <c r="T15" s="593"/>
      <c r="U15" s="593"/>
      <c r="V15" s="43"/>
      <c r="W15" s="43"/>
    </row>
    <row r="16" spans="1:105" x14ac:dyDescent="0.35">
      <c r="A16" s="43"/>
      <c r="B16" s="43"/>
      <c r="C16" s="43"/>
      <c r="D16" s="43"/>
      <c r="E16" s="61"/>
      <c r="F16" s="43"/>
      <c r="G16" s="600"/>
      <c r="H16" s="600"/>
      <c r="I16" s="63"/>
      <c r="J16" s="63"/>
      <c r="K16" s="61"/>
      <c r="L16" s="63"/>
      <c r="M16" s="63"/>
      <c r="N16" s="63"/>
      <c r="O16" s="63"/>
      <c r="P16" s="63"/>
      <c r="Q16" s="61"/>
      <c r="R16" s="43"/>
      <c r="S16" s="593"/>
      <c r="T16" s="593"/>
      <c r="U16" s="593"/>
      <c r="V16" s="43"/>
      <c r="W16" s="43"/>
    </row>
    <row r="17" spans="1:23" x14ac:dyDescent="0.35">
      <c r="A17" s="43"/>
      <c r="B17" s="43"/>
      <c r="C17" s="43"/>
      <c r="D17" s="43"/>
      <c r="E17" s="61"/>
      <c r="F17" s="43"/>
      <c r="G17" s="600"/>
      <c r="H17" s="600"/>
      <c r="I17" s="63"/>
      <c r="J17" s="63"/>
      <c r="K17" s="61"/>
      <c r="L17" s="63"/>
      <c r="M17" s="63"/>
      <c r="N17" s="63"/>
      <c r="O17" s="63"/>
      <c r="P17" s="63"/>
      <c r="Q17" s="61"/>
      <c r="R17" s="43"/>
      <c r="S17" s="593"/>
      <c r="T17" s="593"/>
      <c r="U17" s="593"/>
      <c r="V17" s="43"/>
      <c r="W17" s="43"/>
    </row>
    <row r="18" spans="1:23" x14ac:dyDescent="0.35">
      <c r="A18" s="43"/>
      <c r="B18" s="43"/>
      <c r="C18" s="43"/>
      <c r="D18" s="43"/>
      <c r="E18" s="61"/>
      <c r="F18" s="43"/>
      <c r="G18" s="600"/>
      <c r="H18" s="600"/>
      <c r="I18" s="63"/>
      <c r="J18" s="63"/>
      <c r="K18" s="61"/>
      <c r="L18" s="63"/>
      <c r="M18" s="63"/>
      <c r="N18" s="63"/>
      <c r="O18" s="63"/>
      <c r="P18" s="63"/>
      <c r="Q18" s="61"/>
      <c r="R18" s="43"/>
      <c r="S18" s="593"/>
      <c r="T18" s="593"/>
      <c r="U18" s="593"/>
      <c r="V18" s="43"/>
      <c r="W18" s="43"/>
    </row>
    <row r="19" spans="1:23" x14ac:dyDescent="0.35">
      <c r="A19" s="43"/>
      <c r="B19" s="43"/>
      <c r="C19" s="43"/>
      <c r="D19" s="43"/>
      <c r="E19" s="61"/>
      <c r="F19" s="43"/>
      <c r="G19" s="600"/>
      <c r="H19" s="600"/>
      <c r="I19" s="63"/>
      <c r="J19" s="63"/>
      <c r="K19" s="61"/>
      <c r="L19" s="63"/>
      <c r="M19" s="63"/>
      <c r="N19" s="63"/>
      <c r="O19" s="63"/>
      <c r="P19" s="63"/>
      <c r="Q19" s="61"/>
      <c r="R19" s="43"/>
      <c r="S19" s="593"/>
      <c r="T19" s="593"/>
      <c r="U19" s="593"/>
      <c r="V19" s="43"/>
      <c r="W19" s="43"/>
    </row>
    <row r="20" spans="1:23" x14ac:dyDescent="0.35">
      <c r="A20" s="43"/>
      <c r="B20" s="43"/>
      <c r="C20" s="43"/>
      <c r="D20" s="43"/>
      <c r="E20" s="61"/>
      <c r="F20" s="43"/>
      <c r="G20" s="600"/>
      <c r="H20" s="600"/>
      <c r="I20" s="63"/>
      <c r="J20" s="63"/>
      <c r="K20" s="61"/>
      <c r="L20" s="63"/>
      <c r="M20" s="63"/>
      <c r="N20" s="63"/>
      <c r="O20" s="63"/>
      <c r="P20" s="63"/>
      <c r="Q20" s="61"/>
      <c r="R20" s="43"/>
      <c r="S20" s="593"/>
      <c r="T20" s="593"/>
      <c r="U20" s="593"/>
      <c r="V20" s="43"/>
      <c r="W20" s="43"/>
    </row>
    <row r="21" spans="1:23" x14ac:dyDescent="0.35">
      <c r="A21" s="43"/>
      <c r="B21" s="43"/>
      <c r="C21" s="43"/>
      <c r="D21" s="43"/>
      <c r="E21" s="61"/>
      <c r="F21" s="43"/>
      <c r="G21" s="600"/>
      <c r="H21" s="600"/>
      <c r="I21" s="63"/>
      <c r="J21" s="63"/>
      <c r="K21" s="61"/>
      <c r="L21" s="63"/>
      <c r="M21" s="63"/>
      <c r="N21" s="63"/>
      <c r="O21" s="63"/>
      <c r="P21" s="63"/>
      <c r="Q21" s="61"/>
      <c r="R21" s="43"/>
      <c r="S21" s="593"/>
      <c r="T21" s="593"/>
      <c r="U21" s="593"/>
      <c r="V21" s="43"/>
      <c r="W21" s="43"/>
    </row>
    <row r="22" spans="1:23" x14ac:dyDescent="0.35">
      <c r="A22" s="43"/>
      <c r="B22" s="43"/>
      <c r="C22" s="43"/>
      <c r="D22" s="43"/>
      <c r="E22" s="61"/>
      <c r="F22" s="43"/>
      <c r="G22" s="600"/>
      <c r="H22" s="600"/>
      <c r="I22" s="63"/>
      <c r="J22" s="63"/>
      <c r="K22" s="61"/>
      <c r="L22" s="63"/>
      <c r="M22" s="63"/>
      <c r="N22" s="63"/>
      <c r="O22" s="63"/>
      <c r="P22" s="63"/>
      <c r="Q22" s="61"/>
      <c r="R22" s="43"/>
      <c r="S22" s="593"/>
      <c r="T22" s="593"/>
      <c r="U22" s="593"/>
      <c r="V22" s="43"/>
      <c r="W22" s="43"/>
    </row>
    <row r="23" spans="1:23" x14ac:dyDescent="0.35">
      <c r="A23" s="43"/>
      <c r="B23" s="43"/>
      <c r="C23" s="43"/>
      <c r="D23" s="43"/>
      <c r="E23" s="61"/>
      <c r="F23" s="43"/>
      <c r="G23" s="600"/>
      <c r="H23" s="600"/>
      <c r="I23" s="63"/>
      <c r="J23" s="63"/>
      <c r="K23" s="61"/>
      <c r="L23" s="63"/>
      <c r="M23" s="63"/>
      <c r="N23" s="63"/>
      <c r="O23" s="63"/>
      <c r="P23" s="63"/>
      <c r="Q23" s="61"/>
      <c r="R23" s="43"/>
      <c r="S23" s="593"/>
      <c r="T23" s="593"/>
      <c r="U23" s="593"/>
      <c r="V23" s="43"/>
      <c r="W23" s="43"/>
    </row>
    <row r="24" spans="1:23" x14ac:dyDescent="0.35">
      <c r="A24" s="43"/>
      <c r="B24" s="43"/>
      <c r="C24" s="43"/>
      <c r="D24" s="43"/>
      <c r="E24" s="61"/>
      <c r="F24" s="43"/>
      <c r="G24" s="600"/>
      <c r="H24" s="600"/>
      <c r="I24" s="63"/>
      <c r="J24" s="63"/>
      <c r="K24" s="61"/>
      <c r="L24" s="63"/>
      <c r="M24" s="63"/>
      <c r="N24" s="63"/>
      <c r="O24" s="63"/>
      <c r="P24" s="63"/>
      <c r="Q24" s="61"/>
      <c r="R24" s="43"/>
      <c r="S24" s="593"/>
      <c r="T24" s="593"/>
      <c r="U24" s="593"/>
      <c r="V24" s="43"/>
      <c r="W24" s="43"/>
    </row>
    <row r="25" spans="1:23" x14ac:dyDescent="0.35">
      <c r="A25" s="43"/>
      <c r="B25" s="43"/>
      <c r="C25" s="43"/>
      <c r="D25" s="43"/>
      <c r="E25" s="61"/>
      <c r="F25" s="43"/>
      <c r="G25" s="600"/>
      <c r="H25" s="600"/>
      <c r="I25" s="63"/>
      <c r="J25" s="63"/>
      <c r="K25" s="61"/>
      <c r="L25" s="63"/>
      <c r="M25" s="63"/>
      <c r="N25" s="63"/>
      <c r="O25" s="63"/>
      <c r="P25" s="63"/>
      <c r="Q25" s="61"/>
      <c r="R25" s="43"/>
      <c r="S25" s="593"/>
      <c r="T25" s="593"/>
      <c r="U25" s="593"/>
      <c r="V25" s="43"/>
      <c r="W25" s="43"/>
    </row>
    <row r="26" spans="1:23" x14ac:dyDescent="0.35">
      <c r="A26" s="43"/>
      <c r="B26" s="43"/>
      <c r="C26" s="43"/>
      <c r="D26" s="43"/>
      <c r="E26" s="61"/>
      <c r="F26" s="43"/>
      <c r="G26" s="600"/>
      <c r="H26" s="600"/>
      <c r="I26" s="63"/>
      <c r="J26" s="63"/>
      <c r="K26" s="61"/>
      <c r="L26" s="63"/>
      <c r="M26" s="63"/>
      <c r="N26" s="63"/>
      <c r="O26" s="63"/>
      <c r="P26" s="63"/>
      <c r="Q26" s="61"/>
      <c r="R26" s="43"/>
      <c r="S26" s="593"/>
      <c r="T26" s="593"/>
      <c r="U26" s="593"/>
      <c r="V26" s="43"/>
      <c r="W26" s="43"/>
    </row>
    <row r="27" spans="1:23" x14ac:dyDescent="0.35">
      <c r="A27" s="43"/>
      <c r="B27" s="43"/>
      <c r="C27" s="43"/>
      <c r="D27" s="43"/>
      <c r="E27" s="61"/>
      <c r="F27" s="43"/>
      <c r="G27" s="600"/>
      <c r="H27" s="600"/>
      <c r="I27" s="63"/>
      <c r="J27" s="63"/>
      <c r="K27" s="61"/>
      <c r="L27" s="63"/>
      <c r="M27" s="63"/>
      <c r="N27" s="63"/>
      <c r="O27" s="63"/>
      <c r="P27" s="63"/>
      <c r="Q27" s="61"/>
      <c r="R27" s="43"/>
      <c r="S27" s="593"/>
      <c r="T27" s="593"/>
      <c r="U27" s="593"/>
      <c r="V27" s="43"/>
      <c r="W27" s="43"/>
    </row>
    <row r="28" spans="1:23" x14ac:dyDescent="0.35">
      <c r="A28" s="43"/>
      <c r="B28" s="43"/>
      <c r="C28" s="43"/>
      <c r="D28" s="43"/>
      <c r="E28" s="61"/>
      <c r="F28" s="43"/>
      <c r="G28" s="600"/>
      <c r="H28" s="600"/>
      <c r="I28" s="63"/>
      <c r="J28" s="63"/>
      <c r="K28" s="61"/>
      <c r="L28" s="63"/>
      <c r="M28" s="63"/>
      <c r="N28" s="63"/>
      <c r="O28" s="63"/>
      <c r="P28" s="63"/>
      <c r="Q28" s="61"/>
      <c r="R28" s="43"/>
      <c r="S28" s="593"/>
      <c r="T28" s="593"/>
      <c r="U28" s="593"/>
      <c r="V28" s="43"/>
      <c r="W28" s="43"/>
    </row>
    <row r="29" spans="1:23" x14ac:dyDescent="0.35">
      <c r="A29" s="43"/>
      <c r="B29" s="43"/>
      <c r="C29" s="43"/>
      <c r="D29" s="43"/>
      <c r="E29" s="61"/>
      <c r="F29" s="43"/>
      <c r="G29" s="600"/>
      <c r="H29" s="600"/>
      <c r="I29" s="63"/>
      <c r="J29" s="63"/>
      <c r="K29" s="61"/>
      <c r="L29" s="63"/>
      <c r="M29" s="63"/>
      <c r="N29" s="63"/>
      <c r="O29" s="63"/>
      <c r="P29" s="63"/>
      <c r="Q29" s="61"/>
      <c r="R29" s="43"/>
      <c r="S29" s="593"/>
      <c r="T29" s="593"/>
      <c r="U29" s="593"/>
      <c r="V29" s="43"/>
      <c r="W29" s="43"/>
    </row>
    <row r="30" spans="1:23" x14ac:dyDescent="0.35">
      <c r="A30" s="43"/>
      <c r="B30" s="43"/>
      <c r="C30" s="43"/>
      <c r="D30" s="43"/>
      <c r="E30" s="61"/>
      <c r="F30" s="43"/>
      <c r="G30" s="600"/>
      <c r="H30" s="600"/>
      <c r="I30" s="63"/>
      <c r="J30" s="63"/>
      <c r="K30" s="61"/>
      <c r="L30" s="63"/>
      <c r="M30" s="63"/>
      <c r="N30" s="63"/>
      <c r="O30" s="63"/>
      <c r="P30" s="63"/>
      <c r="Q30" s="61"/>
      <c r="R30" s="43"/>
      <c r="S30" s="593"/>
      <c r="T30" s="593"/>
      <c r="U30" s="593"/>
      <c r="V30" s="43"/>
      <c r="W30" s="43"/>
    </row>
    <row r="31" spans="1:23" x14ac:dyDescent="0.35">
      <c r="A31" s="43"/>
      <c r="B31" s="43"/>
      <c r="C31" s="43"/>
      <c r="D31" s="43"/>
      <c r="E31" s="61"/>
      <c r="F31" s="43"/>
      <c r="G31" s="600"/>
      <c r="H31" s="600"/>
      <c r="I31" s="63"/>
      <c r="J31" s="63"/>
      <c r="K31" s="61"/>
      <c r="L31" s="63"/>
      <c r="M31" s="63"/>
      <c r="N31" s="63"/>
      <c r="O31" s="63"/>
      <c r="P31" s="63"/>
      <c r="Q31" s="61"/>
      <c r="R31" s="43"/>
      <c r="S31" s="593"/>
      <c r="T31" s="593"/>
      <c r="U31" s="593"/>
      <c r="V31" s="47"/>
      <c r="W31" s="43"/>
    </row>
    <row r="32" spans="1:23" x14ac:dyDescent="0.35">
      <c r="A32" s="43"/>
      <c r="B32" s="43"/>
      <c r="C32" s="43"/>
      <c r="D32" s="43"/>
      <c r="E32" s="61"/>
      <c r="F32" s="43"/>
      <c r="G32" s="600"/>
      <c r="H32" s="600"/>
      <c r="I32" s="63"/>
      <c r="J32" s="63"/>
      <c r="K32" s="61"/>
      <c r="L32" s="63"/>
      <c r="M32" s="63"/>
      <c r="N32" s="63"/>
      <c r="O32" s="63"/>
      <c r="P32" s="63"/>
      <c r="Q32" s="61"/>
      <c r="R32" s="43"/>
      <c r="S32" s="593"/>
      <c r="T32" s="593"/>
      <c r="U32" s="593"/>
      <c r="V32" s="43"/>
      <c r="W32" s="43"/>
    </row>
    <row r="33" spans="1:23" x14ac:dyDescent="0.35">
      <c r="A33" s="43"/>
      <c r="B33" s="43"/>
      <c r="C33" s="43"/>
      <c r="D33" s="43"/>
      <c r="E33" s="61"/>
      <c r="F33" s="43"/>
      <c r="G33" s="600"/>
      <c r="H33" s="600"/>
      <c r="I33" s="63"/>
      <c r="J33" s="63"/>
      <c r="K33" s="61"/>
      <c r="L33" s="63"/>
      <c r="M33" s="63"/>
      <c r="N33" s="63"/>
      <c r="O33" s="63"/>
      <c r="P33" s="63"/>
      <c r="Q33" s="61"/>
      <c r="R33" s="43"/>
      <c r="S33" s="593"/>
      <c r="T33" s="593"/>
      <c r="U33" s="593"/>
      <c r="V33" s="47"/>
      <c r="W33" s="43"/>
    </row>
    <row r="34" spans="1:23" x14ac:dyDescent="0.35">
      <c r="A34" s="43"/>
      <c r="B34" s="43"/>
      <c r="C34" s="43"/>
      <c r="D34" s="43"/>
      <c r="E34" s="61"/>
      <c r="F34" s="43"/>
      <c r="G34" s="600"/>
      <c r="H34" s="600"/>
      <c r="I34" s="63"/>
      <c r="J34" s="63"/>
      <c r="K34" s="61"/>
      <c r="L34" s="63"/>
      <c r="M34" s="63"/>
      <c r="N34" s="63"/>
      <c r="O34" s="63"/>
      <c r="P34" s="63"/>
      <c r="Q34" s="61"/>
      <c r="R34" s="43"/>
      <c r="S34" s="593"/>
      <c r="T34" s="593"/>
      <c r="U34" s="593"/>
      <c r="V34" s="47"/>
      <c r="W34" s="43"/>
    </row>
    <row r="35" spans="1:23" x14ac:dyDescent="0.35">
      <c r="A35" s="43"/>
      <c r="B35" s="43"/>
      <c r="C35" s="43"/>
      <c r="D35" s="43"/>
      <c r="E35" s="61"/>
      <c r="F35" s="43"/>
      <c r="G35" s="600"/>
      <c r="H35" s="600"/>
      <c r="I35" s="601"/>
      <c r="J35" s="601"/>
      <c r="K35" s="61"/>
      <c r="L35" s="601"/>
      <c r="M35" s="601"/>
      <c r="N35" s="601"/>
      <c r="O35" s="601"/>
      <c r="P35" s="601"/>
      <c r="Q35" s="61"/>
      <c r="R35" s="43"/>
      <c r="S35" s="602"/>
      <c r="T35" s="602"/>
      <c r="U35" s="602"/>
      <c r="V35" s="43"/>
      <c r="W35" s="43"/>
    </row>
    <row r="36" spans="1:23" x14ac:dyDescent="0.35">
      <c r="A36" s="43"/>
      <c r="B36" s="43"/>
      <c r="C36" s="43"/>
      <c r="D36" s="43"/>
      <c r="E36" s="61"/>
      <c r="F36" s="43"/>
      <c r="G36" s="600"/>
      <c r="H36" s="600"/>
      <c r="I36" s="601"/>
      <c r="J36" s="601"/>
      <c r="K36" s="61"/>
      <c r="L36" s="601"/>
      <c r="M36" s="601"/>
      <c r="N36" s="601"/>
      <c r="O36" s="601"/>
      <c r="P36" s="601"/>
      <c r="Q36" s="61"/>
      <c r="R36" s="43"/>
      <c r="S36" s="602"/>
      <c r="T36" s="602"/>
      <c r="U36" s="602"/>
      <c r="V36" s="43"/>
      <c r="W36" s="43"/>
    </row>
    <row r="37" spans="1:23" x14ac:dyDescent="0.35">
      <c r="A37" s="43"/>
      <c r="B37" s="43"/>
      <c r="C37" s="43"/>
      <c r="D37" s="43"/>
      <c r="E37" s="61"/>
      <c r="F37" s="43"/>
      <c r="G37" s="600"/>
      <c r="H37" s="600"/>
      <c r="I37" s="63"/>
      <c r="J37" s="63"/>
      <c r="K37" s="61"/>
      <c r="L37" s="63"/>
      <c r="M37" s="63"/>
      <c r="N37" s="63"/>
      <c r="O37" s="63"/>
      <c r="P37" s="63"/>
      <c r="Q37" s="61"/>
      <c r="R37" s="43"/>
      <c r="S37" s="593"/>
      <c r="T37" s="593"/>
      <c r="U37" s="593"/>
      <c r="V37" s="43"/>
      <c r="W37" s="43"/>
    </row>
    <row r="38" spans="1:23" x14ac:dyDescent="0.35">
      <c r="A38" s="43"/>
      <c r="B38" s="43"/>
      <c r="C38" s="43"/>
      <c r="D38" s="43"/>
      <c r="E38" s="61"/>
      <c r="F38" s="43"/>
      <c r="G38" s="600"/>
      <c r="H38" s="600"/>
      <c r="I38" s="63"/>
      <c r="J38" s="63"/>
      <c r="K38" s="61"/>
      <c r="L38" s="63"/>
      <c r="M38" s="63"/>
      <c r="N38" s="63"/>
      <c r="O38" s="63"/>
      <c r="P38" s="63"/>
      <c r="Q38" s="61"/>
      <c r="R38" s="43"/>
      <c r="S38" s="593"/>
      <c r="T38" s="593"/>
      <c r="U38" s="593"/>
      <c r="V38" s="47"/>
      <c r="W38" s="43"/>
    </row>
    <row r="39" spans="1:23" x14ac:dyDescent="0.35">
      <c r="A39" s="43"/>
      <c r="B39" s="43"/>
      <c r="C39" s="43"/>
      <c r="D39" s="43"/>
      <c r="E39" s="61"/>
      <c r="F39" s="43"/>
      <c r="G39" s="600"/>
      <c r="H39" s="600"/>
      <c r="I39" s="63"/>
      <c r="J39" s="63"/>
      <c r="K39" s="61"/>
      <c r="L39" s="63"/>
      <c r="M39" s="63"/>
      <c r="N39" s="63"/>
      <c r="O39" s="63"/>
      <c r="P39" s="63"/>
      <c r="Q39" s="61"/>
      <c r="R39" s="43"/>
      <c r="S39" s="593"/>
      <c r="T39" s="593"/>
      <c r="U39" s="593"/>
      <c r="V39" s="43"/>
      <c r="W39" s="43"/>
    </row>
    <row r="40" spans="1:23" x14ac:dyDescent="0.35">
      <c r="A40" s="43"/>
      <c r="B40" s="43"/>
      <c r="C40" s="43"/>
      <c r="D40" s="43"/>
      <c r="E40" s="61"/>
      <c r="F40" s="43"/>
      <c r="G40" s="600"/>
      <c r="H40" s="600"/>
      <c r="I40" s="63"/>
      <c r="J40" s="63"/>
      <c r="K40" s="61"/>
      <c r="L40" s="63"/>
      <c r="M40" s="63"/>
      <c r="N40" s="63"/>
      <c r="O40" s="63"/>
      <c r="P40" s="63"/>
      <c r="Q40" s="61"/>
      <c r="R40" s="43"/>
      <c r="S40" s="593"/>
      <c r="T40" s="593"/>
      <c r="U40" s="593"/>
      <c r="V40" s="43"/>
      <c r="W40" s="43"/>
    </row>
    <row r="41" spans="1:23" x14ac:dyDescent="0.35">
      <c r="A41" s="43"/>
      <c r="B41" s="43"/>
      <c r="C41" s="43"/>
      <c r="D41" s="43"/>
      <c r="E41" s="61"/>
      <c r="F41" s="43"/>
      <c r="G41" s="600"/>
      <c r="H41" s="600"/>
      <c r="I41" s="63"/>
      <c r="J41" s="63"/>
      <c r="K41" s="61"/>
      <c r="L41" s="63"/>
      <c r="M41" s="63"/>
      <c r="N41" s="63"/>
      <c r="O41" s="63"/>
      <c r="P41" s="63"/>
      <c r="Q41" s="61"/>
      <c r="R41" s="43"/>
      <c r="S41" s="593"/>
      <c r="T41" s="593"/>
      <c r="U41" s="593"/>
      <c r="V41" s="43"/>
      <c r="W41" s="43"/>
    </row>
    <row r="42" spans="1:23" x14ac:dyDescent="0.35">
      <c r="A42" s="43"/>
      <c r="B42" s="43"/>
      <c r="C42" s="43"/>
      <c r="D42" s="43"/>
      <c r="E42" s="61"/>
      <c r="F42" s="43"/>
      <c r="G42" s="600"/>
      <c r="H42" s="600"/>
      <c r="I42" s="63"/>
      <c r="J42" s="63"/>
      <c r="K42" s="61"/>
      <c r="L42" s="63"/>
      <c r="M42" s="63"/>
      <c r="N42" s="63"/>
      <c r="O42" s="63"/>
      <c r="P42" s="63"/>
      <c r="Q42" s="61"/>
      <c r="R42" s="43"/>
      <c r="S42" s="593"/>
      <c r="T42" s="593"/>
      <c r="U42" s="593"/>
      <c r="V42" s="43"/>
      <c r="W42" s="43"/>
    </row>
    <row r="43" spans="1:23" x14ac:dyDescent="0.35">
      <c r="A43" s="43"/>
      <c r="B43" s="43"/>
      <c r="C43" s="43"/>
      <c r="D43" s="43"/>
      <c r="E43" s="61"/>
      <c r="F43" s="43"/>
      <c r="G43" s="600"/>
      <c r="H43" s="600"/>
      <c r="I43" s="63"/>
      <c r="J43" s="63"/>
      <c r="K43" s="61"/>
      <c r="L43" s="63"/>
      <c r="M43" s="63"/>
      <c r="N43" s="63"/>
      <c r="O43" s="63"/>
      <c r="P43" s="63"/>
      <c r="Q43" s="61"/>
      <c r="R43" s="43"/>
      <c r="S43" s="593"/>
      <c r="T43" s="593"/>
      <c r="U43" s="593"/>
      <c r="V43" s="43"/>
      <c r="W43" s="43"/>
    </row>
    <row r="44" spans="1:23" x14ac:dyDescent="0.35">
      <c r="A44" s="43"/>
      <c r="B44" s="43"/>
      <c r="C44" s="43"/>
      <c r="D44" s="43"/>
      <c r="E44" s="61"/>
      <c r="F44" s="43"/>
      <c r="G44" s="600"/>
      <c r="H44" s="600"/>
      <c r="I44" s="63"/>
      <c r="J44" s="63"/>
      <c r="K44" s="61"/>
      <c r="L44" s="63"/>
      <c r="M44" s="63"/>
      <c r="N44" s="63"/>
      <c r="O44" s="63"/>
      <c r="P44" s="63"/>
      <c r="Q44" s="61"/>
      <c r="R44" s="43"/>
      <c r="S44" s="593"/>
      <c r="T44" s="593"/>
      <c r="U44" s="593"/>
      <c r="V44" s="47"/>
      <c r="W44" s="43"/>
    </row>
    <row r="45" spans="1:23" x14ac:dyDescent="0.35">
      <c r="A45" s="43"/>
      <c r="B45" s="43"/>
      <c r="C45" s="43"/>
      <c r="D45" s="43"/>
      <c r="E45" s="61"/>
      <c r="F45" s="43"/>
      <c r="G45" s="600"/>
      <c r="H45" s="600"/>
      <c r="I45" s="63"/>
      <c r="J45" s="63"/>
      <c r="K45" s="61"/>
      <c r="L45" s="63"/>
      <c r="M45" s="63"/>
      <c r="N45" s="63"/>
      <c r="O45" s="63"/>
      <c r="P45" s="63"/>
      <c r="Q45" s="61"/>
      <c r="R45" s="43"/>
      <c r="S45" s="593"/>
      <c r="T45" s="593"/>
      <c r="U45" s="593"/>
      <c r="V45" s="43"/>
      <c r="W45" s="43"/>
    </row>
    <row r="46" spans="1:23" x14ac:dyDescent="0.35">
      <c r="A46" s="43"/>
      <c r="B46" s="43"/>
      <c r="C46" s="43"/>
      <c r="D46" s="43"/>
      <c r="E46" s="61"/>
      <c r="F46" s="43"/>
      <c r="G46" s="600"/>
      <c r="H46" s="600"/>
      <c r="I46" s="63"/>
      <c r="J46" s="63"/>
      <c r="K46" s="61"/>
      <c r="L46" s="63"/>
      <c r="M46" s="63"/>
      <c r="N46" s="63"/>
      <c r="O46" s="63"/>
      <c r="P46" s="63"/>
      <c r="Q46" s="61"/>
      <c r="R46" s="43"/>
      <c r="S46" s="593"/>
      <c r="T46" s="593"/>
      <c r="U46" s="593"/>
      <c r="V46" s="43"/>
      <c r="W46" s="43"/>
    </row>
    <row r="47" spans="1:23" x14ac:dyDescent="0.35">
      <c r="A47" s="43"/>
      <c r="B47" s="43"/>
      <c r="C47" s="43"/>
      <c r="D47" s="43"/>
      <c r="E47" s="61"/>
      <c r="F47" s="43"/>
      <c r="G47" s="600"/>
      <c r="H47" s="600"/>
      <c r="I47" s="63"/>
      <c r="J47" s="63"/>
      <c r="K47" s="61"/>
      <c r="L47" s="63"/>
      <c r="M47" s="63"/>
      <c r="N47" s="63"/>
      <c r="O47" s="63"/>
      <c r="P47" s="63"/>
      <c r="Q47" s="61"/>
      <c r="R47" s="43"/>
      <c r="S47" s="593"/>
      <c r="T47" s="593"/>
      <c r="U47" s="593"/>
      <c r="V47" s="43"/>
      <c r="W47" s="43"/>
    </row>
    <row r="48" spans="1:23" x14ac:dyDescent="0.35">
      <c r="A48" s="43"/>
      <c r="B48" s="43"/>
      <c r="C48" s="43"/>
      <c r="D48" s="43"/>
      <c r="E48" s="61"/>
      <c r="F48" s="43"/>
      <c r="G48" s="600"/>
      <c r="H48" s="600"/>
      <c r="I48" s="63"/>
      <c r="J48" s="63"/>
      <c r="K48" s="61"/>
      <c r="L48" s="63"/>
      <c r="M48" s="63"/>
      <c r="N48" s="63"/>
      <c r="O48" s="63"/>
      <c r="P48" s="63"/>
      <c r="Q48" s="61"/>
      <c r="R48" s="43"/>
      <c r="S48" s="593"/>
      <c r="T48" s="593"/>
      <c r="U48" s="593"/>
      <c r="V48" s="43"/>
      <c r="W48" s="43"/>
    </row>
    <row r="49" spans="1:23" x14ac:dyDescent="0.35">
      <c r="A49" s="43"/>
      <c r="B49" s="43"/>
      <c r="C49" s="43"/>
      <c r="D49" s="43"/>
      <c r="E49" s="61"/>
      <c r="F49" s="43"/>
      <c r="G49" s="600"/>
      <c r="H49" s="600"/>
      <c r="I49" s="63"/>
      <c r="J49" s="63"/>
      <c r="K49" s="61"/>
      <c r="L49" s="63"/>
      <c r="M49" s="63"/>
      <c r="N49" s="63"/>
      <c r="O49" s="63"/>
      <c r="P49" s="63"/>
      <c r="Q49" s="61"/>
      <c r="R49" s="43"/>
      <c r="S49" s="593"/>
      <c r="T49" s="593"/>
      <c r="U49" s="593"/>
      <c r="V49" s="43"/>
      <c r="W49" s="43"/>
    </row>
    <row r="50" spans="1:23" x14ac:dyDescent="0.35">
      <c r="A50" s="43"/>
      <c r="B50" s="43"/>
      <c r="C50" s="43"/>
      <c r="D50" s="43"/>
      <c r="E50" s="61"/>
      <c r="F50" s="43"/>
      <c r="G50" s="600"/>
      <c r="H50" s="600"/>
      <c r="I50" s="63"/>
      <c r="J50" s="63"/>
      <c r="K50" s="61"/>
      <c r="L50" s="63"/>
      <c r="M50" s="63"/>
      <c r="N50" s="63"/>
      <c r="O50" s="63"/>
      <c r="P50" s="63"/>
      <c r="Q50" s="61"/>
      <c r="R50" s="43"/>
      <c r="S50" s="593"/>
      <c r="T50" s="593"/>
      <c r="U50" s="593"/>
      <c r="V50" s="43"/>
      <c r="W50" s="43"/>
    </row>
    <row r="51" spans="1:23" x14ac:dyDescent="0.35">
      <c r="A51" s="43"/>
      <c r="B51" s="43"/>
      <c r="C51" s="43"/>
      <c r="D51" s="43"/>
      <c r="E51" s="61"/>
      <c r="F51" s="43"/>
      <c r="G51" s="600"/>
      <c r="H51" s="600"/>
      <c r="I51" s="601"/>
      <c r="J51" s="601"/>
      <c r="K51" s="61"/>
      <c r="L51" s="601"/>
      <c r="M51" s="601"/>
      <c r="N51" s="601"/>
      <c r="O51" s="601"/>
      <c r="P51" s="601"/>
      <c r="Q51" s="61"/>
      <c r="R51" s="43"/>
      <c r="S51" s="602"/>
      <c r="T51" s="602"/>
      <c r="U51" s="602"/>
      <c r="V51" s="43"/>
      <c r="W51" s="43"/>
    </row>
    <row r="52" spans="1:23" x14ac:dyDescent="0.35">
      <c r="A52" s="43"/>
      <c r="B52" s="43"/>
      <c r="C52" s="43"/>
      <c r="D52" s="43"/>
      <c r="E52" s="61"/>
      <c r="F52" s="43"/>
      <c r="G52" s="600"/>
      <c r="H52" s="600"/>
      <c r="I52" s="63"/>
      <c r="J52" s="63"/>
      <c r="K52" s="61"/>
      <c r="L52" s="63"/>
      <c r="M52" s="63"/>
      <c r="N52" s="63"/>
      <c r="O52" s="63"/>
      <c r="P52" s="63"/>
      <c r="Q52" s="61"/>
      <c r="R52" s="43"/>
      <c r="S52" s="593"/>
      <c r="T52" s="593"/>
      <c r="U52" s="593"/>
      <c r="V52" s="43"/>
      <c r="W52" s="43"/>
    </row>
    <row r="53" spans="1:23" x14ac:dyDescent="0.35">
      <c r="A53" s="43"/>
      <c r="B53" s="43"/>
      <c r="C53" s="43"/>
      <c r="D53" s="43"/>
      <c r="E53" s="61"/>
      <c r="F53" s="43"/>
      <c r="G53" s="600"/>
      <c r="H53" s="600"/>
      <c r="I53" s="63"/>
      <c r="J53" s="63"/>
      <c r="K53" s="61"/>
      <c r="L53" s="63"/>
      <c r="M53" s="63"/>
      <c r="N53" s="63"/>
      <c r="O53" s="63"/>
      <c r="P53" s="63"/>
      <c r="Q53" s="61"/>
      <c r="R53" s="43"/>
      <c r="S53" s="593"/>
      <c r="T53" s="593"/>
      <c r="U53" s="593"/>
      <c r="V53" s="43"/>
      <c r="W53" s="43"/>
    </row>
    <row r="54" spans="1:23" x14ac:dyDescent="0.35">
      <c r="A54" s="43"/>
      <c r="B54" s="43"/>
      <c r="C54" s="43"/>
      <c r="D54" s="43"/>
      <c r="E54" s="61"/>
      <c r="F54" s="43"/>
      <c r="G54" s="600"/>
      <c r="H54" s="600"/>
      <c r="I54" s="601"/>
      <c r="J54" s="601"/>
      <c r="K54" s="61"/>
      <c r="L54" s="601"/>
      <c r="M54" s="601"/>
      <c r="N54" s="601"/>
      <c r="O54" s="601"/>
      <c r="P54" s="601"/>
      <c r="Q54" s="61"/>
      <c r="R54" s="43"/>
      <c r="S54" s="602"/>
      <c r="T54" s="602"/>
      <c r="U54" s="602"/>
      <c r="V54" s="43"/>
      <c r="W54" s="43"/>
    </row>
    <row r="55" spans="1:23" x14ac:dyDescent="0.35">
      <c r="A55" s="43"/>
      <c r="B55" s="43"/>
      <c r="C55" s="43"/>
      <c r="D55" s="43"/>
      <c r="E55" s="61"/>
      <c r="F55" s="43"/>
      <c r="G55" s="600"/>
      <c r="H55" s="600"/>
      <c r="I55" s="63"/>
      <c r="J55" s="63"/>
      <c r="K55" s="61"/>
      <c r="L55" s="63"/>
      <c r="M55" s="63"/>
      <c r="N55" s="63"/>
      <c r="O55" s="63"/>
      <c r="P55" s="63"/>
      <c r="Q55" s="61"/>
      <c r="R55" s="43"/>
      <c r="S55" s="593"/>
      <c r="T55" s="593"/>
      <c r="U55" s="593"/>
      <c r="V55" s="43"/>
      <c r="W55" s="43"/>
    </row>
    <row r="56" spans="1:23" x14ac:dyDescent="0.35">
      <c r="A56" s="43"/>
      <c r="B56" s="43"/>
      <c r="C56" s="43"/>
      <c r="D56" s="43"/>
      <c r="E56" s="61"/>
      <c r="F56" s="43"/>
      <c r="G56" s="600"/>
      <c r="H56" s="600"/>
      <c r="I56" s="63"/>
      <c r="J56" s="63"/>
      <c r="K56" s="61"/>
      <c r="L56" s="63"/>
      <c r="M56" s="63"/>
      <c r="N56" s="63"/>
      <c r="O56" s="63"/>
      <c r="P56" s="63"/>
      <c r="Q56" s="61"/>
      <c r="R56" s="43"/>
      <c r="S56" s="593"/>
      <c r="T56" s="593"/>
      <c r="U56" s="593"/>
      <c r="V56" s="43"/>
      <c r="W56" s="43"/>
    </row>
    <row r="57" spans="1:23" x14ac:dyDescent="0.35">
      <c r="A57" s="43"/>
      <c r="B57" s="43"/>
      <c r="C57" s="43"/>
      <c r="D57" s="43"/>
      <c r="E57" s="61"/>
      <c r="F57" s="43"/>
      <c r="G57" s="600"/>
      <c r="H57" s="600"/>
      <c r="I57" s="63"/>
      <c r="J57" s="63"/>
      <c r="K57" s="61"/>
      <c r="L57" s="63"/>
      <c r="M57" s="63"/>
      <c r="N57" s="63"/>
      <c r="O57" s="63"/>
      <c r="P57" s="63"/>
      <c r="Q57" s="61"/>
      <c r="R57" s="43"/>
      <c r="S57" s="593"/>
      <c r="T57" s="593"/>
      <c r="U57" s="593"/>
      <c r="V57" s="43"/>
      <c r="W57" s="43"/>
    </row>
    <row r="58" spans="1:23" x14ac:dyDescent="0.35">
      <c r="A58" s="43"/>
      <c r="B58" s="43"/>
      <c r="C58" s="43"/>
      <c r="D58" s="43"/>
      <c r="E58" s="61"/>
      <c r="F58" s="43"/>
      <c r="G58" s="600"/>
      <c r="H58" s="600"/>
      <c r="I58" s="63"/>
      <c r="J58" s="63"/>
      <c r="K58" s="61"/>
      <c r="L58" s="63"/>
      <c r="M58" s="63"/>
      <c r="N58" s="63"/>
      <c r="O58" s="63"/>
      <c r="P58" s="63"/>
      <c r="Q58" s="61"/>
      <c r="R58" s="43"/>
      <c r="S58" s="593"/>
      <c r="T58" s="593"/>
      <c r="U58" s="593"/>
      <c r="V58" s="43"/>
      <c r="W58" s="43"/>
    </row>
    <row r="59" spans="1:23" x14ac:dyDescent="0.35">
      <c r="A59" s="43"/>
      <c r="B59" s="43"/>
      <c r="C59" s="43"/>
      <c r="D59" s="43"/>
      <c r="E59" s="61"/>
      <c r="F59" s="43"/>
      <c r="G59" s="600"/>
      <c r="H59" s="600"/>
      <c r="I59" s="601"/>
      <c r="J59" s="601"/>
      <c r="K59" s="61"/>
      <c r="L59" s="601"/>
      <c r="M59" s="601"/>
      <c r="N59" s="601"/>
      <c r="O59" s="601"/>
      <c r="P59" s="601"/>
      <c r="Q59" s="61"/>
      <c r="R59" s="43"/>
      <c r="S59" s="602"/>
      <c r="T59" s="602"/>
      <c r="U59" s="602"/>
      <c r="V59" s="43"/>
      <c r="W59" s="43"/>
    </row>
    <row r="60" spans="1:23" x14ac:dyDescent="0.35">
      <c r="A60" s="43"/>
      <c r="B60" s="43"/>
      <c r="C60" s="43"/>
      <c r="D60" s="43"/>
      <c r="E60" s="61"/>
      <c r="F60" s="43"/>
      <c r="G60" s="600"/>
      <c r="H60" s="600"/>
      <c r="I60" s="601"/>
      <c r="J60" s="601"/>
      <c r="K60" s="61"/>
      <c r="L60" s="601"/>
      <c r="M60" s="601"/>
      <c r="N60" s="601"/>
      <c r="O60" s="601"/>
      <c r="P60" s="601"/>
      <c r="Q60" s="61"/>
      <c r="R60" s="43"/>
      <c r="S60" s="602"/>
      <c r="T60" s="602"/>
      <c r="U60" s="602"/>
      <c r="V60" s="43"/>
      <c r="W60" s="43"/>
    </row>
    <row r="61" spans="1:23" x14ac:dyDescent="0.35">
      <c r="A61" s="43"/>
      <c r="B61" s="43"/>
      <c r="C61" s="43"/>
      <c r="D61" s="43"/>
      <c r="E61" s="61"/>
      <c r="F61" s="43"/>
      <c r="G61" s="600"/>
      <c r="H61" s="600"/>
      <c r="I61" s="63"/>
      <c r="J61" s="63"/>
      <c r="K61" s="61"/>
      <c r="L61" s="63"/>
      <c r="M61" s="63"/>
      <c r="N61" s="63"/>
      <c r="O61" s="63"/>
      <c r="P61" s="63"/>
      <c r="Q61" s="61"/>
      <c r="R61" s="43"/>
      <c r="S61" s="593"/>
      <c r="T61" s="593"/>
      <c r="U61" s="593"/>
      <c r="V61" s="43"/>
      <c r="W61" s="43"/>
    </row>
    <row r="62" spans="1:23" x14ac:dyDescent="0.35">
      <c r="A62" s="43"/>
      <c r="B62" s="43"/>
      <c r="C62" s="43"/>
      <c r="D62" s="43"/>
      <c r="E62" s="61"/>
      <c r="F62" s="43"/>
      <c r="G62" s="600"/>
      <c r="H62" s="600"/>
      <c r="I62" s="63"/>
      <c r="J62" s="63"/>
      <c r="K62" s="61"/>
      <c r="L62" s="63"/>
      <c r="M62" s="63"/>
      <c r="N62" s="63"/>
      <c r="O62" s="63"/>
      <c r="P62" s="63"/>
      <c r="Q62" s="61"/>
      <c r="R62" s="43"/>
      <c r="S62" s="593"/>
      <c r="T62" s="593"/>
      <c r="U62" s="593"/>
      <c r="V62" s="43"/>
      <c r="W62" s="43"/>
    </row>
    <row r="63" spans="1:23" x14ac:dyDescent="0.35">
      <c r="A63" s="43"/>
      <c r="B63" s="43"/>
      <c r="C63" s="43"/>
      <c r="D63" s="43"/>
      <c r="E63" s="61"/>
      <c r="F63" s="43"/>
      <c r="G63" s="600"/>
      <c r="H63" s="600"/>
      <c r="I63" s="601"/>
      <c r="J63" s="601"/>
      <c r="K63" s="61"/>
      <c r="L63" s="601"/>
      <c r="M63" s="601"/>
      <c r="N63" s="601"/>
      <c r="O63" s="601"/>
      <c r="P63" s="601"/>
      <c r="Q63" s="61"/>
      <c r="R63" s="43"/>
      <c r="S63" s="602"/>
      <c r="T63" s="602"/>
      <c r="U63" s="602"/>
      <c r="V63" s="43"/>
      <c r="W63" s="43"/>
    </row>
    <row r="64" spans="1:23" x14ac:dyDescent="0.35">
      <c r="A64" s="43"/>
      <c r="B64" s="43"/>
      <c r="C64" s="43"/>
      <c r="D64" s="43"/>
      <c r="E64" s="61"/>
      <c r="F64" s="43"/>
      <c r="G64" s="600"/>
      <c r="H64" s="600"/>
      <c r="I64" s="601"/>
      <c r="J64" s="601"/>
      <c r="K64" s="61"/>
      <c r="L64" s="601"/>
      <c r="M64" s="601"/>
      <c r="N64" s="601"/>
      <c r="O64" s="601"/>
      <c r="P64" s="601"/>
      <c r="Q64" s="61"/>
      <c r="R64" s="43"/>
      <c r="S64" s="602"/>
      <c r="T64" s="602"/>
      <c r="U64" s="602"/>
      <c r="V64" s="43"/>
      <c r="W64" s="43"/>
    </row>
    <row r="65" spans="1:23" x14ac:dyDescent="0.35">
      <c r="A65" s="43"/>
      <c r="B65" s="43"/>
      <c r="C65" s="43"/>
      <c r="D65" s="43"/>
      <c r="E65" s="61"/>
      <c r="F65" s="43"/>
      <c r="G65" s="600"/>
      <c r="H65" s="600"/>
      <c r="I65" s="63"/>
      <c r="J65" s="63"/>
      <c r="K65" s="61"/>
      <c r="L65" s="63"/>
      <c r="M65" s="63"/>
      <c r="N65" s="63"/>
      <c r="O65" s="63"/>
      <c r="P65" s="63"/>
      <c r="Q65" s="61"/>
      <c r="R65" s="43"/>
      <c r="S65" s="593"/>
      <c r="T65" s="593"/>
      <c r="U65" s="593"/>
      <c r="V65" s="43"/>
      <c r="W65" s="43"/>
    </row>
    <row r="66" spans="1:23" x14ac:dyDescent="0.35">
      <c r="A66" s="43"/>
      <c r="B66" s="43"/>
      <c r="C66" s="43"/>
      <c r="D66" s="43"/>
      <c r="E66" s="61"/>
      <c r="F66" s="43"/>
      <c r="G66" s="600"/>
      <c r="H66" s="600"/>
      <c r="I66" s="63"/>
      <c r="J66" s="601"/>
      <c r="K66" s="61"/>
      <c r="L66" s="63"/>
      <c r="M66" s="63"/>
      <c r="N66" s="63"/>
      <c r="O66" s="63"/>
      <c r="P66" s="63"/>
      <c r="Q66" s="61"/>
      <c r="R66" s="43"/>
      <c r="S66" s="593"/>
      <c r="T66" s="593"/>
      <c r="U66" s="593"/>
      <c r="V66" s="43"/>
      <c r="W66" s="43"/>
    </row>
    <row r="67" spans="1:23" x14ac:dyDescent="0.35">
      <c r="A67" s="43"/>
      <c r="B67" s="43"/>
      <c r="C67" s="43"/>
      <c r="D67" s="43"/>
      <c r="E67" s="61"/>
      <c r="F67" s="43"/>
      <c r="G67" s="600"/>
      <c r="H67" s="600"/>
      <c r="I67" s="63"/>
      <c r="J67" s="601"/>
      <c r="K67" s="61"/>
      <c r="L67" s="63"/>
      <c r="M67" s="63"/>
      <c r="N67" s="63"/>
      <c r="O67" s="63"/>
      <c r="P67" s="63"/>
      <c r="Q67" s="61"/>
      <c r="R67" s="43"/>
      <c r="S67" s="593"/>
      <c r="T67" s="593"/>
      <c r="U67" s="593"/>
      <c r="V67" s="43"/>
      <c r="W67" s="43"/>
    </row>
    <row r="68" spans="1:23" x14ac:dyDescent="0.35">
      <c r="A68" s="43"/>
      <c r="B68" s="43"/>
      <c r="C68" s="43"/>
      <c r="D68" s="43"/>
      <c r="E68" s="61"/>
      <c r="F68" s="43"/>
      <c r="G68" s="600"/>
      <c r="H68" s="600"/>
      <c r="I68" s="63"/>
      <c r="J68" s="601"/>
      <c r="K68" s="61"/>
      <c r="L68" s="63"/>
      <c r="M68" s="63"/>
      <c r="N68" s="63"/>
      <c r="O68" s="63"/>
      <c r="P68" s="63"/>
      <c r="Q68" s="61"/>
      <c r="R68" s="43"/>
      <c r="S68" s="593"/>
      <c r="T68" s="593"/>
      <c r="U68" s="593"/>
      <c r="V68" s="43"/>
      <c r="W68" s="43"/>
    </row>
    <row r="69" spans="1:23" x14ac:dyDescent="0.35">
      <c r="A69" s="43"/>
      <c r="B69" s="43"/>
      <c r="C69" s="43"/>
      <c r="D69" s="43"/>
      <c r="E69" s="61"/>
      <c r="F69" s="43"/>
      <c r="G69" s="600"/>
      <c r="H69" s="600"/>
      <c r="I69" s="601"/>
      <c r="J69" s="601"/>
      <c r="K69" s="61"/>
      <c r="L69" s="601"/>
      <c r="M69" s="601"/>
      <c r="N69" s="601"/>
      <c r="O69" s="601"/>
      <c r="P69" s="601"/>
      <c r="Q69" s="61"/>
      <c r="R69" s="43"/>
      <c r="S69" s="602"/>
      <c r="T69" s="602"/>
      <c r="U69" s="602"/>
      <c r="V69" s="43"/>
      <c r="W69" s="43"/>
    </row>
    <row r="70" spans="1:23" x14ac:dyDescent="0.35">
      <c r="A70" s="43"/>
      <c r="B70" s="43"/>
      <c r="C70" s="43"/>
      <c r="D70" s="43"/>
      <c r="E70" s="61"/>
      <c r="F70" s="43"/>
      <c r="G70" s="600"/>
      <c r="H70" s="600"/>
      <c r="I70" s="63"/>
      <c r="J70" s="63"/>
      <c r="K70" s="61"/>
      <c r="L70" s="63"/>
      <c r="M70" s="63"/>
      <c r="N70" s="63"/>
      <c r="O70" s="63"/>
      <c r="P70" s="63"/>
      <c r="Q70" s="61"/>
      <c r="R70" s="43"/>
      <c r="S70" s="593"/>
      <c r="T70" s="593"/>
      <c r="U70" s="593"/>
      <c r="V70" s="43"/>
      <c r="W70" s="43"/>
    </row>
    <row r="71" spans="1:23" x14ac:dyDescent="0.35">
      <c r="A71" s="43"/>
      <c r="B71" s="43"/>
      <c r="C71" s="43"/>
      <c r="D71" s="43"/>
      <c r="E71" s="61"/>
      <c r="F71" s="43"/>
      <c r="G71" s="600"/>
      <c r="H71" s="600"/>
      <c r="I71" s="63"/>
      <c r="J71" s="63"/>
      <c r="K71" s="61"/>
      <c r="L71" s="63"/>
      <c r="M71" s="63"/>
      <c r="N71" s="63"/>
      <c r="O71" s="63"/>
      <c r="P71" s="63"/>
      <c r="Q71" s="61"/>
      <c r="R71" s="43"/>
      <c r="S71" s="593"/>
      <c r="T71" s="593"/>
      <c r="U71" s="593"/>
      <c r="V71" s="43"/>
      <c r="W71" s="43"/>
    </row>
    <row r="72" spans="1:23" x14ac:dyDescent="0.35">
      <c r="A72" s="43"/>
      <c r="B72" s="43"/>
      <c r="C72" s="43"/>
      <c r="D72" s="43"/>
      <c r="E72" s="61"/>
      <c r="F72" s="43"/>
      <c r="G72" s="600"/>
      <c r="H72" s="600"/>
      <c r="I72" s="63"/>
      <c r="J72" s="63"/>
      <c r="K72" s="61"/>
      <c r="L72" s="63"/>
      <c r="M72" s="63"/>
      <c r="N72" s="63"/>
      <c r="O72" s="63"/>
      <c r="P72" s="63"/>
      <c r="Q72" s="61"/>
      <c r="R72" s="43"/>
      <c r="S72" s="593"/>
      <c r="T72" s="593"/>
      <c r="U72" s="593"/>
      <c r="V72" s="43"/>
      <c r="W72" s="43"/>
    </row>
    <row r="73" spans="1:23" x14ac:dyDescent="0.35">
      <c r="A73" s="43"/>
      <c r="B73" s="43"/>
      <c r="C73" s="43"/>
      <c r="D73" s="43"/>
      <c r="E73" s="61"/>
      <c r="F73" s="43"/>
      <c r="G73" s="600"/>
      <c r="H73" s="600"/>
      <c r="I73" s="601"/>
      <c r="J73" s="601"/>
      <c r="K73" s="61"/>
      <c r="L73" s="601"/>
      <c r="M73" s="601"/>
      <c r="N73" s="601"/>
      <c r="O73" s="601"/>
      <c r="P73" s="601"/>
      <c r="Q73" s="61"/>
      <c r="R73" s="43"/>
      <c r="S73" s="602"/>
      <c r="T73" s="602"/>
      <c r="U73" s="602"/>
      <c r="V73" s="43"/>
      <c r="W73" s="43"/>
    </row>
    <row r="74" spans="1:23" x14ac:dyDescent="0.35">
      <c r="A74" s="43"/>
      <c r="B74" s="43"/>
      <c r="C74" s="43"/>
      <c r="D74" s="43"/>
      <c r="E74" s="61"/>
      <c r="F74" s="43"/>
      <c r="G74" s="600"/>
      <c r="H74" s="600"/>
      <c r="I74" s="601"/>
      <c r="J74" s="601"/>
      <c r="K74" s="61"/>
      <c r="L74" s="601"/>
      <c r="M74" s="601"/>
      <c r="N74" s="601"/>
      <c r="O74" s="601"/>
      <c r="P74" s="601"/>
      <c r="Q74" s="61"/>
      <c r="R74" s="43"/>
      <c r="S74" s="602"/>
      <c r="T74" s="602"/>
      <c r="U74" s="602"/>
      <c r="V74" s="43"/>
      <c r="W74" s="43"/>
    </row>
    <row r="75" spans="1:23" x14ac:dyDescent="0.35">
      <c r="A75" s="43"/>
      <c r="B75" s="43"/>
      <c r="C75" s="43"/>
      <c r="D75" s="43"/>
      <c r="E75" s="61"/>
      <c r="F75" s="43"/>
      <c r="G75" s="600"/>
      <c r="H75" s="600"/>
      <c r="I75" s="63"/>
      <c r="J75" s="63"/>
      <c r="K75" s="61"/>
      <c r="L75" s="63"/>
      <c r="M75" s="63"/>
      <c r="N75" s="63"/>
      <c r="O75" s="63"/>
      <c r="P75" s="63"/>
      <c r="Q75" s="61"/>
      <c r="R75" s="43"/>
      <c r="S75" s="593"/>
      <c r="T75" s="593"/>
      <c r="U75" s="593"/>
      <c r="V75" s="43"/>
      <c r="W75" s="43"/>
    </row>
    <row r="76" spans="1:23" x14ac:dyDescent="0.35">
      <c r="A76" s="43"/>
      <c r="B76" s="43"/>
      <c r="C76" s="43"/>
      <c r="D76" s="43"/>
      <c r="E76" s="61"/>
      <c r="F76" s="43"/>
      <c r="G76" s="600"/>
      <c r="H76" s="600"/>
      <c r="I76" s="63"/>
      <c r="J76" s="63"/>
      <c r="K76" s="61"/>
      <c r="L76" s="63"/>
      <c r="M76" s="63"/>
      <c r="N76" s="63"/>
      <c r="O76" s="63"/>
      <c r="P76" s="63"/>
      <c r="Q76" s="61"/>
      <c r="R76" s="43"/>
      <c r="S76" s="593"/>
      <c r="T76" s="593"/>
      <c r="U76" s="593"/>
      <c r="V76" s="43"/>
      <c r="W76" s="43"/>
    </row>
    <row r="77" spans="1:23" x14ac:dyDescent="0.35">
      <c r="A77" s="43"/>
      <c r="B77" s="43"/>
      <c r="C77" s="43"/>
      <c r="D77" s="43"/>
      <c r="E77" s="61"/>
      <c r="F77" s="43"/>
      <c r="G77" s="600"/>
      <c r="H77" s="600"/>
      <c r="I77" s="63"/>
      <c r="J77" s="63"/>
      <c r="K77" s="61"/>
      <c r="L77" s="63"/>
      <c r="M77" s="63"/>
      <c r="N77" s="63"/>
      <c r="O77" s="63"/>
      <c r="P77" s="63"/>
      <c r="Q77" s="61"/>
      <c r="R77" s="43"/>
      <c r="S77" s="593"/>
      <c r="T77" s="593"/>
      <c r="U77" s="593"/>
      <c r="V77" s="43"/>
      <c r="W77" s="43"/>
    </row>
    <row r="78" spans="1:23" x14ac:dyDescent="0.35">
      <c r="A78" s="43"/>
      <c r="B78" s="43"/>
      <c r="C78" s="43"/>
      <c r="D78" s="43"/>
      <c r="E78" s="61"/>
      <c r="F78" s="43"/>
      <c r="G78" s="600"/>
      <c r="H78" s="600"/>
      <c r="I78" s="601"/>
      <c r="J78" s="601"/>
      <c r="K78" s="61"/>
      <c r="L78" s="601"/>
      <c r="M78" s="601"/>
      <c r="N78" s="601"/>
      <c r="O78" s="601"/>
      <c r="P78" s="601"/>
      <c r="Q78" s="61"/>
      <c r="R78" s="43"/>
      <c r="S78" s="602"/>
      <c r="T78" s="602"/>
      <c r="U78" s="602"/>
      <c r="V78" s="43"/>
      <c r="W78" s="43"/>
    </row>
    <row r="79" spans="1:23" x14ac:dyDescent="0.35">
      <c r="A79" s="43"/>
      <c r="B79" s="43"/>
      <c r="C79" s="43"/>
      <c r="D79" s="43"/>
      <c r="E79" s="61"/>
      <c r="F79" s="43"/>
      <c r="G79" s="600"/>
      <c r="H79" s="600"/>
      <c r="I79" s="601"/>
      <c r="J79" s="601"/>
      <c r="K79" s="61"/>
      <c r="L79" s="601"/>
      <c r="M79" s="601"/>
      <c r="N79" s="601"/>
      <c r="O79" s="601"/>
      <c r="P79" s="601"/>
      <c r="Q79" s="61"/>
      <c r="R79" s="43"/>
      <c r="S79" s="602"/>
      <c r="T79" s="602"/>
      <c r="U79" s="602"/>
      <c r="V79" s="43"/>
      <c r="W79" s="43"/>
    </row>
    <row r="80" spans="1:23" x14ac:dyDescent="0.35">
      <c r="A80" s="43"/>
      <c r="B80" s="43"/>
      <c r="C80" s="43"/>
      <c r="D80" s="43"/>
      <c r="E80" s="61"/>
      <c r="F80" s="43"/>
      <c r="G80" s="600"/>
      <c r="H80" s="600"/>
      <c r="I80" s="601"/>
      <c r="J80" s="601"/>
      <c r="K80" s="61"/>
      <c r="L80" s="601"/>
      <c r="M80" s="601"/>
      <c r="N80" s="601"/>
      <c r="O80" s="601"/>
      <c r="P80" s="601"/>
      <c r="Q80" s="61"/>
      <c r="R80" s="43"/>
      <c r="S80" s="602"/>
      <c r="T80" s="602"/>
      <c r="U80" s="602"/>
      <c r="V80" s="43"/>
      <c r="W80" s="43"/>
    </row>
    <row r="81" spans="1:16285" x14ac:dyDescent="0.35">
      <c r="A81" s="43"/>
      <c r="B81" s="43"/>
      <c r="C81" s="43"/>
      <c r="D81" s="43"/>
      <c r="E81" s="61"/>
      <c r="F81" s="43"/>
      <c r="G81" s="600"/>
      <c r="H81" s="600"/>
      <c r="I81" s="601"/>
      <c r="J81" s="601"/>
      <c r="K81" s="61"/>
      <c r="L81" s="601"/>
      <c r="M81" s="601"/>
      <c r="N81" s="601"/>
      <c r="O81" s="601"/>
      <c r="P81" s="601"/>
      <c r="Q81" s="61"/>
      <c r="R81" s="43"/>
      <c r="S81" s="602"/>
      <c r="T81" s="602"/>
      <c r="U81" s="602"/>
      <c r="V81" s="43"/>
      <c r="W81" s="43"/>
    </row>
    <row r="82" spans="1:16285" x14ac:dyDescent="0.35">
      <c r="A82" s="43"/>
      <c r="B82" s="43"/>
      <c r="C82" s="43"/>
      <c r="D82" s="43"/>
      <c r="E82" s="61"/>
      <c r="F82" s="43"/>
      <c r="G82" s="600"/>
      <c r="H82" s="600"/>
      <c r="I82" s="63"/>
      <c r="J82" s="63"/>
      <c r="K82" s="61"/>
      <c r="L82" s="63"/>
      <c r="M82" s="63"/>
      <c r="N82" s="63"/>
      <c r="O82" s="63"/>
      <c r="P82" s="63"/>
      <c r="Q82" s="61"/>
      <c r="R82" s="43"/>
      <c r="S82" s="593"/>
      <c r="T82" s="593"/>
      <c r="U82" s="593"/>
      <c r="V82" s="43"/>
      <c r="W82" s="43"/>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c r="AMG82" s="4"/>
      <c r="AMH82" s="4"/>
      <c r="AMI82" s="4"/>
      <c r="AMJ82" s="4"/>
      <c r="AMK82" s="4"/>
      <c r="AML82" s="4"/>
      <c r="AMM82" s="4"/>
      <c r="AMN82" s="4"/>
      <c r="AMO82" s="4"/>
      <c r="AMP82" s="4"/>
      <c r="AMQ82" s="4"/>
      <c r="AMR82" s="4"/>
      <c r="AMS82" s="4"/>
      <c r="AMT82" s="4"/>
      <c r="AMU82" s="4"/>
      <c r="AMV82" s="4"/>
      <c r="AMW82" s="4"/>
      <c r="AMX82" s="4"/>
      <c r="AMY82" s="4"/>
      <c r="AMZ82" s="4"/>
      <c r="ANA82" s="4"/>
      <c r="ANB82" s="4"/>
      <c r="ANC82" s="4"/>
      <c r="AND82" s="4"/>
      <c r="ANE82" s="4"/>
      <c r="ANF82" s="4"/>
      <c r="ANG82" s="4"/>
      <c r="ANH82" s="4"/>
      <c r="ANI82" s="4"/>
      <c r="ANJ82" s="4"/>
      <c r="ANK82" s="4"/>
      <c r="ANL82" s="4"/>
      <c r="ANM82" s="4"/>
      <c r="ANN82" s="4"/>
      <c r="ANO82" s="4"/>
      <c r="ANP82" s="4"/>
      <c r="ANQ82" s="4"/>
      <c r="ANR82" s="4"/>
      <c r="ANS82" s="4"/>
      <c r="ANT82" s="4"/>
      <c r="ANU82" s="4"/>
      <c r="ANV82" s="4"/>
      <c r="ANW82" s="4"/>
      <c r="ANX82" s="4"/>
      <c r="ANY82" s="4"/>
      <c r="ANZ82" s="4"/>
      <c r="AOA82" s="4"/>
      <c r="AOB82" s="4"/>
      <c r="AOC82" s="4"/>
      <c r="AOD82" s="4"/>
      <c r="AOE82" s="4"/>
      <c r="AOF82" s="4"/>
      <c r="AOG82" s="4"/>
      <c r="AOH82" s="4"/>
      <c r="AOI82" s="4"/>
      <c r="AOJ82" s="4"/>
      <c r="AOK82" s="4"/>
      <c r="AOL82" s="4"/>
      <c r="AOM82" s="4"/>
      <c r="AON82" s="4"/>
      <c r="AOO82" s="4"/>
      <c r="AOP82" s="4"/>
      <c r="AOQ82" s="4"/>
      <c r="AOR82" s="4"/>
      <c r="AOS82" s="4"/>
      <c r="AOT82" s="4"/>
      <c r="AOU82" s="4"/>
      <c r="AOV82" s="4"/>
      <c r="AOW82" s="4"/>
      <c r="AOX82" s="4"/>
      <c r="AOY82" s="4"/>
      <c r="AOZ82" s="4"/>
      <c r="APA82" s="4"/>
      <c r="APB82" s="4"/>
      <c r="APC82" s="4"/>
      <c r="APD82" s="4"/>
      <c r="APE82" s="4"/>
      <c r="APF82" s="4"/>
      <c r="APG82" s="4"/>
      <c r="APH82" s="4"/>
      <c r="API82" s="4"/>
      <c r="APJ82" s="4"/>
      <c r="APK82" s="4"/>
      <c r="APL82" s="4"/>
      <c r="APM82" s="4"/>
      <c r="APN82" s="4"/>
      <c r="APO82" s="4"/>
      <c r="APP82" s="4"/>
      <c r="APQ82" s="4"/>
      <c r="APR82" s="4"/>
      <c r="APS82" s="4"/>
      <c r="APT82" s="4"/>
      <c r="APU82" s="4"/>
      <c r="APV82" s="4"/>
      <c r="APW82" s="4"/>
      <c r="APX82" s="4"/>
      <c r="APY82" s="4"/>
      <c r="APZ82" s="4"/>
      <c r="AQA82" s="4"/>
      <c r="AQB82" s="4"/>
      <c r="AQC82" s="4"/>
      <c r="AQD82" s="4"/>
      <c r="AQE82" s="4"/>
      <c r="AQF82" s="4"/>
      <c r="AQG82" s="4"/>
      <c r="AQH82" s="4"/>
      <c r="AQI82" s="4"/>
      <c r="AQJ82" s="4"/>
      <c r="AQK82" s="4"/>
      <c r="AQL82" s="4"/>
      <c r="AQM82" s="4"/>
      <c r="AQN82" s="4"/>
      <c r="AQO82" s="4"/>
      <c r="AQP82" s="4"/>
      <c r="AQQ82" s="4"/>
      <c r="AQR82" s="4"/>
      <c r="AQS82" s="4"/>
      <c r="AQT82" s="4"/>
      <c r="AQU82" s="4"/>
      <c r="AQV82" s="4"/>
      <c r="AQW82" s="4"/>
      <c r="AQX82" s="4"/>
      <c r="AQY82" s="4"/>
      <c r="AQZ82" s="4"/>
      <c r="ARA82" s="4"/>
      <c r="ARB82" s="4"/>
      <c r="ARC82" s="4"/>
      <c r="ARD82" s="4"/>
      <c r="ARE82" s="4"/>
      <c r="ARF82" s="4"/>
      <c r="ARG82" s="4"/>
      <c r="ARH82" s="4"/>
      <c r="ARI82" s="4"/>
      <c r="ARJ82" s="4"/>
      <c r="ARK82" s="4"/>
      <c r="ARL82" s="4"/>
      <c r="ARM82" s="4"/>
      <c r="ARN82" s="4"/>
      <c r="ARO82" s="4"/>
      <c r="ARP82" s="4"/>
      <c r="ARQ82" s="4"/>
      <c r="ARR82" s="4"/>
      <c r="ARS82" s="4"/>
      <c r="ART82" s="4"/>
      <c r="ARU82" s="4"/>
      <c r="ARV82" s="4"/>
      <c r="ARW82" s="4"/>
      <c r="ARX82" s="4"/>
      <c r="ARY82" s="4"/>
      <c r="ARZ82" s="4"/>
      <c r="ASA82" s="4"/>
      <c r="ASB82" s="4"/>
      <c r="ASC82" s="4"/>
      <c r="ASD82" s="4"/>
      <c r="ASE82" s="4"/>
      <c r="ASF82" s="4"/>
      <c r="ASG82" s="4"/>
      <c r="ASH82" s="4"/>
      <c r="ASI82" s="4"/>
      <c r="ASJ82" s="4"/>
      <c r="ASK82" s="4"/>
      <c r="ASL82" s="4"/>
      <c r="ASM82" s="4"/>
      <c r="ASN82" s="4"/>
      <c r="ASO82" s="4"/>
      <c r="ASP82" s="4"/>
      <c r="ASQ82" s="4"/>
      <c r="ASR82" s="4"/>
      <c r="ASS82" s="4"/>
      <c r="AST82" s="4"/>
      <c r="ASU82" s="4"/>
      <c r="ASV82" s="4"/>
      <c r="ASW82" s="4"/>
      <c r="ASX82" s="4"/>
      <c r="ASY82" s="4"/>
      <c r="ASZ82" s="4"/>
      <c r="ATA82" s="4"/>
      <c r="ATB82" s="4"/>
      <c r="ATC82" s="4"/>
      <c r="ATD82" s="4"/>
      <c r="ATE82" s="4"/>
      <c r="ATF82" s="4"/>
      <c r="ATG82" s="4"/>
      <c r="ATH82" s="4"/>
      <c r="ATI82" s="4"/>
      <c r="ATJ82" s="4"/>
      <c r="ATK82" s="4"/>
      <c r="ATL82" s="4"/>
      <c r="ATM82" s="4"/>
      <c r="ATN82" s="4"/>
      <c r="ATO82" s="4"/>
      <c r="ATP82" s="4"/>
      <c r="ATQ82" s="4"/>
      <c r="ATR82" s="4"/>
      <c r="ATS82" s="4"/>
      <c r="ATT82" s="4"/>
      <c r="ATU82" s="4"/>
      <c r="ATV82" s="4"/>
      <c r="ATW82" s="4"/>
      <c r="ATX82" s="4"/>
      <c r="ATY82" s="4"/>
      <c r="ATZ82" s="4"/>
      <c r="AUA82" s="4"/>
      <c r="AUB82" s="4"/>
      <c r="AUC82" s="4"/>
      <c r="AUD82" s="4"/>
      <c r="AUE82" s="4"/>
      <c r="AUF82" s="4"/>
      <c r="AUG82" s="4"/>
      <c r="AUH82" s="4"/>
      <c r="AUI82" s="4"/>
      <c r="AUJ82" s="4"/>
      <c r="AUK82" s="4"/>
      <c r="AUL82" s="4"/>
      <c r="AUM82" s="4"/>
      <c r="AUN82" s="4"/>
      <c r="AUO82" s="4"/>
      <c r="AUP82" s="4"/>
      <c r="AUQ82" s="4"/>
      <c r="AUR82" s="4"/>
      <c r="AUS82" s="4"/>
      <c r="AUT82" s="4"/>
      <c r="AUU82" s="4"/>
      <c r="AUV82" s="4"/>
      <c r="AUW82" s="4"/>
      <c r="AUX82" s="4"/>
      <c r="AUY82" s="4"/>
      <c r="AUZ82" s="4"/>
      <c r="AVA82" s="4"/>
      <c r="AVB82" s="4"/>
      <c r="AVC82" s="4"/>
      <c r="AVD82" s="4"/>
      <c r="AVE82" s="4"/>
      <c r="AVF82" s="4"/>
      <c r="AVG82" s="4"/>
      <c r="AVH82" s="4"/>
      <c r="AVI82" s="4"/>
      <c r="AVJ82" s="4"/>
      <c r="AVK82" s="4"/>
      <c r="AVL82" s="4"/>
      <c r="AVM82" s="4"/>
      <c r="AVN82" s="4"/>
      <c r="AVO82" s="4"/>
      <c r="AVP82" s="4"/>
      <c r="AVQ82" s="4"/>
      <c r="AVR82" s="4"/>
      <c r="AVS82" s="4"/>
      <c r="AVT82" s="4"/>
      <c r="AVU82" s="4"/>
      <c r="AVV82" s="4"/>
      <c r="AVW82" s="4"/>
      <c r="AVX82" s="4"/>
      <c r="AVY82" s="4"/>
      <c r="AVZ82" s="4"/>
      <c r="AWA82" s="4"/>
      <c r="AWB82" s="4"/>
      <c r="AWC82" s="4"/>
      <c r="AWD82" s="4"/>
      <c r="AWE82" s="4"/>
      <c r="AWF82" s="4"/>
      <c r="AWG82" s="4"/>
      <c r="AWH82" s="4"/>
      <c r="AWI82" s="4"/>
      <c r="AWJ82" s="4"/>
      <c r="AWK82" s="4"/>
      <c r="AWL82" s="4"/>
      <c r="AWM82" s="4"/>
      <c r="AWN82" s="4"/>
      <c r="AWO82" s="4"/>
      <c r="AWP82" s="4"/>
      <c r="AWQ82" s="4"/>
      <c r="AWR82" s="4"/>
      <c r="AWS82" s="4"/>
      <c r="AWT82" s="4"/>
      <c r="AWU82" s="4"/>
      <c r="AWV82" s="4"/>
      <c r="AWW82" s="4"/>
      <c r="AWX82" s="4"/>
      <c r="AWY82" s="4"/>
      <c r="AWZ82" s="4"/>
      <c r="AXA82" s="4"/>
      <c r="AXB82" s="4"/>
      <c r="AXC82" s="4"/>
      <c r="AXD82" s="4"/>
      <c r="AXE82" s="4"/>
      <c r="AXF82" s="4"/>
      <c r="AXG82" s="4"/>
      <c r="AXH82" s="4"/>
      <c r="AXI82" s="4"/>
      <c r="AXJ82" s="4"/>
      <c r="AXK82" s="4"/>
      <c r="AXL82" s="4"/>
      <c r="AXM82" s="4"/>
      <c r="AXN82" s="4"/>
      <c r="AXO82" s="4"/>
      <c r="AXP82" s="4"/>
      <c r="AXQ82" s="4"/>
      <c r="AXR82" s="4"/>
      <c r="AXS82" s="4"/>
      <c r="AXT82" s="4"/>
      <c r="AXU82" s="4"/>
      <c r="AXV82" s="4"/>
      <c r="AXW82" s="4"/>
      <c r="AXX82" s="4"/>
      <c r="AXY82" s="4"/>
      <c r="AXZ82" s="4"/>
      <c r="AYA82" s="4"/>
      <c r="AYB82" s="4"/>
      <c r="AYC82" s="4"/>
      <c r="AYD82" s="4"/>
      <c r="AYE82" s="4"/>
      <c r="AYF82" s="4"/>
      <c r="AYG82" s="4"/>
      <c r="AYH82" s="4"/>
      <c r="AYI82" s="4"/>
      <c r="AYJ82" s="4"/>
      <c r="AYK82" s="4"/>
      <c r="AYL82" s="4"/>
      <c r="AYM82" s="4"/>
      <c r="AYN82" s="4"/>
      <c r="AYO82" s="4"/>
      <c r="AYP82" s="4"/>
      <c r="AYQ82" s="4"/>
      <c r="AYR82" s="4"/>
      <c r="AYS82" s="4"/>
      <c r="AYT82" s="4"/>
      <c r="AYU82" s="4"/>
      <c r="AYV82" s="4"/>
      <c r="AYW82" s="4"/>
      <c r="AYX82" s="4"/>
      <c r="AYY82" s="4"/>
      <c r="AYZ82" s="4"/>
      <c r="AZA82" s="4"/>
      <c r="AZB82" s="4"/>
      <c r="AZC82" s="4"/>
      <c r="AZD82" s="4"/>
      <c r="AZE82" s="4"/>
      <c r="AZF82" s="4"/>
      <c r="AZG82" s="4"/>
      <c r="AZH82" s="4"/>
      <c r="AZI82" s="4"/>
      <c r="AZJ82" s="4"/>
      <c r="AZK82" s="4"/>
      <c r="AZL82" s="4"/>
      <c r="AZM82" s="4"/>
      <c r="AZN82" s="4"/>
      <c r="AZO82" s="4"/>
      <c r="AZP82" s="4"/>
      <c r="AZQ82" s="4"/>
      <c r="AZR82" s="4"/>
      <c r="AZS82" s="4"/>
      <c r="AZT82" s="4"/>
      <c r="AZU82" s="4"/>
      <c r="AZV82" s="4"/>
      <c r="AZW82" s="4"/>
      <c r="AZX82" s="4"/>
      <c r="AZY82" s="4"/>
      <c r="AZZ82" s="4"/>
      <c r="BAA82" s="4"/>
      <c r="BAB82" s="4"/>
      <c r="BAC82" s="4"/>
      <c r="BAD82" s="4"/>
      <c r="BAE82" s="4"/>
      <c r="BAF82" s="4"/>
      <c r="BAG82" s="4"/>
      <c r="BAH82" s="4"/>
      <c r="BAI82" s="4"/>
      <c r="BAJ82" s="4"/>
      <c r="BAK82" s="4"/>
      <c r="BAL82" s="4"/>
      <c r="BAM82" s="4"/>
      <c r="BAN82" s="4"/>
      <c r="BAO82" s="4"/>
      <c r="BAP82" s="4"/>
      <c r="BAQ82" s="4"/>
      <c r="BAR82" s="4"/>
      <c r="BAS82" s="4"/>
      <c r="BAT82" s="4"/>
      <c r="BAU82" s="4"/>
      <c r="BAV82" s="4"/>
      <c r="BAW82" s="4"/>
      <c r="BAX82" s="4"/>
      <c r="BAY82" s="4"/>
      <c r="BAZ82" s="4"/>
      <c r="BBA82" s="4"/>
      <c r="BBB82" s="4"/>
      <c r="BBC82" s="4"/>
      <c r="BBD82" s="4"/>
      <c r="BBE82" s="4"/>
      <c r="BBF82" s="4"/>
      <c r="BBG82" s="4"/>
      <c r="BBH82" s="4"/>
      <c r="BBI82" s="4"/>
      <c r="BBJ82" s="4"/>
      <c r="BBK82" s="4"/>
      <c r="BBL82" s="4"/>
      <c r="BBM82" s="4"/>
      <c r="BBN82" s="4"/>
      <c r="BBO82" s="4"/>
      <c r="BBP82" s="4"/>
      <c r="BBQ82" s="4"/>
      <c r="BBR82" s="4"/>
      <c r="BBS82" s="4"/>
      <c r="BBT82" s="4"/>
      <c r="BBU82" s="4"/>
      <c r="BBV82" s="4"/>
      <c r="BBW82" s="4"/>
      <c r="BBX82" s="4"/>
      <c r="BBY82" s="4"/>
      <c r="BBZ82" s="4"/>
      <c r="BCA82" s="4"/>
      <c r="BCB82" s="4"/>
      <c r="BCC82" s="4"/>
      <c r="BCD82" s="4"/>
      <c r="BCE82" s="4"/>
      <c r="BCF82" s="4"/>
      <c r="BCG82" s="4"/>
      <c r="BCH82" s="4"/>
      <c r="BCI82" s="4"/>
      <c r="BCJ82" s="4"/>
      <c r="BCK82" s="4"/>
      <c r="BCL82" s="4"/>
      <c r="BCM82" s="4"/>
      <c r="BCN82" s="4"/>
      <c r="BCO82" s="4"/>
      <c r="BCP82" s="4"/>
      <c r="BCQ82" s="4"/>
      <c r="BCR82" s="4"/>
      <c r="BCS82" s="4"/>
      <c r="BCT82" s="4"/>
      <c r="BCU82" s="4"/>
      <c r="BCV82" s="4"/>
      <c r="BCW82" s="4"/>
      <c r="BCX82" s="4"/>
      <c r="BCY82" s="4"/>
      <c r="BCZ82" s="4"/>
      <c r="BDA82" s="4"/>
      <c r="BDB82" s="4"/>
      <c r="BDC82" s="4"/>
      <c r="BDD82" s="4"/>
      <c r="BDE82" s="4"/>
      <c r="BDF82" s="4"/>
      <c r="BDG82" s="4"/>
      <c r="BDH82" s="4"/>
      <c r="BDI82" s="4"/>
      <c r="BDJ82" s="4"/>
      <c r="BDK82" s="4"/>
      <c r="BDL82" s="4"/>
      <c r="BDM82" s="4"/>
      <c r="BDN82" s="4"/>
      <c r="BDO82" s="4"/>
      <c r="BDP82" s="4"/>
      <c r="BDQ82" s="4"/>
      <c r="BDR82" s="4"/>
      <c r="BDS82" s="4"/>
      <c r="BDT82" s="4"/>
      <c r="BDU82" s="4"/>
      <c r="BDV82" s="4"/>
      <c r="BDW82" s="4"/>
      <c r="BDX82" s="4"/>
      <c r="BDY82" s="4"/>
      <c r="BDZ82" s="4"/>
      <c r="BEA82" s="4"/>
      <c r="BEB82" s="4"/>
      <c r="BEC82" s="4"/>
      <c r="BED82" s="4"/>
      <c r="BEE82" s="4"/>
      <c r="BEF82" s="4"/>
      <c r="BEG82" s="4"/>
      <c r="BEH82" s="4"/>
      <c r="BEI82" s="4"/>
      <c r="BEJ82" s="4"/>
      <c r="BEK82" s="4"/>
      <c r="BEL82" s="4"/>
      <c r="BEM82" s="4"/>
      <c r="BEN82" s="4"/>
      <c r="BEO82" s="4"/>
      <c r="BEP82" s="4"/>
      <c r="BEQ82" s="4"/>
      <c r="BER82" s="4"/>
      <c r="BES82" s="4"/>
      <c r="BET82" s="4"/>
      <c r="BEU82" s="4"/>
      <c r="BEV82" s="4"/>
      <c r="BEW82" s="4"/>
      <c r="BEX82" s="4"/>
      <c r="BEY82" s="4"/>
      <c r="BEZ82" s="4"/>
      <c r="BFA82" s="4"/>
      <c r="BFB82" s="4"/>
      <c r="BFC82" s="4"/>
      <c r="BFD82" s="4"/>
      <c r="BFE82" s="4"/>
      <c r="BFF82" s="4"/>
      <c r="BFG82" s="4"/>
      <c r="BFH82" s="4"/>
      <c r="BFI82" s="4"/>
      <c r="BFJ82" s="4"/>
      <c r="BFK82" s="4"/>
      <c r="BFL82" s="4"/>
      <c r="BFM82" s="4"/>
      <c r="BFN82" s="4"/>
      <c r="BFO82" s="4"/>
      <c r="BFP82" s="4"/>
      <c r="BFQ82" s="4"/>
      <c r="BFR82" s="4"/>
      <c r="BFS82" s="4"/>
      <c r="BFT82" s="4"/>
      <c r="BFU82" s="4"/>
      <c r="BFV82" s="4"/>
      <c r="BFW82" s="4"/>
      <c r="BFX82" s="4"/>
      <c r="BFY82" s="4"/>
      <c r="BFZ82" s="4"/>
      <c r="BGA82" s="4"/>
      <c r="BGB82" s="4"/>
      <c r="BGC82" s="4"/>
      <c r="BGD82" s="4"/>
      <c r="BGE82" s="4"/>
      <c r="BGF82" s="4"/>
      <c r="BGG82" s="4"/>
      <c r="BGH82" s="4"/>
      <c r="BGI82" s="4"/>
      <c r="BGJ82" s="4"/>
      <c r="BGK82" s="4"/>
      <c r="BGL82" s="4"/>
      <c r="BGM82" s="4"/>
      <c r="BGN82" s="4"/>
      <c r="BGO82" s="4"/>
      <c r="BGP82" s="4"/>
      <c r="BGQ82" s="4"/>
      <c r="BGR82" s="4"/>
      <c r="BGS82" s="4"/>
      <c r="BGT82" s="4"/>
      <c r="BGU82" s="4"/>
      <c r="BGV82" s="4"/>
      <c r="BGW82" s="4"/>
      <c r="BGX82" s="4"/>
      <c r="BGY82" s="4"/>
      <c r="BGZ82" s="4"/>
      <c r="BHA82" s="4"/>
      <c r="BHB82" s="4"/>
      <c r="BHC82" s="4"/>
      <c r="BHD82" s="4"/>
      <c r="BHE82" s="4"/>
      <c r="BHF82" s="4"/>
      <c r="BHG82" s="4"/>
      <c r="BHH82" s="4"/>
      <c r="BHI82" s="4"/>
      <c r="BHJ82" s="4"/>
      <c r="BHK82" s="4"/>
      <c r="BHL82" s="4"/>
      <c r="BHM82" s="4"/>
      <c r="BHN82" s="4"/>
      <c r="BHO82" s="4"/>
      <c r="BHP82" s="4"/>
      <c r="BHQ82" s="4"/>
      <c r="BHR82" s="4"/>
      <c r="BHS82" s="4"/>
      <c r="BHT82" s="4"/>
      <c r="BHU82" s="4"/>
      <c r="BHV82" s="4"/>
      <c r="BHW82" s="4"/>
      <c r="BHX82" s="4"/>
      <c r="BHY82" s="4"/>
      <c r="BHZ82" s="4"/>
      <c r="BIA82" s="4"/>
      <c r="BIB82" s="4"/>
      <c r="BIC82" s="4"/>
      <c r="BID82" s="4"/>
      <c r="BIE82" s="4"/>
      <c r="BIF82" s="4"/>
      <c r="BIG82" s="4"/>
      <c r="BIH82" s="4"/>
      <c r="BII82" s="4"/>
      <c r="BIJ82" s="4"/>
      <c r="BIK82" s="4"/>
      <c r="BIL82" s="4"/>
      <c r="BIM82" s="4"/>
      <c r="BIN82" s="4"/>
      <c r="BIO82" s="4"/>
      <c r="BIP82" s="4"/>
      <c r="BIQ82" s="4"/>
      <c r="BIR82" s="4"/>
      <c r="BIS82" s="4"/>
      <c r="BIT82" s="4"/>
      <c r="BIU82" s="4"/>
      <c r="BIV82" s="4"/>
      <c r="BIW82" s="4"/>
      <c r="BIX82" s="4"/>
      <c r="BIY82" s="4"/>
      <c r="BIZ82" s="4"/>
      <c r="BJA82" s="4"/>
      <c r="BJB82" s="4"/>
      <c r="BJC82" s="4"/>
      <c r="BJD82" s="4"/>
      <c r="BJE82" s="4"/>
      <c r="BJF82" s="4"/>
      <c r="BJG82" s="4"/>
      <c r="BJH82" s="4"/>
      <c r="BJI82" s="4"/>
      <c r="BJJ82" s="4"/>
      <c r="BJK82" s="4"/>
      <c r="BJL82" s="4"/>
      <c r="BJM82" s="4"/>
      <c r="BJN82" s="4"/>
      <c r="BJO82" s="4"/>
      <c r="BJP82" s="4"/>
      <c r="BJQ82" s="4"/>
      <c r="BJR82" s="4"/>
      <c r="BJS82" s="4"/>
      <c r="BJT82" s="4"/>
      <c r="BJU82" s="4"/>
      <c r="BJV82" s="4"/>
      <c r="BJW82" s="4"/>
      <c r="BJX82" s="4"/>
      <c r="BJY82" s="4"/>
      <c r="BJZ82" s="4"/>
      <c r="BKA82" s="4"/>
      <c r="BKB82" s="4"/>
      <c r="BKC82" s="4"/>
      <c r="BKD82" s="4"/>
      <c r="BKE82" s="4"/>
      <c r="BKF82" s="4"/>
      <c r="BKG82" s="4"/>
      <c r="BKH82" s="4"/>
      <c r="BKI82" s="4"/>
      <c r="BKJ82" s="4"/>
      <c r="BKK82" s="4"/>
      <c r="BKL82" s="4"/>
      <c r="BKM82" s="4"/>
      <c r="BKN82" s="4"/>
      <c r="BKO82" s="4"/>
      <c r="BKP82" s="4"/>
      <c r="BKQ82" s="4"/>
      <c r="BKR82" s="4"/>
      <c r="BKS82" s="4"/>
      <c r="BKT82" s="4"/>
      <c r="BKU82" s="4"/>
      <c r="BKV82" s="4"/>
      <c r="BKW82" s="4"/>
      <c r="BKX82" s="4"/>
      <c r="BKY82" s="4"/>
      <c r="BKZ82" s="4"/>
      <c r="BLA82" s="4"/>
      <c r="BLB82" s="4"/>
      <c r="BLC82" s="4"/>
      <c r="BLD82" s="4"/>
      <c r="BLE82" s="4"/>
      <c r="BLF82" s="4"/>
      <c r="BLG82" s="4"/>
      <c r="BLH82" s="4"/>
      <c r="BLI82" s="4"/>
      <c r="BLJ82" s="4"/>
      <c r="BLK82" s="4"/>
      <c r="BLL82" s="4"/>
      <c r="BLM82" s="4"/>
      <c r="BLN82" s="4"/>
      <c r="BLO82" s="4"/>
      <c r="BLP82" s="4"/>
      <c r="BLQ82" s="4"/>
      <c r="BLR82" s="4"/>
      <c r="BLS82" s="4"/>
      <c r="BLT82" s="4"/>
      <c r="BLU82" s="4"/>
      <c r="BLV82" s="4"/>
      <c r="BLW82" s="4"/>
      <c r="BLX82" s="4"/>
      <c r="BLY82" s="4"/>
      <c r="BLZ82" s="4"/>
      <c r="BMA82" s="4"/>
      <c r="BMB82" s="4"/>
      <c r="BMC82" s="4"/>
      <c r="BMD82" s="4"/>
      <c r="BME82" s="4"/>
      <c r="BMF82" s="4"/>
      <c r="BMG82" s="4"/>
      <c r="BMH82" s="4"/>
      <c r="BMI82" s="4"/>
      <c r="BMJ82" s="4"/>
      <c r="BMK82" s="4"/>
      <c r="BML82" s="4"/>
      <c r="BMM82" s="4"/>
      <c r="BMN82" s="4"/>
      <c r="BMO82" s="4"/>
      <c r="BMP82" s="4"/>
      <c r="BMQ82" s="4"/>
      <c r="BMR82" s="4"/>
      <c r="BMS82" s="4"/>
      <c r="BMT82" s="4"/>
      <c r="BMU82" s="4"/>
      <c r="BMV82" s="4"/>
      <c r="BMW82" s="4"/>
      <c r="BMX82" s="4"/>
      <c r="BMY82" s="4"/>
      <c r="BMZ82" s="4"/>
      <c r="BNA82" s="4"/>
      <c r="BNB82" s="4"/>
      <c r="BNC82" s="4"/>
      <c r="BND82" s="4"/>
      <c r="BNE82" s="4"/>
      <c r="BNF82" s="4"/>
      <c r="BNG82" s="4"/>
      <c r="BNH82" s="4"/>
      <c r="BNI82" s="4"/>
      <c r="BNJ82" s="4"/>
      <c r="BNK82" s="4"/>
      <c r="BNL82" s="4"/>
      <c r="BNM82" s="4"/>
      <c r="BNN82" s="4"/>
      <c r="BNO82" s="4"/>
      <c r="BNP82" s="4"/>
      <c r="BNQ82" s="4"/>
      <c r="BNR82" s="4"/>
      <c r="BNS82" s="4"/>
      <c r="BNT82" s="4"/>
      <c r="BNU82" s="4"/>
      <c r="BNV82" s="4"/>
      <c r="BNW82" s="4"/>
      <c r="BNX82" s="4"/>
      <c r="BNY82" s="4"/>
      <c r="BNZ82" s="4"/>
      <c r="BOA82" s="4"/>
      <c r="BOB82" s="4"/>
      <c r="BOC82" s="4"/>
      <c r="BOD82" s="4"/>
      <c r="BOE82" s="4"/>
      <c r="BOF82" s="4"/>
      <c r="BOG82" s="4"/>
      <c r="BOH82" s="4"/>
      <c r="BOI82" s="4"/>
      <c r="BOJ82" s="4"/>
      <c r="BOK82" s="4"/>
      <c r="BOL82" s="4"/>
      <c r="BOM82" s="4"/>
      <c r="BON82" s="4"/>
      <c r="BOO82" s="4"/>
      <c r="BOP82" s="4"/>
      <c r="BOQ82" s="4"/>
      <c r="BOR82" s="4"/>
      <c r="BOS82" s="4"/>
      <c r="BOT82" s="4"/>
      <c r="BOU82" s="4"/>
      <c r="BOV82" s="4"/>
      <c r="BOW82" s="4"/>
      <c r="BOX82" s="4"/>
      <c r="BOY82" s="4"/>
      <c r="BOZ82" s="4"/>
      <c r="BPA82" s="4"/>
      <c r="BPB82" s="4"/>
      <c r="BPC82" s="4"/>
      <c r="BPD82" s="4"/>
      <c r="BPE82" s="4"/>
      <c r="BPF82" s="4"/>
      <c r="BPG82" s="4"/>
      <c r="BPH82" s="4"/>
      <c r="BPI82" s="4"/>
      <c r="BPJ82" s="4"/>
      <c r="BPK82" s="4"/>
      <c r="BPL82" s="4"/>
      <c r="BPM82" s="4"/>
      <c r="BPN82" s="4"/>
      <c r="BPO82" s="4"/>
      <c r="BPP82" s="4"/>
      <c r="BPQ82" s="4"/>
      <c r="BPR82" s="4"/>
      <c r="BPS82" s="4"/>
      <c r="BPT82" s="4"/>
      <c r="BPU82" s="4"/>
      <c r="BPV82" s="4"/>
      <c r="BPW82" s="4"/>
      <c r="BPX82" s="4"/>
      <c r="BPY82" s="4"/>
      <c r="BPZ82" s="4"/>
      <c r="BQA82" s="4"/>
      <c r="BQB82" s="4"/>
      <c r="BQC82" s="4"/>
      <c r="BQD82" s="4"/>
      <c r="BQE82" s="4"/>
      <c r="BQF82" s="4"/>
      <c r="BQG82" s="4"/>
      <c r="BQH82" s="4"/>
      <c r="BQI82" s="4"/>
      <c r="BQJ82" s="4"/>
      <c r="BQK82" s="4"/>
      <c r="BQL82" s="4"/>
      <c r="BQM82" s="4"/>
      <c r="BQN82" s="4"/>
      <c r="BQO82" s="4"/>
      <c r="BQP82" s="4"/>
      <c r="BQQ82" s="4"/>
      <c r="BQR82" s="4"/>
      <c r="BQS82" s="4"/>
      <c r="BQT82" s="4"/>
      <c r="BQU82" s="4"/>
      <c r="BQV82" s="4"/>
      <c r="BQW82" s="4"/>
      <c r="BQX82" s="4"/>
      <c r="BQY82" s="4"/>
      <c r="BQZ82" s="4"/>
      <c r="BRA82" s="4"/>
      <c r="BRB82" s="4"/>
      <c r="BRC82" s="4"/>
      <c r="BRD82" s="4"/>
      <c r="BRE82" s="4"/>
      <c r="BRF82" s="4"/>
      <c r="BRG82" s="4"/>
      <c r="BRH82" s="4"/>
      <c r="BRI82" s="4"/>
      <c r="BRJ82" s="4"/>
      <c r="BRK82" s="4"/>
      <c r="BRL82" s="4"/>
      <c r="BRM82" s="4"/>
      <c r="BRN82" s="4"/>
      <c r="BRO82" s="4"/>
      <c r="BRP82" s="4"/>
      <c r="BRQ82" s="4"/>
      <c r="BRR82" s="4"/>
      <c r="BRS82" s="4"/>
      <c r="BRT82" s="4"/>
      <c r="BRU82" s="4"/>
      <c r="BRV82" s="4"/>
      <c r="BRW82" s="4"/>
      <c r="BRX82" s="4"/>
      <c r="BRY82" s="4"/>
      <c r="BRZ82" s="4"/>
      <c r="BSA82" s="4"/>
      <c r="BSB82" s="4"/>
      <c r="BSC82" s="4"/>
      <c r="BSD82" s="4"/>
      <c r="BSE82" s="4"/>
      <c r="BSF82" s="4"/>
      <c r="BSG82" s="4"/>
      <c r="BSH82" s="4"/>
      <c r="BSI82" s="4"/>
      <c r="BSJ82" s="4"/>
      <c r="BSK82" s="4"/>
      <c r="BSL82" s="4"/>
      <c r="BSM82" s="4"/>
      <c r="BSN82" s="4"/>
      <c r="BSO82" s="4"/>
      <c r="BSP82" s="4"/>
      <c r="BSQ82" s="4"/>
      <c r="BSR82" s="4"/>
      <c r="BSS82" s="4"/>
      <c r="BST82" s="4"/>
      <c r="BSU82" s="4"/>
      <c r="BSV82" s="4"/>
      <c r="BSW82" s="4"/>
      <c r="BSX82" s="4"/>
      <c r="BSY82" s="4"/>
      <c r="BSZ82" s="4"/>
      <c r="BTA82" s="4"/>
      <c r="BTB82" s="4"/>
      <c r="BTC82" s="4"/>
      <c r="BTD82" s="4"/>
      <c r="BTE82" s="4"/>
      <c r="BTF82" s="4"/>
      <c r="BTG82" s="4"/>
      <c r="BTH82" s="4"/>
      <c r="BTI82" s="4"/>
      <c r="BTJ82" s="4"/>
      <c r="BTK82" s="4"/>
      <c r="BTL82" s="4"/>
      <c r="BTM82" s="4"/>
      <c r="BTN82" s="4"/>
      <c r="BTO82" s="4"/>
      <c r="BTP82" s="4"/>
      <c r="BTQ82" s="4"/>
      <c r="BTR82" s="4"/>
      <c r="BTS82" s="4"/>
      <c r="BTT82" s="4"/>
      <c r="BTU82" s="4"/>
      <c r="BTV82" s="4"/>
      <c r="BTW82" s="4"/>
      <c r="BTX82" s="4"/>
      <c r="BTY82" s="4"/>
      <c r="BTZ82" s="4"/>
      <c r="BUA82" s="4"/>
      <c r="BUB82" s="4"/>
      <c r="BUC82" s="4"/>
      <c r="BUD82" s="4"/>
      <c r="BUE82" s="4"/>
      <c r="BUF82" s="4"/>
      <c r="BUG82" s="4"/>
      <c r="BUH82" s="4"/>
      <c r="BUI82" s="4"/>
      <c r="BUJ82" s="4"/>
      <c r="BUK82" s="4"/>
      <c r="BUL82" s="4"/>
      <c r="BUM82" s="4"/>
      <c r="BUN82" s="4"/>
      <c r="BUO82" s="4"/>
      <c r="BUP82" s="4"/>
      <c r="BUQ82" s="4"/>
      <c r="BUR82" s="4"/>
      <c r="BUS82" s="4"/>
      <c r="BUT82" s="4"/>
      <c r="BUU82" s="4"/>
      <c r="BUV82" s="4"/>
      <c r="BUW82" s="4"/>
      <c r="BUX82" s="4"/>
      <c r="BUY82" s="4"/>
      <c r="BUZ82" s="4"/>
      <c r="BVA82" s="4"/>
      <c r="BVB82" s="4"/>
      <c r="BVC82" s="4"/>
      <c r="BVD82" s="4"/>
      <c r="BVE82" s="4"/>
      <c r="BVF82" s="4"/>
      <c r="BVG82" s="4"/>
      <c r="BVH82" s="4"/>
      <c r="BVI82" s="4"/>
      <c r="BVJ82" s="4"/>
      <c r="BVK82" s="4"/>
      <c r="BVL82" s="4"/>
      <c r="BVM82" s="4"/>
      <c r="BVN82" s="4"/>
      <c r="BVO82" s="4"/>
      <c r="BVP82" s="4"/>
      <c r="BVQ82" s="4"/>
      <c r="BVR82" s="4"/>
      <c r="BVS82" s="4"/>
      <c r="BVT82" s="4"/>
      <c r="BVU82" s="4"/>
      <c r="BVV82" s="4"/>
      <c r="BVW82" s="4"/>
      <c r="BVX82" s="4"/>
      <c r="BVY82" s="4"/>
      <c r="BVZ82" s="4"/>
      <c r="BWA82" s="4"/>
      <c r="BWB82" s="4"/>
      <c r="BWC82" s="4"/>
      <c r="BWD82" s="4"/>
      <c r="BWE82" s="4"/>
      <c r="BWF82" s="4"/>
      <c r="BWG82" s="4"/>
      <c r="BWH82" s="4"/>
      <c r="BWI82" s="4"/>
      <c r="BWJ82" s="4"/>
      <c r="BWK82" s="4"/>
      <c r="BWL82" s="4"/>
      <c r="BWM82" s="4"/>
      <c r="BWN82" s="4"/>
      <c r="BWO82" s="4"/>
      <c r="BWP82" s="4"/>
      <c r="BWQ82" s="4"/>
      <c r="BWR82" s="4"/>
      <c r="BWS82" s="4"/>
      <c r="BWT82" s="4"/>
      <c r="BWU82" s="4"/>
      <c r="BWV82" s="4"/>
      <c r="BWW82" s="4"/>
      <c r="BWX82" s="4"/>
      <c r="BWY82" s="4"/>
      <c r="BWZ82" s="4"/>
      <c r="BXA82" s="4"/>
      <c r="BXB82" s="4"/>
      <c r="BXC82" s="4"/>
      <c r="BXD82" s="4"/>
      <c r="BXE82" s="4"/>
      <c r="BXF82" s="4"/>
      <c r="BXG82" s="4"/>
      <c r="BXH82" s="4"/>
      <c r="BXI82" s="4"/>
      <c r="BXJ82" s="4"/>
      <c r="BXK82" s="4"/>
      <c r="BXL82" s="4"/>
      <c r="BXM82" s="4"/>
      <c r="BXN82" s="4"/>
      <c r="BXO82" s="4"/>
      <c r="BXP82" s="4"/>
      <c r="BXQ82" s="4"/>
      <c r="BXR82" s="4"/>
      <c r="BXS82" s="4"/>
      <c r="BXT82" s="4"/>
      <c r="BXU82" s="4"/>
      <c r="BXV82" s="4"/>
      <c r="BXW82" s="4"/>
      <c r="BXX82" s="4"/>
      <c r="BXY82" s="4"/>
      <c r="BXZ82" s="4"/>
      <c r="BYA82" s="4"/>
      <c r="BYB82" s="4"/>
      <c r="BYC82" s="4"/>
      <c r="BYD82" s="4"/>
      <c r="BYE82" s="4"/>
      <c r="BYF82" s="4"/>
      <c r="BYG82" s="4"/>
      <c r="BYH82" s="4"/>
      <c r="BYI82" s="4"/>
      <c r="BYJ82" s="4"/>
      <c r="BYK82" s="4"/>
      <c r="BYL82" s="4"/>
      <c r="BYM82" s="4"/>
      <c r="BYN82" s="4"/>
      <c r="BYO82" s="4"/>
      <c r="BYP82" s="4"/>
      <c r="BYQ82" s="4"/>
      <c r="BYR82" s="4"/>
      <c r="BYS82" s="4"/>
      <c r="BYT82" s="4"/>
      <c r="BYU82" s="4"/>
      <c r="BYV82" s="4"/>
      <c r="BYW82" s="4"/>
      <c r="BYX82" s="4"/>
      <c r="BYY82" s="4"/>
      <c r="BYZ82" s="4"/>
      <c r="BZA82" s="4"/>
      <c r="BZB82" s="4"/>
      <c r="BZC82" s="4"/>
      <c r="BZD82" s="4"/>
      <c r="BZE82" s="4"/>
      <c r="BZF82" s="4"/>
      <c r="BZG82" s="4"/>
      <c r="BZH82" s="4"/>
      <c r="BZI82" s="4"/>
      <c r="BZJ82" s="4"/>
      <c r="BZK82" s="4"/>
      <c r="BZL82" s="4"/>
      <c r="BZM82" s="4"/>
      <c r="BZN82" s="4"/>
      <c r="BZO82" s="4"/>
      <c r="BZP82" s="4"/>
      <c r="BZQ82" s="4"/>
      <c r="BZR82" s="4"/>
      <c r="BZS82" s="4"/>
      <c r="BZT82" s="4"/>
      <c r="BZU82" s="4"/>
      <c r="BZV82" s="4"/>
      <c r="BZW82" s="4"/>
      <c r="BZX82" s="4"/>
      <c r="BZY82" s="4"/>
      <c r="BZZ82" s="4"/>
      <c r="CAA82" s="4"/>
      <c r="CAB82" s="4"/>
      <c r="CAC82" s="4"/>
      <c r="CAD82" s="4"/>
      <c r="CAE82" s="4"/>
      <c r="CAF82" s="4"/>
      <c r="CAG82" s="4"/>
      <c r="CAH82" s="4"/>
      <c r="CAI82" s="4"/>
      <c r="CAJ82" s="4"/>
      <c r="CAK82" s="4"/>
      <c r="CAL82" s="4"/>
      <c r="CAM82" s="4"/>
      <c r="CAN82" s="4"/>
      <c r="CAO82" s="4"/>
      <c r="CAP82" s="4"/>
      <c r="CAQ82" s="4"/>
      <c r="CAR82" s="4"/>
      <c r="CAS82" s="4"/>
      <c r="CAT82" s="4"/>
      <c r="CAU82" s="4"/>
      <c r="CAV82" s="4"/>
      <c r="CAW82" s="4"/>
      <c r="CAX82" s="4"/>
      <c r="CAY82" s="4"/>
      <c r="CAZ82" s="4"/>
      <c r="CBA82" s="4"/>
      <c r="CBB82" s="4"/>
      <c r="CBC82" s="4"/>
      <c r="CBD82" s="4"/>
      <c r="CBE82" s="4"/>
      <c r="CBF82" s="4"/>
      <c r="CBG82" s="4"/>
      <c r="CBH82" s="4"/>
      <c r="CBI82" s="4"/>
      <c r="CBJ82" s="4"/>
      <c r="CBK82" s="4"/>
      <c r="CBL82" s="4"/>
      <c r="CBM82" s="4"/>
      <c r="CBN82" s="4"/>
      <c r="CBO82" s="4"/>
      <c r="CBP82" s="4"/>
      <c r="CBQ82" s="4"/>
      <c r="CBR82" s="4"/>
      <c r="CBS82" s="4"/>
      <c r="CBT82" s="4"/>
      <c r="CBU82" s="4"/>
      <c r="CBV82" s="4"/>
      <c r="CBW82" s="4"/>
      <c r="CBX82" s="4"/>
      <c r="CBY82" s="4"/>
      <c r="CBZ82" s="4"/>
      <c r="CCA82" s="4"/>
      <c r="CCB82" s="4"/>
      <c r="CCC82" s="4"/>
      <c r="CCD82" s="4"/>
      <c r="CCE82" s="4"/>
      <c r="CCF82" s="4"/>
      <c r="CCG82" s="4"/>
      <c r="CCH82" s="4"/>
      <c r="CCI82" s="4"/>
      <c r="CCJ82" s="4"/>
      <c r="CCK82" s="4"/>
      <c r="CCL82" s="4"/>
      <c r="CCM82" s="4"/>
      <c r="CCN82" s="4"/>
      <c r="CCO82" s="4"/>
      <c r="CCP82" s="4"/>
      <c r="CCQ82" s="4"/>
      <c r="CCR82" s="4"/>
      <c r="CCS82" s="4"/>
      <c r="CCT82" s="4"/>
      <c r="CCU82" s="4"/>
      <c r="CCV82" s="4"/>
      <c r="CCW82" s="4"/>
      <c r="CCX82" s="4"/>
      <c r="CCY82" s="4"/>
      <c r="CCZ82" s="4"/>
      <c r="CDA82" s="4"/>
      <c r="CDB82" s="4"/>
      <c r="CDC82" s="4"/>
      <c r="CDD82" s="4"/>
      <c r="CDE82" s="4"/>
      <c r="CDF82" s="4"/>
      <c r="CDG82" s="4"/>
      <c r="CDH82" s="4"/>
      <c r="CDI82" s="4"/>
      <c r="CDJ82" s="4"/>
      <c r="CDK82" s="4"/>
      <c r="CDL82" s="4"/>
      <c r="CDM82" s="4"/>
      <c r="CDN82" s="4"/>
      <c r="CDO82" s="4"/>
      <c r="CDP82" s="4"/>
      <c r="CDQ82" s="4"/>
      <c r="CDR82" s="4"/>
      <c r="CDS82" s="4"/>
      <c r="CDT82" s="4"/>
      <c r="CDU82" s="4"/>
      <c r="CDV82" s="4"/>
      <c r="CDW82" s="4"/>
      <c r="CDX82" s="4"/>
      <c r="CDY82" s="4"/>
      <c r="CDZ82" s="4"/>
      <c r="CEA82" s="4"/>
      <c r="CEB82" s="4"/>
      <c r="CEC82" s="4"/>
      <c r="CED82" s="4"/>
      <c r="CEE82" s="4"/>
      <c r="CEF82" s="4"/>
      <c r="CEG82" s="4"/>
      <c r="CEH82" s="4"/>
      <c r="CEI82" s="4"/>
      <c r="CEJ82" s="4"/>
      <c r="CEK82" s="4"/>
      <c r="CEL82" s="4"/>
      <c r="CEM82" s="4"/>
      <c r="CEN82" s="4"/>
      <c r="CEO82" s="4"/>
      <c r="CEP82" s="4"/>
      <c r="CEQ82" s="4"/>
      <c r="CER82" s="4"/>
      <c r="CES82" s="4"/>
      <c r="CET82" s="4"/>
      <c r="CEU82" s="4"/>
      <c r="CEV82" s="4"/>
      <c r="CEW82" s="4"/>
      <c r="CEX82" s="4"/>
      <c r="CEY82" s="4"/>
      <c r="CEZ82" s="4"/>
      <c r="CFA82" s="4"/>
      <c r="CFB82" s="4"/>
      <c r="CFC82" s="4"/>
      <c r="CFD82" s="4"/>
      <c r="CFE82" s="4"/>
      <c r="CFF82" s="4"/>
      <c r="CFG82" s="4"/>
      <c r="CFH82" s="4"/>
      <c r="CFI82" s="4"/>
      <c r="CFJ82" s="4"/>
      <c r="CFK82" s="4"/>
      <c r="CFL82" s="4"/>
      <c r="CFM82" s="4"/>
      <c r="CFN82" s="4"/>
      <c r="CFO82" s="4"/>
      <c r="CFP82" s="4"/>
      <c r="CFQ82" s="4"/>
      <c r="CFR82" s="4"/>
      <c r="CFS82" s="4"/>
      <c r="CFT82" s="4"/>
      <c r="CFU82" s="4"/>
      <c r="CFV82" s="4"/>
      <c r="CFW82" s="4"/>
      <c r="CFX82" s="4"/>
      <c r="CFY82" s="4"/>
      <c r="CFZ82" s="4"/>
      <c r="CGA82" s="4"/>
      <c r="CGB82" s="4"/>
      <c r="CGC82" s="4"/>
      <c r="CGD82" s="4"/>
      <c r="CGE82" s="4"/>
      <c r="CGF82" s="4"/>
      <c r="CGG82" s="4"/>
      <c r="CGH82" s="4"/>
      <c r="CGI82" s="4"/>
      <c r="CGJ82" s="4"/>
      <c r="CGK82" s="4"/>
      <c r="CGL82" s="4"/>
      <c r="CGM82" s="4"/>
      <c r="CGN82" s="4"/>
      <c r="CGO82" s="4"/>
      <c r="CGP82" s="4"/>
      <c r="CGQ82" s="4"/>
      <c r="CGR82" s="4"/>
      <c r="CGS82" s="4"/>
      <c r="CGT82" s="4"/>
      <c r="CGU82" s="4"/>
      <c r="CGV82" s="4"/>
      <c r="CGW82" s="4"/>
      <c r="CGX82" s="4"/>
      <c r="CGY82" s="4"/>
      <c r="CGZ82" s="4"/>
      <c r="CHA82" s="4"/>
      <c r="CHB82" s="4"/>
      <c r="CHC82" s="4"/>
      <c r="CHD82" s="4"/>
      <c r="CHE82" s="4"/>
      <c r="CHF82" s="4"/>
      <c r="CHG82" s="4"/>
      <c r="CHH82" s="4"/>
      <c r="CHI82" s="4"/>
      <c r="CHJ82" s="4"/>
      <c r="CHK82" s="4"/>
      <c r="CHL82" s="4"/>
      <c r="CHM82" s="4"/>
      <c r="CHN82" s="4"/>
      <c r="CHO82" s="4"/>
      <c r="CHP82" s="4"/>
      <c r="CHQ82" s="4"/>
      <c r="CHR82" s="4"/>
      <c r="CHS82" s="4"/>
      <c r="CHT82" s="4"/>
      <c r="CHU82" s="4"/>
      <c r="CHV82" s="4"/>
      <c r="CHW82" s="4"/>
      <c r="CHX82" s="4"/>
      <c r="CHY82" s="4"/>
      <c r="CHZ82" s="4"/>
      <c r="CIA82" s="4"/>
      <c r="CIB82" s="4"/>
      <c r="CIC82" s="4"/>
      <c r="CID82" s="4"/>
      <c r="CIE82" s="4"/>
      <c r="CIF82" s="4"/>
      <c r="CIG82" s="4"/>
      <c r="CIH82" s="4"/>
      <c r="CII82" s="4"/>
      <c r="CIJ82" s="4"/>
      <c r="CIK82" s="4"/>
      <c r="CIL82" s="4"/>
      <c r="CIM82" s="4"/>
      <c r="CIN82" s="4"/>
      <c r="CIO82" s="4"/>
      <c r="CIP82" s="4"/>
      <c r="CIQ82" s="4"/>
      <c r="CIR82" s="4"/>
      <c r="CIS82" s="4"/>
      <c r="CIT82" s="4"/>
      <c r="CIU82" s="4"/>
      <c r="CIV82" s="4"/>
      <c r="CIW82" s="4"/>
      <c r="CIX82" s="4"/>
      <c r="CIY82" s="4"/>
      <c r="CIZ82" s="4"/>
      <c r="CJA82" s="4"/>
      <c r="CJB82" s="4"/>
      <c r="CJC82" s="4"/>
      <c r="CJD82" s="4"/>
      <c r="CJE82" s="4"/>
      <c r="CJF82" s="4"/>
      <c r="CJG82" s="4"/>
      <c r="CJH82" s="4"/>
      <c r="CJI82" s="4"/>
      <c r="CJJ82" s="4"/>
      <c r="CJK82" s="4"/>
      <c r="CJL82" s="4"/>
      <c r="CJM82" s="4"/>
      <c r="CJN82" s="4"/>
      <c r="CJO82" s="4"/>
      <c r="CJP82" s="4"/>
      <c r="CJQ82" s="4"/>
      <c r="CJR82" s="4"/>
      <c r="CJS82" s="4"/>
      <c r="CJT82" s="4"/>
      <c r="CJU82" s="4"/>
      <c r="CJV82" s="4"/>
      <c r="CJW82" s="4"/>
      <c r="CJX82" s="4"/>
      <c r="CJY82" s="4"/>
      <c r="CJZ82" s="4"/>
      <c r="CKA82" s="4"/>
      <c r="CKB82" s="4"/>
      <c r="CKC82" s="4"/>
      <c r="CKD82" s="4"/>
      <c r="CKE82" s="4"/>
      <c r="CKF82" s="4"/>
      <c r="CKG82" s="4"/>
      <c r="CKH82" s="4"/>
      <c r="CKI82" s="4"/>
      <c r="CKJ82" s="4"/>
      <c r="CKK82" s="4"/>
      <c r="CKL82" s="4"/>
      <c r="CKM82" s="4"/>
      <c r="CKN82" s="4"/>
      <c r="CKO82" s="4"/>
      <c r="CKP82" s="4"/>
      <c r="CKQ82" s="4"/>
      <c r="CKR82" s="4"/>
      <c r="CKS82" s="4"/>
      <c r="CKT82" s="4"/>
      <c r="CKU82" s="4"/>
      <c r="CKV82" s="4"/>
      <c r="CKW82" s="4"/>
      <c r="CKX82" s="4"/>
      <c r="CKY82" s="4"/>
      <c r="CKZ82" s="4"/>
      <c r="CLA82" s="4"/>
      <c r="CLB82" s="4"/>
      <c r="CLC82" s="4"/>
      <c r="CLD82" s="4"/>
      <c r="CLE82" s="4"/>
      <c r="CLF82" s="4"/>
      <c r="CLG82" s="4"/>
      <c r="CLH82" s="4"/>
      <c r="CLI82" s="4"/>
      <c r="CLJ82" s="4"/>
      <c r="CLK82" s="4"/>
      <c r="CLL82" s="4"/>
      <c r="CLM82" s="4"/>
      <c r="CLN82" s="4"/>
      <c r="CLO82" s="4"/>
      <c r="CLP82" s="4"/>
      <c r="CLQ82" s="4"/>
      <c r="CLR82" s="4"/>
      <c r="CLS82" s="4"/>
      <c r="CLT82" s="4"/>
      <c r="CLU82" s="4"/>
      <c r="CLV82" s="4"/>
      <c r="CLW82" s="4"/>
      <c r="CLX82" s="4"/>
      <c r="CLY82" s="4"/>
      <c r="CLZ82" s="4"/>
      <c r="CMA82" s="4"/>
      <c r="CMB82" s="4"/>
      <c r="CMC82" s="4"/>
      <c r="CMD82" s="4"/>
      <c r="CME82" s="4"/>
      <c r="CMF82" s="4"/>
      <c r="CMG82" s="4"/>
      <c r="CMH82" s="4"/>
      <c r="CMI82" s="4"/>
      <c r="CMJ82" s="4"/>
      <c r="CMK82" s="4"/>
      <c r="CML82" s="4"/>
      <c r="CMM82" s="4"/>
      <c r="CMN82" s="4"/>
      <c r="CMO82" s="4"/>
      <c r="CMP82" s="4"/>
      <c r="CMQ82" s="4"/>
      <c r="CMR82" s="4"/>
      <c r="CMS82" s="4"/>
      <c r="CMT82" s="4"/>
      <c r="CMU82" s="4"/>
      <c r="CMV82" s="4"/>
      <c r="CMW82" s="4"/>
      <c r="CMX82" s="4"/>
      <c r="CMY82" s="4"/>
      <c r="CMZ82" s="4"/>
      <c r="CNA82" s="4"/>
      <c r="CNB82" s="4"/>
      <c r="CNC82" s="4"/>
      <c r="CND82" s="4"/>
      <c r="CNE82" s="4"/>
      <c r="CNF82" s="4"/>
      <c r="CNG82" s="4"/>
      <c r="CNH82" s="4"/>
      <c r="CNI82" s="4"/>
      <c r="CNJ82" s="4"/>
      <c r="CNK82" s="4"/>
      <c r="CNL82" s="4"/>
      <c r="CNM82" s="4"/>
      <c r="CNN82" s="4"/>
      <c r="CNO82" s="4"/>
      <c r="CNP82" s="4"/>
      <c r="CNQ82" s="4"/>
      <c r="CNR82" s="4"/>
      <c r="CNS82" s="4"/>
      <c r="CNT82" s="4"/>
      <c r="CNU82" s="4"/>
      <c r="CNV82" s="4"/>
      <c r="CNW82" s="4"/>
      <c r="CNX82" s="4"/>
      <c r="CNY82" s="4"/>
      <c r="CNZ82" s="4"/>
      <c r="COA82" s="4"/>
      <c r="COB82" s="4"/>
      <c r="COC82" s="4"/>
      <c r="COD82" s="4"/>
      <c r="COE82" s="4"/>
      <c r="COF82" s="4"/>
      <c r="COG82" s="4"/>
      <c r="COH82" s="4"/>
      <c r="COI82" s="4"/>
      <c r="COJ82" s="4"/>
      <c r="COK82" s="4"/>
      <c r="COL82" s="4"/>
      <c r="COM82" s="4"/>
      <c r="CON82" s="4"/>
      <c r="COO82" s="4"/>
      <c r="COP82" s="4"/>
      <c r="COQ82" s="4"/>
      <c r="COR82" s="4"/>
      <c r="COS82" s="4"/>
      <c r="COT82" s="4"/>
      <c r="COU82" s="4"/>
      <c r="COV82" s="4"/>
      <c r="COW82" s="4"/>
      <c r="COX82" s="4"/>
      <c r="COY82" s="4"/>
      <c r="COZ82" s="4"/>
      <c r="CPA82" s="4"/>
      <c r="CPB82" s="4"/>
      <c r="CPC82" s="4"/>
      <c r="CPD82" s="4"/>
      <c r="CPE82" s="4"/>
      <c r="CPF82" s="4"/>
      <c r="CPG82" s="4"/>
      <c r="CPH82" s="4"/>
      <c r="CPI82" s="4"/>
      <c r="CPJ82" s="4"/>
      <c r="CPK82" s="4"/>
      <c r="CPL82" s="4"/>
      <c r="CPM82" s="4"/>
      <c r="CPN82" s="4"/>
      <c r="CPO82" s="4"/>
      <c r="CPP82" s="4"/>
      <c r="CPQ82" s="4"/>
      <c r="CPR82" s="4"/>
      <c r="CPS82" s="4"/>
      <c r="CPT82" s="4"/>
      <c r="CPU82" s="4"/>
      <c r="CPV82" s="4"/>
      <c r="CPW82" s="4"/>
      <c r="CPX82" s="4"/>
      <c r="CPY82" s="4"/>
      <c r="CPZ82" s="4"/>
      <c r="CQA82" s="4"/>
      <c r="CQB82" s="4"/>
      <c r="CQC82" s="4"/>
      <c r="CQD82" s="4"/>
      <c r="CQE82" s="4"/>
      <c r="CQF82" s="4"/>
      <c r="CQG82" s="4"/>
      <c r="CQH82" s="4"/>
      <c r="CQI82" s="4"/>
      <c r="CQJ82" s="4"/>
      <c r="CQK82" s="4"/>
      <c r="CQL82" s="4"/>
      <c r="CQM82" s="4"/>
      <c r="CQN82" s="4"/>
      <c r="CQO82" s="4"/>
      <c r="CQP82" s="4"/>
      <c r="CQQ82" s="4"/>
      <c r="CQR82" s="4"/>
      <c r="CQS82" s="4"/>
      <c r="CQT82" s="4"/>
      <c r="CQU82" s="4"/>
      <c r="CQV82" s="4"/>
      <c r="CQW82" s="4"/>
      <c r="CQX82" s="4"/>
      <c r="CQY82" s="4"/>
      <c r="CQZ82" s="4"/>
      <c r="CRA82" s="4"/>
      <c r="CRB82" s="4"/>
      <c r="CRC82" s="4"/>
      <c r="CRD82" s="4"/>
      <c r="CRE82" s="4"/>
      <c r="CRF82" s="4"/>
      <c r="CRG82" s="4"/>
      <c r="CRH82" s="4"/>
      <c r="CRI82" s="4"/>
      <c r="CRJ82" s="4"/>
      <c r="CRK82" s="4"/>
      <c r="CRL82" s="4"/>
      <c r="CRM82" s="4"/>
      <c r="CRN82" s="4"/>
      <c r="CRO82" s="4"/>
      <c r="CRP82" s="4"/>
      <c r="CRQ82" s="4"/>
      <c r="CRR82" s="4"/>
      <c r="CRS82" s="4"/>
      <c r="CRT82" s="4"/>
      <c r="CRU82" s="4"/>
      <c r="CRV82" s="4"/>
      <c r="CRW82" s="4"/>
      <c r="CRX82" s="4"/>
      <c r="CRY82" s="4"/>
      <c r="CRZ82" s="4"/>
      <c r="CSA82" s="4"/>
      <c r="CSB82" s="4"/>
      <c r="CSC82" s="4"/>
      <c r="CSD82" s="4"/>
      <c r="CSE82" s="4"/>
      <c r="CSF82" s="4"/>
      <c r="CSG82" s="4"/>
      <c r="CSH82" s="4"/>
      <c r="CSI82" s="4"/>
      <c r="CSJ82" s="4"/>
      <c r="CSK82" s="4"/>
      <c r="CSL82" s="4"/>
      <c r="CSM82" s="4"/>
      <c r="CSN82" s="4"/>
      <c r="CSO82" s="4"/>
      <c r="CSP82" s="4"/>
      <c r="CSQ82" s="4"/>
      <c r="CSR82" s="4"/>
      <c r="CSS82" s="4"/>
      <c r="CST82" s="4"/>
      <c r="CSU82" s="4"/>
      <c r="CSV82" s="4"/>
      <c r="CSW82" s="4"/>
      <c r="CSX82" s="4"/>
      <c r="CSY82" s="4"/>
      <c r="CSZ82" s="4"/>
      <c r="CTA82" s="4"/>
      <c r="CTB82" s="4"/>
      <c r="CTC82" s="4"/>
      <c r="CTD82" s="4"/>
      <c r="CTE82" s="4"/>
      <c r="CTF82" s="4"/>
      <c r="CTG82" s="4"/>
      <c r="CTH82" s="4"/>
      <c r="CTI82" s="4"/>
      <c r="CTJ82" s="4"/>
      <c r="CTK82" s="4"/>
      <c r="CTL82" s="4"/>
      <c r="CTM82" s="4"/>
      <c r="CTN82" s="4"/>
      <c r="CTO82" s="4"/>
      <c r="CTP82" s="4"/>
      <c r="CTQ82" s="4"/>
      <c r="CTR82" s="4"/>
      <c r="CTS82" s="4"/>
      <c r="CTT82" s="4"/>
      <c r="CTU82" s="4"/>
      <c r="CTV82" s="4"/>
      <c r="CTW82" s="4"/>
      <c r="CTX82" s="4"/>
      <c r="CTY82" s="4"/>
      <c r="CTZ82" s="4"/>
      <c r="CUA82" s="4"/>
      <c r="CUB82" s="4"/>
      <c r="CUC82" s="4"/>
      <c r="CUD82" s="4"/>
      <c r="CUE82" s="4"/>
      <c r="CUF82" s="4"/>
      <c r="CUG82" s="4"/>
      <c r="CUH82" s="4"/>
      <c r="CUI82" s="4"/>
      <c r="CUJ82" s="4"/>
      <c r="CUK82" s="4"/>
      <c r="CUL82" s="4"/>
      <c r="CUM82" s="4"/>
      <c r="CUN82" s="4"/>
      <c r="CUO82" s="4"/>
      <c r="CUP82" s="4"/>
      <c r="CUQ82" s="4"/>
      <c r="CUR82" s="4"/>
      <c r="CUS82" s="4"/>
      <c r="CUT82" s="4"/>
      <c r="CUU82" s="4"/>
      <c r="CUV82" s="4"/>
      <c r="CUW82" s="4"/>
      <c r="CUX82" s="4"/>
      <c r="CUY82" s="4"/>
      <c r="CUZ82" s="4"/>
      <c r="CVA82" s="4"/>
      <c r="CVB82" s="4"/>
      <c r="CVC82" s="4"/>
      <c r="CVD82" s="4"/>
      <c r="CVE82" s="4"/>
      <c r="CVF82" s="4"/>
      <c r="CVG82" s="4"/>
      <c r="CVH82" s="4"/>
      <c r="CVI82" s="4"/>
      <c r="CVJ82" s="4"/>
      <c r="CVK82" s="4"/>
      <c r="CVL82" s="4"/>
      <c r="CVM82" s="4"/>
      <c r="CVN82" s="4"/>
      <c r="CVO82" s="4"/>
      <c r="CVP82" s="4"/>
      <c r="CVQ82" s="4"/>
      <c r="CVR82" s="4"/>
      <c r="CVS82" s="4"/>
      <c r="CVT82" s="4"/>
      <c r="CVU82" s="4"/>
      <c r="CVV82" s="4"/>
      <c r="CVW82" s="4"/>
      <c r="CVX82" s="4"/>
      <c r="CVY82" s="4"/>
      <c r="CVZ82" s="4"/>
      <c r="CWA82" s="4"/>
      <c r="CWB82" s="4"/>
      <c r="CWC82" s="4"/>
      <c r="CWD82" s="4"/>
      <c r="CWE82" s="4"/>
      <c r="CWF82" s="4"/>
      <c r="CWG82" s="4"/>
      <c r="CWH82" s="4"/>
      <c r="CWI82" s="4"/>
      <c r="CWJ82" s="4"/>
      <c r="CWK82" s="4"/>
      <c r="CWL82" s="4"/>
      <c r="CWM82" s="4"/>
      <c r="CWN82" s="4"/>
      <c r="CWO82" s="4"/>
      <c r="CWP82" s="4"/>
      <c r="CWQ82" s="4"/>
      <c r="CWR82" s="4"/>
      <c r="CWS82" s="4"/>
      <c r="CWT82" s="4"/>
      <c r="CWU82" s="4"/>
      <c r="CWV82" s="4"/>
      <c r="CWW82" s="4"/>
      <c r="CWX82" s="4"/>
      <c r="CWY82" s="4"/>
      <c r="CWZ82" s="4"/>
      <c r="CXA82" s="4"/>
      <c r="CXB82" s="4"/>
      <c r="CXC82" s="4"/>
      <c r="CXD82" s="4"/>
      <c r="CXE82" s="4"/>
      <c r="CXF82" s="4"/>
      <c r="CXG82" s="4"/>
      <c r="CXH82" s="4"/>
      <c r="CXI82" s="4"/>
      <c r="CXJ82" s="4"/>
      <c r="CXK82" s="4"/>
      <c r="CXL82" s="4"/>
      <c r="CXM82" s="4"/>
      <c r="CXN82" s="4"/>
      <c r="CXO82" s="4"/>
      <c r="CXP82" s="4"/>
      <c r="CXQ82" s="4"/>
      <c r="CXR82" s="4"/>
      <c r="CXS82" s="4"/>
      <c r="CXT82" s="4"/>
      <c r="CXU82" s="4"/>
      <c r="CXV82" s="4"/>
      <c r="CXW82" s="4"/>
      <c r="CXX82" s="4"/>
      <c r="CXY82" s="4"/>
      <c r="CXZ82" s="4"/>
      <c r="CYA82" s="4"/>
      <c r="CYB82" s="4"/>
      <c r="CYC82" s="4"/>
      <c r="CYD82" s="4"/>
      <c r="CYE82" s="4"/>
      <c r="CYF82" s="4"/>
      <c r="CYG82" s="4"/>
      <c r="CYH82" s="4"/>
      <c r="CYI82" s="4"/>
      <c r="CYJ82" s="4"/>
      <c r="CYK82" s="4"/>
      <c r="CYL82" s="4"/>
      <c r="CYM82" s="4"/>
      <c r="CYN82" s="4"/>
      <c r="CYO82" s="4"/>
      <c r="CYP82" s="4"/>
      <c r="CYQ82" s="4"/>
      <c r="CYR82" s="4"/>
      <c r="CYS82" s="4"/>
      <c r="CYT82" s="4"/>
      <c r="CYU82" s="4"/>
      <c r="CYV82" s="4"/>
      <c r="CYW82" s="4"/>
      <c r="CYX82" s="4"/>
      <c r="CYY82" s="4"/>
      <c r="CYZ82" s="4"/>
      <c r="CZA82" s="4"/>
      <c r="CZB82" s="4"/>
      <c r="CZC82" s="4"/>
      <c r="CZD82" s="4"/>
      <c r="CZE82" s="4"/>
      <c r="CZF82" s="4"/>
      <c r="CZG82" s="4"/>
      <c r="CZH82" s="4"/>
      <c r="CZI82" s="4"/>
      <c r="CZJ82" s="4"/>
      <c r="CZK82" s="4"/>
      <c r="CZL82" s="4"/>
      <c r="CZM82" s="4"/>
      <c r="CZN82" s="4"/>
      <c r="CZO82" s="4"/>
      <c r="CZP82" s="4"/>
      <c r="CZQ82" s="4"/>
      <c r="CZR82" s="4"/>
      <c r="CZS82" s="4"/>
      <c r="CZT82" s="4"/>
      <c r="CZU82" s="4"/>
      <c r="CZV82" s="4"/>
      <c r="CZW82" s="4"/>
      <c r="CZX82" s="4"/>
      <c r="CZY82" s="4"/>
      <c r="CZZ82" s="4"/>
      <c r="DAA82" s="4"/>
      <c r="DAB82" s="4"/>
      <c r="DAC82" s="4"/>
      <c r="DAD82" s="4"/>
      <c r="DAE82" s="4"/>
      <c r="DAF82" s="4"/>
      <c r="DAG82" s="4"/>
      <c r="DAH82" s="4"/>
      <c r="DAI82" s="4"/>
      <c r="DAJ82" s="4"/>
      <c r="DAK82" s="4"/>
      <c r="DAL82" s="4"/>
      <c r="DAM82" s="4"/>
      <c r="DAN82" s="4"/>
      <c r="DAO82" s="4"/>
      <c r="DAP82" s="4"/>
      <c r="DAQ82" s="4"/>
      <c r="DAR82" s="4"/>
      <c r="DAS82" s="4"/>
      <c r="DAT82" s="4"/>
      <c r="DAU82" s="4"/>
      <c r="DAV82" s="4"/>
      <c r="DAW82" s="4"/>
      <c r="DAX82" s="4"/>
      <c r="DAY82" s="4"/>
      <c r="DAZ82" s="4"/>
      <c r="DBA82" s="4"/>
      <c r="DBB82" s="4"/>
      <c r="DBC82" s="4"/>
      <c r="DBD82" s="4"/>
      <c r="DBE82" s="4"/>
      <c r="DBF82" s="4"/>
      <c r="DBG82" s="4"/>
      <c r="DBH82" s="4"/>
      <c r="DBI82" s="4"/>
      <c r="DBJ82" s="4"/>
      <c r="DBK82" s="4"/>
      <c r="DBL82" s="4"/>
      <c r="DBM82" s="4"/>
      <c r="DBN82" s="4"/>
      <c r="DBO82" s="4"/>
      <c r="DBP82" s="4"/>
      <c r="DBQ82" s="4"/>
      <c r="DBR82" s="4"/>
      <c r="DBS82" s="4"/>
      <c r="DBT82" s="4"/>
      <c r="DBU82" s="4"/>
      <c r="DBV82" s="4"/>
      <c r="DBW82" s="4"/>
      <c r="DBX82" s="4"/>
      <c r="DBY82" s="4"/>
      <c r="DBZ82" s="4"/>
      <c r="DCA82" s="4"/>
      <c r="DCB82" s="4"/>
      <c r="DCC82" s="4"/>
      <c r="DCD82" s="4"/>
      <c r="DCE82" s="4"/>
      <c r="DCF82" s="4"/>
      <c r="DCG82" s="4"/>
      <c r="DCH82" s="4"/>
      <c r="DCI82" s="4"/>
      <c r="DCJ82" s="4"/>
      <c r="DCK82" s="4"/>
      <c r="DCL82" s="4"/>
      <c r="DCM82" s="4"/>
      <c r="DCN82" s="4"/>
      <c r="DCO82" s="4"/>
      <c r="DCP82" s="4"/>
      <c r="DCQ82" s="4"/>
      <c r="DCR82" s="4"/>
      <c r="DCS82" s="4"/>
      <c r="DCT82" s="4"/>
      <c r="DCU82" s="4"/>
      <c r="DCV82" s="4"/>
      <c r="DCW82" s="4"/>
      <c r="DCX82" s="4"/>
      <c r="DCY82" s="4"/>
      <c r="DCZ82" s="4"/>
      <c r="DDA82" s="4"/>
      <c r="DDB82" s="4"/>
      <c r="DDC82" s="4"/>
      <c r="DDD82" s="4"/>
      <c r="DDE82" s="4"/>
      <c r="DDF82" s="4"/>
      <c r="DDG82" s="4"/>
      <c r="DDH82" s="4"/>
      <c r="DDI82" s="4"/>
      <c r="DDJ82" s="4"/>
      <c r="DDK82" s="4"/>
      <c r="DDL82" s="4"/>
      <c r="DDM82" s="4"/>
      <c r="DDN82" s="4"/>
      <c r="DDO82" s="4"/>
      <c r="DDP82" s="4"/>
      <c r="DDQ82" s="4"/>
      <c r="DDR82" s="4"/>
      <c r="DDS82" s="4"/>
      <c r="DDT82" s="4"/>
      <c r="DDU82" s="4"/>
      <c r="DDV82" s="4"/>
      <c r="DDW82" s="4"/>
      <c r="DDX82" s="4"/>
      <c r="DDY82" s="4"/>
      <c r="DDZ82" s="4"/>
      <c r="DEA82" s="4"/>
      <c r="DEB82" s="4"/>
      <c r="DEC82" s="4"/>
      <c r="DED82" s="4"/>
      <c r="DEE82" s="4"/>
      <c r="DEF82" s="4"/>
      <c r="DEG82" s="4"/>
      <c r="DEH82" s="4"/>
      <c r="DEI82" s="4"/>
      <c r="DEJ82" s="4"/>
      <c r="DEK82" s="4"/>
      <c r="DEL82" s="4"/>
      <c r="DEM82" s="4"/>
      <c r="DEN82" s="4"/>
      <c r="DEO82" s="4"/>
      <c r="DEP82" s="4"/>
      <c r="DEQ82" s="4"/>
      <c r="DER82" s="4"/>
      <c r="DES82" s="4"/>
      <c r="DET82" s="4"/>
      <c r="DEU82" s="4"/>
      <c r="DEV82" s="4"/>
      <c r="DEW82" s="4"/>
      <c r="DEX82" s="4"/>
      <c r="DEY82" s="4"/>
      <c r="DEZ82" s="4"/>
      <c r="DFA82" s="4"/>
      <c r="DFB82" s="4"/>
      <c r="DFC82" s="4"/>
      <c r="DFD82" s="4"/>
      <c r="DFE82" s="4"/>
      <c r="DFF82" s="4"/>
      <c r="DFG82" s="4"/>
      <c r="DFH82" s="4"/>
      <c r="DFI82" s="4"/>
      <c r="DFJ82" s="4"/>
      <c r="DFK82" s="4"/>
      <c r="DFL82" s="4"/>
      <c r="DFM82" s="4"/>
      <c r="DFN82" s="4"/>
      <c r="DFO82" s="4"/>
      <c r="DFP82" s="4"/>
      <c r="DFQ82" s="4"/>
      <c r="DFR82" s="4"/>
      <c r="DFS82" s="4"/>
      <c r="DFT82" s="4"/>
      <c r="DFU82" s="4"/>
      <c r="DFV82" s="4"/>
      <c r="DFW82" s="4"/>
      <c r="DFX82" s="4"/>
      <c r="DFY82" s="4"/>
      <c r="DFZ82" s="4"/>
      <c r="DGA82" s="4"/>
      <c r="DGB82" s="4"/>
      <c r="DGC82" s="4"/>
      <c r="DGD82" s="4"/>
      <c r="DGE82" s="4"/>
      <c r="DGF82" s="4"/>
      <c r="DGG82" s="4"/>
      <c r="DGH82" s="4"/>
      <c r="DGI82" s="4"/>
      <c r="DGJ82" s="4"/>
      <c r="DGK82" s="4"/>
      <c r="DGL82" s="4"/>
      <c r="DGM82" s="4"/>
      <c r="DGN82" s="4"/>
      <c r="DGO82" s="4"/>
      <c r="DGP82" s="4"/>
      <c r="DGQ82" s="4"/>
      <c r="DGR82" s="4"/>
      <c r="DGS82" s="4"/>
      <c r="DGT82" s="4"/>
      <c r="DGU82" s="4"/>
      <c r="DGV82" s="4"/>
      <c r="DGW82" s="4"/>
      <c r="DGX82" s="4"/>
      <c r="DGY82" s="4"/>
      <c r="DGZ82" s="4"/>
      <c r="DHA82" s="4"/>
      <c r="DHB82" s="4"/>
      <c r="DHC82" s="4"/>
      <c r="DHD82" s="4"/>
      <c r="DHE82" s="4"/>
      <c r="DHF82" s="4"/>
      <c r="DHG82" s="4"/>
      <c r="DHH82" s="4"/>
      <c r="DHI82" s="4"/>
      <c r="DHJ82" s="4"/>
      <c r="DHK82" s="4"/>
      <c r="DHL82" s="4"/>
      <c r="DHM82" s="4"/>
      <c r="DHN82" s="4"/>
      <c r="DHO82" s="4"/>
      <c r="DHP82" s="4"/>
      <c r="DHQ82" s="4"/>
      <c r="DHR82" s="4"/>
      <c r="DHS82" s="4"/>
      <c r="DHT82" s="4"/>
      <c r="DHU82" s="4"/>
      <c r="DHV82" s="4"/>
      <c r="DHW82" s="4"/>
      <c r="DHX82" s="4"/>
      <c r="DHY82" s="4"/>
      <c r="DHZ82" s="4"/>
      <c r="DIA82" s="4"/>
      <c r="DIB82" s="4"/>
      <c r="DIC82" s="4"/>
      <c r="DID82" s="4"/>
      <c r="DIE82" s="4"/>
      <c r="DIF82" s="4"/>
      <c r="DIG82" s="4"/>
      <c r="DIH82" s="4"/>
      <c r="DII82" s="4"/>
      <c r="DIJ82" s="4"/>
      <c r="DIK82" s="4"/>
      <c r="DIL82" s="4"/>
      <c r="DIM82" s="4"/>
      <c r="DIN82" s="4"/>
      <c r="DIO82" s="4"/>
      <c r="DIP82" s="4"/>
      <c r="DIQ82" s="4"/>
      <c r="DIR82" s="4"/>
      <c r="DIS82" s="4"/>
      <c r="DIT82" s="4"/>
      <c r="DIU82" s="4"/>
      <c r="DIV82" s="4"/>
      <c r="DIW82" s="4"/>
      <c r="DIX82" s="4"/>
      <c r="DIY82" s="4"/>
      <c r="DIZ82" s="4"/>
      <c r="DJA82" s="4"/>
      <c r="DJB82" s="4"/>
      <c r="DJC82" s="4"/>
      <c r="DJD82" s="4"/>
      <c r="DJE82" s="4"/>
      <c r="DJF82" s="4"/>
      <c r="DJG82" s="4"/>
      <c r="DJH82" s="4"/>
      <c r="DJI82" s="4"/>
      <c r="DJJ82" s="4"/>
      <c r="DJK82" s="4"/>
      <c r="DJL82" s="4"/>
      <c r="DJM82" s="4"/>
      <c r="DJN82" s="4"/>
      <c r="DJO82" s="4"/>
      <c r="DJP82" s="4"/>
      <c r="DJQ82" s="4"/>
      <c r="DJR82" s="4"/>
      <c r="DJS82" s="4"/>
      <c r="DJT82" s="4"/>
      <c r="DJU82" s="4"/>
      <c r="DJV82" s="4"/>
      <c r="DJW82" s="4"/>
      <c r="DJX82" s="4"/>
      <c r="DJY82" s="4"/>
      <c r="DJZ82" s="4"/>
      <c r="DKA82" s="4"/>
      <c r="DKB82" s="4"/>
      <c r="DKC82" s="4"/>
      <c r="DKD82" s="4"/>
      <c r="DKE82" s="4"/>
      <c r="DKF82" s="4"/>
      <c r="DKG82" s="4"/>
      <c r="DKH82" s="4"/>
      <c r="DKI82" s="4"/>
      <c r="DKJ82" s="4"/>
      <c r="DKK82" s="4"/>
      <c r="DKL82" s="4"/>
      <c r="DKM82" s="4"/>
      <c r="DKN82" s="4"/>
      <c r="DKO82" s="4"/>
      <c r="DKP82" s="4"/>
      <c r="DKQ82" s="4"/>
      <c r="DKR82" s="4"/>
      <c r="DKS82" s="4"/>
      <c r="DKT82" s="4"/>
      <c r="DKU82" s="4"/>
      <c r="DKV82" s="4"/>
      <c r="DKW82" s="4"/>
      <c r="DKX82" s="4"/>
      <c r="DKY82" s="4"/>
      <c r="DKZ82" s="4"/>
      <c r="DLA82" s="4"/>
      <c r="DLB82" s="4"/>
      <c r="DLC82" s="4"/>
      <c r="DLD82" s="4"/>
      <c r="DLE82" s="4"/>
      <c r="DLF82" s="4"/>
      <c r="DLG82" s="4"/>
      <c r="DLH82" s="4"/>
      <c r="DLI82" s="4"/>
      <c r="DLJ82" s="4"/>
      <c r="DLK82" s="4"/>
      <c r="DLL82" s="4"/>
      <c r="DLM82" s="4"/>
      <c r="DLN82" s="4"/>
      <c r="DLO82" s="4"/>
      <c r="DLP82" s="4"/>
      <c r="DLQ82" s="4"/>
      <c r="DLR82" s="4"/>
      <c r="DLS82" s="4"/>
      <c r="DLT82" s="4"/>
      <c r="DLU82" s="4"/>
      <c r="DLV82" s="4"/>
      <c r="DLW82" s="4"/>
      <c r="DLX82" s="4"/>
      <c r="DLY82" s="4"/>
      <c r="DLZ82" s="4"/>
      <c r="DMA82" s="4"/>
      <c r="DMB82" s="4"/>
      <c r="DMC82" s="4"/>
      <c r="DMD82" s="4"/>
      <c r="DME82" s="4"/>
      <c r="DMF82" s="4"/>
      <c r="DMG82" s="4"/>
      <c r="DMH82" s="4"/>
      <c r="DMI82" s="4"/>
      <c r="DMJ82" s="4"/>
      <c r="DMK82" s="4"/>
      <c r="DML82" s="4"/>
      <c r="DMM82" s="4"/>
      <c r="DMN82" s="4"/>
      <c r="DMO82" s="4"/>
      <c r="DMP82" s="4"/>
      <c r="DMQ82" s="4"/>
      <c r="DMR82" s="4"/>
      <c r="DMS82" s="4"/>
      <c r="DMT82" s="4"/>
      <c r="DMU82" s="4"/>
      <c r="DMV82" s="4"/>
      <c r="DMW82" s="4"/>
      <c r="DMX82" s="4"/>
      <c r="DMY82" s="4"/>
      <c r="DMZ82" s="4"/>
      <c r="DNA82" s="4"/>
      <c r="DNB82" s="4"/>
      <c r="DNC82" s="4"/>
      <c r="DND82" s="4"/>
      <c r="DNE82" s="4"/>
      <c r="DNF82" s="4"/>
      <c r="DNG82" s="4"/>
      <c r="DNH82" s="4"/>
      <c r="DNI82" s="4"/>
      <c r="DNJ82" s="4"/>
      <c r="DNK82" s="4"/>
      <c r="DNL82" s="4"/>
      <c r="DNM82" s="4"/>
      <c r="DNN82" s="4"/>
      <c r="DNO82" s="4"/>
      <c r="DNP82" s="4"/>
      <c r="DNQ82" s="4"/>
      <c r="DNR82" s="4"/>
      <c r="DNS82" s="4"/>
      <c r="DNT82" s="4"/>
      <c r="DNU82" s="4"/>
      <c r="DNV82" s="4"/>
      <c r="DNW82" s="4"/>
      <c r="DNX82" s="4"/>
      <c r="DNY82" s="4"/>
      <c r="DNZ82" s="4"/>
      <c r="DOA82" s="4"/>
      <c r="DOB82" s="4"/>
      <c r="DOC82" s="4"/>
      <c r="DOD82" s="4"/>
      <c r="DOE82" s="4"/>
      <c r="DOF82" s="4"/>
      <c r="DOG82" s="4"/>
      <c r="DOH82" s="4"/>
      <c r="DOI82" s="4"/>
      <c r="DOJ82" s="4"/>
      <c r="DOK82" s="4"/>
      <c r="DOL82" s="4"/>
      <c r="DOM82" s="4"/>
      <c r="DON82" s="4"/>
      <c r="DOO82" s="4"/>
      <c r="DOP82" s="4"/>
      <c r="DOQ82" s="4"/>
      <c r="DOR82" s="4"/>
      <c r="DOS82" s="4"/>
      <c r="DOT82" s="4"/>
      <c r="DOU82" s="4"/>
      <c r="DOV82" s="4"/>
      <c r="DOW82" s="4"/>
      <c r="DOX82" s="4"/>
      <c r="DOY82" s="4"/>
      <c r="DOZ82" s="4"/>
      <c r="DPA82" s="4"/>
      <c r="DPB82" s="4"/>
      <c r="DPC82" s="4"/>
      <c r="DPD82" s="4"/>
      <c r="DPE82" s="4"/>
      <c r="DPF82" s="4"/>
      <c r="DPG82" s="4"/>
      <c r="DPH82" s="4"/>
      <c r="DPI82" s="4"/>
      <c r="DPJ82" s="4"/>
      <c r="DPK82" s="4"/>
      <c r="DPL82" s="4"/>
      <c r="DPM82" s="4"/>
      <c r="DPN82" s="4"/>
      <c r="DPO82" s="4"/>
      <c r="DPP82" s="4"/>
      <c r="DPQ82" s="4"/>
      <c r="DPR82" s="4"/>
      <c r="DPS82" s="4"/>
      <c r="DPT82" s="4"/>
      <c r="DPU82" s="4"/>
      <c r="DPV82" s="4"/>
      <c r="DPW82" s="4"/>
      <c r="DPX82" s="4"/>
      <c r="DPY82" s="4"/>
      <c r="DPZ82" s="4"/>
      <c r="DQA82" s="4"/>
      <c r="DQB82" s="4"/>
      <c r="DQC82" s="4"/>
      <c r="DQD82" s="4"/>
      <c r="DQE82" s="4"/>
      <c r="DQF82" s="4"/>
      <c r="DQG82" s="4"/>
      <c r="DQH82" s="4"/>
      <c r="DQI82" s="4"/>
      <c r="DQJ82" s="4"/>
      <c r="DQK82" s="4"/>
      <c r="DQL82" s="4"/>
      <c r="DQM82" s="4"/>
      <c r="DQN82" s="4"/>
      <c r="DQO82" s="4"/>
      <c r="DQP82" s="4"/>
      <c r="DQQ82" s="4"/>
      <c r="DQR82" s="4"/>
      <c r="DQS82" s="4"/>
      <c r="DQT82" s="4"/>
      <c r="DQU82" s="4"/>
      <c r="DQV82" s="4"/>
      <c r="DQW82" s="4"/>
      <c r="DQX82" s="4"/>
      <c r="DQY82" s="4"/>
      <c r="DQZ82" s="4"/>
      <c r="DRA82" s="4"/>
      <c r="DRB82" s="4"/>
      <c r="DRC82" s="4"/>
      <c r="DRD82" s="4"/>
      <c r="DRE82" s="4"/>
      <c r="DRF82" s="4"/>
      <c r="DRG82" s="4"/>
      <c r="DRH82" s="4"/>
      <c r="DRI82" s="4"/>
      <c r="DRJ82" s="4"/>
      <c r="DRK82" s="4"/>
      <c r="DRL82" s="4"/>
      <c r="DRM82" s="4"/>
      <c r="DRN82" s="4"/>
      <c r="DRO82" s="4"/>
      <c r="DRP82" s="4"/>
      <c r="DRQ82" s="4"/>
      <c r="DRR82" s="4"/>
      <c r="DRS82" s="4"/>
      <c r="DRT82" s="4"/>
      <c r="DRU82" s="4"/>
      <c r="DRV82" s="4"/>
      <c r="DRW82" s="4"/>
      <c r="DRX82" s="4"/>
      <c r="DRY82" s="4"/>
      <c r="DRZ82" s="4"/>
      <c r="DSA82" s="4"/>
      <c r="DSB82" s="4"/>
      <c r="DSC82" s="4"/>
      <c r="DSD82" s="4"/>
      <c r="DSE82" s="4"/>
      <c r="DSF82" s="4"/>
      <c r="DSG82" s="4"/>
      <c r="DSH82" s="4"/>
      <c r="DSI82" s="4"/>
      <c r="DSJ82" s="4"/>
      <c r="DSK82" s="4"/>
      <c r="DSL82" s="4"/>
      <c r="DSM82" s="4"/>
      <c r="DSN82" s="4"/>
      <c r="DSO82" s="4"/>
      <c r="DSP82" s="4"/>
      <c r="DSQ82" s="4"/>
      <c r="DSR82" s="4"/>
      <c r="DSS82" s="4"/>
      <c r="DST82" s="4"/>
      <c r="DSU82" s="4"/>
      <c r="DSV82" s="4"/>
      <c r="DSW82" s="4"/>
      <c r="DSX82" s="4"/>
      <c r="DSY82" s="4"/>
      <c r="DSZ82" s="4"/>
      <c r="DTA82" s="4"/>
      <c r="DTB82" s="4"/>
      <c r="DTC82" s="4"/>
      <c r="DTD82" s="4"/>
      <c r="DTE82" s="4"/>
      <c r="DTF82" s="4"/>
      <c r="DTG82" s="4"/>
      <c r="DTH82" s="4"/>
      <c r="DTI82" s="4"/>
      <c r="DTJ82" s="4"/>
      <c r="DTK82" s="4"/>
      <c r="DTL82" s="4"/>
      <c r="DTM82" s="4"/>
      <c r="DTN82" s="4"/>
      <c r="DTO82" s="4"/>
      <c r="DTP82" s="4"/>
      <c r="DTQ82" s="4"/>
      <c r="DTR82" s="4"/>
      <c r="DTS82" s="4"/>
      <c r="DTT82" s="4"/>
      <c r="DTU82" s="4"/>
      <c r="DTV82" s="4"/>
      <c r="DTW82" s="4"/>
      <c r="DTX82" s="4"/>
      <c r="DTY82" s="4"/>
      <c r="DTZ82" s="4"/>
      <c r="DUA82" s="4"/>
      <c r="DUB82" s="4"/>
      <c r="DUC82" s="4"/>
      <c r="DUD82" s="4"/>
      <c r="DUE82" s="4"/>
      <c r="DUF82" s="4"/>
      <c r="DUG82" s="4"/>
      <c r="DUH82" s="4"/>
      <c r="DUI82" s="4"/>
      <c r="DUJ82" s="4"/>
      <c r="DUK82" s="4"/>
      <c r="DUL82" s="4"/>
      <c r="DUM82" s="4"/>
      <c r="DUN82" s="4"/>
      <c r="DUO82" s="4"/>
      <c r="DUP82" s="4"/>
      <c r="DUQ82" s="4"/>
      <c r="DUR82" s="4"/>
      <c r="DUS82" s="4"/>
      <c r="DUT82" s="4"/>
      <c r="DUU82" s="4"/>
      <c r="DUV82" s="4"/>
      <c r="DUW82" s="4"/>
      <c r="DUX82" s="4"/>
      <c r="DUY82" s="4"/>
      <c r="DUZ82" s="4"/>
      <c r="DVA82" s="4"/>
      <c r="DVB82" s="4"/>
      <c r="DVC82" s="4"/>
      <c r="DVD82" s="4"/>
      <c r="DVE82" s="4"/>
      <c r="DVF82" s="4"/>
      <c r="DVG82" s="4"/>
      <c r="DVH82" s="4"/>
      <c r="DVI82" s="4"/>
      <c r="DVJ82" s="4"/>
      <c r="DVK82" s="4"/>
      <c r="DVL82" s="4"/>
      <c r="DVM82" s="4"/>
      <c r="DVN82" s="4"/>
      <c r="DVO82" s="4"/>
      <c r="DVP82" s="4"/>
      <c r="DVQ82" s="4"/>
      <c r="DVR82" s="4"/>
      <c r="DVS82" s="4"/>
      <c r="DVT82" s="4"/>
      <c r="DVU82" s="4"/>
      <c r="DVV82" s="4"/>
      <c r="DVW82" s="4"/>
      <c r="DVX82" s="4"/>
      <c r="DVY82" s="4"/>
      <c r="DVZ82" s="4"/>
      <c r="DWA82" s="4"/>
      <c r="DWB82" s="4"/>
      <c r="DWC82" s="4"/>
      <c r="DWD82" s="4"/>
      <c r="DWE82" s="4"/>
      <c r="DWF82" s="4"/>
      <c r="DWG82" s="4"/>
      <c r="DWH82" s="4"/>
      <c r="DWI82" s="4"/>
      <c r="DWJ82" s="4"/>
      <c r="DWK82" s="4"/>
      <c r="DWL82" s="4"/>
      <c r="DWM82" s="4"/>
      <c r="DWN82" s="4"/>
      <c r="DWO82" s="4"/>
      <c r="DWP82" s="4"/>
      <c r="DWQ82" s="4"/>
      <c r="DWR82" s="4"/>
      <c r="DWS82" s="4"/>
      <c r="DWT82" s="4"/>
      <c r="DWU82" s="4"/>
      <c r="DWV82" s="4"/>
      <c r="DWW82" s="4"/>
      <c r="DWX82" s="4"/>
      <c r="DWY82" s="4"/>
      <c r="DWZ82" s="4"/>
      <c r="DXA82" s="4"/>
      <c r="DXB82" s="4"/>
      <c r="DXC82" s="4"/>
      <c r="DXD82" s="4"/>
      <c r="DXE82" s="4"/>
      <c r="DXF82" s="4"/>
      <c r="DXG82" s="4"/>
      <c r="DXH82" s="4"/>
      <c r="DXI82" s="4"/>
      <c r="DXJ82" s="4"/>
      <c r="DXK82" s="4"/>
      <c r="DXL82" s="4"/>
      <c r="DXM82" s="4"/>
      <c r="DXN82" s="4"/>
      <c r="DXO82" s="4"/>
      <c r="DXP82" s="4"/>
      <c r="DXQ82" s="4"/>
      <c r="DXR82" s="4"/>
      <c r="DXS82" s="4"/>
      <c r="DXT82" s="4"/>
      <c r="DXU82" s="4"/>
      <c r="DXV82" s="4"/>
      <c r="DXW82" s="4"/>
      <c r="DXX82" s="4"/>
      <c r="DXY82" s="4"/>
      <c r="DXZ82" s="4"/>
      <c r="DYA82" s="4"/>
      <c r="DYB82" s="4"/>
      <c r="DYC82" s="4"/>
      <c r="DYD82" s="4"/>
      <c r="DYE82" s="4"/>
      <c r="DYF82" s="4"/>
      <c r="DYG82" s="4"/>
      <c r="DYH82" s="4"/>
      <c r="DYI82" s="4"/>
      <c r="DYJ82" s="4"/>
      <c r="DYK82" s="4"/>
      <c r="DYL82" s="4"/>
      <c r="DYM82" s="4"/>
      <c r="DYN82" s="4"/>
      <c r="DYO82" s="4"/>
      <c r="DYP82" s="4"/>
      <c r="DYQ82" s="4"/>
      <c r="DYR82" s="4"/>
      <c r="DYS82" s="4"/>
      <c r="DYT82" s="4"/>
      <c r="DYU82" s="4"/>
      <c r="DYV82" s="4"/>
      <c r="DYW82" s="4"/>
      <c r="DYX82" s="4"/>
      <c r="DYY82" s="4"/>
      <c r="DYZ82" s="4"/>
      <c r="DZA82" s="4"/>
      <c r="DZB82" s="4"/>
      <c r="DZC82" s="4"/>
      <c r="DZD82" s="4"/>
      <c r="DZE82" s="4"/>
      <c r="DZF82" s="4"/>
      <c r="DZG82" s="4"/>
      <c r="DZH82" s="4"/>
      <c r="DZI82" s="4"/>
      <c r="DZJ82" s="4"/>
      <c r="DZK82" s="4"/>
      <c r="DZL82" s="4"/>
      <c r="DZM82" s="4"/>
      <c r="DZN82" s="4"/>
      <c r="DZO82" s="4"/>
      <c r="DZP82" s="4"/>
      <c r="DZQ82" s="4"/>
      <c r="DZR82" s="4"/>
      <c r="DZS82" s="4"/>
      <c r="DZT82" s="4"/>
      <c r="DZU82" s="4"/>
      <c r="DZV82" s="4"/>
      <c r="DZW82" s="4"/>
      <c r="DZX82" s="4"/>
      <c r="DZY82" s="4"/>
      <c r="DZZ82" s="4"/>
      <c r="EAA82" s="4"/>
      <c r="EAB82" s="4"/>
      <c r="EAC82" s="4"/>
      <c r="EAD82" s="4"/>
      <c r="EAE82" s="4"/>
      <c r="EAF82" s="4"/>
      <c r="EAG82" s="4"/>
      <c r="EAH82" s="4"/>
      <c r="EAI82" s="4"/>
      <c r="EAJ82" s="4"/>
      <c r="EAK82" s="4"/>
      <c r="EAL82" s="4"/>
      <c r="EAM82" s="4"/>
      <c r="EAN82" s="4"/>
      <c r="EAO82" s="4"/>
      <c r="EAP82" s="4"/>
      <c r="EAQ82" s="4"/>
      <c r="EAR82" s="4"/>
      <c r="EAS82" s="4"/>
      <c r="EAT82" s="4"/>
      <c r="EAU82" s="4"/>
      <c r="EAV82" s="4"/>
      <c r="EAW82" s="4"/>
      <c r="EAX82" s="4"/>
      <c r="EAY82" s="4"/>
      <c r="EAZ82" s="4"/>
      <c r="EBA82" s="4"/>
      <c r="EBB82" s="4"/>
      <c r="EBC82" s="4"/>
      <c r="EBD82" s="4"/>
      <c r="EBE82" s="4"/>
      <c r="EBF82" s="4"/>
      <c r="EBG82" s="4"/>
      <c r="EBH82" s="4"/>
      <c r="EBI82" s="4"/>
      <c r="EBJ82" s="4"/>
      <c r="EBK82" s="4"/>
      <c r="EBL82" s="4"/>
      <c r="EBM82" s="4"/>
      <c r="EBN82" s="4"/>
      <c r="EBO82" s="4"/>
      <c r="EBP82" s="4"/>
      <c r="EBQ82" s="4"/>
      <c r="EBR82" s="4"/>
      <c r="EBS82" s="4"/>
      <c r="EBT82" s="4"/>
      <c r="EBU82" s="4"/>
      <c r="EBV82" s="4"/>
      <c r="EBW82" s="4"/>
      <c r="EBX82" s="4"/>
      <c r="EBY82" s="4"/>
      <c r="EBZ82" s="4"/>
      <c r="ECA82" s="4"/>
      <c r="ECB82" s="4"/>
      <c r="ECC82" s="4"/>
      <c r="ECD82" s="4"/>
      <c r="ECE82" s="4"/>
      <c r="ECF82" s="4"/>
      <c r="ECG82" s="4"/>
      <c r="ECH82" s="4"/>
      <c r="ECI82" s="4"/>
      <c r="ECJ82" s="4"/>
      <c r="ECK82" s="4"/>
      <c r="ECL82" s="4"/>
      <c r="ECM82" s="4"/>
      <c r="ECN82" s="4"/>
      <c r="ECO82" s="4"/>
      <c r="ECP82" s="4"/>
      <c r="ECQ82" s="4"/>
      <c r="ECR82" s="4"/>
      <c r="ECS82" s="4"/>
      <c r="ECT82" s="4"/>
      <c r="ECU82" s="4"/>
      <c r="ECV82" s="4"/>
      <c r="ECW82" s="4"/>
      <c r="ECX82" s="4"/>
      <c r="ECY82" s="4"/>
      <c r="ECZ82" s="4"/>
      <c r="EDA82" s="4"/>
      <c r="EDB82" s="4"/>
      <c r="EDC82" s="4"/>
      <c r="EDD82" s="4"/>
      <c r="EDE82" s="4"/>
      <c r="EDF82" s="4"/>
      <c r="EDG82" s="4"/>
      <c r="EDH82" s="4"/>
      <c r="EDI82" s="4"/>
      <c r="EDJ82" s="4"/>
      <c r="EDK82" s="4"/>
      <c r="EDL82" s="4"/>
      <c r="EDM82" s="4"/>
      <c r="EDN82" s="4"/>
      <c r="EDO82" s="4"/>
      <c r="EDP82" s="4"/>
      <c r="EDQ82" s="4"/>
      <c r="EDR82" s="4"/>
      <c r="EDS82" s="4"/>
      <c r="EDT82" s="4"/>
      <c r="EDU82" s="4"/>
      <c r="EDV82" s="4"/>
      <c r="EDW82" s="4"/>
      <c r="EDX82" s="4"/>
      <c r="EDY82" s="4"/>
      <c r="EDZ82" s="4"/>
      <c r="EEA82" s="4"/>
      <c r="EEB82" s="4"/>
      <c r="EEC82" s="4"/>
      <c r="EED82" s="4"/>
      <c r="EEE82" s="4"/>
      <c r="EEF82" s="4"/>
      <c r="EEG82" s="4"/>
      <c r="EEH82" s="4"/>
      <c r="EEI82" s="4"/>
      <c r="EEJ82" s="4"/>
      <c r="EEK82" s="4"/>
      <c r="EEL82" s="4"/>
      <c r="EEM82" s="4"/>
      <c r="EEN82" s="4"/>
      <c r="EEO82" s="4"/>
      <c r="EEP82" s="4"/>
      <c r="EEQ82" s="4"/>
      <c r="EER82" s="4"/>
      <c r="EES82" s="4"/>
      <c r="EET82" s="4"/>
      <c r="EEU82" s="4"/>
      <c r="EEV82" s="4"/>
      <c r="EEW82" s="4"/>
      <c r="EEX82" s="4"/>
      <c r="EEY82" s="4"/>
      <c r="EEZ82" s="4"/>
      <c r="EFA82" s="4"/>
      <c r="EFB82" s="4"/>
      <c r="EFC82" s="4"/>
      <c r="EFD82" s="4"/>
      <c r="EFE82" s="4"/>
      <c r="EFF82" s="4"/>
      <c r="EFG82" s="4"/>
      <c r="EFH82" s="4"/>
      <c r="EFI82" s="4"/>
      <c r="EFJ82" s="4"/>
      <c r="EFK82" s="4"/>
      <c r="EFL82" s="4"/>
      <c r="EFM82" s="4"/>
      <c r="EFN82" s="4"/>
      <c r="EFO82" s="4"/>
      <c r="EFP82" s="4"/>
      <c r="EFQ82" s="4"/>
      <c r="EFR82" s="4"/>
      <c r="EFS82" s="4"/>
      <c r="EFT82" s="4"/>
      <c r="EFU82" s="4"/>
      <c r="EFV82" s="4"/>
      <c r="EFW82" s="4"/>
      <c r="EFX82" s="4"/>
      <c r="EFY82" s="4"/>
      <c r="EFZ82" s="4"/>
      <c r="EGA82" s="4"/>
      <c r="EGB82" s="4"/>
      <c r="EGC82" s="4"/>
      <c r="EGD82" s="4"/>
      <c r="EGE82" s="4"/>
      <c r="EGF82" s="4"/>
      <c r="EGG82" s="4"/>
      <c r="EGH82" s="4"/>
      <c r="EGI82" s="4"/>
      <c r="EGJ82" s="4"/>
      <c r="EGK82" s="4"/>
      <c r="EGL82" s="4"/>
      <c r="EGM82" s="4"/>
      <c r="EGN82" s="4"/>
      <c r="EGO82" s="4"/>
      <c r="EGP82" s="4"/>
      <c r="EGQ82" s="4"/>
      <c r="EGR82" s="4"/>
      <c r="EGS82" s="4"/>
      <c r="EGT82" s="4"/>
      <c r="EGU82" s="4"/>
      <c r="EGV82" s="4"/>
      <c r="EGW82" s="4"/>
      <c r="EGX82" s="4"/>
      <c r="EGY82" s="4"/>
      <c r="EGZ82" s="4"/>
      <c r="EHA82" s="4"/>
      <c r="EHB82" s="4"/>
      <c r="EHC82" s="4"/>
      <c r="EHD82" s="4"/>
      <c r="EHE82" s="4"/>
      <c r="EHF82" s="4"/>
      <c r="EHG82" s="4"/>
      <c r="EHH82" s="4"/>
      <c r="EHI82" s="4"/>
      <c r="EHJ82" s="4"/>
      <c r="EHK82" s="4"/>
      <c r="EHL82" s="4"/>
      <c r="EHM82" s="4"/>
      <c r="EHN82" s="4"/>
      <c r="EHO82" s="4"/>
      <c r="EHP82" s="4"/>
      <c r="EHQ82" s="4"/>
      <c r="EHR82" s="4"/>
      <c r="EHS82" s="4"/>
      <c r="EHT82" s="4"/>
      <c r="EHU82" s="4"/>
      <c r="EHV82" s="4"/>
      <c r="EHW82" s="4"/>
      <c r="EHX82" s="4"/>
      <c r="EHY82" s="4"/>
      <c r="EHZ82" s="4"/>
      <c r="EIA82" s="4"/>
      <c r="EIB82" s="4"/>
      <c r="EIC82" s="4"/>
      <c r="EID82" s="4"/>
      <c r="EIE82" s="4"/>
      <c r="EIF82" s="4"/>
      <c r="EIG82" s="4"/>
      <c r="EIH82" s="4"/>
      <c r="EII82" s="4"/>
      <c r="EIJ82" s="4"/>
      <c r="EIK82" s="4"/>
      <c r="EIL82" s="4"/>
      <c r="EIM82" s="4"/>
      <c r="EIN82" s="4"/>
      <c r="EIO82" s="4"/>
      <c r="EIP82" s="4"/>
      <c r="EIQ82" s="4"/>
      <c r="EIR82" s="4"/>
      <c r="EIS82" s="4"/>
      <c r="EIT82" s="4"/>
      <c r="EIU82" s="4"/>
      <c r="EIV82" s="4"/>
      <c r="EIW82" s="4"/>
      <c r="EIX82" s="4"/>
      <c r="EIY82" s="4"/>
      <c r="EIZ82" s="4"/>
      <c r="EJA82" s="4"/>
      <c r="EJB82" s="4"/>
      <c r="EJC82" s="4"/>
      <c r="EJD82" s="4"/>
      <c r="EJE82" s="4"/>
      <c r="EJF82" s="4"/>
      <c r="EJG82" s="4"/>
      <c r="EJH82" s="4"/>
      <c r="EJI82" s="4"/>
      <c r="EJJ82" s="4"/>
      <c r="EJK82" s="4"/>
      <c r="EJL82" s="4"/>
      <c r="EJM82" s="4"/>
      <c r="EJN82" s="4"/>
      <c r="EJO82" s="4"/>
      <c r="EJP82" s="4"/>
      <c r="EJQ82" s="4"/>
      <c r="EJR82" s="4"/>
      <c r="EJS82" s="4"/>
      <c r="EJT82" s="4"/>
      <c r="EJU82" s="4"/>
      <c r="EJV82" s="4"/>
      <c r="EJW82" s="4"/>
      <c r="EJX82" s="4"/>
      <c r="EJY82" s="4"/>
      <c r="EJZ82" s="4"/>
      <c r="EKA82" s="4"/>
      <c r="EKB82" s="4"/>
      <c r="EKC82" s="4"/>
      <c r="EKD82" s="4"/>
      <c r="EKE82" s="4"/>
      <c r="EKF82" s="4"/>
      <c r="EKG82" s="4"/>
      <c r="EKH82" s="4"/>
      <c r="EKI82" s="4"/>
      <c r="EKJ82" s="4"/>
      <c r="EKK82" s="4"/>
      <c r="EKL82" s="4"/>
      <c r="EKM82" s="4"/>
      <c r="EKN82" s="4"/>
      <c r="EKO82" s="4"/>
      <c r="EKP82" s="4"/>
      <c r="EKQ82" s="4"/>
      <c r="EKR82" s="4"/>
      <c r="EKS82" s="4"/>
      <c r="EKT82" s="4"/>
      <c r="EKU82" s="4"/>
      <c r="EKV82" s="4"/>
      <c r="EKW82" s="4"/>
      <c r="EKX82" s="4"/>
      <c r="EKY82" s="4"/>
      <c r="EKZ82" s="4"/>
      <c r="ELA82" s="4"/>
      <c r="ELB82" s="4"/>
      <c r="ELC82" s="4"/>
      <c r="ELD82" s="4"/>
      <c r="ELE82" s="4"/>
      <c r="ELF82" s="4"/>
      <c r="ELG82" s="4"/>
      <c r="ELH82" s="4"/>
      <c r="ELI82" s="4"/>
      <c r="ELJ82" s="4"/>
      <c r="ELK82" s="4"/>
      <c r="ELL82" s="4"/>
      <c r="ELM82" s="4"/>
      <c r="ELN82" s="4"/>
      <c r="ELO82" s="4"/>
      <c r="ELP82" s="4"/>
      <c r="ELQ82" s="4"/>
      <c r="ELR82" s="4"/>
      <c r="ELS82" s="4"/>
      <c r="ELT82" s="4"/>
      <c r="ELU82" s="4"/>
      <c r="ELV82" s="4"/>
      <c r="ELW82" s="4"/>
      <c r="ELX82" s="4"/>
      <c r="ELY82" s="4"/>
      <c r="ELZ82" s="4"/>
      <c r="EMA82" s="4"/>
      <c r="EMB82" s="4"/>
      <c r="EMC82" s="4"/>
      <c r="EMD82" s="4"/>
      <c r="EME82" s="4"/>
      <c r="EMF82" s="4"/>
      <c r="EMG82" s="4"/>
      <c r="EMH82" s="4"/>
      <c r="EMI82" s="4"/>
      <c r="EMJ82" s="4"/>
      <c r="EMK82" s="4"/>
      <c r="EML82" s="4"/>
      <c r="EMM82" s="4"/>
      <c r="EMN82" s="4"/>
      <c r="EMO82" s="4"/>
      <c r="EMP82" s="4"/>
      <c r="EMQ82" s="4"/>
      <c r="EMR82" s="4"/>
      <c r="EMS82" s="4"/>
      <c r="EMT82" s="4"/>
      <c r="EMU82" s="4"/>
      <c r="EMV82" s="4"/>
      <c r="EMW82" s="4"/>
      <c r="EMX82" s="4"/>
      <c r="EMY82" s="4"/>
      <c r="EMZ82" s="4"/>
      <c r="ENA82" s="4"/>
      <c r="ENB82" s="4"/>
      <c r="ENC82" s="4"/>
      <c r="END82" s="4"/>
      <c r="ENE82" s="4"/>
      <c r="ENF82" s="4"/>
      <c r="ENG82" s="4"/>
      <c r="ENH82" s="4"/>
      <c r="ENI82" s="4"/>
      <c r="ENJ82" s="4"/>
      <c r="ENK82" s="4"/>
      <c r="ENL82" s="4"/>
      <c r="ENM82" s="4"/>
      <c r="ENN82" s="4"/>
      <c r="ENO82" s="4"/>
      <c r="ENP82" s="4"/>
      <c r="ENQ82" s="4"/>
      <c r="ENR82" s="4"/>
      <c r="ENS82" s="4"/>
      <c r="ENT82" s="4"/>
      <c r="ENU82" s="4"/>
      <c r="ENV82" s="4"/>
      <c r="ENW82" s="4"/>
      <c r="ENX82" s="4"/>
      <c r="ENY82" s="4"/>
      <c r="ENZ82" s="4"/>
      <c r="EOA82" s="4"/>
      <c r="EOB82" s="4"/>
      <c r="EOC82" s="4"/>
      <c r="EOD82" s="4"/>
      <c r="EOE82" s="4"/>
      <c r="EOF82" s="4"/>
      <c r="EOG82" s="4"/>
      <c r="EOH82" s="4"/>
      <c r="EOI82" s="4"/>
      <c r="EOJ82" s="4"/>
      <c r="EOK82" s="4"/>
      <c r="EOL82" s="4"/>
      <c r="EOM82" s="4"/>
      <c r="EON82" s="4"/>
      <c r="EOO82" s="4"/>
      <c r="EOP82" s="4"/>
      <c r="EOQ82" s="4"/>
      <c r="EOR82" s="4"/>
      <c r="EOS82" s="4"/>
      <c r="EOT82" s="4"/>
      <c r="EOU82" s="4"/>
      <c r="EOV82" s="4"/>
      <c r="EOW82" s="4"/>
      <c r="EOX82" s="4"/>
      <c r="EOY82" s="4"/>
      <c r="EOZ82" s="4"/>
      <c r="EPA82" s="4"/>
      <c r="EPB82" s="4"/>
      <c r="EPC82" s="4"/>
      <c r="EPD82" s="4"/>
      <c r="EPE82" s="4"/>
      <c r="EPF82" s="4"/>
      <c r="EPG82" s="4"/>
      <c r="EPH82" s="4"/>
      <c r="EPI82" s="4"/>
      <c r="EPJ82" s="4"/>
      <c r="EPK82" s="4"/>
      <c r="EPL82" s="4"/>
      <c r="EPM82" s="4"/>
      <c r="EPN82" s="4"/>
      <c r="EPO82" s="4"/>
      <c r="EPP82" s="4"/>
      <c r="EPQ82" s="4"/>
      <c r="EPR82" s="4"/>
      <c r="EPS82" s="4"/>
      <c r="EPT82" s="4"/>
      <c r="EPU82" s="4"/>
      <c r="EPV82" s="4"/>
      <c r="EPW82" s="4"/>
      <c r="EPX82" s="4"/>
      <c r="EPY82" s="4"/>
      <c r="EPZ82" s="4"/>
      <c r="EQA82" s="4"/>
      <c r="EQB82" s="4"/>
      <c r="EQC82" s="4"/>
      <c r="EQD82" s="4"/>
      <c r="EQE82" s="4"/>
      <c r="EQF82" s="4"/>
      <c r="EQG82" s="4"/>
      <c r="EQH82" s="4"/>
      <c r="EQI82" s="4"/>
      <c r="EQJ82" s="4"/>
      <c r="EQK82" s="4"/>
      <c r="EQL82" s="4"/>
      <c r="EQM82" s="4"/>
      <c r="EQN82" s="4"/>
      <c r="EQO82" s="4"/>
      <c r="EQP82" s="4"/>
      <c r="EQQ82" s="4"/>
      <c r="EQR82" s="4"/>
      <c r="EQS82" s="4"/>
      <c r="EQT82" s="4"/>
      <c r="EQU82" s="4"/>
      <c r="EQV82" s="4"/>
      <c r="EQW82" s="4"/>
      <c r="EQX82" s="4"/>
      <c r="EQY82" s="4"/>
      <c r="EQZ82" s="4"/>
      <c r="ERA82" s="4"/>
      <c r="ERB82" s="4"/>
      <c r="ERC82" s="4"/>
      <c r="ERD82" s="4"/>
      <c r="ERE82" s="4"/>
      <c r="ERF82" s="4"/>
      <c r="ERG82" s="4"/>
      <c r="ERH82" s="4"/>
      <c r="ERI82" s="4"/>
      <c r="ERJ82" s="4"/>
      <c r="ERK82" s="4"/>
      <c r="ERL82" s="4"/>
      <c r="ERM82" s="4"/>
      <c r="ERN82" s="4"/>
      <c r="ERO82" s="4"/>
      <c r="ERP82" s="4"/>
      <c r="ERQ82" s="4"/>
      <c r="ERR82" s="4"/>
      <c r="ERS82" s="4"/>
      <c r="ERT82" s="4"/>
      <c r="ERU82" s="4"/>
      <c r="ERV82" s="4"/>
      <c r="ERW82" s="4"/>
      <c r="ERX82" s="4"/>
      <c r="ERY82" s="4"/>
      <c r="ERZ82" s="4"/>
      <c r="ESA82" s="4"/>
      <c r="ESB82" s="4"/>
      <c r="ESC82" s="4"/>
      <c r="ESD82" s="4"/>
      <c r="ESE82" s="4"/>
      <c r="ESF82" s="4"/>
      <c r="ESG82" s="4"/>
      <c r="ESH82" s="4"/>
      <c r="ESI82" s="4"/>
      <c r="ESJ82" s="4"/>
      <c r="ESK82" s="4"/>
      <c r="ESL82" s="4"/>
      <c r="ESM82" s="4"/>
      <c r="ESN82" s="4"/>
      <c r="ESO82" s="4"/>
      <c r="ESP82" s="4"/>
      <c r="ESQ82" s="4"/>
      <c r="ESR82" s="4"/>
      <c r="ESS82" s="4"/>
      <c r="EST82" s="4"/>
      <c r="ESU82" s="4"/>
      <c r="ESV82" s="4"/>
      <c r="ESW82" s="4"/>
      <c r="ESX82" s="4"/>
      <c r="ESY82" s="4"/>
      <c r="ESZ82" s="4"/>
      <c r="ETA82" s="4"/>
      <c r="ETB82" s="4"/>
      <c r="ETC82" s="4"/>
      <c r="ETD82" s="4"/>
      <c r="ETE82" s="4"/>
      <c r="ETF82" s="4"/>
      <c r="ETG82" s="4"/>
      <c r="ETH82" s="4"/>
      <c r="ETI82" s="4"/>
      <c r="ETJ82" s="4"/>
      <c r="ETK82" s="4"/>
      <c r="ETL82" s="4"/>
      <c r="ETM82" s="4"/>
      <c r="ETN82" s="4"/>
      <c r="ETO82" s="4"/>
      <c r="ETP82" s="4"/>
      <c r="ETQ82" s="4"/>
      <c r="ETR82" s="4"/>
      <c r="ETS82" s="4"/>
      <c r="ETT82" s="4"/>
      <c r="ETU82" s="4"/>
      <c r="ETV82" s="4"/>
      <c r="ETW82" s="4"/>
      <c r="ETX82" s="4"/>
      <c r="ETY82" s="4"/>
      <c r="ETZ82" s="4"/>
      <c r="EUA82" s="4"/>
      <c r="EUB82" s="4"/>
      <c r="EUC82" s="4"/>
      <c r="EUD82" s="4"/>
      <c r="EUE82" s="4"/>
      <c r="EUF82" s="4"/>
      <c r="EUG82" s="4"/>
      <c r="EUH82" s="4"/>
      <c r="EUI82" s="4"/>
      <c r="EUJ82" s="4"/>
      <c r="EUK82" s="4"/>
      <c r="EUL82" s="4"/>
      <c r="EUM82" s="4"/>
      <c r="EUN82" s="4"/>
      <c r="EUO82" s="4"/>
      <c r="EUP82" s="4"/>
      <c r="EUQ82" s="4"/>
      <c r="EUR82" s="4"/>
      <c r="EUS82" s="4"/>
      <c r="EUT82" s="4"/>
      <c r="EUU82" s="4"/>
      <c r="EUV82" s="4"/>
      <c r="EUW82" s="4"/>
      <c r="EUX82" s="4"/>
      <c r="EUY82" s="4"/>
      <c r="EUZ82" s="4"/>
      <c r="EVA82" s="4"/>
      <c r="EVB82" s="4"/>
      <c r="EVC82" s="4"/>
      <c r="EVD82" s="4"/>
      <c r="EVE82" s="4"/>
      <c r="EVF82" s="4"/>
      <c r="EVG82" s="4"/>
      <c r="EVH82" s="4"/>
      <c r="EVI82" s="4"/>
      <c r="EVJ82" s="4"/>
      <c r="EVK82" s="4"/>
      <c r="EVL82" s="4"/>
      <c r="EVM82" s="4"/>
      <c r="EVN82" s="4"/>
      <c r="EVO82" s="4"/>
      <c r="EVP82" s="4"/>
      <c r="EVQ82" s="4"/>
      <c r="EVR82" s="4"/>
      <c r="EVS82" s="4"/>
      <c r="EVT82" s="4"/>
      <c r="EVU82" s="4"/>
      <c r="EVV82" s="4"/>
      <c r="EVW82" s="4"/>
      <c r="EVX82" s="4"/>
      <c r="EVY82" s="4"/>
      <c r="EVZ82" s="4"/>
      <c r="EWA82" s="4"/>
      <c r="EWB82" s="4"/>
      <c r="EWC82" s="4"/>
      <c r="EWD82" s="4"/>
      <c r="EWE82" s="4"/>
      <c r="EWF82" s="4"/>
      <c r="EWG82" s="4"/>
      <c r="EWH82" s="4"/>
      <c r="EWI82" s="4"/>
      <c r="EWJ82" s="4"/>
      <c r="EWK82" s="4"/>
      <c r="EWL82" s="4"/>
      <c r="EWM82" s="4"/>
      <c r="EWN82" s="4"/>
      <c r="EWO82" s="4"/>
      <c r="EWP82" s="4"/>
      <c r="EWQ82" s="4"/>
      <c r="EWR82" s="4"/>
      <c r="EWS82" s="4"/>
      <c r="EWT82" s="4"/>
      <c r="EWU82" s="4"/>
      <c r="EWV82" s="4"/>
      <c r="EWW82" s="4"/>
      <c r="EWX82" s="4"/>
      <c r="EWY82" s="4"/>
      <c r="EWZ82" s="4"/>
      <c r="EXA82" s="4"/>
      <c r="EXB82" s="4"/>
      <c r="EXC82" s="4"/>
      <c r="EXD82" s="4"/>
      <c r="EXE82" s="4"/>
      <c r="EXF82" s="4"/>
      <c r="EXG82" s="4"/>
      <c r="EXH82" s="4"/>
      <c r="EXI82" s="4"/>
      <c r="EXJ82" s="4"/>
      <c r="EXK82" s="4"/>
      <c r="EXL82" s="4"/>
      <c r="EXM82" s="4"/>
      <c r="EXN82" s="4"/>
      <c r="EXO82" s="4"/>
      <c r="EXP82" s="4"/>
      <c r="EXQ82" s="4"/>
      <c r="EXR82" s="4"/>
      <c r="EXS82" s="4"/>
      <c r="EXT82" s="4"/>
      <c r="EXU82" s="4"/>
      <c r="EXV82" s="4"/>
      <c r="EXW82" s="4"/>
      <c r="EXX82" s="4"/>
      <c r="EXY82" s="4"/>
      <c r="EXZ82" s="4"/>
      <c r="EYA82" s="4"/>
      <c r="EYB82" s="4"/>
      <c r="EYC82" s="4"/>
      <c r="EYD82" s="4"/>
      <c r="EYE82" s="4"/>
      <c r="EYF82" s="4"/>
      <c r="EYG82" s="4"/>
      <c r="EYH82" s="4"/>
      <c r="EYI82" s="4"/>
      <c r="EYJ82" s="4"/>
      <c r="EYK82" s="4"/>
      <c r="EYL82" s="4"/>
      <c r="EYM82" s="4"/>
      <c r="EYN82" s="4"/>
      <c r="EYO82" s="4"/>
      <c r="EYP82" s="4"/>
      <c r="EYQ82" s="4"/>
      <c r="EYR82" s="4"/>
      <c r="EYS82" s="4"/>
      <c r="EYT82" s="4"/>
      <c r="EYU82" s="4"/>
      <c r="EYV82" s="4"/>
      <c r="EYW82" s="4"/>
      <c r="EYX82" s="4"/>
      <c r="EYY82" s="4"/>
      <c r="EYZ82" s="4"/>
      <c r="EZA82" s="4"/>
      <c r="EZB82" s="4"/>
      <c r="EZC82" s="4"/>
      <c r="EZD82" s="4"/>
      <c r="EZE82" s="4"/>
      <c r="EZF82" s="4"/>
      <c r="EZG82" s="4"/>
      <c r="EZH82" s="4"/>
      <c r="EZI82" s="4"/>
      <c r="EZJ82" s="4"/>
      <c r="EZK82" s="4"/>
      <c r="EZL82" s="4"/>
      <c r="EZM82" s="4"/>
      <c r="EZN82" s="4"/>
      <c r="EZO82" s="4"/>
      <c r="EZP82" s="4"/>
      <c r="EZQ82" s="4"/>
      <c r="EZR82" s="4"/>
      <c r="EZS82" s="4"/>
      <c r="EZT82" s="4"/>
      <c r="EZU82" s="4"/>
      <c r="EZV82" s="4"/>
      <c r="EZW82" s="4"/>
      <c r="EZX82" s="4"/>
      <c r="EZY82" s="4"/>
      <c r="EZZ82" s="4"/>
      <c r="FAA82" s="4"/>
      <c r="FAB82" s="4"/>
      <c r="FAC82" s="4"/>
      <c r="FAD82" s="4"/>
      <c r="FAE82" s="4"/>
      <c r="FAF82" s="4"/>
      <c r="FAG82" s="4"/>
      <c r="FAH82" s="4"/>
      <c r="FAI82" s="4"/>
      <c r="FAJ82" s="4"/>
      <c r="FAK82" s="4"/>
      <c r="FAL82" s="4"/>
      <c r="FAM82" s="4"/>
      <c r="FAN82" s="4"/>
      <c r="FAO82" s="4"/>
      <c r="FAP82" s="4"/>
      <c r="FAQ82" s="4"/>
      <c r="FAR82" s="4"/>
      <c r="FAS82" s="4"/>
      <c r="FAT82" s="4"/>
      <c r="FAU82" s="4"/>
      <c r="FAV82" s="4"/>
      <c r="FAW82" s="4"/>
      <c r="FAX82" s="4"/>
      <c r="FAY82" s="4"/>
      <c r="FAZ82" s="4"/>
      <c r="FBA82" s="4"/>
      <c r="FBB82" s="4"/>
      <c r="FBC82" s="4"/>
      <c r="FBD82" s="4"/>
      <c r="FBE82" s="4"/>
      <c r="FBF82" s="4"/>
      <c r="FBG82" s="4"/>
      <c r="FBH82" s="4"/>
      <c r="FBI82" s="4"/>
      <c r="FBJ82" s="4"/>
      <c r="FBK82" s="4"/>
      <c r="FBL82" s="4"/>
      <c r="FBM82" s="4"/>
      <c r="FBN82" s="4"/>
      <c r="FBO82" s="4"/>
      <c r="FBP82" s="4"/>
      <c r="FBQ82" s="4"/>
      <c r="FBR82" s="4"/>
      <c r="FBS82" s="4"/>
      <c r="FBT82" s="4"/>
      <c r="FBU82" s="4"/>
      <c r="FBV82" s="4"/>
      <c r="FBW82" s="4"/>
      <c r="FBX82" s="4"/>
      <c r="FBY82" s="4"/>
      <c r="FBZ82" s="4"/>
      <c r="FCA82" s="4"/>
      <c r="FCB82" s="4"/>
      <c r="FCC82" s="4"/>
      <c r="FCD82" s="4"/>
      <c r="FCE82" s="4"/>
      <c r="FCF82" s="4"/>
      <c r="FCG82" s="4"/>
      <c r="FCH82" s="4"/>
      <c r="FCI82" s="4"/>
      <c r="FCJ82" s="4"/>
      <c r="FCK82" s="4"/>
      <c r="FCL82" s="4"/>
      <c r="FCM82" s="4"/>
      <c r="FCN82" s="4"/>
      <c r="FCO82" s="4"/>
      <c r="FCP82" s="4"/>
      <c r="FCQ82" s="4"/>
      <c r="FCR82" s="4"/>
      <c r="FCS82" s="4"/>
      <c r="FCT82" s="4"/>
      <c r="FCU82" s="4"/>
      <c r="FCV82" s="4"/>
      <c r="FCW82" s="4"/>
      <c r="FCX82" s="4"/>
      <c r="FCY82" s="4"/>
      <c r="FCZ82" s="4"/>
      <c r="FDA82" s="4"/>
      <c r="FDB82" s="4"/>
      <c r="FDC82" s="4"/>
      <c r="FDD82" s="4"/>
      <c r="FDE82" s="4"/>
      <c r="FDF82" s="4"/>
      <c r="FDG82" s="4"/>
      <c r="FDH82" s="4"/>
      <c r="FDI82" s="4"/>
      <c r="FDJ82" s="4"/>
      <c r="FDK82" s="4"/>
      <c r="FDL82" s="4"/>
      <c r="FDM82" s="4"/>
      <c r="FDN82" s="4"/>
      <c r="FDO82" s="4"/>
      <c r="FDP82" s="4"/>
      <c r="FDQ82" s="4"/>
      <c r="FDR82" s="4"/>
      <c r="FDS82" s="4"/>
      <c r="FDT82" s="4"/>
      <c r="FDU82" s="4"/>
      <c r="FDV82" s="4"/>
      <c r="FDW82" s="4"/>
      <c r="FDX82" s="4"/>
      <c r="FDY82" s="4"/>
      <c r="FDZ82" s="4"/>
      <c r="FEA82" s="4"/>
      <c r="FEB82" s="4"/>
      <c r="FEC82" s="4"/>
      <c r="FED82" s="4"/>
      <c r="FEE82" s="4"/>
      <c r="FEF82" s="4"/>
      <c r="FEG82" s="4"/>
      <c r="FEH82" s="4"/>
      <c r="FEI82" s="4"/>
      <c r="FEJ82" s="4"/>
      <c r="FEK82" s="4"/>
      <c r="FEL82" s="4"/>
      <c r="FEM82" s="4"/>
      <c r="FEN82" s="4"/>
      <c r="FEO82" s="4"/>
      <c r="FEP82" s="4"/>
      <c r="FEQ82" s="4"/>
      <c r="FER82" s="4"/>
      <c r="FES82" s="4"/>
      <c r="FET82" s="4"/>
      <c r="FEU82" s="4"/>
      <c r="FEV82" s="4"/>
      <c r="FEW82" s="4"/>
      <c r="FEX82" s="4"/>
      <c r="FEY82" s="4"/>
      <c r="FEZ82" s="4"/>
      <c r="FFA82" s="4"/>
      <c r="FFB82" s="4"/>
      <c r="FFC82" s="4"/>
      <c r="FFD82" s="4"/>
      <c r="FFE82" s="4"/>
      <c r="FFF82" s="4"/>
      <c r="FFG82" s="4"/>
      <c r="FFH82" s="4"/>
      <c r="FFI82" s="4"/>
      <c r="FFJ82" s="4"/>
      <c r="FFK82" s="4"/>
      <c r="FFL82" s="4"/>
      <c r="FFM82" s="4"/>
      <c r="FFN82" s="4"/>
      <c r="FFO82" s="4"/>
      <c r="FFP82" s="4"/>
      <c r="FFQ82" s="4"/>
      <c r="FFR82" s="4"/>
      <c r="FFS82" s="4"/>
      <c r="FFT82" s="4"/>
      <c r="FFU82" s="4"/>
      <c r="FFV82" s="4"/>
      <c r="FFW82" s="4"/>
      <c r="FFX82" s="4"/>
      <c r="FFY82" s="4"/>
      <c r="FFZ82" s="4"/>
      <c r="FGA82" s="4"/>
      <c r="FGB82" s="4"/>
      <c r="FGC82" s="4"/>
      <c r="FGD82" s="4"/>
      <c r="FGE82" s="4"/>
      <c r="FGF82" s="4"/>
      <c r="FGG82" s="4"/>
      <c r="FGH82" s="4"/>
      <c r="FGI82" s="4"/>
      <c r="FGJ82" s="4"/>
      <c r="FGK82" s="4"/>
      <c r="FGL82" s="4"/>
      <c r="FGM82" s="4"/>
      <c r="FGN82" s="4"/>
      <c r="FGO82" s="4"/>
      <c r="FGP82" s="4"/>
      <c r="FGQ82" s="4"/>
      <c r="FGR82" s="4"/>
      <c r="FGS82" s="4"/>
      <c r="FGT82" s="4"/>
      <c r="FGU82" s="4"/>
      <c r="FGV82" s="4"/>
      <c r="FGW82" s="4"/>
      <c r="FGX82" s="4"/>
      <c r="FGY82" s="4"/>
      <c r="FGZ82" s="4"/>
      <c r="FHA82" s="4"/>
      <c r="FHB82" s="4"/>
      <c r="FHC82" s="4"/>
      <c r="FHD82" s="4"/>
      <c r="FHE82" s="4"/>
      <c r="FHF82" s="4"/>
      <c r="FHG82" s="4"/>
      <c r="FHH82" s="4"/>
      <c r="FHI82" s="4"/>
      <c r="FHJ82" s="4"/>
      <c r="FHK82" s="4"/>
      <c r="FHL82" s="4"/>
      <c r="FHM82" s="4"/>
      <c r="FHN82" s="4"/>
      <c r="FHO82" s="4"/>
      <c r="FHP82" s="4"/>
      <c r="FHQ82" s="4"/>
      <c r="FHR82" s="4"/>
      <c r="FHS82" s="4"/>
      <c r="FHT82" s="4"/>
      <c r="FHU82" s="4"/>
      <c r="FHV82" s="4"/>
      <c r="FHW82" s="4"/>
      <c r="FHX82" s="4"/>
      <c r="FHY82" s="4"/>
      <c r="FHZ82" s="4"/>
      <c r="FIA82" s="4"/>
      <c r="FIB82" s="4"/>
      <c r="FIC82" s="4"/>
      <c r="FID82" s="4"/>
      <c r="FIE82" s="4"/>
      <c r="FIF82" s="4"/>
      <c r="FIG82" s="4"/>
      <c r="FIH82" s="4"/>
      <c r="FII82" s="4"/>
      <c r="FIJ82" s="4"/>
      <c r="FIK82" s="4"/>
      <c r="FIL82" s="4"/>
      <c r="FIM82" s="4"/>
      <c r="FIN82" s="4"/>
      <c r="FIO82" s="4"/>
      <c r="FIP82" s="4"/>
      <c r="FIQ82" s="4"/>
      <c r="FIR82" s="4"/>
      <c r="FIS82" s="4"/>
      <c r="FIT82" s="4"/>
      <c r="FIU82" s="4"/>
      <c r="FIV82" s="4"/>
      <c r="FIW82" s="4"/>
      <c r="FIX82" s="4"/>
      <c r="FIY82" s="4"/>
      <c r="FIZ82" s="4"/>
      <c r="FJA82" s="4"/>
      <c r="FJB82" s="4"/>
      <c r="FJC82" s="4"/>
      <c r="FJD82" s="4"/>
      <c r="FJE82" s="4"/>
      <c r="FJF82" s="4"/>
      <c r="FJG82" s="4"/>
      <c r="FJH82" s="4"/>
      <c r="FJI82" s="4"/>
      <c r="FJJ82" s="4"/>
      <c r="FJK82" s="4"/>
      <c r="FJL82" s="4"/>
      <c r="FJM82" s="4"/>
      <c r="FJN82" s="4"/>
      <c r="FJO82" s="4"/>
      <c r="FJP82" s="4"/>
      <c r="FJQ82" s="4"/>
      <c r="FJR82" s="4"/>
      <c r="FJS82" s="4"/>
      <c r="FJT82" s="4"/>
      <c r="FJU82" s="4"/>
      <c r="FJV82" s="4"/>
      <c r="FJW82" s="4"/>
      <c r="FJX82" s="4"/>
      <c r="FJY82" s="4"/>
      <c r="FJZ82" s="4"/>
      <c r="FKA82" s="4"/>
      <c r="FKB82" s="4"/>
      <c r="FKC82" s="4"/>
      <c r="FKD82" s="4"/>
      <c r="FKE82" s="4"/>
      <c r="FKF82" s="4"/>
      <c r="FKG82" s="4"/>
      <c r="FKH82" s="4"/>
      <c r="FKI82" s="4"/>
      <c r="FKJ82" s="4"/>
      <c r="FKK82" s="4"/>
      <c r="FKL82" s="4"/>
      <c r="FKM82" s="4"/>
      <c r="FKN82" s="4"/>
      <c r="FKO82" s="4"/>
      <c r="FKP82" s="4"/>
      <c r="FKQ82" s="4"/>
      <c r="FKR82" s="4"/>
      <c r="FKS82" s="4"/>
      <c r="FKT82" s="4"/>
      <c r="FKU82" s="4"/>
      <c r="FKV82" s="4"/>
      <c r="FKW82" s="4"/>
      <c r="FKX82" s="4"/>
      <c r="FKY82" s="4"/>
      <c r="FKZ82" s="4"/>
      <c r="FLA82" s="4"/>
      <c r="FLB82" s="4"/>
      <c r="FLC82" s="4"/>
      <c r="FLD82" s="4"/>
      <c r="FLE82" s="4"/>
      <c r="FLF82" s="4"/>
      <c r="FLG82" s="4"/>
      <c r="FLH82" s="4"/>
      <c r="FLI82" s="4"/>
      <c r="FLJ82" s="4"/>
      <c r="FLK82" s="4"/>
      <c r="FLL82" s="4"/>
      <c r="FLM82" s="4"/>
      <c r="FLN82" s="4"/>
      <c r="FLO82" s="4"/>
      <c r="FLP82" s="4"/>
      <c r="FLQ82" s="4"/>
      <c r="FLR82" s="4"/>
      <c r="FLS82" s="4"/>
      <c r="FLT82" s="4"/>
      <c r="FLU82" s="4"/>
      <c r="FLV82" s="4"/>
      <c r="FLW82" s="4"/>
      <c r="FLX82" s="4"/>
      <c r="FLY82" s="4"/>
      <c r="FLZ82" s="4"/>
      <c r="FMA82" s="4"/>
      <c r="FMB82" s="4"/>
      <c r="FMC82" s="4"/>
      <c r="FMD82" s="4"/>
      <c r="FME82" s="4"/>
      <c r="FMF82" s="4"/>
      <c r="FMG82" s="4"/>
      <c r="FMH82" s="4"/>
      <c r="FMI82" s="4"/>
      <c r="FMJ82" s="4"/>
      <c r="FMK82" s="4"/>
      <c r="FML82" s="4"/>
      <c r="FMM82" s="4"/>
      <c r="FMN82" s="4"/>
      <c r="FMO82" s="4"/>
      <c r="FMP82" s="4"/>
      <c r="FMQ82" s="4"/>
      <c r="FMR82" s="4"/>
      <c r="FMS82" s="4"/>
      <c r="FMT82" s="4"/>
      <c r="FMU82" s="4"/>
      <c r="FMV82" s="4"/>
      <c r="FMW82" s="4"/>
      <c r="FMX82" s="4"/>
      <c r="FMY82" s="4"/>
      <c r="FMZ82" s="4"/>
      <c r="FNA82" s="4"/>
      <c r="FNB82" s="4"/>
      <c r="FNC82" s="4"/>
      <c r="FND82" s="4"/>
      <c r="FNE82" s="4"/>
      <c r="FNF82" s="4"/>
      <c r="FNG82" s="4"/>
      <c r="FNH82" s="4"/>
      <c r="FNI82" s="4"/>
      <c r="FNJ82" s="4"/>
      <c r="FNK82" s="4"/>
      <c r="FNL82" s="4"/>
      <c r="FNM82" s="4"/>
      <c r="FNN82" s="4"/>
      <c r="FNO82" s="4"/>
      <c r="FNP82" s="4"/>
      <c r="FNQ82" s="4"/>
      <c r="FNR82" s="4"/>
      <c r="FNS82" s="4"/>
      <c r="FNT82" s="4"/>
      <c r="FNU82" s="4"/>
      <c r="FNV82" s="4"/>
      <c r="FNW82" s="4"/>
      <c r="FNX82" s="4"/>
      <c r="FNY82" s="4"/>
      <c r="FNZ82" s="4"/>
      <c r="FOA82" s="4"/>
      <c r="FOB82" s="4"/>
      <c r="FOC82" s="4"/>
      <c r="FOD82" s="4"/>
      <c r="FOE82" s="4"/>
      <c r="FOF82" s="4"/>
      <c r="FOG82" s="4"/>
      <c r="FOH82" s="4"/>
      <c r="FOI82" s="4"/>
      <c r="FOJ82" s="4"/>
      <c r="FOK82" s="4"/>
      <c r="FOL82" s="4"/>
      <c r="FOM82" s="4"/>
      <c r="FON82" s="4"/>
      <c r="FOO82" s="4"/>
      <c r="FOP82" s="4"/>
      <c r="FOQ82" s="4"/>
      <c r="FOR82" s="4"/>
      <c r="FOS82" s="4"/>
      <c r="FOT82" s="4"/>
      <c r="FOU82" s="4"/>
      <c r="FOV82" s="4"/>
      <c r="FOW82" s="4"/>
      <c r="FOX82" s="4"/>
      <c r="FOY82" s="4"/>
      <c r="FOZ82" s="4"/>
      <c r="FPA82" s="4"/>
      <c r="FPB82" s="4"/>
      <c r="FPC82" s="4"/>
      <c r="FPD82" s="4"/>
      <c r="FPE82" s="4"/>
      <c r="FPF82" s="4"/>
      <c r="FPG82" s="4"/>
      <c r="FPH82" s="4"/>
      <c r="FPI82" s="4"/>
      <c r="FPJ82" s="4"/>
      <c r="FPK82" s="4"/>
      <c r="FPL82" s="4"/>
      <c r="FPM82" s="4"/>
      <c r="FPN82" s="4"/>
      <c r="FPO82" s="4"/>
      <c r="FPP82" s="4"/>
      <c r="FPQ82" s="4"/>
      <c r="FPR82" s="4"/>
      <c r="FPS82" s="4"/>
      <c r="FPT82" s="4"/>
      <c r="FPU82" s="4"/>
      <c r="FPV82" s="4"/>
      <c r="FPW82" s="4"/>
      <c r="FPX82" s="4"/>
      <c r="FPY82" s="4"/>
      <c r="FPZ82" s="4"/>
      <c r="FQA82" s="4"/>
      <c r="FQB82" s="4"/>
      <c r="FQC82" s="4"/>
      <c r="FQD82" s="4"/>
      <c r="FQE82" s="4"/>
      <c r="FQF82" s="4"/>
      <c r="FQG82" s="4"/>
      <c r="FQH82" s="4"/>
      <c r="FQI82" s="4"/>
      <c r="FQJ82" s="4"/>
      <c r="FQK82" s="4"/>
      <c r="FQL82" s="4"/>
      <c r="FQM82" s="4"/>
      <c r="FQN82" s="4"/>
      <c r="FQO82" s="4"/>
      <c r="FQP82" s="4"/>
      <c r="FQQ82" s="4"/>
      <c r="FQR82" s="4"/>
      <c r="FQS82" s="4"/>
      <c r="FQT82" s="4"/>
      <c r="FQU82" s="4"/>
      <c r="FQV82" s="4"/>
      <c r="FQW82" s="4"/>
      <c r="FQX82" s="4"/>
      <c r="FQY82" s="4"/>
      <c r="FQZ82" s="4"/>
      <c r="FRA82" s="4"/>
      <c r="FRB82" s="4"/>
      <c r="FRC82" s="4"/>
      <c r="FRD82" s="4"/>
      <c r="FRE82" s="4"/>
      <c r="FRF82" s="4"/>
      <c r="FRG82" s="4"/>
      <c r="FRH82" s="4"/>
      <c r="FRI82" s="4"/>
      <c r="FRJ82" s="4"/>
      <c r="FRK82" s="4"/>
      <c r="FRL82" s="4"/>
      <c r="FRM82" s="4"/>
      <c r="FRN82" s="4"/>
      <c r="FRO82" s="4"/>
      <c r="FRP82" s="4"/>
      <c r="FRQ82" s="4"/>
      <c r="FRR82" s="4"/>
      <c r="FRS82" s="4"/>
      <c r="FRT82" s="4"/>
      <c r="FRU82" s="4"/>
      <c r="FRV82" s="4"/>
      <c r="FRW82" s="4"/>
      <c r="FRX82" s="4"/>
      <c r="FRY82" s="4"/>
      <c r="FRZ82" s="4"/>
      <c r="FSA82" s="4"/>
      <c r="FSB82" s="4"/>
      <c r="FSC82" s="4"/>
      <c r="FSD82" s="4"/>
      <c r="FSE82" s="4"/>
      <c r="FSF82" s="4"/>
      <c r="FSG82" s="4"/>
      <c r="FSH82" s="4"/>
      <c r="FSI82" s="4"/>
      <c r="FSJ82" s="4"/>
      <c r="FSK82" s="4"/>
      <c r="FSL82" s="4"/>
      <c r="FSM82" s="4"/>
      <c r="FSN82" s="4"/>
      <c r="FSO82" s="4"/>
      <c r="FSP82" s="4"/>
      <c r="FSQ82" s="4"/>
      <c r="FSR82" s="4"/>
      <c r="FSS82" s="4"/>
      <c r="FST82" s="4"/>
      <c r="FSU82" s="4"/>
      <c r="FSV82" s="4"/>
      <c r="FSW82" s="4"/>
      <c r="FSX82" s="4"/>
      <c r="FSY82" s="4"/>
      <c r="FSZ82" s="4"/>
      <c r="FTA82" s="4"/>
      <c r="FTB82" s="4"/>
      <c r="FTC82" s="4"/>
      <c r="FTD82" s="4"/>
      <c r="FTE82" s="4"/>
      <c r="FTF82" s="4"/>
      <c r="FTG82" s="4"/>
      <c r="FTH82" s="4"/>
      <c r="FTI82" s="4"/>
      <c r="FTJ82" s="4"/>
      <c r="FTK82" s="4"/>
      <c r="FTL82" s="4"/>
      <c r="FTM82" s="4"/>
      <c r="FTN82" s="4"/>
      <c r="FTO82" s="4"/>
      <c r="FTP82" s="4"/>
      <c r="FTQ82" s="4"/>
      <c r="FTR82" s="4"/>
      <c r="FTS82" s="4"/>
      <c r="FTT82" s="4"/>
      <c r="FTU82" s="4"/>
      <c r="FTV82" s="4"/>
      <c r="FTW82" s="4"/>
      <c r="FTX82" s="4"/>
      <c r="FTY82" s="4"/>
      <c r="FTZ82" s="4"/>
      <c r="FUA82" s="4"/>
      <c r="FUB82" s="4"/>
      <c r="FUC82" s="4"/>
      <c r="FUD82" s="4"/>
      <c r="FUE82" s="4"/>
      <c r="FUF82" s="4"/>
      <c r="FUG82" s="4"/>
      <c r="FUH82" s="4"/>
      <c r="FUI82" s="4"/>
      <c r="FUJ82" s="4"/>
      <c r="FUK82" s="4"/>
      <c r="FUL82" s="4"/>
      <c r="FUM82" s="4"/>
      <c r="FUN82" s="4"/>
      <c r="FUO82" s="4"/>
      <c r="FUP82" s="4"/>
      <c r="FUQ82" s="4"/>
      <c r="FUR82" s="4"/>
      <c r="FUS82" s="4"/>
      <c r="FUT82" s="4"/>
      <c r="FUU82" s="4"/>
      <c r="FUV82" s="4"/>
      <c r="FUW82" s="4"/>
      <c r="FUX82" s="4"/>
      <c r="FUY82" s="4"/>
      <c r="FUZ82" s="4"/>
      <c r="FVA82" s="4"/>
      <c r="FVB82" s="4"/>
      <c r="FVC82" s="4"/>
      <c r="FVD82" s="4"/>
      <c r="FVE82" s="4"/>
      <c r="FVF82" s="4"/>
      <c r="FVG82" s="4"/>
      <c r="FVH82" s="4"/>
      <c r="FVI82" s="4"/>
      <c r="FVJ82" s="4"/>
      <c r="FVK82" s="4"/>
      <c r="FVL82" s="4"/>
      <c r="FVM82" s="4"/>
      <c r="FVN82" s="4"/>
      <c r="FVO82" s="4"/>
      <c r="FVP82" s="4"/>
      <c r="FVQ82" s="4"/>
      <c r="FVR82" s="4"/>
      <c r="FVS82" s="4"/>
      <c r="FVT82" s="4"/>
      <c r="FVU82" s="4"/>
      <c r="FVV82" s="4"/>
      <c r="FVW82" s="4"/>
      <c r="FVX82" s="4"/>
      <c r="FVY82" s="4"/>
      <c r="FVZ82" s="4"/>
      <c r="FWA82" s="4"/>
      <c r="FWB82" s="4"/>
      <c r="FWC82" s="4"/>
      <c r="FWD82" s="4"/>
      <c r="FWE82" s="4"/>
      <c r="FWF82" s="4"/>
      <c r="FWG82" s="4"/>
      <c r="FWH82" s="4"/>
      <c r="FWI82" s="4"/>
      <c r="FWJ82" s="4"/>
      <c r="FWK82" s="4"/>
      <c r="FWL82" s="4"/>
      <c r="FWM82" s="4"/>
      <c r="FWN82" s="4"/>
      <c r="FWO82" s="4"/>
      <c r="FWP82" s="4"/>
      <c r="FWQ82" s="4"/>
      <c r="FWR82" s="4"/>
      <c r="FWS82" s="4"/>
      <c r="FWT82" s="4"/>
      <c r="FWU82" s="4"/>
      <c r="FWV82" s="4"/>
      <c r="FWW82" s="4"/>
      <c r="FWX82" s="4"/>
      <c r="FWY82" s="4"/>
      <c r="FWZ82" s="4"/>
      <c r="FXA82" s="4"/>
      <c r="FXB82" s="4"/>
      <c r="FXC82" s="4"/>
      <c r="FXD82" s="4"/>
      <c r="FXE82" s="4"/>
      <c r="FXF82" s="4"/>
      <c r="FXG82" s="4"/>
      <c r="FXH82" s="4"/>
      <c r="FXI82" s="4"/>
      <c r="FXJ82" s="4"/>
      <c r="FXK82" s="4"/>
      <c r="FXL82" s="4"/>
      <c r="FXM82" s="4"/>
      <c r="FXN82" s="4"/>
      <c r="FXO82" s="4"/>
      <c r="FXP82" s="4"/>
      <c r="FXQ82" s="4"/>
      <c r="FXR82" s="4"/>
      <c r="FXS82" s="4"/>
      <c r="FXT82" s="4"/>
      <c r="FXU82" s="4"/>
      <c r="FXV82" s="4"/>
      <c r="FXW82" s="4"/>
      <c r="FXX82" s="4"/>
      <c r="FXY82" s="4"/>
      <c r="FXZ82" s="4"/>
      <c r="FYA82" s="4"/>
      <c r="FYB82" s="4"/>
      <c r="FYC82" s="4"/>
      <c r="FYD82" s="4"/>
      <c r="FYE82" s="4"/>
      <c r="FYF82" s="4"/>
      <c r="FYG82" s="4"/>
      <c r="FYH82" s="4"/>
      <c r="FYI82" s="4"/>
      <c r="FYJ82" s="4"/>
      <c r="FYK82" s="4"/>
      <c r="FYL82" s="4"/>
      <c r="FYM82" s="4"/>
      <c r="FYN82" s="4"/>
      <c r="FYO82" s="4"/>
      <c r="FYP82" s="4"/>
      <c r="FYQ82" s="4"/>
      <c r="FYR82" s="4"/>
      <c r="FYS82" s="4"/>
      <c r="FYT82" s="4"/>
      <c r="FYU82" s="4"/>
      <c r="FYV82" s="4"/>
      <c r="FYW82" s="4"/>
      <c r="FYX82" s="4"/>
      <c r="FYY82" s="4"/>
      <c r="FYZ82" s="4"/>
      <c r="FZA82" s="4"/>
      <c r="FZB82" s="4"/>
      <c r="FZC82" s="4"/>
      <c r="FZD82" s="4"/>
      <c r="FZE82" s="4"/>
      <c r="FZF82" s="4"/>
      <c r="FZG82" s="4"/>
      <c r="FZH82" s="4"/>
      <c r="FZI82" s="4"/>
      <c r="FZJ82" s="4"/>
      <c r="FZK82" s="4"/>
      <c r="FZL82" s="4"/>
      <c r="FZM82" s="4"/>
      <c r="FZN82" s="4"/>
      <c r="FZO82" s="4"/>
      <c r="FZP82" s="4"/>
      <c r="FZQ82" s="4"/>
      <c r="FZR82" s="4"/>
      <c r="FZS82" s="4"/>
      <c r="FZT82" s="4"/>
      <c r="FZU82" s="4"/>
      <c r="FZV82" s="4"/>
      <c r="FZW82" s="4"/>
      <c r="FZX82" s="4"/>
      <c r="FZY82" s="4"/>
      <c r="FZZ82" s="4"/>
      <c r="GAA82" s="4"/>
      <c r="GAB82" s="4"/>
      <c r="GAC82" s="4"/>
      <c r="GAD82" s="4"/>
      <c r="GAE82" s="4"/>
      <c r="GAF82" s="4"/>
      <c r="GAG82" s="4"/>
      <c r="GAH82" s="4"/>
      <c r="GAI82" s="4"/>
      <c r="GAJ82" s="4"/>
      <c r="GAK82" s="4"/>
      <c r="GAL82" s="4"/>
      <c r="GAM82" s="4"/>
      <c r="GAN82" s="4"/>
      <c r="GAO82" s="4"/>
      <c r="GAP82" s="4"/>
      <c r="GAQ82" s="4"/>
      <c r="GAR82" s="4"/>
      <c r="GAS82" s="4"/>
      <c r="GAT82" s="4"/>
      <c r="GAU82" s="4"/>
      <c r="GAV82" s="4"/>
      <c r="GAW82" s="4"/>
      <c r="GAX82" s="4"/>
      <c r="GAY82" s="4"/>
      <c r="GAZ82" s="4"/>
      <c r="GBA82" s="4"/>
      <c r="GBB82" s="4"/>
      <c r="GBC82" s="4"/>
      <c r="GBD82" s="4"/>
      <c r="GBE82" s="4"/>
      <c r="GBF82" s="4"/>
      <c r="GBG82" s="4"/>
      <c r="GBH82" s="4"/>
      <c r="GBI82" s="4"/>
      <c r="GBJ82" s="4"/>
      <c r="GBK82" s="4"/>
      <c r="GBL82" s="4"/>
      <c r="GBM82" s="4"/>
      <c r="GBN82" s="4"/>
      <c r="GBO82" s="4"/>
      <c r="GBP82" s="4"/>
      <c r="GBQ82" s="4"/>
      <c r="GBR82" s="4"/>
      <c r="GBS82" s="4"/>
      <c r="GBT82" s="4"/>
      <c r="GBU82" s="4"/>
      <c r="GBV82" s="4"/>
      <c r="GBW82" s="4"/>
      <c r="GBX82" s="4"/>
      <c r="GBY82" s="4"/>
      <c r="GBZ82" s="4"/>
      <c r="GCA82" s="4"/>
      <c r="GCB82" s="4"/>
      <c r="GCC82" s="4"/>
      <c r="GCD82" s="4"/>
      <c r="GCE82" s="4"/>
      <c r="GCF82" s="4"/>
      <c r="GCG82" s="4"/>
      <c r="GCH82" s="4"/>
      <c r="GCI82" s="4"/>
      <c r="GCJ82" s="4"/>
      <c r="GCK82" s="4"/>
      <c r="GCL82" s="4"/>
      <c r="GCM82" s="4"/>
      <c r="GCN82" s="4"/>
      <c r="GCO82" s="4"/>
      <c r="GCP82" s="4"/>
      <c r="GCQ82" s="4"/>
      <c r="GCR82" s="4"/>
      <c r="GCS82" s="4"/>
      <c r="GCT82" s="4"/>
      <c r="GCU82" s="4"/>
      <c r="GCV82" s="4"/>
      <c r="GCW82" s="4"/>
      <c r="GCX82" s="4"/>
      <c r="GCY82" s="4"/>
      <c r="GCZ82" s="4"/>
      <c r="GDA82" s="4"/>
      <c r="GDB82" s="4"/>
      <c r="GDC82" s="4"/>
      <c r="GDD82" s="4"/>
      <c r="GDE82" s="4"/>
      <c r="GDF82" s="4"/>
      <c r="GDG82" s="4"/>
      <c r="GDH82" s="4"/>
      <c r="GDI82" s="4"/>
      <c r="GDJ82" s="4"/>
      <c r="GDK82" s="4"/>
      <c r="GDL82" s="4"/>
      <c r="GDM82" s="4"/>
      <c r="GDN82" s="4"/>
      <c r="GDO82" s="4"/>
      <c r="GDP82" s="4"/>
      <c r="GDQ82" s="4"/>
      <c r="GDR82" s="4"/>
      <c r="GDS82" s="4"/>
      <c r="GDT82" s="4"/>
      <c r="GDU82" s="4"/>
      <c r="GDV82" s="4"/>
      <c r="GDW82" s="4"/>
      <c r="GDX82" s="4"/>
      <c r="GDY82" s="4"/>
      <c r="GDZ82" s="4"/>
      <c r="GEA82" s="4"/>
      <c r="GEB82" s="4"/>
      <c r="GEC82" s="4"/>
      <c r="GED82" s="4"/>
      <c r="GEE82" s="4"/>
      <c r="GEF82" s="4"/>
      <c r="GEG82" s="4"/>
      <c r="GEH82" s="4"/>
      <c r="GEI82" s="4"/>
      <c r="GEJ82" s="4"/>
      <c r="GEK82" s="4"/>
      <c r="GEL82" s="4"/>
      <c r="GEM82" s="4"/>
      <c r="GEN82" s="4"/>
      <c r="GEO82" s="4"/>
      <c r="GEP82" s="4"/>
      <c r="GEQ82" s="4"/>
      <c r="GER82" s="4"/>
      <c r="GES82" s="4"/>
      <c r="GET82" s="4"/>
      <c r="GEU82" s="4"/>
      <c r="GEV82" s="4"/>
      <c r="GEW82" s="4"/>
      <c r="GEX82" s="4"/>
      <c r="GEY82" s="4"/>
      <c r="GEZ82" s="4"/>
      <c r="GFA82" s="4"/>
      <c r="GFB82" s="4"/>
      <c r="GFC82" s="4"/>
      <c r="GFD82" s="4"/>
      <c r="GFE82" s="4"/>
      <c r="GFF82" s="4"/>
      <c r="GFG82" s="4"/>
      <c r="GFH82" s="4"/>
      <c r="GFI82" s="4"/>
      <c r="GFJ82" s="4"/>
      <c r="GFK82" s="4"/>
      <c r="GFL82" s="4"/>
      <c r="GFM82" s="4"/>
      <c r="GFN82" s="4"/>
      <c r="GFO82" s="4"/>
      <c r="GFP82" s="4"/>
      <c r="GFQ82" s="4"/>
      <c r="GFR82" s="4"/>
      <c r="GFS82" s="4"/>
      <c r="GFT82" s="4"/>
      <c r="GFU82" s="4"/>
      <c r="GFV82" s="4"/>
      <c r="GFW82" s="4"/>
      <c r="GFX82" s="4"/>
      <c r="GFY82" s="4"/>
      <c r="GFZ82" s="4"/>
      <c r="GGA82" s="4"/>
      <c r="GGB82" s="4"/>
      <c r="GGC82" s="4"/>
      <c r="GGD82" s="4"/>
      <c r="GGE82" s="4"/>
      <c r="GGF82" s="4"/>
      <c r="GGG82" s="4"/>
      <c r="GGH82" s="4"/>
      <c r="GGI82" s="4"/>
      <c r="GGJ82" s="4"/>
      <c r="GGK82" s="4"/>
      <c r="GGL82" s="4"/>
      <c r="GGM82" s="4"/>
      <c r="GGN82" s="4"/>
      <c r="GGO82" s="4"/>
      <c r="GGP82" s="4"/>
      <c r="GGQ82" s="4"/>
      <c r="GGR82" s="4"/>
      <c r="GGS82" s="4"/>
      <c r="GGT82" s="4"/>
      <c r="GGU82" s="4"/>
      <c r="GGV82" s="4"/>
      <c r="GGW82" s="4"/>
      <c r="GGX82" s="4"/>
      <c r="GGY82" s="4"/>
      <c r="GGZ82" s="4"/>
      <c r="GHA82" s="4"/>
      <c r="GHB82" s="4"/>
      <c r="GHC82" s="4"/>
      <c r="GHD82" s="4"/>
      <c r="GHE82" s="4"/>
      <c r="GHF82" s="4"/>
      <c r="GHG82" s="4"/>
      <c r="GHH82" s="4"/>
      <c r="GHI82" s="4"/>
      <c r="GHJ82" s="4"/>
      <c r="GHK82" s="4"/>
      <c r="GHL82" s="4"/>
      <c r="GHM82" s="4"/>
      <c r="GHN82" s="4"/>
      <c r="GHO82" s="4"/>
      <c r="GHP82" s="4"/>
      <c r="GHQ82" s="4"/>
      <c r="GHR82" s="4"/>
      <c r="GHS82" s="4"/>
      <c r="GHT82" s="4"/>
      <c r="GHU82" s="4"/>
      <c r="GHV82" s="4"/>
      <c r="GHW82" s="4"/>
      <c r="GHX82" s="4"/>
      <c r="GHY82" s="4"/>
      <c r="GHZ82" s="4"/>
      <c r="GIA82" s="4"/>
      <c r="GIB82" s="4"/>
      <c r="GIC82" s="4"/>
      <c r="GID82" s="4"/>
      <c r="GIE82" s="4"/>
      <c r="GIF82" s="4"/>
      <c r="GIG82" s="4"/>
      <c r="GIH82" s="4"/>
      <c r="GII82" s="4"/>
      <c r="GIJ82" s="4"/>
      <c r="GIK82" s="4"/>
      <c r="GIL82" s="4"/>
      <c r="GIM82" s="4"/>
      <c r="GIN82" s="4"/>
      <c r="GIO82" s="4"/>
      <c r="GIP82" s="4"/>
      <c r="GIQ82" s="4"/>
      <c r="GIR82" s="4"/>
      <c r="GIS82" s="4"/>
      <c r="GIT82" s="4"/>
      <c r="GIU82" s="4"/>
      <c r="GIV82" s="4"/>
      <c r="GIW82" s="4"/>
      <c r="GIX82" s="4"/>
      <c r="GIY82" s="4"/>
      <c r="GIZ82" s="4"/>
      <c r="GJA82" s="4"/>
      <c r="GJB82" s="4"/>
      <c r="GJC82" s="4"/>
      <c r="GJD82" s="4"/>
      <c r="GJE82" s="4"/>
      <c r="GJF82" s="4"/>
      <c r="GJG82" s="4"/>
      <c r="GJH82" s="4"/>
      <c r="GJI82" s="4"/>
      <c r="GJJ82" s="4"/>
      <c r="GJK82" s="4"/>
      <c r="GJL82" s="4"/>
      <c r="GJM82" s="4"/>
      <c r="GJN82" s="4"/>
      <c r="GJO82" s="4"/>
      <c r="GJP82" s="4"/>
      <c r="GJQ82" s="4"/>
      <c r="GJR82" s="4"/>
      <c r="GJS82" s="4"/>
      <c r="GJT82" s="4"/>
      <c r="GJU82" s="4"/>
      <c r="GJV82" s="4"/>
      <c r="GJW82" s="4"/>
      <c r="GJX82" s="4"/>
      <c r="GJY82" s="4"/>
      <c r="GJZ82" s="4"/>
      <c r="GKA82" s="4"/>
      <c r="GKB82" s="4"/>
      <c r="GKC82" s="4"/>
      <c r="GKD82" s="4"/>
      <c r="GKE82" s="4"/>
      <c r="GKF82" s="4"/>
      <c r="GKG82" s="4"/>
      <c r="GKH82" s="4"/>
      <c r="GKI82" s="4"/>
      <c r="GKJ82" s="4"/>
      <c r="GKK82" s="4"/>
      <c r="GKL82" s="4"/>
      <c r="GKM82" s="4"/>
      <c r="GKN82" s="4"/>
      <c r="GKO82" s="4"/>
      <c r="GKP82" s="4"/>
      <c r="GKQ82" s="4"/>
      <c r="GKR82" s="4"/>
      <c r="GKS82" s="4"/>
      <c r="GKT82" s="4"/>
      <c r="GKU82" s="4"/>
      <c r="GKV82" s="4"/>
      <c r="GKW82" s="4"/>
      <c r="GKX82" s="4"/>
      <c r="GKY82" s="4"/>
      <c r="GKZ82" s="4"/>
      <c r="GLA82" s="4"/>
      <c r="GLB82" s="4"/>
      <c r="GLC82" s="4"/>
      <c r="GLD82" s="4"/>
      <c r="GLE82" s="4"/>
      <c r="GLF82" s="4"/>
      <c r="GLG82" s="4"/>
      <c r="GLH82" s="4"/>
      <c r="GLI82" s="4"/>
      <c r="GLJ82" s="4"/>
      <c r="GLK82" s="4"/>
      <c r="GLL82" s="4"/>
      <c r="GLM82" s="4"/>
      <c r="GLN82" s="4"/>
      <c r="GLO82" s="4"/>
      <c r="GLP82" s="4"/>
      <c r="GLQ82" s="4"/>
      <c r="GLR82" s="4"/>
      <c r="GLS82" s="4"/>
      <c r="GLT82" s="4"/>
      <c r="GLU82" s="4"/>
      <c r="GLV82" s="4"/>
      <c r="GLW82" s="4"/>
      <c r="GLX82" s="4"/>
      <c r="GLY82" s="4"/>
      <c r="GLZ82" s="4"/>
      <c r="GMA82" s="4"/>
      <c r="GMB82" s="4"/>
      <c r="GMC82" s="4"/>
      <c r="GMD82" s="4"/>
      <c r="GME82" s="4"/>
      <c r="GMF82" s="4"/>
      <c r="GMG82" s="4"/>
      <c r="GMH82" s="4"/>
      <c r="GMI82" s="4"/>
      <c r="GMJ82" s="4"/>
      <c r="GMK82" s="4"/>
      <c r="GML82" s="4"/>
      <c r="GMM82" s="4"/>
      <c r="GMN82" s="4"/>
      <c r="GMO82" s="4"/>
      <c r="GMP82" s="4"/>
      <c r="GMQ82" s="4"/>
      <c r="GMR82" s="4"/>
      <c r="GMS82" s="4"/>
      <c r="GMT82" s="4"/>
      <c r="GMU82" s="4"/>
      <c r="GMV82" s="4"/>
      <c r="GMW82" s="4"/>
      <c r="GMX82" s="4"/>
      <c r="GMY82" s="4"/>
      <c r="GMZ82" s="4"/>
      <c r="GNA82" s="4"/>
      <c r="GNB82" s="4"/>
      <c r="GNC82" s="4"/>
      <c r="GND82" s="4"/>
      <c r="GNE82" s="4"/>
      <c r="GNF82" s="4"/>
      <c r="GNG82" s="4"/>
      <c r="GNH82" s="4"/>
      <c r="GNI82" s="4"/>
      <c r="GNJ82" s="4"/>
      <c r="GNK82" s="4"/>
      <c r="GNL82" s="4"/>
      <c r="GNM82" s="4"/>
      <c r="GNN82" s="4"/>
      <c r="GNO82" s="4"/>
      <c r="GNP82" s="4"/>
      <c r="GNQ82" s="4"/>
      <c r="GNR82" s="4"/>
      <c r="GNS82" s="4"/>
      <c r="GNT82" s="4"/>
      <c r="GNU82" s="4"/>
      <c r="GNV82" s="4"/>
      <c r="GNW82" s="4"/>
      <c r="GNX82" s="4"/>
      <c r="GNY82" s="4"/>
      <c r="GNZ82" s="4"/>
      <c r="GOA82" s="4"/>
      <c r="GOB82" s="4"/>
      <c r="GOC82" s="4"/>
      <c r="GOD82" s="4"/>
      <c r="GOE82" s="4"/>
      <c r="GOF82" s="4"/>
      <c r="GOG82" s="4"/>
      <c r="GOH82" s="4"/>
      <c r="GOI82" s="4"/>
      <c r="GOJ82" s="4"/>
      <c r="GOK82" s="4"/>
      <c r="GOL82" s="4"/>
      <c r="GOM82" s="4"/>
      <c r="GON82" s="4"/>
      <c r="GOO82" s="4"/>
      <c r="GOP82" s="4"/>
      <c r="GOQ82" s="4"/>
      <c r="GOR82" s="4"/>
      <c r="GOS82" s="4"/>
      <c r="GOT82" s="4"/>
      <c r="GOU82" s="4"/>
      <c r="GOV82" s="4"/>
      <c r="GOW82" s="4"/>
      <c r="GOX82" s="4"/>
      <c r="GOY82" s="4"/>
      <c r="GOZ82" s="4"/>
      <c r="GPA82" s="4"/>
      <c r="GPB82" s="4"/>
      <c r="GPC82" s="4"/>
      <c r="GPD82" s="4"/>
      <c r="GPE82" s="4"/>
      <c r="GPF82" s="4"/>
      <c r="GPG82" s="4"/>
      <c r="GPH82" s="4"/>
      <c r="GPI82" s="4"/>
      <c r="GPJ82" s="4"/>
      <c r="GPK82" s="4"/>
      <c r="GPL82" s="4"/>
      <c r="GPM82" s="4"/>
      <c r="GPN82" s="4"/>
      <c r="GPO82" s="4"/>
      <c r="GPP82" s="4"/>
      <c r="GPQ82" s="4"/>
      <c r="GPR82" s="4"/>
      <c r="GPS82" s="4"/>
      <c r="GPT82" s="4"/>
      <c r="GPU82" s="4"/>
      <c r="GPV82" s="4"/>
      <c r="GPW82" s="4"/>
      <c r="GPX82" s="4"/>
      <c r="GPY82" s="4"/>
      <c r="GPZ82" s="4"/>
      <c r="GQA82" s="4"/>
      <c r="GQB82" s="4"/>
      <c r="GQC82" s="4"/>
      <c r="GQD82" s="4"/>
      <c r="GQE82" s="4"/>
      <c r="GQF82" s="4"/>
      <c r="GQG82" s="4"/>
      <c r="GQH82" s="4"/>
      <c r="GQI82" s="4"/>
      <c r="GQJ82" s="4"/>
      <c r="GQK82" s="4"/>
      <c r="GQL82" s="4"/>
      <c r="GQM82" s="4"/>
      <c r="GQN82" s="4"/>
      <c r="GQO82" s="4"/>
      <c r="GQP82" s="4"/>
      <c r="GQQ82" s="4"/>
      <c r="GQR82" s="4"/>
      <c r="GQS82" s="4"/>
      <c r="GQT82" s="4"/>
      <c r="GQU82" s="4"/>
      <c r="GQV82" s="4"/>
      <c r="GQW82" s="4"/>
      <c r="GQX82" s="4"/>
      <c r="GQY82" s="4"/>
      <c r="GQZ82" s="4"/>
      <c r="GRA82" s="4"/>
      <c r="GRB82" s="4"/>
      <c r="GRC82" s="4"/>
      <c r="GRD82" s="4"/>
      <c r="GRE82" s="4"/>
      <c r="GRF82" s="4"/>
      <c r="GRG82" s="4"/>
      <c r="GRH82" s="4"/>
      <c r="GRI82" s="4"/>
      <c r="GRJ82" s="4"/>
      <c r="GRK82" s="4"/>
      <c r="GRL82" s="4"/>
      <c r="GRM82" s="4"/>
      <c r="GRN82" s="4"/>
      <c r="GRO82" s="4"/>
      <c r="GRP82" s="4"/>
      <c r="GRQ82" s="4"/>
      <c r="GRR82" s="4"/>
      <c r="GRS82" s="4"/>
      <c r="GRT82" s="4"/>
      <c r="GRU82" s="4"/>
      <c r="GRV82" s="4"/>
      <c r="GRW82" s="4"/>
      <c r="GRX82" s="4"/>
      <c r="GRY82" s="4"/>
      <c r="GRZ82" s="4"/>
      <c r="GSA82" s="4"/>
      <c r="GSB82" s="4"/>
      <c r="GSC82" s="4"/>
      <c r="GSD82" s="4"/>
      <c r="GSE82" s="4"/>
      <c r="GSF82" s="4"/>
      <c r="GSG82" s="4"/>
      <c r="GSH82" s="4"/>
      <c r="GSI82" s="4"/>
      <c r="GSJ82" s="4"/>
      <c r="GSK82" s="4"/>
      <c r="GSL82" s="4"/>
      <c r="GSM82" s="4"/>
      <c r="GSN82" s="4"/>
      <c r="GSO82" s="4"/>
      <c r="GSP82" s="4"/>
      <c r="GSQ82" s="4"/>
      <c r="GSR82" s="4"/>
      <c r="GSS82" s="4"/>
      <c r="GST82" s="4"/>
      <c r="GSU82" s="4"/>
      <c r="GSV82" s="4"/>
      <c r="GSW82" s="4"/>
      <c r="GSX82" s="4"/>
      <c r="GSY82" s="4"/>
      <c r="GSZ82" s="4"/>
      <c r="GTA82" s="4"/>
      <c r="GTB82" s="4"/>
      <c r="GTC82" s="4"/>
      <c r="GTD82" s="4"/>
      <c r="GTE82" s="4"/>
      <c r="GTF82" s="4"/>
      <c r="GTG82" s="4"/>
      <c r="GTH82" s="4"/>
      <c r="GTI82" s="4"/>
      <c r="GTJ82" s="4"/>
      <c r="GTK82" s="4"/>
      <c r="GTL82" s="4"/>
      <c r="GTM82" s="4"/>
      <c r="GTN82" s="4"/>
      <c r="GTO82" s="4"/>
      <c r="GTP82" s="4"/>
      <c r="GTQ82" s="4"/>
      <c r="GTR82" s="4"/>
      <c r="GTS82" s="4"/>
      <c r="GTT82" s="4"/>
      <c r="GTU82" s="4"/>
      <c r="GTV82" s="4"/>
      <c r="GTW82" s="4"/>
      <c r="GTX82" s="4"/>
      <c r="GTY82" s="4"/>
      <c r="GTZ82" s="4"/>
      <c r="GUA82" s="4"/>
      <c r="GUB82" s="4"/>
      <c r="GUC82" s="4"/>
      <c r="GUD82" s="4"/>
      <c r="GUE82" s="4"/>
      <c r="GUF82" s="4"/>
      <c r="GUG82" s="4"/>
      <c r="GUH82" s="4"/>
      <c r="GUI82" s="4"/>
      <c r="GUJ82" s="4"/>
      <c r="GUK82" s="4"/>
      <c r="GUL82" s="4"/>
      <c r="GUM82" s="4"/>
      <c r="GUN82" s="4"/>
      <c r="GUO82" s="4"/>
      <c r="GUP82" s="4"/>
      <c r="GUQ82" s="4"/>
      <c r="GUR82" s="4"/>
      <c r="GUS82" s="4"/>
      <c r="GUT82" s="4"/>
      <c r="GUU82" s="4"/>
      <c r="GUV82" s="4"/>
      <c r="GUW82" s="4"/>
      <c r="GUX82" s="4"/>
      <c r="GUY82" s="4"/>
      <c r="GUZ82" s="4"/>
      <c r="GVA82" s="4"/>
      <c r="GVB82" s="4"/>
      <c r="GVC82" s="4"/>
      <c r="GVD82" s="4"/>
      <c r="GVE82" s="4"/>
      <c r="GVF82" s="4"/>
      <c r="GVG82" s="4"/>
      <c r="GVH82" s="4"/>
      <c r="GVI82" s="4"/>
      <c r="GVJ82" s="4"/>
      <c r="GVK82" s="4"/>
      <c r="GVL82" s="4"/>
      <c r="GVM82" s="4"/>
      <c r="GVN82" s="4"/>
      <c r="GVO82" s="4"/>
      <c r="GVP82" s="4"/>
      <c r="GVQ82" s="4"/>
      <c r="GVR82" s="4"/>
      <c r="GVS82" s="4"/>
      <c r="GVT82" s="4"/>
      <c r="GVU82" s="4"/>
      <c r="GVV82" s="4"/>
      <c r="GVW82" s="4"/>
      <c r="GVX82" s="4"/>
      <c r="GVY82" s="4"/>
      <c r="GVZ82" s="4"/>
      <c r="GWA82" s="4"/>
      <c r="GWB82" s="4"/>
      <c r="GWC82" s="4"/>
      <c r="GWD82" s="4"/>
      <c r="GWE82" s="4"/>
      <c r="GWF82" s="4"/>
      <c r="GWG82" s="4"/>
      <c r="GWH82" s="4"/>
      <c r="GWI82" s="4"/>
      <c r="GWJ82" s="4"/>
      <c r="GWK82" s="4"/>
      <c r="GWL82" s="4"/>
      <c r="GWM82" s="4"/>
      <c r="GWN82" s="4"/>
      <c r="GWO82" s="4"/>
      <c r="GWP82" s="4"/>
      <c r="GWQ82" s="4"/>
      <c r="GWR82" s="4"/>
      <c r="GWS82" s="4"/>
      <c r="GWT82" s="4"/>
      <c r="GWU82" s="4"/>
      <c r="GWV82" s="4"/>
      <c r="GWW82" s="4"/>
      <c r="GWX82" s="4"/>
      <c r="GWY82" s="4"/>
      <c r="GWZ82" s="4"/>
      <c r="GXA82" s="4"/>
      <c r="GXB82" s="4"/>
      <c r="GXC82" s="4"/>
      <c r="GXD82" s="4"/>
      <c r="GXE82" s="4"/>
      <c r="GXF82" s="4"/>
      <c r="GXG82" s="4"/>
      <c r="GXH82" s="4"/>
      <c r="GXI82" s="4"/>
      <c r="GXJ82" s="4"/>
      <c r="GXK82" s="4"/>
      <c r="GXL82" s="4"/>
      <c r="GXM82" s="4"/>
      <c r="GXN82" s="4"/>
      <c r="GXO82" s="4"/>
      <c r="GXP82" s="4"/>
      <c r="GXQ82" s="4"/>
      <c r="GXR82" s="4"/>
      <c r="GXS82" s="4"/>
      <c r="GXT82" s="4"/>
      <c r="GXU82" s="4"/>
      <c r="GXV82" s="4"/>
      <c r="GXW82" s="4"/>
      <c r="GXX82" s="4"/>
      <c r="GXY82" s="4"/>
      <c r="GXZ82" s="4"/>
      <c r="GYA82" s="4"/>
      <c r="GYB82" s="4"/>
      <c r="GYC82" s="4"/>
      <c r="GYD82" s="4"/>
      <c r="GYE82" s="4"/>
      <c r="GYF82" s="4"/>
      <c r="GYG82" s="4"/>
      <c r="GYH82" s="4"/>
      <c r="GYI82" s="4"/>
      <c r="GYJ82" s="4"/>
      <c r="GYK82" s="4"/>
      <c r="GYL82" s="4"/>
      <c r="GYM82" s="4"/>
      <c r="GYN82" s="4"/>
      <c r="GYO82" s="4"/>
      <c r="GYP82" s="4"/>
      <c r="GYQ82" s="4"/>
      <c r="GYR82" s="4"/>
      <c r="GYS82" s="4"/>
      <c r="GYT82" s="4"/>
      <c r="GYU82" s="4"/>
      <c r="GYV82" s="4"/>
      <c r="GYW82" s="4"/>
      <c r="GYX82" s="4"/>
      <c r="GYY82" s="4"/>
      <c r="GYZ82" s="4"/>
      <c r="GZA82" s="4"/>
      <c r="GZB82" s="4"/>
      <c r="GZC82" s="4"/>
      <c r="GZD82" s="4"/>
      <c r="GZE82" s="4"/>
      <c r="GZF82" s="4"/>
      <c r="GZG82" s="4"/>
      <c r="GZH82" s="4"/>
      <c r="GZI82" s="4"/>
      <c r="GZJ82" s="4"/>
      <c r="GZK82" s="4"/>
      <c r="GZL82" s="4"/>
      <c r="GZM82" s="4"/>
      <c r="GZN82" s="4"/>
      <c r="GZO82" s="4"/>
      <c r="GZP82" s="4"/>
      <c r="GZQ82" s="4"/>
      <c r="GZR82" s="4"/>
      <c r="GZS82" s="4"/>
      <c r="GZT82" s="4"/>
      <c r="GZU82" s="4"/>
      <c r="GZV82" s="4"/>
      <c r="GZW82" s="4"/>
      <c r="GZX82" s="4"/>
      <c r="GZY82" s="4"/>
      <c r="GZZ82" s="4"/>
      <c r="HAA82" s="4"/>
      <c r="HAB82" s="4"/>
      <c r="HAC82" s="4"/>
      <c r="HAD82" s="4"/>
      <c r="HAE82" s="4"/>
      <c r="HAF82" s="4"/>
      <c r="HAG82" s="4"/>
      <c r="HAH82" s="4"/>
      <c r="HAI82" s="4"/>
      <c r="HAJ82" s="4"/>
      <c r="HAK82" s="4"/>
      <c r="HAL82" s="4"/>
      <c r="HAM82" s="4"/>
      <c r="HAN82" s="4"/>
      <c r="HAO82" s="4"/>
      <c r="HAP82" s="4"/>
      <c r="HAQ82" s="4"/>
      <c r="HAR82" s="4"/>
      <c r="HAS82" s="4"/>
      <c r="HAT82" s="4"/>
      <c r="HAU82" s="4"/>
      <c r="HAV82" s="4"/>
      <c r="HAW82" s="4"/>
      <c r="HAX82" s="4"/>
      <c r="HAY82" s="4"/>
      <c r="HAZ82" s="4"/>
      <c r="HBA82" s="4"/>
      <c r="HBB82" s="4"/>
      <c r="HBC82" s="4"/>
      <c r="HBD82" s="4"/>
      <c r="HBE82" s="4"/>
      <c r="HBF82" s="4"/>
      <c r="HBG82" s="4"/>
      <c r="HBH82" s="4"/>
      <c r="HBI82" s="4"/>
      <c r="HBJ82" s="4"/>
      <c r="HBK82" s="4"/>
      <c r="HBL82" s="4"/>
      <c r="HBM82" s="4"/>
      <c r="HBN82" s="4"/>
      <c r="HBO82" s="4"/>
      <c r="HBP82" s="4"/>
      <c r="HBQ82" s="4"/>
      <c r="HBR82" s="4"/>
      <c r="HBS82" s="4"/>
      <c r="HBT82" s="4"/>
      <c r="HBU82" s="4"/>
      <c r="HBV82" s="4"/>
      <c r="HBW82" s="4"/>
      <c r="HBX82" s="4"/>
      <c r="HBY82" s="4"/>
      <c r="HBZ82" s="4"/>
      <c r="HCA82" s="4"/>
      <c r="HCB82" s="4"/>
      <c r="HCC82" s="4"/>
      <c r="HCD82" s="4"/>
      <c r="HCE82" s="4"/>
      <c r="HCF82" s="4"/>
      <c r="HCG82" s="4"/>
      <c r="HCH82" s="4"/>
      <c r="HCI82" s="4"/>
      <c r="HCJ82" s="4"/>
      <c r="HCK82" s="4"/>
      <c r="HCL82" s="4"/>
      <c r="HCM82" s="4"/>
      <c r="HCN82" s="4"/>
      <c r="HCO82" s="4"/>
      <c r="HCP82" s="4"/>
      <c r="HCQ82" s="4"/>
      <c r="HCR82" s="4"/>
      <c r="HCS82" s="4"/>
      <c r="HCT82" s="4"/>
      <c r="HCU82" s="4"/>
      <c r="HCV82" s="4"/>
      <c r="HCW82" s="4"/>
      <c r="HCX82" s="4"/>
      <c r="HCY82" s="4"/>
      <c r="HCZ82" s="4"/>
      <c r="HDA82" s="4"/>
      <c r="HDB82" s="4"/>
      <c r="HDC82" s="4"/>
      <c r="HDD82" s="4"/>
      <c r="HDE82" s="4"/>
      <c r="HDF82" s="4"/>
      <c r="HDG82" s="4"/>
      <c r="HDH82" s="4"/>
      <c r="HDI82" s="4"/>
      <c r="HDJ82" s="4"/>
      <c r="HDK82" s="4"/>
      <c r="HDL82" s="4"/>
      <c r="HDM82" s="4"/>
      <c r="HDN82" s="4"/>
      <c r="HDO82" s="4"/>
      <c r="HDP82" s="4"/>
      <c r="HDQ82" s="4"/>
      <c r="HDR82" s="4"/>
      <c r="HDS82" s="4"/>
      <c r="HDT82" s="4"/>
      <c r="HDU82" s="4"/>
      <c r="HDV82" s="4"/>
      <c r="HDW82" s="4"/>
      <c r="HDX82" s="4"/>
      <c r="HDY82" s="4"/>
      <c r="HDZ82" s="4"/>
      <c r="HEA82" s="4"/>
      <c r="HEB82" s="4"/>
      <c r="HEC82" s="4"/>
      <c r="HED82" s="4"/>
      <c r="HEE82" s="4"/>
      <c r="HEF82" s="4"/>
      <c r="HEG82" s="4"/>
      <c r="HEH82" s="4"/>
      <c r="HEI82" s="4"/>
      <c r="HEJ82" s="4"/>
      <c r="HEK82" s="4"/>
      <c r="HEL82" s="4"/>
      <c r="HEM82" s="4"/>
      <c r="HEN82" s="4"/>
      <c r="HEO82" s="4"/>
      <c r="HEP82" s="4"/>
      <c r="HEQ82" s="4"/>
      <c r="HER82" s="4"/>
      <c r="HES82" s="4"/>
      <c r="HET82" s="4"/>
      <c r="HEU82" s="4"/>
      <c r="HEV82" s="4"/>
      <c r="HEW82" s="4"/>
      <c r="HEX82" s="4"/>
      <c r="HEY82" s="4"/>
      <c r="HEZ82" s="4"/>
      <c r="HFA82" s="4"/>
      <c r="HFB82" s="4"/>
      <c r="HFC82" s="4"/>
      <c r="HFD82" s="4"/>
      <c r="HFE82" s="4"/>
      <c r="HFF82" s="4"/>
      <c r="HFG82" s="4"/>
      <c r="HFH82" s="4"/>
      <c r="HFI82" s="4"/>
      <c r="HFJ82" s="4"/>
      <c r="HFK82" s="4"/>
      <c r="HFL82" s="4"/>
      <c r="HFM82" s="4"/>
      <c r="HFN82" s="4"/>
      <c r="HFO82" s="4"/>
      <c r="HFP82" s="4"/>
      <c r="HFQ82" s="4"/>
      <c r="HFR82" s="4"/>
      <c r="HFS82" s="4"/>
      <c r="HFT82" s="4"/>
      <c r="HFU82" s="4"/>
      <c r="HFV82" s="4"/>
      <c r="HFW82" s="4"/>
      <c r="HFX82" s="4"/>
      <c r="HFY82" s="4"/>
      <c r="HFZ82" s="4"/>
      <c r="HGA82" s="4"/>
      <c r="HGB82" s="4"/>
      <c r="HGC82" s="4"/>
      <c r="HGD82" s="4"/>
      <c r="HGE82" s="4"/>
      <c r="HGF82" s="4"/>
      <c r="HGG82" s="4"/>
      <c r="HGH82" s="4"/>
      <c r="HGI82" s="4"/>
      <c r="HGJ82" s="4"/>
      <c r="HGK82" s="4"/>
      <c r="HGL82" s="4"/>
      <c r="HGM82" s="4"/>
      <c r="HGN82" s="4"/>
      <c r="HGO82" s="4"/>
      <c r="HGP82" s="4"/>
      <c r="HGQ82" s="4"/>
      <c r="HGR82" s="4"/>
      <c r="HGS82" s="4"/>
      <c r="HGT82" s="4"/>
      <c r="HGU82" s="4"/>
      <c r="HGV82" s="4"/>
      <c r="HGW82" s="4"/>
      <c r="HGX82" s="4"/>
      <c r="HGY82" s="4"/>
      <c r="HGZ82" s="4"/>
      <c r="HHA82" s="4"/>
      <c r="HHB82" s="4"/>
      <c r="HHC82" s="4"/>
      <c r="HHD82" s="4"/>
      <c r="HHE82" s="4"/>
      <c r="HHF82" s="4"/>
      <c r="HHG82" s="4"/>
      <c r="HHH82" s="4"/>
      <c r="HHI82" s="4"/>
      <c r="HHJ82" s="4"/>
      <c r="HHK82" s="4"/>
      <c r="HHL82" s="4"/>
      <c r="HHM82" s="4"/>
      <c r="HHN82" s="4"/>
      <c r="HHO82" s="4"/>
      <c r="HHP82" s="4"/>
      <c r="HHQ82" s="4"/>
      <c r="HHR82" s="4"/>
      <c r="HHS82" s="4"/>
      <c r="HHT82" s="4"/>
      <c r="HHU82" s="4"/>
      <c r="HHV82" s="4"/>
      <c r="HHW82" s="4"/>
      <c r="HHX82" s="4"/>
      <c r="HHY82" s="4"/>
      <c r="HHZ82" s="4"/>
      <c r="HIA82" s="4"/>
      <c r="HIB82" s="4"/>
      <c r="HIC82" s="4"/>
      <c r="HID82" s="4"/>
      <c r="HIE82" s="4"/>
      <c r="HIF82" s="4"/>
      <c r="HIG82" s="4"/>
      <c r="HIH82" s="4"/>
      <c r="HII82" s="4"/>
      <c r="HIJ82" s="4"/>
      <c r="HIK82" s="4"/>
      <c r="HIL82" s="4"/>
      <c r="HIM82" s="4"/>
      <c r="HIN82" s="4"/>
      <c r="HIO82" s="4"/>
      <c r="HIP82" s="4"/>
      <c r="HIQ82" s="4"/>
      <c r="HIR82" s="4"/>
      <c r="HIS82" s="4"/>
      <c r="HIT82" s="4"/>
      <c r="HIU82" s="4"/>
      <c r="HIV82" s="4"/>
      <c r="HIW82" s="4"/>
      <c r="HIX82" s="4"/>
      <c r="HIY82" s="4"/>
      <c r="HIZ82" s="4"/>
      <c r="HJA82" s="4"/>
      <c r="HJB82" s="4"/>
      <c r="HJC82" s="4"/>
      <c r="HJD82" s="4"/>
      <c r="HJE82" s="4"/>
      <c r="HJF82" s="4"/>
      <c r="HJG82" s="4"/>
      <c r="HJH82" s="4"/>
      <c r="HJI82" s="4"/>
      <c r="HJJ82" s="4"/>
      <c r="HJK82" s="4"/>
      <c r="HJL82" s="4"/>
      <c r="HJM82" s="4"/>
      <c r="HJN82" s="4"/>
      <c r="HJO82" s="4"/>
      <c r="HJP82" s="4"/>
      <c r="HJQ82" s="4"/>
      <c r="HJR82" s="4"/>
      <c r="HJS82" s="4"/>
      <c r="HJT82" s="4"/>
      <c r="HJU82" s="4"/>
      <c r="HJV82" s="4"/>
      <c r="HJW82" s="4"/>
      <c r="HJX82" s="4"/>
      <c r="HJY82" s="4"/>
      <c r="HJZ82" s="4"/>
      <c r="HKA82" s="4"/>
      <c r="HKB82" s="4"/>
      <c r="HKC82" s="4"/>
      <c r="HKD82" s="4"/>
      <c r="HKE82" s="4"/>
      <c r="HKF82" s="4"/>
      <c r="HKG82" s="4"/>
      <c r="HKH82" s="4"/>
      <c r="HKI82" s="4"/>
      <c r="HKJ82" s="4"/>
      <c r="HKK82" s="4"/>
      <c r="HKL82" s="4"/>
      <c r="HKM82" s="4"/>
      <c r="HKN82" s="4"/>
      <c r="HKO82" s="4"/>
      <c r="HKP82" s="4"/>
      <c r="HKQ82" s="4"/>
      <c r="HKR82" s="4"/>
      <c r="HKS82" s="4"/>
      <c r="HKT82" s="4"/>
      <c r="HKU82" s="4"/>
      <c r="HKV82" s="4"/>
      <c r="HKW82" s="4"/>
      <c r="HKX82" s="4"/>
      <c r="HKY82" s="4"/>
      <c r="HKZ82" s="4"/>
      <c r="HLA82" s="4"/>
      <c r="HLB82" s="4"/>
      <c r="HLC82" s="4"/>
      <c r="HLD82" s="4"/>
      <c r="HLE82" s="4"/>
      <c r="HLF82" s="4"/>
      <c r="HLG82" s="4"/>
      <c r="HLH82" s="4"/>
      <c r="HLI82" s="4"/>
      <c r="HLJ82" s="4"/>
      <c r="HLK82" s="4"/>
      <c r="HLL82" s="4"/>
      <c r="HLM82" s="4"/>
      <c r="HLN82" s="4"/>
      <c r="HLO82" s="4"/>
      <c r="HLP82" s="4"/>
      <c r="HLQ82" s="4"/>
      <c r="HLR82" s="4"/>
      <c r="HLS82" s="4"/>
      <c r="HLT82" s="4"/>
      <c r="HLU82" s="4"/>
      <c r="HLV82" s="4"/>
      <c r="HLW82" s="4"/>
      <c r="HLX82" s="4"/>
      <c r="HLY82" s="4"/>
      <c r="HLZ82" s="4"/>
      <c r="HMA82" s="4"/>
      <c r="HMB82" s="4"/>
      <c r="HMC82" s="4"/>
      <c r="HMD82" s="4"/>
      <c r="HME82" s="4"/>
      <c r="HMF82" s="4"/>
      <c r="HMG82" s="4"/>
      <c r="HMH82" s="4"/>
      <c r="HMI82" s="4"/>
      <c r="HMJ82" s="4"/>
      <c r="HMK82" s="4"/>
      <c r="HML82" s="4"/>
      <c r="HMM82" s="4"/>
      <c r="HMN82" s="4"/>
      <c r="HMO82" s="4"/>
      <c r="HMP82" s="4"/>
      <c r="HMQ82" s="4"/>
      <c r="HMR82" s="4"/>
      <c r="HMS82" s="4"/>
      <c r="HMT82" s="4"/>
      <c r="HMU82" s="4"/>
      <c r="HMV82" s="4"/>
      <c r="HMW82" s="4"/>
      <c r="HMX82" s="4"/>
      <c r="HMY82" s="4"/>
      <c r="HMZ82" s="4"/>
      <c r="HNA82" s="4"/>
      <c r="HNB82" s="4"/>
      <c r="HNC82" s="4"/>
      <c r="HND82" s="4"/>
      <c r="HNE82" s="4"/>
      <c r="HNF82" s="4"/>
      <c r="HNG82" s="4"/>
      <c r="HNH82" s="4"/>
      <c r="HNI82" s="4"/>
      <c r="HNJ82" s="4"/>
      <c r="HNK82" s="4"/>
      <c r="HNL82" s="4"/>
      <c r="HNM82" s="4"/>
      <c r="HNN82" s="4"/>
      <c r="HNO82" s="4"/>
      <c r="HNP82" s="4"/>
      <c r="HNQ82" s="4"/>
      <c r="HNR82" s="4"/>
      <c r="HNS82" s="4"/>
      <c r="HNT82" s="4"/>
      <c r="HNU82" s="4"/>
      <c r="HNV82" s="4"/>
      <c r="HNW82" s="4"/>
      <c r="HNX82" s="4"/>
      <c r="HNY82" s="4"/>
      <c r="HNZ82" s="4"/>
      <c r="HOA82" s="4"/>
      <c r="HOB82" s="4"/>
      <c r="HOC82" s="4"/>
      <c r="HOD82" s="4"/>
      <c r="HOE82" s="4"/>
      <c r="HOF82" s="4"/>
      <c r="HOG82" s="4"/>
      <c r="HOH82" s="4"/>
      <c r="HOI82" s="4"/>
      <c r="HOJ82" s="4"/>
      <c r="HOK82" s="4"/>
      <c r="HOL82" s="4"/>
      <c r="HOM82" s="4"/>
      <c r="HON82" s="4"/>
      <c r="HOO82" s="4"/>
      <c r="HOP82" s="4"/>
      <c r="HOQ82" s="4"/>
      <c r="HOR82" s="4"/>
      <c r="HOS82" s="4"/>
      <c r="HOT82" s="4"/>
      <c r="HOU82" s="4"/>
      <c r="HOV82" s="4"/>
      <c r="HOW82" s="4"/>
      <c r="HOX82" s="4"/>
      <c r="HOY82" s="4"/>
      <c r="HOZ82" s="4"/>
      <c r="HPA82" s="4"/>
      <c r="HPB82" s="4"/>
      <c r="HPC82" s="4"/>
      <c r="HPD82" s="4"/>
      <c r="HPE82" s="4"/>
      <c r="HPF82" s="4"/>
      <c r="HPG82" s="4"/>
      <c r="HPH82" s="4"/>
      <c r="HPI82" s="4"/>
      <c r="HPJ82" s="4"/>
      <c r="HPK82" s="4"/>
      <c r="HPL82" s="4"/>
      <c r="HPM82" s="4"/>
      <c r="HPN82" s="4"/>
      <c r="HPO82" s="4"/>
      <c r="HPP82" s="4"/>
      <c r="HPQ82" s="4"/>
      <c r="HPR82" s="4"/>
      <c r="HPS82" s="4"/>
      <c r="HPT82" s="4"/>
      <c r="HPU82" s="4"/>
      <c r="HPV82" s="4"/>
      <c r="HPW82" s="4"/>
      <c r="HPX82" s="4"/>
      <c r="HPY82" s="4"/>
      <c r="HPZ82" s="4"/>
      <c r="HQA82" s="4"/>
      <c r="HQB82" s="4"/>
      <c r="HQC82" s="4"/>
      <c r="HQD82" s="4"/>
      <c r="HQE82" s="4"/>
      <c r="HQF82" s="4"/>
      <c r="HQG82" s="4"/>
      <c r="HQH82" s="4"/>
      <c r="HQI82" s="4"/>
      <c r="HQJ82" s="4"/>
      <c r="HQK82" s="4"/>
      <c r="HQL82" s="4"/>
      <c r="HQM82" s="4"/>
      <c r="HQN82" s="4"/>
      <c r="HQO82" s="4"/>
      <c r="HQP82" s="4"/>
      <c r="HQQ82" s="4"/>
      <c r="HQR82" s="4"/>
      <c r="HQS82" s="4"/>
      <c r="HQT82" s="4"/>
      <c r="HQU82" s="4"/>
      <c r="HQV82" s="4"/>
      <c r="HQW82" s="4"/>
      <c r="HQX82" s="4"/>
      <c r="HQY82" s="4"/>
      <c r="HQZ82" s="4"/>
      <c r="HRA82" s="4"/>
      <c r="HRB82" s="4"/>
      <c r="HRC82" s="4"/>
      <c r="HRD82" s="4"/>
      <c r="HRE82" s="4"/>
      <c r="HRF82" s="4"/>
      <c r="HRG82" s="4"/>
      <c r="HRH82" s="4"/>
      <c r="HRI82" s="4"/>
      <c r="HRJ82" s="4"/>
      <c r="HRK82" s="4"/>
      <c r="HRL82" s="4"/>
      <c r="HRM82" s="4"/>
      <c r="HRN82" s="4"/>
      <c r="HRO82" s="4"/>
      <c r="HRP82" s="4"/>
      <c r="HRQ82" s="4"/>
      <c r="HRR82" s="4"/>
      <c r="HRS82" s="4"/>
      <c r="HRT82" s="4"/>
      <c r="HRU82" s="4"/>
      <c r="HRV82" s="4"/>
      <c r="HRW82" s="4"/>
      <c r="HRX82" s="4"/>
      <c r="HRY82" s="4"/>
      <c r="HRZ82" s="4"/>
      <c r="HSA82" s="4"/>
      <c r="HSB82" s="4"/>
      <c r="HSC82" s="4"/>
      <c r="HSD82" s="4"/>
      <c r="HSE82" s="4"/>
      <c r="HSF82" s="4"/>
      <c r="HSG82" s="4"/>
      <c r="HSH82" s="4"/>
      <c r="HSI82" s="4"/>
      <c r="HSJ82" s="4"/>
      <c r="HSK82" s="4"/>
      <c r="HSL82" s="4"/>
      <c r="HSM82" s="4"/>
      <c r="HSN82" s="4"/>
      <c r="HSO82" s="4"/>
      <c r="HSP82" s="4"/>
      <c r="HSQ82" s="4"/>
      <c r="HSR82" s="4"/>
      <c r="HSS82" s="4"/>
      <c r="HST82" s="4"/>
      <c r="HSU82" s="4"/>
      <c r="HSV82" s="4"/>
      <c r="HSW82" s="4"/>
      <c r="HSX82" s="4"/>
      <c r="HSY82" s="4"/>
      <c r="HSZ82" s="4"/>
      <c r="HTA82" s="4"/>
      <c r="HTB82" s="4"/>
      <c r="HTC82" s="4"/>
      <c r="HTD82" s="4"/>
      <c r="HTE82" s="4"/>
      <c r="HTF82" s="4"/>
      <c r="HTG82" s="4"/>
      <c r="HTH82" s="4"/>
      <c r="HTI82" s="4"/>
      <c r="HTJ82" s="4"/>
      <c r="HTK82" s="4"/>
      <c r="HTL82" s="4"/>
      <c r="HTM82" s="4"/>
      <c r="HTN82" s="4"/>
      <c r="HTO82" s="4"/>
      <c r="HTP82" s="4"/>
      <c r="HTQ82" s="4"/>
      <c r="HTR82" s="4"/>
      <c r="HTS82" s="4"/>
      <c r="HTT82" s="4"/>
      <c r="HTU82" s="4"/>
      <c r="HTV82" s="4"/>
      <c r="HTW82" s="4"/>
      <c r="HTX82" s="4"/>
      <c r="HTY82" s="4"/>
      <c r="HTZ82" s="4"/>
      <c r="HUA82" s="4"/>
      <c r="HUB82" s="4"/>
      <c r="HUC82" s="4"/>
      <c r="HUD82" s="4"/>
      <c r="HUE82" s="4"/>
      <c r="HUF82" s="4"/>
      <c r="HUG82" s="4"/>
      <c r="HUH82" s="4"/>
      <c r="HUI82" s="4"/>
      <c r="HUJ82" s="4"/>
      <c r="HUK82" s="4"/>
      <c r="HUL82" s="4"/>
      <c r="HUM82" s="4"/>
      <c r="HUN82" s="4"/>
      <c r="HUO82" s="4"/>
      <c r="HUP82" s="4"/>
      <c r="HUQ82" s="4"/>
      <c r="HUR82" s="4"/>
      <c r="HUS82" s="4"/>
      <c r="HUT82" s="4"/>
      <c r="HUU82" s="4"/>
      <c r="HUV82" s="4"/>
      <c r="HUW82" s="4"/>
      <c r="HUX82" s="4"/>
      <c r="HUY82" s="4"/>
      <c r="HUZ82" s="4"/>
      <c r="HVA82" s="4"/>
      <c r="HVB82" s="4"/>
      <c r="HVC82" s="4"/>
      <c r="HVD82" s="4"/>
      <c r="HVE82" s="4"/>
      <c r="HVF82" s="4"/>
      <c r="HVG82" s="4"/>
      <c r="HVH82" s="4"/>
      <c r="HVI82" s="4"/>
      <c r="HVJ82" s="4"/>
      <c r="HVK82" s="4"/>
      <c r="HVL82" s="4"/>
      <c r="HVM82" s="4"/>
      <c r="HVN82" s="4"/>
      <c r="HVO82" s="4"/>
      <c r="HVP82" s="4"/>
      <c r="HVQ82" s="4"/>
      <c r="HVR82" s="4"/>
      <c r="HVS82" s="4"/>
      <c r="HVT82" s="4"/>
      <c r="HVU82" s="4"/>
      <c r="HVV82" s="4"/>
      <c r="HVW82" s="4"/>
      <c r="HVX82" s="4"/>
      <c r="HVY82" s="4"/>
      <c r="HVZ82" s="4"/>
      <c r="HWA82" s="4"/>
      <c r="HWB82" s="4"/>
      <c r="HWC82" s="4"/>
      <c r="HWD82" s="4"/>
      <c r="HWE82" s="4"/>
      <c r="HWF82" s="4"/>
      <c r="HWG82" s="4"/>
      <c r="HWH82" s="4"/>
      <c r="HWI82" s="4"/>
      <c r="HWJ82" s="4"/>
      <c r="HWK82" s="4"/>
      <c r="HWL82" s="4"/>
      <c r="HWM82" s="4"/>
      <c r="HWN82" s="4"/>
      <c r="HWO82" s="4"/>
      <c r="HWP82" s="4"/>
      <c r="HWQ82" s="4"/>
      <c r="HWR82" s="4"/>
      <c r="HWS82" s="4"/>
      <c r="HWT82" s="4"/>
      <c r="HWU82" s="4"/>
      <c r="HWV82" s="4"/>
      <c r="HWW82" s="4"/>
      <c r="HWX82" s="4"/>
      <c r="HWY82" s="4"/>
      <c r="HWZ82" s="4"/>
      <c r="HXA82" s="4"/>
      <c r="HXB82" s="4"/>
      <c r="HXC82" s="4"/>
      <c r="HXD82" s="4"/>
      <c r="HXE82" s="4"/>
      <c r="HXF82" s="4"/>
      <c r="HXG82" s="4"/>
      <c r="HXH82" s="4"/>
      <c r="HXI82" s="4"/>
      <c r="HXJ82" s="4"/>
      <c r="HXK82" s="4"/>
      <c r="HXL82" s="4"/>
      <c r="HXM82" s="4"/>
      <c r="HXN82" s="4"/>
      <c r="HXO82" s="4"/>
      <c r="HXP82" s="4"/>
      <c r="HXQ82" s="4"/>
      <c r="HXR82" s="4"/>
      <c r="HXS82" s="4"/>
      <c r="HXT82" s="4"/>
      <c r="HXU82" s="4"/>
      <c r="HXV82" s="4"/>
      <c r="HXW82" s="4"/>
      <c r="HXX82" s="4"/>
      <c r="HXY82" s="4"/>
      <c r="HXZ82" s="4"/>
      <c r="HYA82" s="4"/>
      <c r="HYB82" s="4"/>
      <c r="HYC82" s="4"/>
      <c r="HYD82" s="4"/>
      <c r="HYE82" s="4"/>
      <c r="HYF82" s="4"/>
      <c r="HYG82" s="4"/>
      <c r="HYH82" s="4"/>
      <c r="HYI82" s="4"/>
      <c r="HYJ82" s="4"/>
      <c r="HYK82" s="4"/>
      <c r="HYL82" s="4"/>
      <c r="HYM82" s="4"/>
      <c r="HYN82" s="4"/>
      <c r="HYO82" s="4"/>
      <c r="HYP82" s="4"/>
      <c r="HYQ82" s="4"/>
      <c r="HYR82" s="4"/>
      <c r="HYS82" s="4"/>
      <c r="HYT82" s="4"/>
      <c r="HYU82" s="4"/>
      <c r="HYV82" s="4"/>
      <c r="HYW82" s="4"/>
      <c r="HYX82" s="4"/>
      <c r="HYY82" s="4"/>
      <c r="HYZ82" s="4"/>
      <c r="HZA82" s="4"/>
      <c r="HZB82" s="4"/>
      <c r="HZC82" s="4"/>
      <c r="HZD82" s="4"/>
      <c r="HZE82" s="4"/>
      <c r="HZF82" s="4"/>
      <c r="HZG82" s="4"/>
      <c r="HZH82" s="4"/>
      <c r="HZI82" s="4"/>
      <c r="HZJ82" s="4"/>
      <c r="HZK82" s="4"/>
      <c r="HZL82" s="4"/>
      <c r="HZM82" s="4"/>
      <c r="HZN82" s="4"/>
      <c r="HZO82" s="4"/>
      <c r="HZP82" s="4"/>
      <c r="HZQ82" s="4"/>
      <c r="HZR82" s="4"/>
      <c r="HZS82" s="4"/>
      <c r="HZT82" s="4"/>
      <c r="HZU82" s="4"/>
      <c r="HZV82" s="4"/>
      <c r="HZW82" s="4"/>
      <c r="HZX82" s="4"/>
      <c r="HZY82" s="4"/>
      <c r="HZZ82" s="4"/>
      <c r="IAA82" s="4"/>
      <c r="IAB82" s="4"/>
      <c r="IAC82" s="4"/>
      <c r="IAD82" s="4"/>
      <c r="IAE82" s="4"/>
      <c r="IAF82" s="4"/>
      <c r="IAG82" s="4"/>
      <c r="IAH82" s="4"/>
      <c r="IAI82" s="4"/>
      <c r="IAJ82" s="4"/>
      <c r="IAK82" s="4"/>
      <c r="IAL82" s="4"/>
      <c r="IAM82" s="4"/>
      <c r="IAN82" s="4"/>
      <c r="IAO82" s="4"/>
      <c r="IAP82" s="4"/>
      <c r="IAQ82" s="4"/>
      <c r="IAR82" s="4"/>
      <c r="IAS82" s="4"/>
      <c r="IAT82" s="4"/>
      <c r="IAU82" s="4"/>
      <c r="IAV82" s="4"/>
      <c r="IAW82" s="4"/>
      <c r="IAX82" s="4"/>
      <c r="IAY82" s="4"/>
      <c r="IAZ82" s="4"/>
      <c r="IBA82" s="4"/>
      <c r="IBB82" s="4"/>
      <c r="IBC82" s="4"/>
      <c r="IBD82" s="4"/>
      <c r="IBE82" s="4"/>
      <c r="IBF82" s="4"/>
      <c r="IBG82" s="4"/>
      <c r="IBH82" s="4"/>
      <c r="IBI82" s="4"/>
      <c r="IBJ82" s="4"/>
      <c r="IBK82" s="4"/>
      <c r="IBL82" s="4"/>
      <c r="IBM82" s="4"/>
      <c r="IBN82" s="4"/>
      <c r="IBO82" s="4"/>
      <c r="IBP82" s="4"/>
      <c r="IBQ82" s="4"/>
      <c r="IBR82" s="4"/>
      <c r="IBS82" s="4"/>
      <c r="IBT82" s="4"/>
      <c r="IBU82" s="4"/>
      <c r="IBV82" s="4"/>
      <c r="IBW82" s="4"/>
      <c r="IBX82" s="4"/>
      <c r="IBY82" s="4"/>
      <c r="IBZ82" s="4"/>
      <c r="ICA82" s="4"/>
      <c r="ICB82" s="4"/>
      <c r="ICC82" s="4"/>
      <c r="ICD82" s="4"/>
      <c r="ICE82" s="4"/>
      <c r="ICF82" s="4"/>
      <c r="ICG82" s="4"/>
      <c r="ICH82" s="4"/>
      <c r="ICI82" s="4"/>
      <c r="ICJ82" s="4"/>
      <c r="ICK82" s="4"/>
      <c r="ICL82" s="4"/>
      <c r="ICM82" s="4"/>
      <c r="ICN82" s="4"/>
      <c r="ICO82" s="4"/>
      <c r="ICP82" s="4"/>
      <c r="ICQ82" s="4"/>
      <c r="ICR82" s="4"/>
      <c r="ICS82" s="4"/>
      <c r="ICT82" s="4"/>
      <c r="ICU82" s="4"/>
      <c r="ICV82" s="4"/>
      <c r="ICW82" s="4"/>
      <c r="ICX82" s="4"/>
      <c r="ICY82" s="4"/>
      <c r="ICZ82" s="4"/>
      <c r="IDA82" s="4"/>
      <c r="IDB82" s="4"/>
      <c r="IDC82" s="4"/>
      <c r="IDD82" s="4"/>
      <c r="IDE82" s="4"/>
      <c r="IDF82" s="4"/>
      <c r="IDG82" s="4"/>
      <c r="IDH82" s="4"/>
      <c r="IDI82" s="4"/>
      <c r="IDJ82" s="4"/>
      <c r="IDK82" s="4"/>
      <c r="IDL82" s="4"/>
      <c r="IDM82" s="4"/>
      <c r="IDN82" s="4"/>
      <c r="IDO82" s="4"/>
      <c r="IDP82" s="4"/>
      <c r="IDQ82" s="4"/>
      <c r="IDR82" s="4"/>
      <c r="IDS82" s="4"/>
      <c r="IDT82" s="4"/>
      <c r="IDU82" s="4"/>
      <c r="IDV82" s="4"/>
      <c r="IDW82" s="4"/>
      <c r="IDX82" s="4"/>
      <c r="IDY82" s="4"/>
      <c r="IDZ82" s="4"/>
      <c r="IEA82" s="4"/>
      <c r="IEB82" s="4"/>
      <c r="IEC82" s="4"/>
      <c r="IED82" s="4"/>
      <c r="IEE82" s="4"/>
      <c r="IEF82" s="4"/>
      <c r="IEG82" s="4"/>
      <c r="IEH82" s="4"/>
      <c r="IEI82" s="4"/>
      <c r="IEJ82" s="4"/>
      <c r="IEK82" s="4"/>
      <c r="IEL82" s="4"/>
      <c r="IEM82" s="4"/>
      <c r="IEN82" s="4"/>
      <c r="IEO82" s="4"/>
      <c r="IEP82" s="4"/>
      <c r="IEQ82" s="4"/>
      <c r="IER82" s="4"/>
      <c r="IES82" s="4"/>
      <c r="IET82" s="4"/>
      <c r="IEU82" s="4"/>
      <c r="IEV82" s="4"/>
      <c r="IEW82" s="4"/>
      <c r="IEX82" s="4"/>
      <c r="IEY82" s="4"/>
      <c r="IEZ82" s="4"/>
      <c r="IFA82" s="4"/>
      <c r="IFB82" s="4"/>
      <c r="IFC82" s="4"/>
      <c r="IFD82" s="4"/>
      <c r="IFE82" s="4"/>
      <c r="IFF82" s="4"/>
      <c r="IFG82" s="4"/>
      <c r="IFH82" s="4"/>
      <c r="IFI82" s="4"/>
      <c r="IFJ82" s="4"/>
      <c r="IFK82" s="4"/>
      <c r="IFL82" s="4"/>
      <c r="IFM82" s="4"/>
      <c r="IFN82" s="4"/>
      <c r="IFO82" s="4"/>
      <c r="IFP82" s="4"/>
      <c r="IFQ82" s="4"/>
      <c r="IFR82" s="4"/>
      <c r="IFS82" s="4"/>
      <c r="IFT82" s="4"/>
      <c r="IFU82" s="4"/>
      <c r="IFV82" s="4"/>
      <c r="IFW82" s="4"/>
      <c r="IFX82" s="4"/>
      <c r="IFY82" s="4"/>
      <c r="IFZ82" s="4"/>
      <c r="IGA82" s="4"/>
      <c r="IGB82" s="4"/>
      <c r="IGC82" s="4"/>
      <c r="IGD82" s="4"/>
      <c r="IGE82" s="4"/>
      <c r="IGF82" s="4"/>
      <c r="IGG82" s="4"/>
      <c r="IGH82" s="4"/>
      <c r="IGI82" s="4"/>
      <c r="IGJ82" s="4"/>
      <c r="IGK82" s="4"/>
      <c r="IGL82" s="4"/>
      <c r="IGM82" s="4"/>
      <c r="IGN82" s="4"/>
      <c r="IGO82" s="4"/>
      <c r="IGP82" s="4"/>
      <c r="IGQ82" s="4"/>
      <c r="IGR82" s="4"/>
      <c r="IGS82" s="4"/>
      <c r="IGT82" s="4"/>
      <c r="IGU82" s="4"/>
      <c r="IGV82" s="4"/>
      <c r="IGW82" s="4"/>
      <c r="IGX82" s="4"/>
      <c r="IGY82" s="4"/>
      <c r="IGZ82" s="4"/>
      <c r="IHA82" s="4"/>
      <c r="IHB82" s="4"/>
      <c r="IHC82" s="4"/>
      <c r="IHD82" s="4"/>
      <c r="IHE82" s="4"/>
      <c r="IHF82" s="4"/>
      <c r="IHG82" s="4"/>
      <c r="IHH82" s="4"/>
      <c r="IHI82" s="4"/>
      <c r="IHJ82" s="4"/>
      <c r="IHK82" s="4"/>
      <c r="IHL82" s="4"/>
      <c r="IHM82" s="4"/>
      <c r="IHN82" s="4"/>
      <c r="IHO82" s="4"/>
      <c r="IHP82" s="4"/>
      <c r="IHQ82" s="4"/>
      <c r="IHR82" s="4"/>
      <c r="IHS82" s="4"/>
      <c r="IHT82" s="4"/>
      <c r="IHU82" s="4"/>
      <c r="IHV82" s="4"/>
      <c r="IHW82" s="4"/>
      <c r="IHX82" s="4"/>
      <c r="IHY82" s="4"/>
      <c r="IHZ82" s="4"/>
      <c r="IIA82" s="4"/>
      <c r="IIB82" s="4"/>
      <c r="IIC82" s="4"/>
      <c r="IID82" s="4"/>
      <c r="IIE82" s="4"/>
      <c r="IIF82" s="4"/>
      <c r="IIG82" s="4"/>
      <c r="IIH82" s="4"/>
      <c r="III82" s="4"/>
      <c r="IIJ82" s="4"/>
      <c r="IIK82" s="4"/>
      <c r="IIL82" s="4"/>
      <c r="IIM82" s="4"/>
      <c r="IIN82" s="4"/>
      <c r="IIO82" s="4"/>
      <c r="IIP82" s="4"/>
      <c r="IIQ82" s="4"/>
      <c r="IIR82" s="4"/>
      <c r="IIS82" s="4"/>
      <c r="IIT82" s="4"/>
      <c r="IIU82" s="4"/>
      <c r="IIV82" s="4"/>
      <c r="IIW82" s="4"/>
      <c r="IIX82" s="4"/>
      <c r="IIY82" s="4"/>
      <c r="IIZ82" s="4"/>
      <c r="IJA82" s="4"/>
      <c r="IJB82" s="4"/>
      <c r="IJC82" s="4"/>
      <c r="IJD82" s="4"/>
      <c r="IJE82" s="4"/>
      <c r="IJF82" s="4"/>
      <c r="IJG82" s="4"/>
      <c r="IJH82" s="4"/>
      <c r="IJI82" s="4"/>
      <c r="IJJ82" s="4"/>
      <c r="IJK82" s="4"/>
      <c r="IJL82" s="4"/>
      <c r="IJM82" s="4"/>
      <c r="IJN82" s="4"/>
      <c r="IJO82" s="4"/>
      <c r="IJP82" s="4"/>
      <c r="IJQ82" s="4"/>
      <c r="IJR82" s="4"/>
      <c r="IJS82" s="4"/>
      <c r="IJT82" s="4"/>
      <c r="IJU82" s="4"/>
      <c r="IJV82" s="4"/>
      <c r="IJW82" s="4"/>
      <c r="IJX82" s="4"/>
      <c r="IJY82" s="4"/>
      <c r="IJZ82" s="4"/>
      <c r="IKA82" s="4"/>
      <c r="IKB82" s="4"/>
      <c r="IKC82" s="4"/>
      <c r="IKD82" s="4"/>
      <c r="IKE82" s="4"/>
      <c r="IKF82" s="4"/>
      <c r="IKG82" s="4"/>
      <c r="IKH82" s="4"/>
      <c r="IKI82" s="4"/>
      <c r="IKJ82" s="4"/>
      <c r="IKK82" s="4"/>
      <c r="IKL82" s="4"/>
      <c r="IKM82" s="4"/>
      <c r="IKN82" s="4"/>
      <c r="IKO82" s="4"/>
      <c r="IKP82" s="4"/>
      <c r="IKQ82" s="4"/>
      <c r="IKR82" s="4"/>
      <c r="IKS82" s="4"/>
      <c r="IKT82" s="4"/>
      <c r="IKU82" s="4"/>
      <c r="IKV82" s="4"/>
      <c r="IKW82" s="4"/>
      <c r="IKX82" s="4"/>
      <c r="IKY82" s="4"/>
      <c r="IKZ82" s="4"/>
      <c r="ILA82" s="4"/>
      <c r="ILB82" s="4"/>
      <c r="ILC82" s="4"/>
      <c r="ILD82" s="4"/>
      <c r="ILE82" s="4"/>
      <c r="ILF82" s="4"/>
      <c r="ILG82" s="4"/>
      <c r="ILH82" s="4"/>
      <c r="ILI82" s="4"/>
      <c r="ILJ82" s="4"/>
      <c r="ILK82" s="4"/>
      <c r="ILL82" s="4"/>
      <c r="ILM82" s="4"/>
      <c r="ILN82" s="4"/>
      <c r="ILO82" s="4"/>
      <c r="ILP82" s="4"/>
      <c r="ILQ82" s="4"/>
      <c r="ILR82" s="4"/>
      <c r="ILS82" s="4"/>
      <c r="ILT82" s="4"/>
      <c r="ILU82" s="4"/>
      <c r="ILV82" s="4"/>
      <c r="ILW82" s="4"/>
      <c r="ILX82" s="4"/>
      <c r="ILY82" s="4"/>
      <c r="ILZ82" s="4"/>
      <c r="IMA82" s="4"/>
      <c r="IMB82" s="4"/>
      <c r="IMC82" s="4"/>
      <c r="IMD82" s="4"/>
      <c r="IME82" s="4"/>
      <c r="IMF82" s="4"/>
      <c r="IMG82" s="4"/>
      <c r="IMH82" s="4"/>
      <c r="IMI82" s="4"/>
      <c r="IMJ82" s="4"/>
      <c r="IMK82" s="4"/>
      <c r="IML82" s="4"/>
      <c r="IMM82" s="4"/>
      <c r="IMN82" s="4"/>
      <c r="IMO82" s="4"/>
      <c r="IMP82" s="4"/>
      <c r="IMQ82" s="4"/>
      <c r="IMR82" s="4"/>
      <c r="IMS82" s="4"/>
      <c r="IMT82" s="4"/>
      <c r="IMU82" s="4"/>
      <c r="IMV82" s="4"/>
      <c r="IMW82" s="4"/>
      <c r="IMX82" s="4"/>
      <c r="IMY82" s="4"/>
      <c r="IMZ82" s="4"/>
      <c r="INA82" s="4"/>
      <c r="INB82" s="4"/>
      <c r="INC82" s="4"/>
      <c r="IND82" s="4"/>
      <c r="INE82" s="4"/>
      <c r="INF82" s="4"/>
      <c r="ING82" s="4"/>
      <c r="INH82" s="4"/>
      <c r="INI82" s="4"/>
      <c r="INJ82" s="4"/>
      <c r="INK82" s="4"/>
      <c r="INL82" s="4"/>
      <c r="INM82" s="4"/>
      <c r="INN82" s="4"/>
      <c r="INO82" s="4"/>
      <c r="INP82" s="4"/>
      <c r="INQ82" s="4"/>
      <c r="INR82" s="4"/>
      <c r="INS82" s="4"/>
      <c r="INT82" s="4"/>
      <c r="INU82" s="4"/>
      <c r="INV82" s="4"/>
      <c r="INW82" s="4"/>
      <c r="INX82" s="4"/>
      <c r="INY82" s="4"/>
      <c r="INZ82" s="4"/>
      <c r="IOA82" s="4"/>
      <c r="IOB82" s="4"/>
      <c r="IOC82" s="4"/>
      <c r="IOD82" s="4"/>
      <c r="IOE82" s="4"/>
      <c r="IOF82" s="4"/>
      <c r="IOG82" s="4"/>
      <c r="IOH82" s="4"/>
      <c r="IOI82" s="4"/>
      <c r="IOJ82" s="4"/>
      <c r="IOK82" s="4"/>
      <c r="IOL82" s="4"/>
      <c r="IOM82" s="4"/>
      <c r="ION82" s="4"/>
      <c r="IOO82" s="4"/>
      <c r="IOP82" s="4"/>
      <c r="IOQ82" s="4"/>
      <c r="IOR82" s="4"/>
      <c r="IOS82" s="4"/>
      <c r="IOT82" s="4"/>
      <c r="IOU82" s="4"/>
      <c r="IOV82" s="4"/>
      <c r="IOW82" s="4"/>
      <c r="IOX82" s="4"/>
      <c r="IOY82" s="4"/>
      <c r="IOZ82" s="4"/>
      <c r="IPA82" s="4"/>
      <c r="IPB82" s="4"/>
      <c r="IPC82" s="4"/>
      <c r="IPD82" s="4"/>
      <c r="IPE82" s="4"/>
      <c r="IPF82" s="4"/>
      <c r="IPG82" s="4"/>
      <c r="IPH82" s="4"/>
      <c r="IPI82" s="4"/>
      <c r="IPJ82" s="4"/>
      <c r="IPK82" s="4"/>
      <c r="IPL82" s="4"/>
      <c r="IPM82" s="4"/>
      <c r="IPN82" s="4"/>
      <c r="IPO82" s="4"/>
      <c r="IPP82" s="4"/>
      <c r="IPQ82" s="4"/>
      <c r="IPR82" s="4"/>
      <c r="IPS82" s="4"/>
      <c r="IPT82" s="4"/>
      <c r="IPU82" s="4"/>
      <c r="IPV82" s="4"/>
      <c r="IPW82" s="4"/>
      <c r="IPX82" s="4"/>
      <c r="IPY82" s="4"/>
      <c r="IPZ82" s="4"/>
      <c r="IQA82" s="4"/>
      <c r="IQB82" s="4"/>
      <c r="IQC82" s="4"/>
      <c r="IQD82" s="4"/>
      <c r="IQE82" s="4"/>
      <c r="IQF82" s="4"/>
      <c r="IQG82" s="4"/>
      <c r="IQH82" s="4"/>
      <c r="IQI82" s="4"/>
      <c r="IQJ82" s="4"/>
      <c r="IQK82" s="4"/>
      <c r="IQL82" s="4"/>
      <c r="IQM82" s="4"/>
      <c r="IQN82" s="4"/>
      <c r="IQO82" s="4"/>
      <c r="IQP82" s="4"/>
      <c r="IQQ82" s="4"/>
      <c r="IQR82" s="4"/>
      <c r="IQS82" s="4"/>
      <c r="IQT82" s="4"/>
      <c r="IQU82" s="4"/>
      <c r="IQV82" s="4"/>
      <c r="IQW82" s="4"/>
      <c r="IQX82" s="4"/>
      <c r="IQY82" s="4"/>
      <c r="IQZ82" s="4"/>
      <c r="IRA82" s="4"/>
      <c r="IRB82" s="4"/>
      <c r="IRC82" s="4"/>
      <c r="IRD82" s="4"/>
      <c r="IRE82" s="4"/>
      <c r="IRF82" s="4"/>
      <c r="IRG82" s="4"/>
      <c r="IRH82" s="4"/>
      <c r="IRI82" s="4"/>
      <c r="IRJ82" s="4"/>
      <c r="IRK82" s="4"/>
      <c r="IRL82" s="4"/>
      <c r="IRM82" s="4"/>
      <c r="IRN82" s="4"/>
      <c r="IRO82" s="4"/>
      <c r="IRP82" s="4"/>
      <c r="IRQ82" s="4"/>
      <c r="IRR82" s="4"/>
      <c r="IRS82" s="4"/>
      <c r="IRT82" s="4"/>
      <c r="IRU82" s="4"/>
      <c r="IRV82" s="4"/>
      <c r="IRW82" s="4"/>
      <c r="IRX82" s="4"/>
      <c r="IRY82" s="4"/>
      <c r="IRZ82" s="4"/>
      <c r="ISA82" s="4"/>
      <c r="ISB82" s="4"/>
      <c r="ISC82" s="4"/>
      <c r="ISD82" s="4"/>
      <c r="ISE82" s="4"/>
      <c r="ISF82" s="4"/>
      <c r="ISG82" s="4"/>
      <c r="ISH82" s="4"/>
      <c r="ISI82" s="4"/>
      <c r="ISJ82" s="4"/>
      <c r="ISK82" s="4"/>
      <c r="ISL82" s="4"/>
      <c r="ISM82" s="4"/>
      <c r="ISN82" s="4"/>
      <c r="ISO82" s="4"/>
      <c r="ISP82" s="4"/>
      <c r="ISQ82" s="4"/>
      <c r="ISR82" s="4"/>
      <c r="ISS82" s="4"/>
      <c r="IST82" s="4"/>
      <c r="ISU82" s="4"/>
      <c r="ISV82" s="4"/>
      <c r="ISW82" s="4"/>
      <c r="ISX82" s="4"/>
      <c r="ISY82" s="4"/>
      <c r="ISZ82" s="4"/>
      <c r="ITA82" s="4"/>
      <c r="ITB82" s="4"/>
      <c r="ITC82" s="4"/>
      <c r="ITD82" s="4"/>
      <c r="ITE82" s="4"/>
      <c r="ITF82" s="4"/>
      <c r="ITG82" s="4"/>
      <c r="ITH82" s="4"/>
      <c r="ITI82" s="4"/>
      <c r="ITJ82" s="4"/>
      <c r="ITK82" s="4"/>
      <c r="ITL82" s="4"/>
      <c r="ITM82" s="4"/>
      <c r="ITN82" s="4"/>
      <c r="ITO82" s="4"/>
      <c r="ITP82" s="4"/>
      <c r="ITQ82" s="4"/>
      <c r="ITR82" s="4"/>
      <c r="ITS82" s="4"/>
      <c r="ITT82" s="4"/>
      <c r="ITU82" s="4"/>
      <c r="ITV82" s="4"/>
      <c r="ITW82" s="4"/>
      <c r="ITX82" s="4"/>
      <c r="ITY82" s="4"/>
      <c r="ITZ82" s="4"/>
      <c r="IUA82" s="4"/>
      <c r="IUB82" s="4"/>
      <c r="IUC82" s="4"/>
      <c r="IUD82" s="4"/>
      <c r="IUE82" s="4"/>
      <c r="IUF82" s="4"/>
      <c r="IUG82" s="4"/>
      <c r="IUH82" s="4"/>
      <c r="IUI82" s="4"/>
      <c r="IUJ82" s="4"/>
      <c r="IUK82" s="4"/>
      <c r="IUL82" s="4"/>
      <c r="IUM82" s="4"/>
      <c r="IUN82" s="4"/>
      <c r="IUO82" s="4"/>
      <c r="IUP82" s="4"/>
      <c r="IUQ82" s="4"/>
      <c r="IUR82" s="4"/>
      <c r="IUS82" s="4"/>
      <c r="IUT82" s="4"/>
      <c r="IUU82" s="4"/>
      <c r="IUV82" s="4"/>
      <c r="IUW82" s="4"/>
      <c r="IUX82" s="4"/>
      <c r="IUY82" s="4"/>
      <c r="IUZ82" s="4"/>
      <c r="IVA82" s="4"/>
      <c r="IVB82" s="4"/>
      <c r="IVC82" s="4"/>
      <c r="IVD82" s="4"/>
      <c r="IVE82" s="4"/>
      <c r="IVF82" s="4"/>
      <c r="IVG82" s="4"/>
      <c r="IVH82" s="4"/>
      <c r="IVI82" s="4"/>
      <c r="IVJ82" s="4"/>
      <c r="IVK82" s="4"/>
      <c r="IVL82" s="4"/>
      <c r="IVM82" s="4"/>
      <c r="IVN82" s="4"/>
      <c r="IVO82" s="4"/>
      <c r="IVP82" s="4"/>
      <c r="IVQ82" s="4"/>
      <c r="IVR82" s="4"/>
      <c r="IVS82" s="4"/>
      <c r="IVT82" s="4"/>
      <c r="IVU82" s="4"/>
      <c r="IVV82" s="4"/>
      <c r="IVW82" s="4"/>
      <c r="IVX82" s="4"/>
      <c r="IVY82" s="4"/>
      <c r="IVZ82" s="4"/>
      <c r="IWA82" s="4"/>
      <c r="IWB82" s="4"/>
      <c r="IWC82" s="4"/>
      <c r="IWD82" s="4"/>
      <c r="IWE82" s="4"/>
      <c r="IWF82" s="4"/>
      <c r="IWG82" s="4"/>
      <c r="IWH82" s="4"/>
      <c r="IWI82" s="4"/>
      <c r="IWJ82" s="4"/>
      <c r="IWK82" s="4"/>
      <c r="IWL82" s="4"/>
      <c r="IWM82" s="4"/>
      <c r="IWN82" s="4"/>
      <c r="IWO82" s="4"/>
      <c r="IWP82" s="4"/>
      <c r="IWQ82" s="4"/>
      <c r="IWR82" s="4"/>
      <c r="IWS82" s="4"/>
      <c r="IWT82" s="4"/>
      <c r="IWU82" s="4"/>
      <c r="IWV82" s="4"/>
      <c r="IWW82" s="4"/>
      <c r="IWX82" s="4"/>
      <c r="IWY82" s="4"/>
      <c r="IWZ82" s="4"/>
      <c r="IXA82" s="4"/>
      <c r="IXB82" s="4"/>
      <c r="IXC82" s="4"/>
      <c r="IXD82" s="4"/>
      <c r="IXE82" s="4"/>
      <c r="IXF82" s="4"/>
      <c r="IXG82" s="4"/>
      <c r="IXH82" s="4"/>
      <c r="IXI82" s="4"/>
      <c r="IXJ82" s="4"/>
      <c r="IXK82" s="4"/>
      <c r="IXL82" s="4"/>
      <c r="IXM82" s="4"/>
      <c r="IXN82" s="4"/>
      <c r="IXO82" s="4"/>
      <c r="IXP82" s="4"/>
      <c r="IXQ82" s="4"/>
      <c r="IXR82" s="4"/>
      <c r="IXS82" s="4"/>
      <c r="IXT82" s="4"/>
      <c r="IXU82" s="4"/>
      <c r="IXV82" s="4"/>
      <c r="IXW82" s="4"/>
      <c r="IXX82" s="4"/>
      <c r="IXY82" s="4"/>
      <c r="IXZ82" s="4"/>
      <c r="IYA82" s="4"/>
      <c r="IYB82" s="4"/>
      <c r="IYC82" s="4"/>
      <c r="IYD82" s="4"/>
      <c r="IYE82" s="4"/>
      <c r="IYF82" s="4"/>
      <c r="IYG82" s="4"/>
      <c r="IYH82" s="4"/>
      <c r="IYI82" s="4"/>
      <c r="IYJ82" s="4"/>
      <c r="IYK82" s="4"/>
      <c r="IYL82" s="4"/>
      <c r="IYM82" s="4"/>
      <c r="IYN82" s="4"/>
      <c r="IYO82" s="4"/>
      <c r="IYP82" s="4"/>
      <c r="IYQ82" s="4"/>
      <c r="IYR82" s="4"/>
      <c r="IYS82" s="4"/>
      <c r="IYT82" s="4"/>
      <c r="IYU82" s="4"/>
      <c r="IYV82" s="4"/>
      <c r="IYW82" s="4"/>
      <c r="IYX82" s="4"/>
      <c r="IYY82" s="4"/>
      <c r="IYZ82" s="4"/>
      <c r="IZA82" s="4"/>
      <c r="IZB82" s="4"/>
      <c r="IZC82" s="4"/>
      <c r="IZD82" s="4"/>
      <c r="IZE82" s="4"/>
      <c r="IZF82" s="4"/>
      <c r="IZG82" s="4"/>
      <c r="IZH82" s="4"/>
      <c r="IZI82" s="4"/>
      <c r="IZJ82" s="4"/>
      <c r="IZK82" s="4"/>
      <c r="IZL82" s="4"/>
      <c r="IZM82" s="4"/>
      <c r="IZN82" s="4"/>
      <c r="IZO82" s="4"/>
      <c r="IZP82" s="4"/>
      <c r="IZQ82" s="4"/>
      <c r="IZR82" s="4"/>
      <c r="IZS82" s="4"/>
      <c r="IZT82" s="4"/>
      <c r="IZU82" s="4"/>
      <c r="IZV82" s="4"/>
      <c r="IZW82" s="4"/>
      <c r="IZX82" s="4"/>
      <c r="IZY82" s="4"/>
      <c r="IZZ82" s="4"/>
      <c r="JAA82" s="4"/>
      <c r="JAB82" s="4"/>
      <c r="JAC82" s="4"/>
      <c r="JAD82" s="4"/>
      <c r="JAE82" s="4"/>
      <c r="JAF82" s="4"/>
      <c r="JAG82" s="4"/>
      <c r="JAH82" s="4"/>
      <c r="JAI82" s="4"/>
      <c r="JAJ82" s="4"/>
      <c r="JAK82" s="4"/>
      <c r="JAL82" s="4"/>
      <c r="JAM82" s="4"/>
      <c r="JAN82" s="4"/>
      <c r="JAO82" s="4"/>
      <c r="JAP82" s="4"/>
      <c r="JAQ82" s="4"/>
      <c r="JAR82" s="4"/>
      <c r="JAS82" s="4"/>
      <c r="JAT82" s="4"/>
      <c r="JAU82" s="4"/>
      <c r="JAV82" s="4"/>
      <c r="JAW82" s="4"/>
      <c r="JAX82" s="4"/>
      <c r="JAY82" s="4"/>
      <c r="JAZ82" s="4"/>
      <c r="JBA82" s="4"/>
      <c r="JBB82" s="4"/>
      <c r="JBC82" s="4"/>
      <c r="JBD82" s="4"/>
      <c r="JBE82" s="4"/>
      <c r="JBF82" s="4"/>
      <c r="JBG82" s="4"/>
      <c r="JBH82" s="4"/>
      <c r="JBI82" s="4"/>
      <c r="JBJ82" s="4"/>
      <c r="JBK82" s="4"/>
      <c r="JBL82" s="4"/>
      <c r="JBM82" s="4"/>
      <c r="JBN82" s="4"/>
      <c r="JBO82" s="4"/>
      <c r="JBP82" s="4"/>
      <c r="JBQ82" s="4"/>
      <c r="JBR82" s="4"/>
      <c r="JBS82" s="4"/>
      <c r="JBT82" s="4"/>
      <c r="JBU82" s="4"/>
      <c r="JBV82" s="4"/>
      <c r="JBW82" s="4"/>
      <c r="JBX82" s="4"/>
      <c r="JBY82" s="4"/>
      <c r="JBZ82" s="4"/>
      <c r="JCA82" s="4"/>
      <c r="JCB82" s="4"/>
      <c r="JCC82" s="4"/>
      <c r="JCD82" s="4"/>
      <c r="JCE82" s="4"/>
      <c r="JCF82" s="4"/>
      <c r="JCG82" s="4"/>
      <c r="JCH82" s="4"/>
      <c r="JCI82" s="4"/>
      <c r="JCJ82" s="4"/>
      <c r="JCK82" s="4"/>
      <c r="JCL82" s="4"/>
      <c r="JCM82" s="4"/>
      <c r="JCN82" s="4"/>
      <c r="JCO82" s="4"/>
      <c r="JCP82" s="4"/>
      <c r="JCQ82" s="4"/>
      <c r="JCR82" s="4"/>
      <c r="JCS82" s="4"/>
      <c r="JCT82" s="4"/>
      <c r="JCU82" s="4"/>
      <c r="JCV82" s="4"/>
      <c r="JCW82" s="4"/>
      <c r="JCX82" s="4"/>
      <c r="JCY82" s="4"/>
      <c r="JCZ82" s="4"/>
      <c r="JDA82" s="4"/>
      <c r="JDB82" s="4"/>
      <c r="JDC82" s="4"/>
      <c r="JDD82" s="4"/>
      <c r="JDE82" s="4"/>
      <c r="JDF82" s="4"/>
      <c r="JDG82" s="4"/>
      <c r="JDH82" s="4"/>
      <c r="JDI82" s="4"/>
      <c r="JDJ82" s="4"/>
      <c r="JDK82" s="4"/>
      <c r="JDL82" s="4"/>
      <c r="JDM82" s="4"/>
      <c r="JDN82" s="4"/>
      <c r="JDO82" s="4"/>
      <c r="JDP82" s="4"/>
      <c r="JDQ82" s="4"/>
      <c r="JDR82" s="4"/>
      <c r="JDS82" s="4"/>
      <c r="JDT82" s="4"/>
      <c r="JDU82" s="4"/>
      <c r="JDV82" s="4"/>
      <c r="JDW82" s="4"/>
      <c r="JDX82" s="4"/>
      <c r="JDY82" s="4"/>
      <c r="JDZ82" s="4"/>
      <c r="JEA82" s="4"/>
      <c r="JEB82" s="4"/>
      <c r="JEC82" s="4"/>
      <c r="JED82" s="4"/>
      <c r="JEE82" s="4"/>
      <c r="JEF82" s="4"/>
      <c r="JEG82" s="4"/>
      <c r="JEH82" s="4"/>
      <c r="JEI82" s="4"/>
      <c r="JEJ82" s="4"/>
      <c r="JEK82" s="4"/>
      <c r="JEL82" s="4"/>
      <c r="JEM82" s="4"/>
      <c r="JEN82" s="4"/>
      <c r="JEO82" s="4"/>
      <c r="JEP82" s="4"/>
      <c r="JEQ82" s="4"/>
      <c r="JER82" s="4"/>
      <c r="JES82" s="4"/>
      <c r="JET82" s="4"/>
      <c r="JEU82" s="4"/>
      <c r="JEV82" s="4"/>
      <c r="JEW82" s="4"/>
      <c r="JEX82" s="4"/>
      <c r="JEY82" s="4"/>
      <c r="JEZ82" s="4"/>
      <c r="JFA82" s="4"/>
      <c r="JFB82" s="4"/>
      <c r="JFC82" s="4"/>
      <c r="JFD82" s="4"/>
      <c r="JFE82" s="4"/>
      <c r="JFF82" s="4"/>
      <c r="JFG82" s="4"/>
      <c r="JFH82" s="4"/>
      <c r="JFI82" s="4"/>
      <c r="JFJ82" s="4"/>
      <c r="JFK82" s="4"/>
      <c r="JFL82" s="4"/>
      <c r="JFM82" s="4"/>
      <c r="JFN82" s="4"/>
      <c r="JFO82" s="4"/>
      <c r="JFP82" s="4"/>
      <c r="JFQ82" s="4"/>
      <c r="JFR82" s="4"/>
      <c r="JFS82" s="4"/>
      <c r="JFT82" s="4"/>
      <c r="JFU82" s="4"/>
      <c r="JFV82" s="4"/>
      <c r="JFW82" s="4"/>
      <c r="JFX82" s="4"/>
      <c r="JFY82" s="4"/>
      <c r="JFZ82" s="4"/>
      <c r="JGA82" s="4"/>
      <c r="JGB82" s="4"/>
      <c r="JGC82" s="4"/>
      <c r="JGD82" s="4"/>
      <c r="JGE82" s="4"/>
      <c r="JGF82" s="4"/>
      <c r="JGG82" s="4"/>
      <c r="JGH82" s="4"/>
      <c r="JGI82" s="4"/>
      <c r="JGJ82" s="4"/>
      <c r="JGK82" s="4"/>
      <c r="JGL82" s="4"/>
      <c r="JGM82" s="4"/>
      <c r="JGN82" s="4"/>
      <c r="JGO82" s="4"/>
      <c r="JGP82" s="4"/>
      <c r="JGQ82" s="4"/>
      <c r="JGR82" s="4"/>
      <c r="JGS82" s="4"/>
      <c r="JGT82" s="4"/>
      <c r="JGU82" s="4"/>
      <c r="JGV82" s="4"/>
      <c r="JGW82" s="4"/>
      <c r="JGX82" s="4"/>
      <c r="JGY82" s="4"/>
      <c r="JGZ82" s="4"/>
      <c r="JHA82" s="4"/>
      <c r="JHB82" s="4"/>
      <c r="JHC82" s="4"/>
      <c r="JHD82" s="4"/>
      <c r="JHE82" s="4"/>
      <c r="JHF82" s="4"/>
      <c r="JHG82" s="4"/>
      <c r="JHH82" s="4"/>
      <c r="JHI82" s="4"/>
      <c r="JHJ82" s="4"/>
      <c r="JHK82" s="4"/>
      <c r="JHL82" s="4"/>
      <c r="JHM82" s="4"/>
      <c r="JHN82" s="4"/>
      <c r="JHO82" s="4"/>
      <c r="JHP82" s="4"/>
      <c r="JHQ82" s="4"/>
      <c r="JHR82" s="4"/>
      <c r="JHS82" s="4"/>
      <c r="JHT82" s="4"/>
      <c r="JHU82" s="4"/>
      <c r="JHV82" s="4"/>
      <c r="JHW82" s="4"/>
      <c r="JHX82" s="4"/>
      <c r="JHY82" s="4"/>
      <c r="JHZ82" s="4"/>
      <c r="JIA82" s="4"/>
      <c r="JIB82" s="4"/>
      <c r="JIC82" s="4"/>
      <c r="JID82" s="4"/>
      <c r="JIE82" s="4"/>
      <c r="JIF82" s="4"/>
      <c r="JIG82" s="4"/>
      <c r="JIH82" s="4"/>
      <c r="JII82" s="4"/>
      <c r="JIJ82" s="4"/>
      <c r="JIK82" s="4"/>
      <c r="JIL82" s="4"/>
      <c r="JIM82" s="4"/>
      <c r="JIN82" s="4"/>
      <c r="JIO82" s="4"/>
      <c r="JIP82" s="4"/>
      <c r="JIQ82" s="4"/>
      <c r="JIR82" s="4"/>
      <c r="JIS82" s="4"/>
      <c r="JIT82" s="4"/>
      <c r="JIU82" s="4"/>
      <c r="JIV82" s="4"/>
      <c r="JIW82" s="4"/>
      <c r="JIX82" s="4"/>
      <c r="JIY82" s="4"/>
      <c r="JIZ82" s="4"/>
      <c r="JJA82" s="4"/>
      <c r="JJB82" s="4"/>
      <c r="JJC82" s="4"/>
      <c r="JJD82" s="4"/>
      <c r="JJE82" s="4"/>
      <c r="JJF82" s="4"/>
      <c r="JJG82" s="4"/>
      <c r="JJH82" s="4"/>
      <c r="JJI82" s="4"/>
      <c r="JJJ82" s="4"/>
      <c r="JJK82" s="4"/>
      <c r="JJL82" s="4"/>
      <c r="JJM82" s="4"/>
      <c r="JJN82" s="4"/>
      <c r="JJO82" s="4"/>
      <c r="JJP82" s="4"/>
      <c r="JJQ82" s="4"/>
      <c r="JJR82" s="4"/>
      <c r="JJS82" s="4"/>
      <c r="JJT82" s="4"/>
      <c r="JJU82" s="4"/>
      <c r="JJV82" s="4"/>
      <c r="JJW82" s="4"/>
      <c r="JJX82" s="4"/>
      <c r="JJY82" s="4"/>
      <c r="JJZ82" s="4"/>
      <c r="JKA82" s="4"/>
      <c r="JKB82" s="4"/>
      <c r="JKC82" s="4"/>
      <c r="JKD82" s="4"/>
      <c r="JKE82" s="4"/>
      <c r="JKF82" s="4"/>
      <c r="JKG82" s="4"/>
      <c r="JKH82" s="4"/>
      <c r="JKI82" s="4"/>
      <c r="JKJ82" s="4"/>
      <c r="JKK82" s="4"/>
      <c r="JKL82" s="4"/>
      <c r="JKM82" s="4"/>
      <c r="JKN82" s="4"/>
      <c r="JKO82" s="4"/>
      <c r="JKP82" s="4"/>
      <c r="JKQ82" s="4"/>
      <c r="JKR82" s="4"/>
      <c r="JKS82" s="4"/>
      <c r="JKT82" s="4"/>
      <c r="JKU82" s="4"/>
      <c r="JKV82" s="4"/>
      <c r="JKW82" s="4"/>
      <c r="JKX82" s="4"/>
      <c r="JKY82" s="4"/>
      <c r="JKZ82" s="4"/>
      <c r="JLA82" s="4"/>
      <c r="JLB82" s="4"/>
      <c r="JLC82" s="4"/>
      <c r="JLD82" s="4"/>
      <c r="JLE82" s="4"/>
      <c r="JLF82" s="4"/>
      <c r="JLG82" s="4"/>
      <c r="JLH82" s="4"/>
      <c r="JLI82" s="4"/>
      <c r="JLJ82" s="4"/>
      <c r="JLK82" s="4"/>
      <c r="JLL82" s="4"/>
      <c r="JLM82" s="4"/>
      <c r="JLN82" s="4"/>
      <c r="JLO82" s="4"/>
      <c r="JLP82" s="4"/>
      <c r="JLQ82" s="4"/>
      <c r="JLR82" s="4"/>
      <c r="JLS82" s="4"/>
      <c r="JLT82" s="4"/>
      <c r="JLU82" s="4"/>
      <c r="JLV82" s="4"/>
      <c r="JLW82" s="4"/>
      <c r="JLX82" s="4"/>
      <c r="JLY82" s="4"/>
      <c r="JLZ82" s="4"/>
      <c r="JMA82" s="4"/>
      <c r="JMB82" s="4"/>
      <c r="JMC82" s="4"/>
      <c r="JMD82" s="4"/>
      <c r="JME82" s="4"/>
      <c r="JMF82" s="4"/>
      <c r="JMG82" s="4"/>
      <c r="JMH82" s="4"/>
      <c r="JMI82" s="4"/>
      <c r="JMJ82" s="4"/>
      <c r="JMK82" s="4"/>
      <c r="JML82" s="4"/>
      <c r="JMM82" s="4"/>
      <c r="JMN82" s="4"/>
      <c r="JMO82" s="4"/>
      <c r="JMP82" s="4"/>
      <c r="JMQ82" s="4"/>
      <c r="JMR82" s="4"/>
      <c r="JMS82" s="4"/>
      <c r="JMT82" s="4"/>
      <c r="JMU82" s="4"/>
      <c r="JMV82" s="4"/>
      <c r="JMW82" s="4"/>
      <c r="JMX82" s="4"/>
      <c r="JMY82" s="4"/>
      <c r="JMZ82" s="4"/>
      <c r="JNA82" s="4"/>
      <c r="JNB82" s="4"/>
      <c r="JNC82" s="4"/>
      <c r="JND82" s="4"/>
      <c r="JNE82" s="4"/>
      <c r="JNF82" s="4"/>
      <c r="JNG82" s="4"/>
      <c r="JNH82" s="4"/>
      <c r="JNI82" s="4"/>
      <c r="JNJ82" s="4"/>
      <c r="JNK82" s="4"/>
      <c r="JNL82" s="4"/>
      <c r="JNM82" s="4"/>
      <c r="JNN82" s="4"/>
      <c r="JNO82" s="4"/>
      <c r="JNP82" s="4"/>
      <c r="JNQ82" s="4"/>
      <c r="JNR82" s="4"/>
      <c r="JNS82" s="4"/>
      <c r="JNT82" s="4"/>
      <c r="JNU82" s="4"/>
      <c r="JNV82" s="4"/>
      <c r="JNW82" s="4"/>
      <c r="JNX82" s="4"/>
      <c r="JNY82" s="4"/>
      <c r="JNZ82" s="4"/>
      <c r="JOA82" s="4"/>
      <c r="JOB82" s="4"/>
      <c r="JOC82" s="4"/>
      <c r="JOD82" s="4"/>
      <c r="JOE82" s="4"/>
      <c r="JOF82" s="4"/>
      <c r="JOG82" s="4"/>
      <c r="JOH82" s="4"/>
      <c r="JOI82" s="4"/>
      <c r="JOJ82" s="4"/>
      <c r="JOK82" s="4"/>
      <c r="JOL82" s="4"/>
      <c r="JOM82" s="4"/>
      <c r="JON82" s="4"/>
      <c r="JOO82" s="4"/>
      <c r="JOP82" s="4"/>
      <c r="JOQ82" s="4"/>
      <c r="JOR82" s="4"/>
      <c r="JOS82" s="4"/>
      <c r="JOT82" s="4"/>
      <c r="JOU82" s="4"/>
      <c r="JOV82" s="4"/>
      <c r="JOW82" s="4"/>
      <c r="JOX82" s="4"/>
      <c r="JOY82" s="4"/>
      <c r="JOZ82" s="4"/>
      <c r="JPA82" s="4"/>
      <c r="JPB82" s="4"/>
      <c r="JPC82" s="4"/>
      <c r="JPD82" s="4"/>
      <c r="JPE82" s="4"/>
      <c r="JPF82" s="4"/>
      <c r="JPG82" s="4"/>
      <c r="JPH82" s="4"/>
      <c r="JPI82" s="4"/>
      <c r="JPJ82" s="4"/>
      <c r="JPK82" s="4"/>
      <c r="JPL82" s="4"/>
      <c r="JPM82" s="4"/>
      <c r="JPN82" s="4"/>
      <c r="JPO82" s="4"/>
      <c r="JPP82" s="4"/>
      <c r="JPQ82" s="4"/>
      <c r="JPR82" s="4"/>
      <c r="JPS82" s="4"/>
      <c r="JPT82" s="4"/>
      <c r="JPU82" s="4"/>
      <c r="JPV82" s="4"/>
      <c r="JPW82" s="4"/>
      <c r="JPX82" s="4"/>
      <c r="JPY82" s="4"/>
      <c r="JPZ82" s="4"/>
      <c r="JQA82" s="4"/>
      <c r="JQB82" s="4"/>
      <c r="JQC82" s="4"/>
      <c r="JQD82" s="4"/>
      <c r="JQE82" s="4"/>
      <c r="JQF82" s="4"/>
      <c r="JQG82" s="4"/>
      <c r="JQH82" s="4"/>
      <c r="JQI82" s="4"/>
      <c r="JQJ82" s="4"/>
      <c r="JQK82" s="4"/>
      <c r="JQL82" s="4"/>
      <c r="JQM82" s="4"/>
      <c r="JQN82" s="4"/>
      <c r="JQO82" s="4"/>
      <c r="JQP82" s="4"/>
      <c r="JQQ82" s="4"/>
      <c r="JQR82" s="4"/>
      <c r="JQS82" s="4"/>
      <c r="JQT82" s="4"/>
      <c r="JQU82" s="4"/>
      <c r="JQV82" s="4"/>
      <c r="JQW82" s="4"/>
      <c r="JQX82" s="4"/>
      <c r="JQY82" s="4"/>
      <c r="JQZ82" s="4"/>
      <c r="JRA82" s="4"/>
      <c r="JRB82" s="4"/>
      <c r="JRC82" s="4"/>
      <c r="JRD82" s="4"/>
      <c r="JRE82" s="4"/>
      <c r="JRF82" s="4"/>
      <c r="JRG82" s="4"/>
      <c r="JRH82" s="4"/>
      <c r="JRI82" s="4"/>
      <c r="JRJ82" s="4"/>
      <c r="JRK82" s="4"/>
      <c r="JRL82" s="4"/>
      <c r="JRM82" s="4"/>
      <c r="JRN82" s="4"/>
      <c r="JRO82" s="4"/>
      <c r="JRP82" s="4"/>
      <c r="JRQ82" s="4"/>
      <c r="JRR82" s="4"/>
      <c r="JRS82" s="4"/>
      <c r="JRT82" s="4"/>
      <c r="JRU82" s="4"/>
      <c r="JRV82" s="4"/>
      <c r="JRW82" s="4"/>
      <c r="JRX82" s="4"/>
      <c r="JRY82" s="4"/>
      <c r="JRZ82" s="4"/>
      <c r="JSA82" s="4"/>
      <c r="JSB82" s="4"/>
      <c r="JSC82" s="4"/>
      <c r="JSD82" s="4"/>
      <c r="JSE82" s="4"/>
      <c r="JSF82" s="4"/>
      <c r="JSG82" s="4"/>
      <c r="JSH82" s="4"/>
      <c r="JSI82" s="4"/>
      <c r="JSJ82" s="4"/>
      <c r="JSK82" s="4"/>
      <c r="JSL82" s="4"/>
      <c r="JSM82" s="4"/>
      <c r="JSN82" s="4"/>
      <c r="JSO82" s="4"/>
      <c r="JSP82" s="4"/>
      <c r="JSQ82" s="4"/>
      <c r="JSR82" s="4"/>
      <c r="JSS82" s="4"/>
      <c r="JST82" s="4"/>
      <c r="JSU82" s="4"/>
      <c r="JSV82" s="4"/>
      <c r="JSW82" s="4"/>
      <c r="JSX82" s="4"/>
      <c r="JSY82" s="4"/>
      <c r="JSZ82" s="4"/>
      <c r="JTA82" s="4"/>
      <c r="JTB82" s="4"/>
      <c r="JTC82" s="4"/>
      <c r="JTD82" s="4"/>
      <c r="JTE82" s="4"/>
      <c r="JTF82" s="4"/>
      <c r="JTG82" s="4"/>
      <c r="JTH82" s="4"/>
      <c r="JTI82" s="4"/>
      <c r="JTJ82" s="4"/>
      <c r="JTK82" s="4"/>
      <c r="JTL82" s="4"/>
      <c r="JTM82" s="4"/>
      <c r="JTN82" s="4"/>
      <c r="JTO82" s="4"/>
      <c r="JTP82" s="4"/>
      <c r="JTQ82" s="4"/>
      <c r="JTR82" s="4"/>
      <c r="JTS82" s="4"/>
      <c r="JTT82" s="4"/>
      <c r="JTU82" s="4"/>
      <c r="JTV82" s="4"/>
      <c r="JTW82" s="4"/>
      <c r="JTX82" s="4"/>
      <c r="JTY82" s="4"/>
      <c r="JTZ82" s="4"/>
      <c r="JUA82" s="4"/>
      <c r="JUB82" s="4"/>
      <c r="JUC82" s="4"/>
      <c r="JUD82" s="4"/>
      <c r="JUE82" s="4"/>
      <c r="JUF82" s="4"/>
      <c r="JUG82" s="4"/>
      <c r="JUH82" s="4"/>
      <c r="JUI82" s="4"/>
      <c r="JUJ82" s="4"/>
      <c r="JUK82" s="4"/>
      <c r="JUL82" s="4"/>
      <c r="JUM82" s="4"/>
      <c r="JUN82" s="4"/>
      <c r="JUO82" s="4"/>
      <c r="JUP82" s="4"/>
      <c r="JUQ82" s="4"/>
      <c r="JUR82" s="4"/>
      <c r="JUS82" s="4"/>
      <c r="JUT82" s="4"/>
      <c r="JUU82" s="4"/>
      <c r="JUV82" s="4"/>
      <c r="JUW82" s="4"/>
      <c r="JUX82" s="4"/>
      <c r="JUY82" s="4"/>
      <c r="JUZ82" s="4"/>
      <c r="JVA82" s="4"/>
      <c r="JVB82" s="4"/>
      <c r="JVC82" s="4"/>
      <c r="JVD82" s="4"/>
      <c r="JVE82" s="4"/>
      <c r="JVF82" s="4"/>
      <c r="JVG82" s="4"/>
      <c r="JVH82" s="4"/>
      <c r="JVI82" s="4"/>
      <c r="JVJ82" s="4"/>
      <c r="JVK82" s="4"/>
      <c r="JVL82" s="4"/>
      <c r="JVM82" s="4"/>
      <c r="JVN82" s="4"/>
      <c r="JVO82" s="4"/>
      <c r="JVP82" s="4"/>
      <c r="JVQ82" s="4"/>
      <c r="JVR82" s="4"/>
      <c r="JVS82" s="4"/>
      <c r="JVT82" s="4"/>
      <c r="JVU82" s="4"/>
      <c r="JVV82" s="4"/>
      <c r="JVW82" s="4"/>
      <c r="JVX82" s="4"/>
      <c r="JVY82" s="4"/>
      <c r="JVZ82" s="4"/>
      <c r="JWA82" s="4"/>
      <c r="JWB82" s="4"/>
      <c r="JWC82" s="4"/>
      <c r="JWD82" s="4"/>
      <c r="JWE82" s="4"/>
      <c r="JWF82" s="4"/>
      <c r="JWG82" s="4"/>
      <c r="JWH82" s="4"/>
      <c r="JWI82" s="4"/>
      <c r="JWJ82" s="4"/>
      <c r="JWK82" s="4"/>
      <c r="JWL82" s="4"/>
      <c r="JWM82" s="4"/>
      <c r="JWN82" s="4"/>
      <c r="JWO82" s="4"/>
      <c r="JWP82" s="4"/>
      <c r="JWQ82" s="4"/>
      <c r="JWR82" s="4"/>
      <c r="JWS82" s="4"/>
      <c r="JWT82" s="4"/>
      <c r="JWU82" s="4"/>
      <c r="JWV82" s="4"/>
      <c r="JWW82" s="4"/>
      <c r="JWX82" s="4"/>
      <c r="JWY82" s="4"/>
      <c r="JWZ82" s="4"/>
      <c r="JXA82" s="4"/>
      <c r="JXB82" s="4"/>
      <c r="JXC82" s="4"/>
      <c r="JXD82" s="4"/>
      <c r="JXE82" s="4"/>
      <c r="JXF82" s="4"/>
      <c r="JXG82" s="4"/>
      <c r="JXH82" s="4"/>
      <c r="JXI82" s="4"/>
      <c r="JXJ82" s="4"/>
      <c r="JXK82" s="4"/>
      <c r="JXL82" s="4"/>
      <c r="JXM82" s="4"/>
      <c r="JXN82" s="4"/>
      <c r="JXO82" s="4"/>
      <c r="JXP82" s="4"/>
      <c r="JXQ82" s="4"/>
      <c r="JXR82" s="4"/>
      <c r="JXS82" s="4"/>
      <c r="JXT82" s="4"/>
      <c r="JXU82" s="4"/>
      <c r="JXV82" s="4"/>
      <c r="JXW82" s="4"/>
      <c r="JXX82" s="4"/>
      <c r="JXY82" s="4"/>
      <c r="JXZ82" s="4"/>
      <c r="JYA82" s="4"/>
      <c r="JYB82" s="4"/>
      <c r="JYC82" s="4"/>
      <c r="JYD82" s="4"/>
      <c r="JYE82" s="4"/>
      <c r="JYF82" s="4"/>
      <c r="JYG82" s="4"/>
      <c r="JYH82" s="4"/>
      <c r="JYI82" s="4"/>
      <c r="JYJ82" s="4"/>
      <c r="JYK82" s="4"/>
      <c r="JYL82" s="4"/>
      <c r="JYM82" s="4"/>
      <c r="JYN82" s="4"/>
      <c r="JYO82" s="4"/>
      <c r="JYP82" s="4"/>
      <c r="JYQ82" s="4"/>
      <c r="JYR82" s="4"/>
      <c r="JYS82" s="4"/>
      <c r="JYT82" s="4"/>
      <c r="JYU82" s="4"/>
      <c r="JYV82" s="4"/>
      <c r="JYW82" s="4"/>
      <c r="JYX82" s="4"/>
      <c r="JYY82" s="4"/>
      <c r="JYZ82" s="4"/>
      <c r="JZA82" s="4"/>
      <c r="JZB82" s="4"/>
      <c r="JZC82" s="4"/>
      <c r="JZD82" s="4"/>
      <c r="JZE82" s="4"/>
      <c r="JZF82" s="4"/>
      <c r="JZG82" s="4"/>
      <c r="JZH82" s="4"/>
      <c r="JZI82" s="4"/>
      <c r="JZJ82" s="4"/>
      <c r="JZK82" s="4"/>
      <c r="JZL82" s="4"/>
      <c r="JZM82" s="4"/>
      <c r="JZN82" s="4"/>
      <c r="JZO82" s="4"/>
      <c r="JZP82" s="4"/>
      <c r="JZQ82" s="4"/>
      <c r="JZR82" s="4"/>
      <c r="JZS82" s="4"/>
      <c r="JZT82" s="4"/>
      <c r="JZU82" s="4"/>
      <c r="JZV82" s="4"/>
      <c r="JZW82" s="4"/>
      <c r="JZX82" s="4"/>
      <c r="JZY82" s="4"/>
      <c r="JZZ82" s="4"/>
      <c r="KAA82" s="4"/>
      <c r="KAB82" s="4"/>
      <c r="KAC82" s="4"/>
      <c r="KAD82" s="4"/>
      <c r="KAE82" s="4"/>
      <c r="KAF82" s="4"/>
      <c r="KAG82" s="4"/>
      <c r="KAH82" s="4"/>
      <c r="KAI82" s="4"/>
      <c r="KAJ82" s="4"/>
      <c r="KAK82" s="4"/>
      <c r="KAL82" s="4"/>
      <c r="KAM82" s="4"/>
      <c r="KAN82" s="4"/>
      <c r="KAO82" s="4"/>
      <c r="KAP82" s="4"/>
      <c r="KAQ82" s="4"/>
      <c r="KAR82" s="4"/>
      <c r="KAS82" s="4"/>
      <c r="KAT82" s="4"/>
      <c r="KAU82" s="4"/>
      <c r="KAV82" s="4"/>
      <c r="KAW82" s="4"/>
      <c r="KAX82" s="4"/>
      <c r="KAY82" s="4"/>
      <c r="KAZ82" s="4"/>
      <c r="KBA82" s="4"/>
      <c r="KBB82" s="4"/>
      <c r="KBC82" s="4"/>
      <c r="KBD82" s="4"/>
      <c r="KBE82" s="4"/>
      <c r="KBF82" s="4"/>
      <c r="KBG82" s="4"/>
      <c r="KBH82" s="4"/>
      <c r="KBI82" s="4"/>
      <c r="KBJ82" s="4"/>
      <c r="KBK82" s="4"/>
      <c r="KBL82" s="4"/>
      <c r="KBM82" s="4"/>
      <c r="KBN82" s="4"/>
      <c r="KBO82" s="4"/>
      <c r="KBP82" s="4"/>
      <c r="KBQ82" s="4"/>
      <c r="KBR82" s="4"/>
      <c r="KBS82" s="4"/>
      <c r="KBT82" s="4"/>
      <c r="KBU82" s="4"/>
      <c r="KBV82" s="4"/>
      <c r="KBW82" s="4"/>
      <c r="KBX82" s="4"/>
      <c r="KBY82" s="4"/>
      <c r="KBZ82" s="4"/>
      <c r="KCA82" s="4"/>
      <c r="KCB82" s="4"/>
      <c r="KCC82" s="4"/>
      <c r="KCD82" s="4"/>
      <c r="KCE82" s="4"/>
      <c r="KCF82" s="4"/>
      <c r="KCG82" s="4"/>
      <c r="KCH82" s="4"/>
      <c r="KCI82" s="4"/>
      <c r="KCJ82" s="4"/>
      <c r="KCK82" s="4"/>
      <c r="KCL82" s="4"/>
      <c r="KCM82" s="4"/>
      <c r="KCN82" s="4"/>
      <c r="KCO82" s="4"/>
      <c r="KCP82" s="4"/>
      <c r="KCQ82" s="4"/>
      <c r="KCR82" s="4"/>
      <c r="KCS82" s="4"/>
      <c r="KCT82" s="4"/>
      <c r="KCU82" s="4"/>
      <c r="KCV82" s="4"/>
      <c r="KCW82" s="4"/>
      <c r="KCX82" s="4"/>
      <c r="KCY82" s="4"/>
      <c r="KCZ82" s="4"/>
      <c r="KDA82" s="4"/>
      <c r="KDB82" s="4"/>
      <c r="KDC82" s="4"/>
      <c r="KDD82" s="4"/>
      <c r="KDE82" s="4"/>
      <c r="KDF82" s="4"/>
      <c r="KDG82" s="4"/>
      <c r="KDH82" s="4"/>
      <c r="KDI82" s="4"/>
      <c r="KDJ82" s="4"/>
      <c r="KDK82" s="4"/>
      <c r="KDL82" s="4"/>
      <c r="KDM82" s="4"/>
      <c r="KDN82" s="4"/>
      <c r="KDO82" s="4"/>
      <c r="KDP82" s="4"/>
      <c r="KDQ82" s="4"/>
      <c r="KDR82" s="4"/>
      <c r="KDS82" s="4"/>
      <c r="KDT82" s="4"/>
      <c r="KDU82" s="4"/>
      <c r="KDV82" s="4"/>
      <c r="KDW82" s="4"/>
      <c r="KDX82" s="4"/>
      <c r="KDY82" s="4"/>
      <c r="KDZ82" s="4"/>
      <c r="KEA82" s="4"/>
      <c r="KEB82" s="4"/>
      <c r="KEC82" s="4"/>
      <c r="KED82" s="4"/>
      <c r="KEE82" s="4"/>
      <c r="KEF82" s="4"/>
      <c r="KEG82" s="4"/>
      <c r="KEH82" s="4"/>
      <c r="KEI82" s="4"/>
      <c r="KEJ82" s="4"/>
      <c r="KEK82" s="4"/>
      <c r="KEL82" s="4"/>
      <c r="KEM82" s="4"/>
      <c r="KEN82" s="4"/>
      <c r="KEO82" s="4"/>
      <c r="KEP82" s="4"/>
      <c r="KEQ82" s="4"/>
      <c r="KER82" s="4"/>
      <c r="KES82" s="4"/>
      <c r="KET82" s="4"/>
      <c r="KEU82" s="4"/>
      <c r="KEV82" s="4"/>
      <c r="KEW82" s="4"/>
      <c r="KEX82" s="4"/>
      <c r="KEY82" s="4"/>
      <c r="KEZ82" s="4"/>
      <c r="KFA82" s="4"/>
      <c r="KFB82" s="4"/>
      <c r="KFC82" s="4"/>
      <c r="KFD82" s="4"/>
      <c r="KFE82" s="4"/>
      <c r="KFF82" s="4"/>
      <c r="KFG82" s="4"/>
      <c r="KFH82" s="4"/>
      <c r="KFI82" s="4"/>
      <c r="KFJ82" s="4"/>
      <c r="KFK82" s="4"/>
      <c r="KFL82" s="4"/>
      <c r="KFM82" s="4"/>
      <c r="KFN82" s="4"/>
      <c r="KFO82" s="4"/>
      <c r="KFP82" s="4"/>
      <c r="KFQ82" s="4"/>
      <c r="KFR82" s="4"/>
      <c r="KFS82" s="4"/>
      <c r="KFT82" s="4"/>
      <c r="KFU82" s="4"/>
      <c r="KFV82" s="4"/>
      <c r="KFW82" s="4"/>
      <c r="KFX82" s="4"/>
      <c r="KFY82" s="4"/>
      <c r="KFZ82" s="4"/>
      <c r="KGA82" s="4"/>
      <c r="KGB82" s="4"/>
      <c r="KGC82" s="4"/>
      <c r="KGD82" s="4"/>
      <c r="KGE82" s="4"/>
      <c r="KGF82" s="4"/>
      <c r="KGG82" s="4"/>
      <c r="KGH82" s="4"/>
      <c r="KGI82" s="4"/>
      <c r="KGJ82" s="4"/>
      <c r="KGK82" s="4"/>
      <c r="KGL82" s="4"/>
      <c r="KGM82" s="4"/>
      <c r="KGN82" s="4"/>
      <c r="KGO82" s="4"/>
      <c r="KGP82" s="4"/>
      <c r="KGQ82" s="4"/>
      <c r="KGR82" s="4"/>
      <c r="KGS82" s="4"/>
      <c r="KGT82" s="4"/>
      <c r="KGU82" s="4"/>
      <c r="KGV82" s="4"/>
      <c r="KGW82" s="4"/>
      <c r="KGX82" s="4"/>
      <c r="KGY82" s="4"/>
      <c r="KGZ82" s="4"/>
      <c r="KHA82" s="4"/>
      <c r="KHB82" s="4"/>
      <c r="KHC82" s="4"/>
      <c r="KHD82" s="4"/>
      <c r="KHE82" s="4"/>
      <c r="KHF82" s="4"/>
      <c r="KHG82" s="4"/>
      <c r="KHH82" s="4"/>
      <c r="KHI82" s="4"/>
      <c r="KHJ82" s="4"/>
      <c r="KHK82" s="4"/>
      <c r="KHL82" s="4"/>
      <c r="KHM82" s="4"/>
      <c r="KHN82" s="4"/>
      <c r="KHO82" s="4"/>
      <c r="KHP82" s="4"/>
      <c r="KHQ82" s="4"/>
      <c r="KHR82" s="4"/>
      <c r="KHS82" s="4"/>
      <c r="KHT82" s="4"/>
      <c r="KHU82" s="4"/>
      <c r="KHV82" s="4"/>
      <c r="KHW82" s="4"/>
      <c r="KHX82" s="4"/>
      <c r="KHY82" s="4"/>
      <c r="KHZ82" s="4"/>
      <c r="KIA82" s="4"/>
      <c r="KIB82" s="4"/>
      <c r="KIC82" s="4"/>
      <c r="KID82" s="4"/>
      <c r="KIE82" s="4"/>
      <c r="KIF82" s="4"/>
      <c r="KIG82" s="4"/>
      <c r="KIH82" s="4"/>
      <c r="KII82" s="4"/>
      <c r="KIJ82" s="4"/>
      <c r="KIK82" s="4"/>
      <c r="KIL82" s="4"/>
      <c r="KIM82" s="4"/>
      <c r="KIN82" s="4"/>
      <c r="KIO82" s="4"/>
      <c r="KIP82" s="4"/>
      <c r="KIQ82" s="4"/>
      <c r="KIR82" s="4"/>
      <c r="KIS82" s="4"/>
      <c r="KIT82" s="4"/>
      <c r="KIU82" s="4"/>
      <c r="KIV82" s="4"/>
      <c r="KIW82" s="4"/>
      <c r="KIX82" s="4"/>
      <c r="KIY82" s="4"/>
      <c r="KIZ82" s="4"/>
      <c r="KJA82" s="4"/>
      <c r="KJB82" s="4"/>
      <c r="KJC82" s="4"/>
      <c r="KJD82" s="4"/>
      <c r="KJE82" s="4"/>
      <c r="KJF82" s="4"/>
      <c r="KJG82" s="4"/>
      <c r="KJH82" s="4"/>
      <c r="KJI82" s="4"/>
      <c r="KJJ82" s="4"/>
      <c r="KJK82" s="4"/>
      <c r="KJL82" s="4"/>
      <c r="KJM82" s="4"/>
      <c r="KJN82" s="4"/>
      <c r="KJO82" s="4"/>
      <c r="KJP82" s="4"/>
      <c r="KJQ82" s="4"/>
      <c r="KJR82" s="4"/>
      <c r="KJS82" s="4"/>
      <c r="KJT82" s="4"/>
      <c r="KJU82" s="4"/>
      <c r="KJV82" s="4"/>
      <c r="KJW82" s="4"/>
      <c r="KJX82" s="4"/>
      <c r="KJY82" s="4"/>
      <c r="KJZ82" s="4"/>
      <c r="KKA82" s="4"/>
      <c r="KKB82" s="4"/>
      <c r="KKC82" s="4"/>
      <c r="KKD82" s="4"/>
      <c r="KKE82" s="4"/>
      <c r="KKF82" s="4"/>
      <c r="KKG82" s="4"/>
      <c r="KKH82" s="4"/>
      <c r="KKI82" s="4"/>
      <c r="KKJ82" s="4"/>
      <c r="KKK82" s="4"/>
      <c r="KKL82" s="4"/>
      <c r="KKM82" s="4"/>
      <c r="KKN82" s="4"/>
      <c r="KKO82" s="4"/>
      <c r="KKP82" s="4"/>
      <c r="KKQ82" s="4"/>
      <c r="KKR82" s="4"/>
      <c r="KKS82" s="4"/>
      <c r="KKT82" s="4"/>
      <c r="KKU82" s="4"/>
      <c r="KKV82" s="4"/>
      <c r="KKW82" s="4"/>
      <c r="KKX82" s="4"/>
      <c r="KKY82" s="4"/>
      <c r="KKZ82" s="4"/>
      <c r="KLA82" s="4"/>
      <c r="KLB82" s="4"/>
      <c r="KLC82" s="4"/>
      <c r="KLD82" s="4"/>
      <c r="KLE82" s="4"/>
      <c r="KLF82" s="4"/>
      <c r="KLG82" s="4"/>
      <c r="KLH82" s="4"/>
      <c r="KLI82" s="4"/>
      <c r="KLJ82" s="4"/>
      <c r="KLK82" s="4"/>
      <c r="KLL82" s="4"/>
      <c r="KLM82" s="4"/>
      <c r="KLN82" s="4"/>
      <c r="KLO82" s="4"/>
      <c r="KLP82" s="4"/>
      <c r="KLQ82" s="4"/>
      <c r="KLR82" s="4"/>
      <c r="KLS82" s="4"/>
      <c r="KLT82" s="4"/>
      <c r="KLU82" s="4"/>
      <c r="KLV82" s="4"/>
      <c r="KLW82" s="4"/>
      <c r="KLX82" s="4"/>
      <c r="KLY82" s="4"/>
      <c r="KLZ82" s="4"/>
      <c r="KMA82" s="4"/>
      <c r="KMB82" s="4"/>
      <c r="KMC82" s="4"/>
      <c r="KMD82" s="4"/>
      <c r="KME82" s="4"/>
      <c r="KMF82" s="4"/>
      <c r="KMG82" s="4"/>
      <c r="KMH82" s="4"/>
      <c r="KMI82" s="4"/>
      <c r="KMJ82" s="4"/>
      <c r="KMK82" s="4"/>
      <c r="KML82" s="4"/>
      <c r="KMM82" s="4"/>
      <c r="KMN82" s="4"/>
      <c r="KMO82" s="4"/>
      <c r="KMP82" s="4"/>
      <c r="KMQ82" s="4"/>
      <c r="KMR82" s="4"/>
      <c r="KMS82" s="4"/>
      <c r="KMT82" s="4"/>
      <c r="KMU82" s="4"/>
      <c r="KMV82" s="4"/>
      <c r="KMW82" s="4"/>
      <c r="KMX82" s="4"/>
      <c r="KMY82" s="4"/>
      <c r="KMZ82" s="4"/>
      <c r="KNA82" s="4"/>
      <c r="KNB82" s="4"/>
      <c r="KNC82" s="4"/>
      <c r="KND82" s="4"/>
      <c r="KNE82" s="4"/>
      <c r="KNF82" s="4"/>
      <c r="KNG82" s="4"/>
      <c r="KNH82" s="4"/>
      <c r="KNI82" s="4"/>
      <c r="KNJ82" s="4"/>
      <c r="KNK82" s="4"/>
      <c r="KNL82" s="4"/>
      <c r="KNM82" s="4"/>
      <c r="KNN82" s="4"/>
      <c r="KNO82" s="4"/>
      <c r="KNP82" s="4"/>
      <c r="KNQ82" s="4"/>
      <c r="KNR82" s="4"/>
      <c r="KNS82" s="4"/>
      <c r="KNT82" s="4"/>
      <c r="KNU82" s="4"/>
      <c r="KNV82" s="4"/>
      <c r="KNW82" s="4"/>
      <c r="KNX82" s="4"/>
      <c r="KNY82" s="4"/>
      <c r="KNZ82" s="4"/>
      <c r="KOA82" s="4"/>
      <c r="KOB82" s="4"/>
      <c r="KOC82" s="4"/>
      <c r="KOD82" s="4"/>
      <c r="KOE82" s="4"/>
      <c r="KOF82" s="4"/>
      <c r="KOG82" s="4"/>
      <c r="KOH82" s="4"/>
      <c r="KOI82" s="4"/>
      <c r="KOJ82" s="4"/>
      <c r="KOK82" s="4"/>
      <c r="KOL82" s="4"/>
      <c r="KOM82" s="4"/>
      <c r="KON82" s="4"/>
      <c r="KOO82" s="4"/>
      <c r="KOP82" s="4"/>
      <c r="KOQ82" s="4"/>
      <c r="KOR82" s="4"/>
      <c r="KOS82" s="4"/>
      <c r="KOT82" s="4"/>
      <c r="KOU82" s="4"/>
      <c r="KOV82" s="4"/>
      <c r="KOW82" s="4"/>
      <c r="KOX82" s="4"/>
      <c r="KOY82" s="4"/>
      <c r="KOZ82" s="4"/>
      <c r="KPA82" s="4"/>
      <c r="KPB82" s="4"/>
      <c r="KPC82" s="4"/>
      <c r="KPD82" s="4"/>
      <c r="KPE82" s="4"/>
      <c r="KPF82" s="4"/>
      <c r="KPG82" s="4"/>
      <c r="KPH82" s="4"/>
      <c r="KPI82" s="4"/>
      <c r="KPJ82" s="4"/>
      <c r="KPK82" s="4"/>
      <c r="KPL82" s="4"/>
      <c r="KPM82" s="4"/>
      <c r="KPN82" s="4"/>
      <c r="KPO82" s="4"/>
      <c r="KPP82" s="4"/>
      <c r="KPQ82" s="4"/>
      <c r="KPR82" s="4"/>
      <c r="KPS82" s="4"/>
      <c r="KPT82" s="4"/>
      <c r="KPU82" s="4"/>
      <c r="KPV82" s="4"/>
      <c r="KPW82" s="4"/>
      <c r="KPX82" s="4"/>
      <c r="KPY82" s="4"/>
      <c r="KPZ82" s="4"/>
      <c r="KQA82" s="4"/>
      <c r="KQB82" s="4"/>
      <c r="KQC82" s="4"/>
      <c r="KQD82" s="4"/>
      <c r="KQE82" s="4"/>
      <c r="KQF82" s="4"/>
      <c r="KQG82" s="4"/>
      <c r="KQH82" s="4"/>
      <c r="KQI82" s="4"/>
      <c r="KQJ82" s="4"/>
      <c r="KQK82" s="4"/>
      <c r="KQL82" s="4"/>
      <c r="KQM82" s="4"/>
      <c r="KQN82" s="4"/>
      <c r="KQO82" s="4"/>
      <c r="KQP82" s="4"/>
      <c r="KQQ82" s="4"/>
      <c r="KQR82" s="4"/>
      <c r="KQS82" s="4"/>
      <c r="KQT82" s="4"/>
      <c r="KQU82" s="4"/>
      <c r="KQV82" s="4"/>
      <c r="KQW82" s="4"/>
      <c r="KQX82" s="4"/>
      <c r="KQY82" s="4"/>
      <c r="KQZ82" s="4"/>
      <c r="KRA82" s="4"/>
      <c r="KRB82" s="4"/>
      <c r="KRC82" s="4"/>
      <c r="KRD82" s="4"/>
      <c r="KRE82" s="4"/>
      <c r="KRF82" s="4"/>
      <c r="KRG82" s="4"/>
      <c r="KRH82" s="4"/>
      <c r="KRI82" s="4"/>
      <c r="KRJ82" s="4"/>
      <c r="KRK82" s="4"/>
      <c r="KRL82" s="4"/>
      <c r="KRM82" s="4"/>
      <c r="KRN82" s="4"/>
      <c r="KRO82" s="4"/>
      <c r="KRP82" s="4"/>
      <c r="KRQ82" s="4"/>
      <c r="KRR82" s="4"/>
      <c r="KRS82" s="4"/>
      <c r="KRT82" s="4"/>
      <c r="KRU82" s="4"/>
      <c r="KRV82" s="4"/>
      <c r="KRW82" s="4"/>
      <c r="KRX82" s="4"/>
      <c r="KRY82" s="4"/>
      <c r="KRZ82" s="4"/>
      <c r="KSA82" s="4"/>
      <c r="KSB82" s="4"/>
      <c r="KSC82" s="4"/>
      <c r="KSD82" s="4"/>
      <c r="KSE82" s="4"/>
      <c r="KSF82" s="4"/>
      <c r="KSG82" s="4"/>
      <c r="KSH82" s="4"/>
      <c r="KSI82" s="4"/>
      <c r="KSJ82" s="4"/>
      <c r="KSK82" s="4"/>
      <c r="KSL82" s="4"/>
      <c r="KSM82" s="4"/>
      <c r="KSN82" s="4"/>
      <c r="KSO82" s="4"/>
      <c r="KSP82" s="4"/>
      <c r="KSQ82" s="4"/>
      <c r="KSR82" s="4"/>
      <c r="KSS82" s="4"/>
      <c r="KST82" s="4"/>
      <c r="KSU82" s="4"/>
      <c r="KSV82" s="4"/>
      <c r="KSW82" s="4"/>
      <c r="KSX82" s="4"/>
      <c r="KSY82" s="4"/>
      <c r="KSZ82" s="4"/>
      <c r="KTA82" s="4"/>
      <c r="KTB82" s="4"/>
      <c r="KTC82" s="4"/>
      <c r="KTD82" s="4"/>
      <c r="KTE82" s="4"/>
      <c r="KTF82" s="4"/>
      <c r="KTG82" s="4"/>
      <c r="KTH82" s="4"/>
      <c r="KTI82" s="4"/>
      <c r="KTJ82" s="4"/>
      <c r="KTK82" s="4"/>
      <c r="KTL82" s="4"/>
      <c r="KTM82" s="4"/>
      <c r="KTN82" s="4"/>
      <c r="KTO82" s="4"/>
      <c r="KTP82" s="4"/>
      <c r="KTQ82" s="4"/>
      <c r="KTR82" s="4"/>
      <c r="KTS82" s="4"/>
      <c r="KTT82" s="4"/>
      <c r="KTU82" s="4"/>
      <c r="KTV82" s="4"/>
      <c r="KTW82" s="4"/>
      <c r="KTX82" s="4"/>
      <c r="KTY82" s="4"/>
      <c r="KTZ82" s="4"/>
      <c r="KUA82" s="4"/>
      <c r="KUB82" s="4"/>
      <c r="KUC82" s="4"/>
      <c r="KUD82" s="4"/>
      <c r="KUE82" s="4"/>
      <c r="KUF82" s="4"/>
      <c r="KUG82" s="4"/>
      <c r="KUH82" s="4"/>
      <c r="KUI82" s="4"/>
      <c r="KUJ82" s="4"/>
      <c r="KUK82" s="4"/>
      <c r="KUL82" s="4"/>
      <c r="KUM82" s="4"/>
      <c r="KUN82" s="4"/>
      <c r="KUO82" s="4"/>
      <c r="KUP82" s="4"/>
      <c r="KUQ82" s="4"/>
      <c r="KUR82" s="4"/>
      <c r="KUS82" s="4"/>
      <c r="KUT82" s="4"/>
      <c r="KUU82" s="4"/>
      <c r="KUV82" s="4"/>
      <c r="KUW82" s="4"/>
      <c r="KUX82" s="4"/>
      <c r="KUY82" s="4"/>
      <c r="KUZ82" s="4"/>
      <c r="KVA82" s="4"/>
      <c r="KVB82" s="4"/>
      <c r="KVC82" s="4"/>
      <c r="KVD82" s="4"/>
      <c r="KVE82" s="4"/>
      <c r="KVF82" s="4"/>
      <c r="KVG82" s="4"/>
      <c r="KVH82" s="4"/>
      <c r="KVI82" s="4"/>
      <c r="KVJ82" s="4"/>
      <c r="KVK82" s="4"/>
      <c r="KVL82" s="4"/>
      <c r="KVM82" s="4"/>
      <c r="KVN82" s="4"/>
      <c r="KVO82" s="4"/>
      <c r="KVP82" s="4"/>
      <c r="KVQ82" s="4"/>
      <c r="KVR82" s="4"/>
      <c r="KVS82" s="4"/>
      <c r="KVT82" s="4"/>
      <c r="KVU82" s="4"/>
      <c r="KVV82" s="4"/>
      <c r="KVW82" s="4"/>
      <c r="KVX82" s="4"/>
      <c r="KVY82" s="4"/>
      <c r="KVZ82" s="4"/>
      <c r="KWA82" s="4"/>
      <c r="KWB82" s="4"/>
      <c r="KWC82" s="4"/>
      <c r="KWD82" s="4"/>
      <c r="KWE82" s="4"/>
      <c r="KWF82" s="4"/>
      <c r="KWG82" s="4"/>
      <c r="KWH82" s="4"/>
      <c r="KWI82" s="4"/>
      <c r="KWJ82" s="4"/>
      <c r="KWK82" s="4"/>
      <c r="KWL82" s="4"/>
      <c r="KWM82" s="4"/>
      <c r="KWN82" s="4"/>
      <c r="KWO82" s="4"/>
      <c r="KWP82" s="4"/>
      <c r="KWQ82" s="4"/>
      <c r="KWR82" s="4"/>
      <c r="KWS82" s="4"/>
      <c r="KWT82" s="4"/>
      <c r="KWU82" s="4"/>
      <c r="KWV82" s="4"/>
      <c r="KWW82" s="4"/>
      <c r="KWX82" s="4"/>
      <c r="KWY82" s="4"/>
      <c r="KWZ82" s="4"/>
      <c r="KXA82" s="4"/>
      <c r="KXB82" s="4"/>
      <c r="KXC82" s="4"/>
      <c r="KXD82" s="4"/>
      <c r="KXE82" s="4"/>
      <c r="KXF82" s="4"/>
      <c r="KXG82" s="4"/>
      <c r="KXH82" s="4"/>
      <c r="KXI82" s="4"/>
      <c r="KXJ82" s="4"/>
      <c r="KXK82" s="4"/>
      <c r="KXL82" s="4"/>
      <c r="KXM82" s="4"/>
      <c r="KXN82" s="4"/>
      <c r="KXO82" s="4"/>
      <c r="KXP82" s="4"/>
      <c r="KXQ82" s="4"/>
      <c r="KXR82" s="4"/>
      <c r="KXS82" s="4"/>
      <c r="KXT82" s="4"/>
      <c r="KXU82" s="4"/>
      <c r="KXV82" s="4"/>
      <c r="KXW82" s="4"/>
      <c r="KXX82" s="4"/>
      <c r="KXY82" s="4"/>
      <c r="KXZ82" s="4"/>
      <c r="KYA82" s="4"/>
      <c r="KYB82" s="4"/>
      <c r="KYC82" s="4"/>
      <c r="KYD82" s="4"/>
      <c r="KYE82" s="4"/>
      <c r="KYF82" s="4"/>
      <c r="KYG82" s="4"/>
      <c r="KYH82" s="4"/>
      <c r="KYI82" s="4"/>
      <c r="KYJ82" s="4"/>
      <c r="KYK82" s="4"/>
      <c r="KYL82" s="4"/>
      <c r="KYM82" s="4"/>
      <c r="KYN82" s="4"/>
      <c r="KYO82" s="4"/>
      <c r="KYP82" s="4"/>
      <c r="KYQ82" s="4"/>
      <c r="KYR82" s="4"/>
      <c r="KYS82" s="4"/>
      <c r="KYT82" s="4"/>
      <c r="KYU82" s="4"/>
      <c r="KYV82" s="4"/>
      <c r="KYW82" s="4"/>
      <c r="KYX82" s="4"/>
      <c r="KYY82" s="4"/>
      <c r="KYZ82" s="4"/>
      <c r="KZA82" s="4"/>
      <c r="KZB82" s="4"/>
      <c r="KZC82" s="4"/>
      <c r="KZD82" s="4"/>
      <c r="KZE82" s="4"/>
      <c r="KZF82" s="4"/>
      <c r="KZG82" s="4"/>
      <c r="KZH82" s="4"/>
      <c r="KZI82" s="4"/>
      <c r="KZJ82" s="4"/>
      <c r="KZK82" s="4"/>
      <c r="KZL82" s="4"/>
      <c r="KZM82" s="4"/>
      <c r="KZN82" s="4"/>
      <c r="KZO82" s="4"/>
      <c r="KZP82" s="4"/>
      <c r="KZQ82" s="4"/>
      <c r="KZR82" s="4"/>
      <c r="KZS82" s="4"/>
      <c r="KZT82" s="4"/>
      <c r="KZU82" s="4"/>
      <c r="KZV82" s="4"/>
      <c r="KZW82" s="4"/>
      <c r="KZX82" s="4"/>
      <c r="KZY82" s="4"/>
      <c r="KZZ82" s="4"/>
      <c r="LAA82" s="4"/>
      <c r="LAB82" s="4"/>
      <c r="LAC82" s="4"/>
      <c r="LAD82" s="4"/>
      <c r="LAE82" s="4"/>
      <c r="LAF82" s="4"/>
      <c r="LAG82" s="4"/>
      <c r="LAH82" s="4"/>
      <c r="LAI82" s="4"/>
      <c r="LAJ82" s="4"/>
      <c r="LAK82" s="4"/>
      <c r="LAL82" s="4"/>
      <c r="LAM82" s="4"/>
      <c r="LAN82" s="4"/>
      <c r="LAO82" s="4"/>
      <c r="LAP82" s="4"/>
      <c r="LAQ82" s="4"/>
      <c r="LAR82" s="4"/>
      <c r="LAS82" s="4"/>
      <c r="LAT82" s="4"/>
      <c r="LAU82" s="4"/>
      <c r="LAV82" s="4"/>
      <c r="LAW82" s="4"/>
      <c r="LAX82" s="4"/>
      <c r="LAY82" s="4"/>
      <c r="LAZ82" s="4"/>
      <c r="LBA82" s="4"/>
      <c r="LBB82" s="4"/>
      <c r="LBC82" s="4"/>
      <c r="LBD82" s="4"/>
      <c r="LBE82" s="4"/>
      <c r="LBF82" s="4"/>
      <c r="LBG82" s="4"/>
      <c r="LBH82" s="4"/>
      <c r="LBI82" s="4"/>
      <c r="LBJ82" s="4"/>
      <c r="LBK82" s="4"/>
      <c r="LBL82" s="4"/>
      <c r="LBM82" s="4"/>
      <c r="LBN82" s="4"/>
      <c r="LBO82" s="4"/>
      <c r="LBP82" s="4"/>
      <c r="LBQ82" s="4"/>
      <c r="LBR82" s="4"/>
      <c r="LBS82" s="4"/>
      <c r="LBT82" s="4"/>
      <c r="LBU82" s="4"/>
      <c r="LBV82" s="4"/>
      <c r="LBW82" s="4"/>
      <c r="LBX82" s="4"/>
      <c r="LBY82" s="4"/>
      <c r="LBZ82" s="4"/>
      <c r="LCA82" s="4"/>
      <c r="LCB82" s="4"/>
      <c r="LCC82" s="4"/>
      <c r="LCD82" s="4"/>
      <c r="LCE82" s="4"/>
      <c r="LCF82" s="4"/>
      <c r="LCG82" s="4"/>
      <c r="LCH82" s="4"/>
      <c r="LCI82" s="4"/>
      <c r="LCJ82" s="4"/>
      <c r="LCK82" s="4"/>
      <c r="LCL82" s="4"/>
      <c r="LCM82" s="4"/>
      <c r="LCN82" s="4"/>
      <c r="LCO82" s="4"/>
      <c r="LCP82" s="4"/>
      <c r="LCQ82" s="4"/>
      <c r="LCR82" s="4"/>
      <c r="LCS82" s="4"/>
      <c r="LCT82" s="4"/>
      <c r="LCU82" s="4"/>
      <c r="LCV82" s="4"/>
      <c r="LCW82" s="4"/>
      <c r="LCX82" s="4"/>
      <c r="LCY82" s="4"/>
      <c r="LCZ82" s="4"/>
      <c r="LDA82" s="4"/>
      <c r="LDB82" s="4"/>
      <c r="LDC82" s="4"/>
      <c r="LDD82" s="4"/>
      <c r="LDE82" s="4"/>
      <c r="LDF82" s="4"/>
      <c r="LDG82" s="4"/>
      <c r="LDH82" s="4"/>
      <c r="LDI82" s="4"/>
      <c r="LDJ82" s="4"/>
      <c r="LDK82" s="4"/>
      <c r="LDL82" s="4"/>
      <c r="LDM82" s="4"/>
      <c r="LDN82" s="4"/>
      <c r="LDO82" s="4"/>
      <c r="LDP82" s="4"/>
      <c r="LDQ82" s="4"/>
      <c r="LDR82" s="4"/>
      <c r="LDS82" s="4"/>
      <c r="LDT82" s="4"/>
      <c r="LDU82" s="4"/>
      <c r="LDV82" s="4"/>
      <c r="LDW82" s="4"/>
      <c r="LDX82" s="4"/>
      <c r="LDY82" s="4"/>
      <c r="LDZ82" s="4"/>
      <c r="LEA82" s="4"/>
      <c r="LEB82" s="4"/>
      <c r="LEC82" s="4"/>
      <c r="LED82" s="4"/>
      <c r="LEE82" s="4"/>
      <c r="LEF82" s="4"/>
      <c r="LEG82" s="4"/>
      <c r="LEH82" s="4"/>
      <c r="LEI82" s="4"/>
      <c r="LEJ82" s="4"/>
      <c r="LEK82" s="4"/>
      <c r="LEL82" s="4"/>
      <c r="LEM82" s="4"/>
      <c r="LEN82" s="4"/>
      <c r="LEO82" s="4"/>
      <c r="LEP82" s="4"/>
      <c r="LEQ82" s="4"/>
      <c r="LER82" s="4"/>
      <c r="LES82" s="4"/>
      <c r="LET82" s="4"/>
      <c r="LEU82" s="4"/>
      <c r="LEV82" s="4"/>
      <c r="LEW82" s="4"/>
      <c r="LEX82" s="4"/>
      <c r="LEY82" s="4"/>
      <c r="LEZ82" s="4"/>
      <c r="LFA82" s="4"/>
      <c r="LFB82" s="4"/>
      <c r="LFC82" s="4"/>
      <c r="LFD82" s="4"/>
      <c r="LFE82" s="4"/>
      <c r="LFF82" s="4"/>
      <c r="LFG82" s="4"/>
      <c r="LFH82" s="4"/>
      <c r="LFI82" s="4"/>
      <c r="LFJ82" s="4"/>
      <c r="LFK82" s="4"/>
      <c r="LFL82" s="4"/>
      <c r="LFM82" s="4"/>
      <c r="LFN82" s="4"/>
      <c r="LFO82" s="4"/>
      <c r="LFP82" s="4"/>
      <c r="LFQ82" s="4"/>
      <c r="LFR82" s="4"/>
      <c r="LFS82" s="4"/>
      <c r="LFT82" s="4"/>
      <c r="LFU82" s="4"/>
      <c r="LFV82" s="4"/>
      <c r="LFW82" s="4"/>
      <c r="LFX82" s="4"/>
      <c r="LFY82" s="4"/>
      <c r="LFZ82" s="4"/>
      <c r="LGA82" s="4"/>
      <c r="LGB82" s="4"/>
      <c r="LGC82" s="4"/>
      <c r="LGD82" s="4"/>
      <c r="LGE82" s="4"/>
      <c r="LGF82" s="4"/>
      <c r="LGG82" s="4"/>
      <c r="LGH82" s="4"/>
      <c r="LGI82" s="4"/>
      <c r="LGJ82" s="4"/>
      <c r="LGK82" s="4"/>
      <c r="LGL82" s="4"/>
      <c r="LGM82" s="4"/>
      <c r="LGN82" s="4"/>
      <c r="LGO82" s="4"/>
      <c r="LGP82" s="4"/>
      <c r="LGQ82" s="4"/>
      <c r="LGR82" s="4"/>
      <c r="LGS82" s="4"/>
      <c r="LGT82" s="4"/>
      <c r="LGU82" s="4"/>
      <c r="LGV82" s="4"/>
      <c r="LGW82" s="4"/>
      <c r="LGX82" s="4"/>
      <c r="LGY82" s="4"/>
      <c r="LGZ82" s="4"/>
      <c r="LHA82" s="4"/>
      <c r="LHB82" s="4"/>
      <c r="LHC82" s="4"/>
      <c r="LHD82" s="4"/>
      <c r="LHE82" s="4"/>
      <c r="LHF82" s="4"/>
      <c r="LHG82" s="4"/>
      <c r="LHH82" s="4"/>
      <c r="LHI82" s="4"/>
      <c r="LHJ82" s="4"/>
      <c r="LHK82" s="4"/>
      <c r="LHL82" s="4"/>
      <c r="LHM82" s="4"/>
      <c r="LHN82" s="4"/>
      <c r="LHO82" s="4"/>
      <c r="LHP82" s="4"/>
      <c r="LHQ82" s="4"/>
      <c r="LHR82" s="4"/>
      <c r="LHS82" s="4"/>
      <c r="LHT82" s="4"/>
      <c r="LHU82" s="4"/>
      <c r="LHV82" s="4"/>
      <c r="LHW82" s="4"/>
      <c r="LHX82" s="4"/>
      <c r="LHY82" s="4"/>
      <c r="LHZ82" s="4"/>
      <c r="LIA82" s="4"/>
      <c r="LIB82" s="4"/>
      <c r="LIC82" s="4"/>
      <c r="LID82" s="4"/>
      <c r="LIE82" s="4"/>
      <c r="LIF82" s="4"/>
      <c r="LIG82" s="4"/>
      <c r="LIH82" s="4"/>
      <c r="LII82" s="4"/>
      <c r="LIJ82" s="4"/>
      <c r="LIK82" s="4"/>
      <c r="LIL82" s="4"/>
      <c r="LIM82" s="4"/>
      <c r="LIN82" s="4"/>
      <c r="LIO82" s="4"/>
      <c r="LIP82" s="4"/>
      <c r="LIQ82" s="4"/>
      <c r="LIR82" s="4"/>
      <c r="LIS82" s="4"/>
      <c r="LIT82" s="4"/>
      <c r="LIU82" s="4"/>
      <c r="LIV82" s="4"/>
      <c r="LIW82" s="4"/>
      <c r="LIX82" s="4"/>
      <c r="LIY82" s="4"/>
      <c r="LIZ82" s="4"/>
      <c r="LJA82" s="4"/>
      <c r="LJB82" s="4"/>
      <c r="LJC82" s="4"/>
      <c r="LJD82" s="4"/>
      <c r="LJE82" s="4"/>
      <c r="LJF82" s="4"/>
      <c r="LJG82" s="4"/>
      <c r="LJH82" s="4"/>
      <c r="LJI82" s="4"/>
      <c r="LJJ82" s="4"/>
      <c r="LJK82" s="4"/>
      <c r="LJL82" s="4"/>
      <c r="LJM82" s="4"/>
      <c r="LJN82" s="4"/>
      <c r="LJO82" s="4"/>
      <c r="LJP82" s="4"/>
      <c r="LJQ82" s="4"/>
      <c r="LJR82" s="4"/>
      <c r="LJS82" s="4"/>
      <c r="LJT82" s="4"/>
      <c r="LJU82" s="4"/>
      <c r="LJV82" s="4"/>
      <c r="LJW82" s="4"/>
      <c r="LJX82" s="4"/>
      <c r="LJY82" s="4"/>
      <c r="LJZ82" s="4"/>
      <c r="LKA82" s="4"/>
      <c r="LKB82" s="4"/>
      <c r="LKC82" s="4"/>
      <c r="LKD82" s="4"/>
      <c r="LKE82" s="4"/>
      <c r="LKF82" s="4"/>
      <c r="LKG82" s="4"/>
      <c r="LKH82" s="4"/>
      <c r="LKI82" s="4"/>
      <c r="LKJ82" s="4"/>
      <c r="LKK82" s="4"/>
      <c r="LKL82" s="4"/>
      <c r="LKM82" s="4"/>
      <c r="LKN82" s="4"/>
      <c r="LKO82" s="4"/>
      <c r="LKP82" s="4"/>
      <c r="LKQ82" s="4"/>
      <c r="LKR82" s="4"/>
      <c r="LKS82" s="4"/>
      <c r="LKT82" s="4"/>
      <c r="LKU82" s="4"/>
      <c r="LKV82" s="4"/>
      <c r="LKW82" s="4"/>
      <c r="LKX82" s="4"/>
      <c r="LKY82" s="4"/>
      <c r="LKZ82" s="4"/>
      <c r="LLA82" s="4"/>
      <c r="LLB82" s="4"/>
      <c r="LLC82" s="4"/>
      <c r="LLD82" s="4"/>
      <c r="LLE82" s="4"/>
      <c r="LLF82" s="4"/>
      <c r="LLG82" s="4"/>
      <c r="LLH82" s="4"/>
      <c r="LLI82" s="4"/>
      <c r="LLJ82" s="4"/>
      <c r="LLK82" s="4"/>
      <c r="LLL82" s="4"/>
      <c r="LLM82" s="4"/>
      <c r="LLN82" s="4"/>
      <c r="LLO82" s="4"/>
      <c r="LLP82" s="4"/>
      <c r="LLQ82" s="4"/>
      <c r="LLR82" s="4"/>
      <c r="LLS82" s="4"/>
      <c r="LLT82" s="4"/>
      <c r="LLU82" s="4"/>
      <c r="LLV82" s="4"/>
      <c r="LLW82" s="4"/>
      <c r="LLX82" s="4"/>
      <c r="LLY82" s="4"/>
      <c r="LLZ82" s="4"/>
      <c r="LMA82" s="4"/>
      <c r="LMB82" s="4"/>
      <c r="LMC82" s="4"/>
      <c r="LMD82" s="4"/>
      <c r="LME82" s="4"/>
      <c r="LMF82" s="4"/>
      <c r="LMG82" s="4"/>
      <c r="LMH82" s="4"/>
      <c r="LMI82" s="4"/>
      <c r="LMJ82" s="4"/>
      <c r="LMK82" s="4"/>
      <c r="LML82" s="4"/>
      <c r="LMM82" s="4"/>
      <c r="LMN82" s="4"/>
      <c r="LMO82" s="4"/>
      <c r="LMP82" s="4"/>
      <c r="LMQ82" s="4"/>
      <c r="LMR82" s="4"/>
      <c r="LMS82" s="4"/>
      <c r="LMT82" s="4"/>
      <c r="LMU82" s="4"/>
      <c r="LMV82" s="4"/>
      <c r="LMW82" s="4"/>
      <c r="LMX82" s="4"/>
      <c r="LMY82" s="4"/>
      <c r="LMZ82" s="4"/>
      <c r="LNA82" s="4"/>
      <c r="LNB82" s="4"/>
      <c r="LNC82" s="4"/>
      <c r="LND82" s="4"/>
      <c r="LNE82" s="4"/>
      <c r="LNF82" s="4"/>
      <c r="LNG82" s="4"/>
      <c r="LNH82" s="4"/>
      <c r="LNI82" s="4"/>
      <c r="LNJ82" s="4"/>
      <c r="LNK82" s="4"/>
      <c r="LNL82" s="4"/>
      <c r="LNM82" s="4"/>
      <c r="LNN82" s="4"/>
      <c r="LNO82" s="4"/>
      <c r="LNP82" s="4"/>
      <c r="LNQ82" s="4"/>
      <c r="LNR82" s="4"/>
      <c r="LNS82" s="4"/>
      <c r="LNT82" s="4"/>
      <c r="LNU82" s="4"/>
      <c r="LNV82" s="4"/>
      <c r="LNW82" s="4"/>
      <c r="LNX82" s="4"/>
      <c r="LNY82" s="4"/>
      <c r="LNZ82" s="4"/>
      <c r="LOA82" s="4"/>
      <c r="LOB82" s="4"/>
      <c r="LOC82" s="4"/>
      <c r="LOD82" s="4"/>
      <c r="LOE82" s="4"/>
      <c r="LOF82" s="4"/>
      <c r="LOG82" s="4"/>
      <c r="LOH82" s="4"/>
      <c r="LOI82" s="4"/>
      <c r="LOJ82" s="4"/>
      <c r="LOK82" s="4"/>
      <c r="LOL82" s="4"/>
      <c r="LOM82" s="4"/>
      <c r="LON82" s="4"/>
      <c r="LOO82" s="4"/>
      <c r="LOP82" s="4"/>
      <c r="LOQ82" s="4"/>
      <c r="LOR82" s="4"/>
      <c r="LOS82" s="4"/>
      <c r="LOT82" s="4"/>
      <c r="LOU82" s="4"/>
      <c r="LOV82" s="4"/>
      <c r="LOW82" s="4"/>
      <c r="LOX82" s="4"/>
      <c r="LOY82" s="4"/>
      <c r="LOZ82" s="4"/>
      <c r="LPA82" s="4"/>
      <c r="LPB82" s="4"/>
      <c r="LPC82" s="4"/>
      <c r="LPD82" s="4"/>
      <c r="LPE82" s="4"/>
      <c r="LPF82" s="4"/>
      <c r="LPG82" s="4"/>
      <c r="LPH82" s="4"/>
      <c r="LPI82" s="4"/>
      <c r="LPJ82" s="4"/>
      <c r="LPK82" s="4"/>
      <c r="LPL82" s="4"/>
      <c r="LPM82" s="4"/>
      <c r="LPN82" s="4"/>
      <c r="LPO82" s="4"/>
      <c r="LPP82" s="4"/>
      <c r="LPQ82" s="4"/>
      <c r="LPR82" s="4"/>
      <c r="LPS82" s="4"/>
      <c r="LPT82" s="4"/>
      <c r="LPU82" s="4"/>
      <c r="LPV82" s="4"/>
      <c r="LPW82" s="4"/>
      <c r="LPX82" s="4"/>
      <c r="LPY82" s="4"/>
      <c r="LPZ82" s="4"/>
      <c r="LQA82" s="4"/>
      <c r="LQB82" s="4"/>
      <c r="LQC82" s="4"/>
      <c r="LQD82" s="4"/>
      <c r="LQE82" s="4"/>
      <c r="LQF82" s="4"/>
      <c r="LQG82" s="4"/>
      <c r="LQH82" s="4"/>
      <c r="LQI82" s="4"/>
      <c r="LQJ82" s="4"/>
      <c r="LQK82" s="4"/>
      <c r="LQL82" s="4"/>
      <c r="LQM82" s="4"/>
      <c r="LQN82" s="4"/>
      <c r="LQO82" s="4"/>
      <c r="LQP82" s="4"/>
      <c r="LQQ82" s="4"/>
      <c r="LQR82" s="4"/>
      <c r="LQS82" s="4"/>
      <c r="LQT82" s="4"/>
      <c r="LQU82" s="4"/>
      <c r="LQV82" s="4"/>
      <c r="LQW82" s="4"/>
      <c r="LQX82" s="4"/>
      <c r="LQY82" s="4"/>
      <c r="LQZ82" s="4"/>
      <c r="LRA82" s="4"/>
      <c r="LRB82" s="4"/>
      <c r="LRC82" s="4"/>
      <c r="LRD82" s="4"/>
      <c r="LRE82" s="4"/>
      <c r="LRF82" s="4"/>
      <c r="LRG82" s="4"/>
      <c r="LRH82" s="4"/>
      <c r="LRI82" s="4"/>
      <c r="LRJ82" s="4"/>
      <c r="LRK82" s="4"/>
      <c r="LRL82" s="4"/>
      <c r="LRM82" s="4"/>
      <c r="LRN82" s="4"/>
      <c r="LRO82" s="4"/>
      <c r="LRP82" s="4"/>
      <c r="LRQ82" s="4"/>
      <c r="LRR82" s="4"/>
      <c r="LRS82" s="4"/>
      <c r="LRT82" s="4"/>
      <c r="LRU82" s="4"/>
      <c r="LRV82" s="4"/>
      <c r="LRW82" s="4"/>
      <c r="LRX82" s="4"/>
      <c r="LRY82" s="4"/>
      <c r="LRZ82" s="4"/>
      <c r="LSA82" s="4"/>
      <c r="LSB82" s="4"/>
      <c r="LSC82" s="4"/>
      <c r="LSD82" s="4"/>
      <c r="LSE82" s="4"/>
      <c r="LSF82" s="4"/>
      <c r="LSG82" s="4"/>
      <c r="LSH82" s="4"/>
      <c r="LSI82" s="4"/>
      <c r="LSJ82" s="4"/>
      <c r="LSK82" s="4"/>
      <c r="LSL82" s="4"/>
      <c r="LSM82" s="4"/>
      <c r="LSN82" s="4"/>
      <c r="LSO82" s="4"/>
      <c r="LSP82" s="4"/>
      <c r="LSQ82" s="4"/>
      <c r="LSR82" s="4"/>
      <c r="LSS82" s="4"/>
      <c r="LST82" s="4"/>
      <c r="LSU82" s="4"/>
      <c r="LSV82" s="4"/>
      <c r="LSW82" s="4"/>
      <c r="LSX82" s="4"/>
      <c r="LSY82" s="4"/>
      <c r="LSZ82" s="4"/>
      <c r="LTA82" s="4"/>
      <c r="LTB82" s="4"/>
      <c r="LTC82" s="4"/>
      <c r="LTD82" s="4"/>
      <c r="LTE82" s="4"/>
      <c r="LTF82" s="4"/>
      <c r="LTG82" s="4"/>
      <c r="LTH82" s="4"/>
      <c r="LTI82" s="4"/>
      <c r="LTJ82" s="4"/>
      <c r="LTK82" s="4"/>
      <c r="LTL82" s="4"/>
      <c r="LTM82" s="4"/>
      <c r="LTN82" s="4"/>
      <c r="LTO82" s="4"/>
      <c r="LTP82" s="4"/>
      <c r="LTQ82" s="4"/>
      <c r="LTR82" s="4"/>
      <c r="LTS82" s="4"/>
      <c r="LTT82" s="4"/>
      <c r="LTU82" s="4"/>
      <c r="LTV82" s="4"/>
      <c r="LTW82" s="4"/>
      <c r="LTX82" s="4"/>
      <c r="LTY82" s="4"/>
      <c r="LTZ82" s="4"/>
      <c r="LUA82" s="4"/>
      <c r="LUB82" s="4"/>
      <c r="LUC82" s="4"/>
      <c r="LUD82" s="4"/>
      <c r="LUE82" s="4"/>
      <c r="LUF82" s="4"/>
      <c r="LUG82" s="4"/>
      <c r="LUH82" s="4"/>
      <c r="LUI82" s="4"/>
      <c r="LUJ82" s="4"/>
      <c r="LUK82" s="4"/>
      <c r="LUL82" s="4"/>
      <c r="LUM82" s="4"/>
      <c r="LUN82" s="4"/>
      <c r="LUO82" s="4"/>
      <c r="LUP82" s="4"/>
      <c r="LUQ82" s="4"/>
      <c r="LUR82" s="4"/>
      <c r="LUS82" s="4"/>
      <c r="LUT82" s="4"/>
      <c r="LUU82" s="4"/>
      <c r="LUV82" s="4"/>
      <c r="LUW82" s="4"/>
      <c r="LUX82" s="4"/>
      <c r="LUY82" s="4"/>
      <c r="LUZ82" s="4"/>
      <c r="LVA82" s="4"/>
      <c r="LVB82" s="4"/>
      <c r="LVC82" s="4"/>
      <c r="LVD82" s="4"/>
      <c r="LVE82" s="4"/>
      <c r="LVF82" s="4"/>
      <c r="LVG82" s="4"/>
      <c r="LVH82" s="4"/>
      <c r="LVI82" s="4"/>
      <c r="LVJ82" s="4"/>
      <c r="LVK82" s="4"/>
      <c r="LVL82" s="4"/>
      <c r="LVM82" s="4"/>
      <c r="LVN82" s="4"/>
      <c r="LVO82" s="4"/>
      <c r="LVP82" s="4"/>
      <c r="LVQ82" s="4"/>
      <c r="LVR82" s="4"/>
      <c r="LVS82" s="4"/>
      <c r="LVT82" s="4"/>
      <c r="LVU82" s="4"/>
      <c r="LVV82" s="4"/>
      <c r="LVW82" s="4"/>
      <c r="LVX82" s="4"/>
      <c r="LVY82" s="4"/>
      <c r="LVZ82" s="4"/>
      <c r="LWA82" s="4"/>
      <c r="LWB82" s="4"/>
      <c r="LWC82" s="4"/>
      <c r="LWD82" s="4"/>
      <c r="LWE82" s="4"/>
      <c r="LWF82" s="4"/>
      <c r="LWG82" s="4"/>
      <c r="LWH82" s="4"/>
      <c r="LWI82" s="4"/>
      <c r="LWJ82" s="4"/>
      <c r="LWK82" s="4"/>
      <c r="LWL82" s="4"/>
      <c r="LWM82" s="4"/>
      <c r="LWN82" s="4"/>
      <c r="LWO82" s="4"/>
      <c r="LWP82" s="4"/>
      <c r="LWQ82" s="4"/>
      <c r="LWR82" s="4"/>
      <c r="LWS82" s="4"/>
      <c r="LWT82" s="4"/>
      <c r="LWU82" s="4"/>
      <c r="LWV82" s="4"/>
      <c r="LWW82" s="4"/>
      <c r="LWX82" s="4"/>
      <c r="LWY82" s="4"/>
      <c r="LWZ82" s="4"/>
      <c r="LXA82" s="4"/>
      <c r="LXB82" s="4"/>
      <c r="LXC82" s="4"/>
      <c r="LXD82" s="4"/>
      <c r="LXE82" s="4"/>
      <c r="LXF82" s="4"/>
      <c r="LXG82" s="4"/>
      <c r="LXH82" s="4"/>
      <c r="LXI82" s="4"/>
      <c r="LXJ82" s="4"/>
      <c r="LXK82" s="4"/>
      <c r="LXL82" s="4"/>
      <c r="LXM82" s="4"/>
      <c r="LXN82" s="4"/>
      <c r="LXO82" s="4"/>
      <c r="LXP82" s="4"/>
      <c r="LXQ82" s="4"/>
      <c r="LXR82" s="4"/>
      <c r="LXS82" s="4"/>
      <c r="LXT82" s="4"/>
      <c r="LXU82" s="4"/>
      <c r="LXV82" s="4"/>
      <c r="LXW82" s="4"/>
      <c r="LXX82" s="4"/>
      <c r="LXY82" s="4"/>
      <c r="LXZ82" s="4"/>
      <c r="LYA82" s="4"/>
      <c r="LYB82" s="4"/>
      <c r="LYC82" s="4"/>
      <c r="LYD82" s="4"/>
      <c r="LYE82" s="4"/>
      <c r="LYF82" s="4"/>
      <c r="LYG82" s="4"/>
      <c r="LYH82" s="4"/>
      <c r="LYI82" s="4"/>
      <c r="LYJ82" s="4"/>
      <c r="LYK82" s="4"/>
      <c r="LYL82" s="4"/>
      <c r="LYM82" s="4"/>
      <c r="LYN82" s="4"/>
      <c r="LYO82" s="4"/>
      <c r="LYP82" s="4"/>
      <c r="LYQ82" s="4"/>
      <c r="LYR82" s="4"/>
      <c r="LYS82" s="4"/>
      <c r="LYT82" s="4"/>
      <c r="LYU82" s="4"/>
      <c r="LYV82" s="4"/>
      <c r="LYW82" s="4"/>
      <c r="LYX82" s="4"/>
      <c r="LYY82" s="4"/>
      <c r="LYZ82" s="4"/>
      <c r="LZA82" s="4"/>
      <c r="LZB82" s="4"/>
      <c r="LZC82" s="4"/>
      <c r="LZD82" s="4"/>
      <c r="LZE82" s="4"/>
      <c r="LZF82" s="4"/>
      <c r="LZG82" s="4"/>
      <c r="LZH82" s="4"/>
      <c r="LZI82" s="4"/>
      <c r="LZJ82" s="4"/>
      <c r="LZK82" s="4"/>
      <c r="LZL82" s="4"/>
      <c r="LZM82" s="4"/>
      <c r="LZN82" s="4"/>
      <c r="LZO82" s="4"/>
      <c r="LZP82" s="4"/>
      <c r="LZQ82" s="4"/>
      <c r="LZR82" s="4"/>
      <c r="LZS82" s="4"/>
      <c r="LZT82" s="4"/>
      <c r="LZU82" s="4"/>
      <c r="LZV82" s="4"/>
      <c r="LZW82" s="4"/>
      <c r="LZX82" s="4"/>
      <c r="LZY82" s="4"/>
      <c r="LZZ82" s="4"/>
      <c r="MAA82" s="4"/>
      <c r="MAB82" s="4"/>
      <c r="MAC82" s="4"/>
      <c r="MAD82" s="4"/>
      <c r="MAE82" s="4"/>
      <c r="MAF82" s="4"/>
      <c r="MAG82" s="4"/>
      <c r="MAH82" s="4"/>
      <c r="MAI82" s="4"/>
      <c r="MAJ82" s="4"/>
      <c r="MAK82" s="4"/>
      <c r="MAL82" s="4"/>
      <c r="MAM82" s="4"/>
      <c r="MAN82" s="4"/>
      <c r="MAO82" s="4"/>
      <c r="MAP82" s="4"/>
      <c r="MAQ82" s="4"/>
      <c r="MAR82" s="4"/>
      <c r="MAS82" s="4"/>
      <c r="MAT82" s="4"/>
      <c r="MAU82" s="4"/>
      <c r="MAV82" s="4"/>
      <c r="MAW82" s="4"/>
      <c r="MAX82" s="4"/>
      <c r="MAY82" s="4"/>
      <c r="MAZ82" s="4"/>
      <c r="MBA82" s="4"/>
      <c r="MBB82" s="4"/>
      <c r="MBC82" s="4"/>
      <c r="MBD82" s="4"/>
      <c r="MBE82" s="4"/>
      <c r="MBF82" s="4"/>
      <c r="MBG82" s="4"/>
      <c r="MBH82" s="4"/>
      <c r="MBI82" s="4"/>
      <c r="MBJ82" s="4"/>
      <c r="MBK82" s="4"/>
      <c r="MBL82" s="4"/>
      <c r="MBM82" s="4"/>
      <c r="MBN82" s="4"/>
      <c r="MBO82" s="4"/>
      <c r="MBP82" s="4"/>
      <c r="MBQ82" s="4"/>
      <c r="MBR82" s="4"/>
      <c r="MBS82" s="4"/>
      <c r="MBT82" s="4"/>
      <c r="MBU82" s="4"/>
      <c r="MBV82" s="4"/>
      <c r="MBW82" s="4"/>
      <c r="MBX82" s="4"/>
      <c r="MBY82" s="4"/>
      <c r="MBZ82" s="4"/>
      <c r="MCA82" s="4"/>
      <c r="MCB82" s="4"/>
      <c r="MCC82" s="4"/>
      <c r="MCD82" s="4"/>
      <c r="MCE82" s="4"/>
      <c r="MCF82" s="4"/>
      <c r="MCG82" s="4"/>
      <c r="MCH82" s="4"/>
      <c r="MCI82" s="4"/>
      <c r="MCJ82" s="4"/>
      <c r="MCK82" s="4"/>
      <c r="MCL82" s="4"/>
      <c r="MCM82" s="4"/>
      <c r="MCN82" s="4"/>
      <c r="MCO82" s="4"/>
      <c r="MCP82" s="4"/>
      <c r="MCQ82" s="4"/>
      <c r="MCR82" s="4"/>
      <c r="MCS82" s="4"/>
      <c r="MCT82" s="4"/>
      <c r="MCU82" s="4"/>
      <c r="MCV82" s="4"/>
      <c r="MCW82" s="4"/>
      <c r="MCX82" s="4"/>
      <c r="MCY82" s="4"/>
      <c r="MCZ82" s="4"/>
      <c r="MDA82" s="4"/>
      <c r="MDB82" s="4"/>
      <c r="MDC82" s="4"/>
      <c r="MDD82" s="4"/>
      <c r="MDE82" s="4"/>
      <c r="MDF82" s="4"/>
      <c r="MDG82" s="4"/>
      <c r="MDH82" s="4"/>
      <c r="MDI82" s="4"/>
      <c r="MDJ82" s="4"/>
      <c r="MDK82" s="4"/>
      <c r="MDL82" s="4"/>
      <c r="MDM82" s="4"/>
      <c r="MDN82" s="4"/>
      <c r="MDO82" s="4"/>
      <c r="MDP82" s="4"/>
      <c r="MDQ82" s="4"/>
      <c r="MDR82" s="4"/>
      <c r="MDS82" s="4"/>
      <c r="MDT82" s="4"/>
      <c r="MDU82" s="4"/>
      <c r="MDV82" s="4"/>
      <c r="MDW82" s="4"/>
      <c r="MDX82" s="4"/>
      <c r="MDY82" s="4"/>
      <c r="MDZ82" s="4"/>
      <c r="MEA82" s="4"/>
      <c r="MEB82" s="4"/>
      <c r="MEC82" s="4"/>
      <c r="MED82" s="4"/>
      <c r="MEE82" s="4"/>
      <c r="MEF82" s="4"/>
      <c r="MEG82" s="4"/>
      <c r="MEH82" s="4"/>
      <c r="MEI82" s="4"/>
      <c r="MEJ82" s="4"/>
      <c r="MEK82" s="4"/>
      <c r="MEL82" s="4"/>
      <c r="MEM82" s="4"/>
      <c r="MEN82" s="4"/>
      <c r="MEO82" s="4"/>
      <c r="MEP82" s="4"/>
      <c r="MEQ82" s="4"/>
      <c r="MER82" s="4"/>
      <c r="MES82" s="4"/>
      <c r="MET82" s="4"/>
      <c r="MEU82" s="4"/>
      <c r="MEV82" s="4"/>
      <c r="MEW82" s="4"/>
      <c r="MEX82" s="4"/>
      <c r="MEY82" s="4"/>
      <c r="MEZ82" s="4"/>
      <c r="MFA82" s="4"/>
      <c r="MFB82" s="4"/>
      <c r="MFC82" s="4"/>
      <c r="MFD82" s="4"/>
      <c r="MFE82" s="4"/>
      <c r="MFF82" s="4"/>
      <c r="MFG82" s="4"/>
      <c r="MFH82" s="4"/>
      <c r="MFI82" s="4"/>
      <c r="MFJ82" s="4"/>
      <c r="MFK82" s="4"/>
      <c r="MFL82" s="4"/>
      <c r="MFM82" s="4"/>
      <c r="MFN82" s="4"/>
      <c r="MFO82" s="4"/>
      <c r="MFP82" s="4"/>
      <c r="MFQ82" s="4"/>
      <c r="MFR82" s="4"/>
      <c r="MFS82" s="4"/>
      <c r="MFT82" s="4"/>
      <c r="MFU82" s="4"/>
      <c r="MFV82" s="4"/>
      <c r="MFW82" s="4"/>
      <c r="MFX82" s="4"/>
      <c r="MFY82" s="4"/>
      <c r="MFZ82" s="4"/>
      <c r="MGA82" s="4"/>
      <c r="MGB82" s="4"/>
      <c r="MGC82" s="4"/>
      <c r="MGD82" s="4"/>
      <c r="MGE82" s="4"/>
      <c r="MGF82" s="4"/>
      <c r="MGG82" s="4"/>
      <c r="MGH82" s="4"/>
      <c r="MGI82" s="4"/>
      <c r="MGJ82" s="4"/>
      <c r="MGK82" s="4"/>
      <c r="MGL82" s="4"/>
      <c r="MGM82" s="4"/>
      <c r="MGN82" s="4"/>
      <c r="MGO82" s="4"/>
      <c r="MGP82" s="4"/>
      <c r="MGQ82" s="4"/>
      <c r="MGR82" s="4"/>
      <c r="MGS82" s="4"/>
      <c r="MGT82" s="4"/>
      <c r="MGU82" s="4"/>
      <c r="MGV82" s="4"/>
      <c r="MGW82" s="4"/>
      <c r="MGX82" s="4"/>
      <c r="MGY82" s="4"/>
      <c r="MGZ82" s="4"/>
      <c r="MHA82" s="4"/>
      <c r="MHB82" s="4"/>
      <c r="MHC82" s="4"/>
      <c r="MHD82" s="4"/>
      <c r="MHE82" s="4"/>
      <c r="MHF82" s="4"/>
      <c r="MHG82" s="4"/>
      <c r="MHH82" s="4"/>
      <c r="MHI82" s="4"/>
      <c r="MHJ82" s="4"/>
      <c r="MHK82" s="4"/>
      <c r="MHL82" s="4"/>
      <c r="MHM82" s="4"/>
      <c r="MHN82" s="4"/>
      <c r="MHO82" s="4"/>
      <c r="MHP82" s="4"/>
      <c r="MHQ82" s="4"/>
      <c r="MHR82" s="4"/>
      <c r="MHS82" s="4"/>
      <c r="MHT82" s="4"/>
      <c r="MHU82" s="4"/>
      <c r="MHV82" s="4"/>
      <c r="MHW82" s="4"/>
      <c r="MHX82" s="4"/>
      <c r="MHY82" s="4"/>
      <c r="MHZ82" s="4"/>
      <c r="MIA82" s="4"/>
      <c r="MIB82" s="4"/>
      <c r="MIC82" s="4"/>
      <c r="MID82" s="4"/>
      <c r="MIE82" s="4"/>
      <c r="MIF82" s="4"/>
      <c r="MIG82" s="4"/>
      <c r="MIH82" s="4"/>
      <c r="MII82" s="4"/>
      <c r="MIJ82" s="4"/>
      <c r="MIK82" s="4"/>
      <c r="MIL82" s="4"/>
      <c r="MIM82" s="4"/>
      <c r="MIN82" s="4"/>
      <c r="MIO82" s="4"/>
      <c r="MIP82" s="4"/>
      <c r="MIQ82" s="4"/>
      <c r="MIR82" s="4"/>
      <c r="MIS82" s="4"/>
      <c r="MIT82" s="4"/>
      <c r="MIU82" s="4"/>
      <c r="MIV82" s="4"/>
      <c r="MIW82" s="4"/>
      <c r="MIX82" s="4"/>
      <c r="MIY82" s="4"/>
      <c r="MIZ82" s="4"/>
      <c r="MJA82" s="4"/>
      <c r="MJB82" s="4"/>
      <c r="MJC82" s="4"/>
      <c r="MJD82" s="4"/>
      <c r="MJE82" s="4"/>
      <c r="MJF82" s="4"/>
      <c r="MJG82" s="4"/>
      <c r="MJH82" s="4"/>
      <c r="MJI82" s="4"/>
      <c r="MJJ82" s="4"/>
      <c r="MJK82" s="4"/>
      <c r="MJL82" s="4"/>
      <c r="MJM82" s="4"/>
      <c r="MJN82" s="4"/>
      <c r="MJO82" s="4"/>
      <c r="MJP82" s="4"/>
      <c r="MJQ82" s="4"/>
      <c r="MJR82" s="4"/>
      <c r="MJS82" s="4"/>
      <c r="MJT82" s="4"/>
      <c r="MJU82" s="4"/>
      <c r="MJV82" s="4"/>
      <c r="MJW82" s="4"/>
      <c r="MJX82" s="4"/>
      <c r="MJY82" s="4"/>
      <c r="MJZ82" s="4"/>
      <c r="MKA82" s="4"/>
      <c r="MKB82" s="4"/>
      <c r="MKC82" s="4"/>
      <c r="MKD82" s="4"/>
      <c r="MKE82" s="4"/>
      <c r="MKF82" s="4"/>
      <c r="MKG82" s="4"/>
      <c r="MKH82" s="4"/>
      <c r="MKI82" s="4"/>
      <c r="MKJ82" s="4"/>
      <c r="MKK82" s="4"/>
      <c r="MKL82" s="4"/>
      <c r="MKM82" s="4"/>
      <c r="MKN82" s="4"/>
      <c r="MKO82" s="4"/>
      <c r="MKP82" s="4"/>
      <c r="MKQ82" s="4"/>
      <c r="MKR82" s="4"/>
      <c r="MKS82" s="4"/>
      <c r="MKT82" s="4"/>
      <c r="MKU82" s="4"/>
      <c r="MKV82" s="4"/>
      <c r="MKW82" s="4"/>
      <c r="MKX82" s="4"/>
      <c r="MKY82" s="4"/>
      <c r="MKZ82" s="4"/>
      <c r="MLA82" s="4"/>
      <c r="MLB82" s="4"/>
      <c r="MLC82" s="4"/>
      <c r="MLD82" s="4"/>
      <c r="MLE82" s="4"/>
      <c r="MLF82" s="4"/>
      <c r="MLG82" s="4"/>
      <c r="MLH82" s="4"/>
      <c r="MLI82" s="4"/>
      <c r="MLJ82" s="4"/>
      <c r="MLK82" s="4"/>
      <c r="MLL82" s="4"/>
      <c r="MLM82" s="4"/>
      <c r="MLN82" s="4"/>
      <c r="MLO82" s="4"/>
      <c r="MLP82" s="4"/>
      <c r="MLQ82" s="4"/>
      <c r="MLR82" s="4"/>
      <c r="MLS82" s="4"/>
      <c r="MLT82" s="4"/>
      <c r="MLU82" s="4"/>
      <c r="MLV82" s="4"/>
      <c r="MLW82" s="4"/>
      <c r="MLX82" s="4"/>
      <c r="MLY82" s="4"/>
      <c r="MLZ82" s="4"/>
      <c r="MMA82" s="4"/>
      <c r="MMB82" s="4"/>
      <c r="MMC82" s="4"/>
      <c r="MMD82" s="4"/>
      <c r="MME82" s="4"/>
      <c r="MMF82" s="4"/>
      <c r="MMG82" s="4"/>
      <c r="MMH82" s="4"/>
      <c r="MMI82" s="4"/>
      <c r="MMJ82" s="4"/>
      <c r="MMK82" s="4"/>
      <c r="MML82" s="4"/>
      <c r="MMM82" s="4"/>
      <c r="MMN82" s="4"/>
      <c r="MMO82" s="4"/>
      <c r="MMP82" s="4"/>
      <c r="MMQ82" s="4"/>
      <c r="MMR82" s="4"/>
      <c r="MMS82" s="4"/>
      <c r="MMT82" s="4"/>
      <c r="MMU82" s="4"/>
      <c r="MMV82" s="4"/>
      <c r="MMW82" s="4"/>
      <c r="MMX82" s="4"/>
      <c r="MMY82" s="4"/>
      <c r="MMZ82" s="4"/>
      <c r="MNA82" s="4"/>
      <c r="MNB82" s="4"/>
      <c r="MNC82" s="4"/>
      <c r="MND82" s="4"/>
      <c r="MNE82" s="4"/>
      <c r="MNF82" s="4"/>
      <c r="MNG82" s="4"/>
      <c r="MNH82" s="4"/>
      <c r="MNI82" s="4"/>
      <c r="MNJ82" s="4"/>
      <c r="MNK82" s="4"/>
      <c r="MNL82" s="4"/>
      <c r="MNM82" s="4"/>
      <c r="MNN82" s="4"/>
      <c r="MNO82" s="4"/>
      <c r="MNP82" s="4"/>
      <c r="MNQ82" s="4"/>
      <c r="MNR82" s="4"/>
      <c r="MNS82" s="4"/>
      <c r="MNT82" s="4"/>
      <c r="MNU82" s="4"/>
      <c r="MNV82" s="4"/>
      <c r="MNW82" s="4"/>
      <c r="MNX82" s="4"/>
      <c r="MNY82" s="4"/>
      <c r="MNZ82" s="4"/>
      <c r="MOA82" s="4"/>
      <c r="MOB82" s="4"/>
      <c r="MOC82" s="4"/>
      <c r="MOD82" s="4"/>
      <c r="MOE82" s="4"/>
      <c r="MOF82" s="4"/>
      <c r="MOG82" s="4"/>
      <c r="MOH82" s="4"/>
      <c r="MOI82" s="4"/>
      <c r="MOJ82" s="4"/>
      <c r="MOK82" s="4"/>
      <c r="MOL82" s="4"/>
      <c r="MOM82" s="4"/>
      <c r="MON82" s="4"/>
      <c r="MOO82" s="4"/>
      <c r="MOP82" s="4"/>
      <c r="MOQ82" s="4"/>
      <c r="MOR82" s="4"/>
      <c r="MOS82" s="4"/>
      <c r="MOT82" s="4"/>
      <c r="MOU82" s="4"/>
      <c r="MOV82" s="4"/>
      <c r="MOW82" s="4"/>
      <c r="MOX82" s="4"/>
      <c r="MOY82" s="4"/>
      <c r="MOZ82" s="4"/>
      <c r="MPA82" s="4"/>
      <c r="MPB82" s="4"/>
      <c r="MPC82" s="4"/>
      <c r="MPD82" s="4"/>
      <c r="MPE82" s="4"/>
      <c r="MPF82" s="4"/>
      <c r="MPG82" s="4"/>
      <c r="MPH82" s="4"/>
      <c r="MPI82" s="4"/>
      <c r="MPJ82" s="4"/>
      <c r="MPK82" s="4"/>
      <c r="MPL82" s="4"/>
      <c r="MPM82" s="4"/>
      <c r="MPN82" s="4"/>
      <c r="MPO82" s="4"/>
      <c r="MPP82" s="4"/>
      <c r="MPQ82" s="4"/>
      <c r="MPR82" s="4"/>
      <c r="MPS82" s="4"/>
      <c r="MPT82" s="4"/>
      <c r="MPU82" s="4"/>
      <c r="MPV82" s="4"/>
      <c r="MPW82" s="4"/>
      <c r="MPX82" s="4"/>
      <c r="MPY82" s="4"/>
      <c r="MPZ82" s="4"/>
      <c r="MQA82" s="4"/>
      <c r="MQB82" s="4"/>
      <c r="MQC82" s="4"/>
      <c r="MQD82" s="4"/>
      <c r="MQE82" s="4"/>
      <c r="MQF82" s="4"/>
      <c r="MQG82" s="4"/>
      <c r="MQH82" s="4"/>
      <c r="MQI82" s="4"/>
      <c r="MQJ82" s="4"/>
      <c r="MQK82" s="4"/>
      <c r="MQL82" s="4"/>
      <c r="MQM82" s="4"/>
      <c r="MQN82" s="4"/>
      <c r="MQO82" s="4"/>
      <c r="MQP82" s="4"/>
      <c r="MQQ82" s="4"/>
      <c r="MQR82" s="4"/>
      <c r="MQS82" s="4"/>
      <c r="MQT82" s="4"/>
      <c r="MQU82" s="4"/>
      <c r="MQV82" s="4"/>
      <c r="MQW82" s="4"/>
      <c r="MQX82" s="4"/>
      <c r="MQY82" s="4"/>
      <c r="MQZ82" s="4"/>
      <c r="MRA82" s="4"/>
      <c r="MRB82" s="4"/>
      <c r="MRC82" s="4"/>
      <c r="MRD82" s="4"/>
      <c r="MRE82" s="4"/>
      <c r="MRF82" s="4"/>
      <c r="MRG82" s="4"/>
      <c r="MRH82" s="4"/>
      <c r="MRI82" s="4"/>
      <c r="MRJ82" s="4"/>
      <c r="MRK82" s="4"/>
      <c r="MRL82" s="4"/>
      <c r="MRM82" s="4"/>
      <c r="MRN82" s="4"/>
      <c r="MRO82" s="4"/>
      <c r="MRP82" s="4"/>
      <c r="MRQ82" s="4"/>
      <c r="MRR82" s="4"/>
      <c r="MRS82" s="4"/>
      <c r="MRT82" s="4"/>
      <c r="MRU82" s="4"/>
      <c r="MRV82" s="4"/>
      <c r="MRW82" s="4"/>
      <c r="MRX82" s="4"/>
      <c r="MRY82" s="4"/>
      <c r="MRZ82" s="4"/>
      <c r="MSA82" s="4"/>
      <c r="MSB82" s="4"/>
      <c r="MSC82" s="4"/>
      <c r="MSD82" s="4"/>
      <c r="MSE82" s="4"/>
      <c r="MSF82" s="4"/>
      <c r="MSG82" s="4"/>
      <c r="MSH82" s="4"/>
      <c r="MSI82" s="4"/>
      <c r="MSJ82" s="4"/>
      <c r="MSK82" s="4"/>
      <c r="MSL82" s="4"/>
      <c r="MSM82" s="4"/>
      <c r="MSN82" s="4"/>
      <c r="MSO82" s="4"/>
      <c r="MSP82" s="4"/>
      <c r="MSQ82" s="4"/>
      <c r="MSR82" s="4"/>
      <c r="MSS82" s="4"/>
      <c r="MST82" s="4"/>
      <c r="MSU82" s="4"/>
      <c r="MSV82" s="4"/>
      <c r="MSW82" s="4"/>
      <c r="MSX82" s="4"/>
      <c r="MSY82" s="4"/>
      <c r="MSZ82" s="4"/>
      <c r="MTA82" s="4"/>
      <c r="MTB82" s="4"/>
      <c r="MTC82" s="4"/>
      <c r="MTD82" s="4"/>
      <c r="MTE82" s="4"/>
      <c r="MTF82" s="4"/>
      <c r="MTG82" s="4"/>
      <c r="MTH82" s="4"/>
      <c r="MTI82" s="4"/>
      <c r="MTJ82" s="4"/>
      <c r="MTK82" s="4"/>
      <c r="MTL82" s="4"/>
      <c r="MTM82" s="4"/>
      <c r="MTN82" s="4"/>
      <c r="MTO82" s="4"/>
      <c r="MTP82" s="4"/>
      <c r="MTQ82" s="4"/>
      <c r="MTR82" s="4"/>
      <c r="MTS82" s="4"/>
      <c r="MTT82" s="4"/>
      <c r="MTU82" s="4"/>
      <c r="MTV82" s="4"/>
      <c r="MTW82" s="4"/>
      <c r="MTX82" s="4"/>
      <c r="MTY82" s="4"/>
      <c r="MTZ82" s="4"/>
      <c r="MUA82" s="4"/>
      <c r="MUB82" s="4"/>
      <c r="MUC82" s="4"/>
      <c r="MUD82" s="4"/>
      <c r="MUE82" s="4"/>
      <c r="MUF82" s="4"/>
      <c r="MUG82" s="4"/>
      <c r="MUH82" s="4"/>
      <c r="MUI82" s="4"/>
      <c r="MUJ82" s="4"/>
      <c r="MUK82" s="4"/>
      <c r="MUL82" s="4"/>
      <c r="MUM82" s="4"/>
      <c r="MUN82" s="4"/>
      <c r="MUO82" s="4"/>
      <c r="MUP82" s="4"/>
      <c r="MUQ82" s="4"/>
      <c r="MUR82" s="4"/>
      <c r="MUS82" s="4"/>
      <c r="MUT82" s="4"/>
      <c r="MUU82" s="4"/>
      <c r="MUV82" s="4"/>
      <c r="MUW82" s="4"/>
      <c r="MUX82" s="4"/>
      <c r="MUY82" s="4"/>
      <c r="MUZ82" s="4"/>
      <c r="MVA82" s="4"/>
      <c r="MVB82" s="4"/>
      <c r="MVC82" s="4"/>
      <c r="MVD82" s="4"/>
      <c r="MVE82" s="4"/>
      <c r="MVF82" s="4"/>
      <c r="MVG82" s="4"/>
      <c r="MVH82" s="4"/>
      <c r="MVI82" s="4"/>
      <c r="MVJ82" s="4"/>
      <c r="MVK82" s="4"/>
      <c r="MVL82" s="4"/>
      <c r="MVM82" s="4"/>
      <c r="MVN82" s="4"/>
      <c r="MVO82" s="4"/>
      <c r="MVP82" s="4"/>
      <c r="MVQ82" s="4"/>
      <c r="MVR82" s="4"/>
      <c r="MVS82" s="4"/>
      <c r="MVT82" s="4"/>
      <c r="MVU82" s="4"/>
      <c r="MVV82" s="4"/>
      <c r="MVW82" s="4"/>
      <c r="MVX82" s="4"/>
      <c r="MVY82" s="4"/>
      <c r="MVZ82" s="4"/>
      <c r="MWA82" s="4"/>
      <c r="MWB82" s="4"/>
      <c r="MWC82" s="4"/>
      <c r="MWD82" s="4"/>
      <c r="MWE82" s="4"/>
      <c r="MWF82" s="4"/>
      <c r="MWG82" s="4"/>
      <c r="MWH82" s="4"/>
      <c r="MWI82" s="4"/>
      <c r="MWJ82" s="4"/>
      <c r="MWK82" s="4"/>
      <c r="MWL82" s="4"/>
      <c r="MWM82" s="4"/>
      <c r="MWN82" s="4"/>
      <c r="MWO82" s="4"/>
      <c r="MWP82" s="4"/>
      <c r="MWQ82" s="4"/>
      <c r="MWR82" s="4"/>
      <c r="MWS82" s="4"/>
      <c r="MWT82" s="4"/>
      <c r="MWU82" s="4"/>
      <c r="MWV82" s="4"/>
      <c r="MWW82" s="4"/>
      <c r="MWX82" s="4"/>
      <c r="MWY82" s="4"/>
      <c r="MWZ82" s="4"/>
      <c r="MXA82" s="4"/>
      <c r="MXB82" s="4"/>
      <c r="MXC82" s="4"/>
      <c r="MXD82" s="4"/>
      <c r="MXE82" s="4"/>
      <c r="MXF82" s="4"/>
      <c r="MXG82" s="4"/>
      <c r="MXH82" s="4"/>
      <c r="MXI82" s="4"/>
      <c r="MXJ82" s="4"/>
      <c r="MXK82" s="4"/>
      <c r="MXL82" s="4"/>
      <c r="MXM82" s="4"/>
      <c r="MXN82" s="4"/>
      <c r="MXO82" s="4"/>
      <c r="MXP82" s="4"/>
      <c r="MXQ82" s="4"/>
      <c r="MXR82" s="4"/>
      <c r="MXS82" s="4"/>
      <c r="MXT82" s="4"/>
      <c r="MXU82" s="4"/>
      <c r="MXV82" s="4"/>
      <c r="MXW82" s="4"/>
      <c r="MXX82" s="4"/>
      <c r="MXY82" s="4"/>
      <c r="MXZ82" s="4"/>
      <c r="MYA82" s="4"/>
      <c r="MYB82" s="4"/>
      <c r="MYC82" s="4"/>
      <c r="MYD82" s="4"/>
      <c r="MYE82" s="4"/>
      <c r="MYF82" s="4"/>
      <c r="MYG82" s="4"/>
      <c r="MYH82" s="4"/>
      <c r="MYI82" s="4"/>
      <c r="MYJ82" s="4"/>
      <c r="MYK82" s="4"/>
      <c r="MYL82" s="4"/>
      <c r="MYM82" s="4"/>
      <c r="MYN82" s="4"/>
      <c r="MYO82" s="4"/>
      <c r="MYP82" s="4"/>
      <c r="MYQ82" s="4"/>
      <c r="MYR82" s="4"/>
      <c r="MYS82" s="4"/>
      <c r="MYT82" s="4"/>
      <c r="MYU82" s="4"/>
      <c r="MYV82" s="4"/>
      <c r="MYW82" s="4"/>
      <c r="MYX82" s="4"/>
      <c r="MYY82" s="4"/>
      <c r="MYZ82" s="4"/>
      <c r="MZA82" s="4"/>
      <c r="MZB82" s="4"/>
      <c r="MZC82" s="4"/>
      <c r="MZD82" s="4"/>
      <c r="MZE82" s="4"/>
      <c r="MZF82" s="4"/>
      <c r="MZG82" s="4"/>
      <c r="MZH82" s="4"/>
      <c r="MZI82" s="4"/>
      <c r="MZJ82" s="4"/>
      <c r="MZK82" s="4"/>
      <c r="MZL82" s="4"/>
      <c r="MZM82" s="4"/>
      <c r="MZN82" s="4"/>
      <c r="MZO82" s="4"/>
      <c r="MZP82" s="4"/>
      <c r="MZQ82" s="4"/>
      <c r="MZR82" s="4"/>
      <c r="MZS82" s="4"/>
      <c r="MZT82" s="4"/>
      <c r="MZU82" s="4"/>
      <c r="MZV82" s="4"/>
      <c r="MZW82" s="4"/>
      <c r="MZX82" s="4"/>
      <c r="MZY82" s="4"/>
      <c r="MZZ82" s="4"/>
      <c r="NAA82" s="4"/>
      <c r="NAB82" s="4"/>
      <c r="NAC82" s="4"/>
      <c r="NAD82" s="4"/>
      <c r="NAE82" s="4"/>
      <c r="NAF82" s="4"/>
      <c r="NAG82" s="4"/>
      <c r="NAH82" s="4"/>
      <c r="NAI82" s="4"/>
      <c r="NAJ82" s="4"/>
      <c r="NAK82" s="4"/>
      <c r="NAL82" s="4"/>
      <c r="NAM82" s="4"/>
      <c r="NAN82" s="4"/>
      <c r="NAO82" s="4"/>
      <c r="NAP82" s="4"/>
      <c r="NAQ82" s="4"/>
      <c r="NAR82" s="4"/>
      <c r="NAS82" s="4"/>
      <c r="NAT82" s="4"/>
      <c r="NAU82" s="4"/>
      <c r="NAV82" s="4"/>
      <c r="NAW82" s="4"/>
      <c r="NAX82" s="4"/>
      <c r="NAY82" s="4"/>
      <c r="NAZ82" s="4"/>
      <c r="NBA82" s="4"/>
      <c r="NBB82" s="4"/>
      <c r="NBC82" s="4"/>
      <c r="NBD82" s="4"/>
      <c r="NBE82" s="4"/>
      <c r="NBF82" s="4"/>
      <c r="NBG82" s="4"/>
      <c r="NBH82" s="4"/>
      <c r="NBI82" s="4"/>
      <c r="NBJ82" s="4"/>
      <c r="NBK82" s="4"/>
      <c r="NBL82" s="4"/>
      <c r="NBM82" s="4"/>
      <c r="NBN82" s="4"/>
      <c r="NBO82" s="4"/>
      <c r="NBP82" s="4"/>
      <c r="NBQ82" s="4"/>
      <c r="NBR82" s="4"/>
      <c r="NBS82" s="4"/>
      <c r="NBT82" s="4"/>
      <c r="NBU82" s="4"/>
      <c r="NBV82" s="4"/>
      <c r="NBW82" s="4"/>
      <c r="NBX82" s="4"/>
      <c r="NBY82" s="4"/>
      <c r="NBZ82" s="4"/>
      <c r="NCA82" s="4"/>
      <c r="NCB82" s="4"/>
      <c r="NCC82" s="4"/>
      <c r="NCD82" s="4"/>
      <c r="NCE82" s="4"/>
      <c r="NCF82" s="4"/>
      <c r="NCG82" s="4"/>
      <c r="NCH82" s="4"/>
      <c r="NCI82" s="4"/>
      <c r="NCJ82" s="4"/>
      <c r="NCK82" s="4"/>
      <c r="NCL82" s="4"/>
      <c r="NCM82" s="4"/>
      <c r="NCN82" s="4"/>
      <c r="NCO82" s="4"/>
      <c r="NCP82" s="4"/>
      <c r="NCQ82" s="4"/>
      <c r="NCR82" s="4"/>
      <c r="NCS82" s="4"/>
      <c r="NCT82" s="4"/>
      <c r="NCU82" s="4"/>
      <c r="NCV82" s="4"/>
      <c r="NCW82" s="4"/>
      <c r="NCX82" s="4"/>
      <c r="NCY82" s="4"/>
      <c r="NCZ82" s="4"/>
      <c r="NDA82" s="4"/>
      <c r="NDB82" s="4"/>
      <c r="NDC82" s="4"/>
      <c r="NDD82" s="4"/>
      <c r="NDE82" s="4"/>
      <c r="NDF82" s="4"/>
      <c r="NDG82" s="4"/>
      <c r="NDH82" s="4"/>
      <c r="NDI82" s="4"/>
      <c r="NDJ82" s="4"/>
      <c r="NDK82" s="4"/>
      <c r="NDL82" s="4"/>
      <c r="NDM82" s="4"/>
      <c r="NDN82" s="4"/>
      <c r="NDO82" s="4"/>
      <c r="NDP82" s="4"/>
      <c r="NDQ82" s="4"/>
      <c r="NDR82" s="4"/>
      <c r="NDS82" s="4"/>
      <c r="NDT82" s="4"/>
      <c r="NDU82" s="4"/>
      <c r="NDV82" s="4"/>
      <c r="NDW82" s="4"/>
      <c r="NDX82" s="4"/>
      <c r="NDY82" s="4"/>
      <c r="NDZ82" s="4"/>
      <c r="NEA82" s="4"/>
      <c r="NEB82" s="4"/>
      <c r="NEC82" s="4"/>
      <c r="NED82" s="4"/>
      <c r="NEE82" s="4"/>
      <c r="NEF82" s="4"/>
      <c r="NEG82" s="4"/>
      <c r="NEH82" s="4"/>
      <c r="NEI82" s="4"/>
      <c r="NEJ82" s="4"/>
      <c r="NEK82" s="4"/>
      <c r="NEL82" s="4"/>
      <c r="NEM82" s="4"/>
      <c r="NEN82" s="4"/>
      <c r="NEO82" s="4"/>
      <c r="NEP82" s="4"/>
      <c r="NEQ82" s="4"/>
      <c r="NER82" s="4"/>
      <c r="NES82" s="4"/>
      <c r="NET82" s="4"/>
      <c r="NEU82" s="4"/>
      <c r="NEV82" s="4"/>
      <c r="NEW82" s="4"/>
      <c r="NEX82" s="4"/>
      <c r="NEY82" s="4"/>
      <c r="NEZ82" s="4"/>
      <c r="NFA82" s="4"/>
      <c r="NFB82" s="4"/>
      <c r="NFC82" s="4"/>
      <c r="NFD82" s="4"/>
      <c r="NFE82" s="4"/>
      <c r="NFF82" s="4"/>
      <c r="NFG82" s="4"/>
      <c r="NFH82" s="4"/>
      <c r="NFI82" s="4"/>
      <c r="NFJ82" s="4"/>
      <c r="NFK82" s="4"/>
      <c r="NFL82" s="4"/>
      <c r="NFM82" s="4"/>
      <c r="NFN82" s="4"/>
      <c r="NFO82" s="4"/>
      <c r="NFP82" s="4"/>
      <c r="NFQ82" s="4"/>
      <c r="NFR82" s="4"/>
      <c r="NFS82" s="4"/>
      <c r="NFT82" s="4"/>
      <c r="NFU82" s="4"/>
      <c r="NFV82" s="4"/>
      <c r="NFW82" s="4"/>
      <c r="NFX82" s="4"/>
      <c r="NFY82" s="4"/>
      <c r="NFZ82" s="4"/>
      <c r="NGA82" s="4"/>
      <c r="NGB82" s="4"/>
      <c r="NGC82" s="4"/>
      <c r="NGD82" s="4"/>
      <c r="NGE82" s="4"/>
      <c r="NGF82" s="4"/>
      <c r="NGG82" s="4"/>
      <c r="NGH82" s="4"/>
      <c r="NGI82" s="4"/>
      <c r="NGJ82" s="4"/>
      <c r="NGK82" s="4"/>
      <c r="NGL82" s="4"/>
      <c r="NGM82" s="4"/>
      <c r="NGN82" s="4"/>
      <c r="NGO82" s="4"/>
      <c r="NGP82" s="4"/>
      <c r="NGQ82" s="4"/>
      <c r="NGR82" s="4"/>
      <c r="NGS82" s="4"/>
      <c r="NGT82" s="4"/>
      <c r="NGU82" s="4"/>
      <c r="NGV82" s="4"/>
      <c r="NGW82" s="4"/>
      <c r="NGX82" s="4"/>
      <c r="NGY82" s="4"/>
      <c r="NGZ82" s="4"/>
      <c r="NHA82" s="4"/>
      <c r="NHB82" s="4"/>
      <c r="NHC82" s="4"/>
      <c r="NHD82" s="4"/>
      <c r="NHE82" s="4"/>
      <c r="NHF82" s="4"/>
      <c r="NHG82" s="4"/>
      <c r="NHH82" s="4"/>
      <c r="NHI82" s="4"/>
      <c r="NHJ82" s="4"/>
      <c r="NHK82" s="4"/>
      <c r="NHL82" s="4"/>
      <c r="NHM82" s="4"/>
      <c r="NHN82" s="4"/>
      <c r="NHO82" s="4"/>
      <c r="NHP82" s="4"/>
      <c r="NHQ82" s="4"/>
      <c r="NHR82" s="4"/>
      <c r="NHS82" s="4"/>
      <c r="NHT82" s="4"/>
      <c r="NHU82" s="4"/>
      <c r="NHV82" s="4"/>
      <c r="NHW82" s="4"/>
      <c r="NHX82" s="4"/>
      <c r="NHY82" s="4"/>
      <c r="NHZ82" s="4"/>
      <c r="NIA82" s="4"/>
      <c r="NIB82" s="4"/>
      <c r="NIC82" s="4"/>
      <c r="NID82" s="4"/>
      <c r="NIE82" s="4"/>
      <c r="NIF82" s="4"/>
      <c r="NIG82" s="4"/>
      <c r="NIH82" s="4"/>
      <c r="NII82" s="4"/>
      <c r="NIJ82" s="4"/>
      <c r="NIK82" s="4"/>
      <c r="NIL82" s="4"/>
      <c r="NIM82" s="4"/>
      <c r="NIN82" s="4"/>
      <c r="NIO82" s="4"/>
      <c r="NIP82" s="4"/>
      <c r="NIQ82" s="4"/>
      <c r="NIR82" s="4"/>
      <c r="NIS82" s="4"/>
      <c r="NIT82" s="4"/>
      <c r="NIU82" s="4"/>
      <c r="NIV82" s="4"/>
      <c r="NIW82" s="4"/>
      <c r="NIX82" s="4"/>
      <c r="NIY82" s="4"/>
      <c r="NIZ82" s="4"/>
      <c r="NJA82" s="4"/>
      <c r="NJB82" s="4"/>
      <c r="NJC82" s="4"/>
      <c r="NJD82" s="4"/>
      <c r="NJE82" s="4"/>
      <c r="NJF82" s="4"/>
      <c r="NJG82" s="4"/>
      <c r="NJH82" s="4"/>
      <c r="NJI82" s="4"/>
      <c r="NJJ82" s="4"/>
      <c r="NJK82" s="4"/>
      <c r="NJL82" s="4"/>
      <c r="NJM82" s="4"/>
      <c r="NJN82" s="4"/>
      <c r="NJO82" s="4"/>
      <c r="NJP82" s="4"/>
      <c r="NJQ82" s="4"/>
      <c r="NJR82" s="4"/>
      <c r="NJS82" s="4"/>
      <c r="NJT82" s="4"/>
      <c r="NJU82" s="4"/>
      <c r="NJV82" s="4"/>
      <c r="NJW82" s="4"/>
      <c r="NJX82" s="4"/>
      <c r="NJY82" s="4"/>
      <c r="NJZ82" s="4"/>
      <c r="NKA82" s="4"/>
      <c r="NKB82" s="4"/>
      <c r="NKC82" s="4"/>
      <c r="NKD82" s="4"/>
      <c r="NKE82" s="4"/>
      <c r="NKF82" s="4"/>
      <c r="NKG82" s="4"/>
      <c r="NKH82" s="4"/>
      <c r="NKI82" s="4"/>
      <c r="NKJ82" s="4"/>
      <c r="NKK82" s="4"/>
      <c r="NKL82" s="4"/>
      <c r="NKM82" s="4"/>
      <c r="NKN82" s="4"/>
      <c r="NKO82" s="4"/>
      <c r="NKP82" s="4"/>
      <c r="NKQ82" s="4"/>
      <c r="NKR82" s="4"/>
      <c r="NKS82" s="4"/>
      <c r="NKT82" s="4"/>
      <c r="NKU82" s="4"/>
      <c r="NKV82" s="4"/>
      <c r="NKW82" s="4"/>
      <c r="NKX82" s="4"/>
      <c r="NKY82" s="4"/>
      <c r="NKZ82" s="4"/>
      <c r="NLA82" s="4"/>
      <c r="NLB82" s="4"/>
      <c r="NLC82" s="4"/>
      <c r="NLD82" s="4"/>
      <c r="NLE82" s="4"/>
      <c r="NLF82" s="4"/>
      <c r="NLG82" s="4"/>
      <c r="NLH82" s="4"/>
      <c r="NLI82" s="4"/>
      <c r="NLJ82" s="4"/>
      <c r="NLK82" s="4"/>
      <c r="NLL82" s="4"/>
      <c r="NLM82" s="4"/>
      <c r="NLN82" s="4"/>
      <c r="NLO82" s="4"/>
      <c r="NLP82" s="4"/>
      <c r="NLQ82" s="4"/>
      <c r="NLR82" s="4"/>
      <c r="NLS82" s="4"/>
      <c r="NLT82" s="4"/>
      <c r="NLU82" s="4"/>
      <c r="NLV82" s="4"/>
      <c r="NLW82" s="4"/>
      <c r="NLX82" s="4"/>
      <c r="NLY82" s="4"/>
      <c r="NLZ82" s="4"/>
      <c r="NMA82" s="4"/>
      <c r="NMB82" s="4"/>
      <c r="NMC82" s="4"/>
      <c r="NMD82" s="4"/>
      <c r="NME82" s="4"/>
      <c r="NMF82" s="4"/>
      <c r="NMG82" s="4"/>
      <c r="NMH82" s="4"/>
      <c r="NMI82" s="4"/>
      <c r="NMJ82" s="4"/>
      <c r="NMK82" s="4"/>
      <c r="NML82" s="4"/>
      <c r="NMM82" s="4"/>
      <c r="NMN82" s="4"/>
      <c r="NMO82" s="4"/>
      <c r="NMP82" s="4"/>
      <c r="NMQ82" s="4"/>
      <c r="NMR82" s="4"/>
      <c r="NMS82" s="4"/>
      <c r="NMT82" s="4"/>
      <c r="NMU82" s="4"/>
      <c r="NMV82" s="4"/>
      <c r="NMW82" s="4"/>
      <c r="NMX82" s="4"/>
      <c r="NMY82" s="4"/>
      <c r="NMZ82" s="4"/>
      <c r="NNA82" s="4"/>
      <c r="NNB82" s="4"/>
      <c r="NNC82" s="4"/>
      <c r="NND82" s="4"/>
      <c r="NNE82" s="4"/>
      <c r="NNF82" s="4"/>
      <c r="NNG82" s="4"/>
      <c r="NNH82" s="4"/>
      <c r="NNI82" s="4"/>
      <c r="NNJ82" s="4"/>
      <c r="NNK82" s="4"/>
      <c r="NNL82" s="4"/>
      <c r="NNM82" s="4"/>
      <c r="NNN82" s="4"/>
      <c r="NNO82" s="4"/>
      <c r="NNP82" s="4"/>
      <c r="NNQ82" s="4"/>
      <c r="NNR82" s="4"/>
      <c r="NNS82" s="4"/>
      <c r="NNT82" s="4"/>
      <c r="NNU82" s="4"/>
      <c r="NNV82" s="4"/>
      <c r="NNW82" s="4"/>
      <c r="NNX82" s="4"/>
      <c r="NNY82" s="4"/>
      <c r="NNZ82" s="4"/>
      <c r="NOA82" s="4"/>
      <c r="NOB82" s="4"/>
      <c r="NOC82" s="4"/>
      <c r="NOD82" s="4"/>
      <c r="NOE82" s="4"/>
      <c r="NOF82" s="4"/>
      <c r="NOG82" s="4"/>
      <c r="NOH82" s="4"/>
      <c r="NOI82" s="4"/>
      <c r="NOJ82" s="4"/>
      <c r="NOK82" s="4"/>
      <c r="NOL82" s="4"/>
      <c r="NOM82" s="4"/>
      <c r="NON82" s="4"/>
      <c r="NOO82" s="4"/>
      <c r="NOP82" s="4"/>
      <c r="NOQ82" s="4"/>
      <c r="NOR82" s="4"/>
      <c r="NOS82" s="4"/>
      <c r="NOT82" s="4"/>
      <c r="NOU82" s="4"/>
      <c r="NOV82" s="4"/>
      <c r="NOW82" s="4"/>
      <c r="NOX82" s="4"/>
      <c r="NOY82" s="4"/>
      <c r="NOZ82" s="4"/>
      <c r="NPA82" s="4"/>
      <c r="NPB82" s="4"/>
      <c r="NPC82" s="4"/>
      <c r="NPD82" s="4"/>
      <c r="NPE82" s="4"/>
      <c r="NPF82" s="4"/>
      <c r="NPG82" s="4"/>
      <c r="NPH82" s="4"/>
      <c r="NPI82" s="4"/>
      <c r="NPJ82" s="4"/>
      <c r="NPK82" s="4"/>
      <c r="NPL82" s="4"/>
      <c r="NPM82" s="4"/>
      <c r="NPN82" s="4"/>
      <c r="NPO82" s="4"/>
      <c r="NPP82" s="4"/>
      <c r="NPQ82" s="4"/>
      <c r="NPR82" s="4"/>
      <c r="NPS82" s="4"/>
      <c r="NPT82" s="4"/>
      <c r="NPU82" s="4"/>
      <c r="NPV82" s="4"/>
      <c r="NPW82" s="4"/>
      <c r="NPX82" s="4"/>
      <c r="NPY82" s="4"/>
      <c r="NPZ82" s="4"/>
      <c r="NQA82" s="4"/>
      <c r="NQB82" s="4"/>
      <c r="NQC82" s="4"/>
      <c r="NQD82" s="4"/>
      <c r="NQE82" s="4"/>
      <c r="NQF82" s="4"/>
      <c r="NQG82" s="4"/>
      <c r="NQH82" s="4"/>
      <c r="NQI82" s="4"/>
      <c r="NQJ82" s="4"/>
      <c r="NQK82" s="4"/>
      <c r="NQL82" s="4"/>
      <c r="NQM82" s="4"/>
      <c r="NQN82" s="4"/>
      <c r="NQO82" s="4"/>
      <c r="NQP82" s="4"/>
      <c r="NQQ82" s="4"/>
      <c r="NQR82" s="4"/>
      <c r="NQS82" s="4"/>
      <c r="NQT82" s="4"/>
      <c r="NQU82" s="4"/>
      <c r="NQV82" s="4"/>
      <c r="NQW82" s="4"/>
      <c r="NQX82" s="4"/>
      <c r="NQY82" s="4"/>
      <c r="NQZ82" s="4"/>
      <c r="NRA82" s="4"/>
      <c r="NRB82" s="4"/>
      <c r="NRC82" s="4"/>
      <c r="NRD82" s="4"/>
      <c r="NRE82" s="4"/>
      <c r="NRF82" s="4"/>
      <c r="NRG82" s="4"/>
      <c r="NRH82" s="4"/>
      <c r="NRI82" s="4"/>
      <c r="NRJ82" s="4"/>
      <c r="NRK82" s="4"/>
      <c r="NRL82" s="4"/>
      <c r="NRM82" s="4"/>
      <c r="NRN82" s="4"/>
      <c r="NRO82" s="4"/>
      <c r="NRP82" s="4"/>
      <c r="NRQ82" s="4"/>
      <c r="NRR82" s="4"/>
      <c r="NRS82" s="4"/>
      <c r="NRT82" s="4"/>
      <c r="NRU82" s="4"/>
      <c r="NRV82" s="4"/>
      <c r="NRW82" s="4"/>
      <c r="NRX82" s="4"/>
      <c r="NRY82" s="4"/>
      <c r="NRZ82" s="4"/>
      <c r="NSA82" s="4"/>
      <c r="NSB82" s="4"/>
      <c r="NSC82" s="4"/>
      <c r="NSD82" s="4"/>
      <c r="NSE82" s="4"/>
      <c r="NSF82" s="4"/>
      <c r="NSG82" s="4"/>
      <c r="NSH82" s="4"/>
      <c r="NSI82" s="4"/>
      <c r="NSJ82" s="4"/>
      <c r="NSK82" s="4"/>
      <c r="NSL82" s="4"/>
      <c r="NSM82" s="4"/>
      <c r="NSN82" s="4"/>
      <c r="NSO82" s="4"/>
      <c r="NSP82" s="4"/>
      <c r="NSQ82" s="4"/>
      <c r="NSR82" s="4"/>
      <c r="NSS82" s="4"/>
      <c r="NST82" s="4"/>
      <c r="NSU82" s="4"/>
      <c r="NSV82" s="4"/>
      <c r="NSW82" s="4"/>
      <c r="NSX82" s="4"/>
      <c r="NSY82" s="4"/>
      <c r="NSZ82" s="4"/>
      <c r="NTA82" s="4"/>
      <c r="NTB82" s="4"/>
      <c r="NTC82" s="4"/>
      <c r="NTD82" s="4"/>
      <c r="NTE82" s="4"/>
      <c r="NTF82" s="4"/>
      <c r="NTG82" s="4"/>
      <c r="NTH82" s="4"/>
      <c r="NTI82" s="4"/>
      <c r="NTJ82" s="4"/>
      <c r="NTK82" s="4"/>
      <c r="NTL82" s="4"/>
      <c r="NTM82" s="4"/>
      <c r="NTN82" s="4"/>
      <c r="NTO82" s="4"/>
      <c r="NTP82" s="4"/>
      <c r="NTQ82" s="4"/>
      <c r="NTR82" s="4"/>
      <c r="NTS82" s="4"/>
      <c r="NTT82" s="4"/>
      <c r="NTU82" s="4"/>
      <c r="NTV82" s="4"/>
      <c r="NTW82" s="4"/>
      <c r="NTX82" s="4"/>
      <c r="NTY82" s="4"/>
      <c r="NTZ82" s="4"/>
      <c r="NUA82" s="4"/>
      <c r="NUB82" s="4"/>
      <c r="NUC82" s="4"/>
      <c r="NUD82" s="4"/>
      <c r="NUE82" s="4"/>
      <c r="NUF82" s="4"/>
      <c r="NUG82" s="4"/>
      <c r="NUH82" s="4"/>
      <c r="NUI82" s="4"/>
      <c r="NUJ82" s="4"/>
      <c r="NUK82" s="4"/>
      <c r="NUL82" s="4"/>
      <c r="NUM82" s="4"/>
      <c r="NUN82" s="4"/>
      <c r="NUO82" s="4"/>
      <c r="NUP82" s="4"/>
      <c r="NUQ82" s="4"/>
      <c r="NUR82" s="4"/>
      <c r="NUS82" s="4"/>
      <c r="NUT82" s="4"/>
      <c r="NUU82" s="4"/>
      <c r="NUV82" s="4"/>
      <c r="NUW82" s="4"/>
      <c r="NUX82" s="4"/>
      <c r="NUY82" s="4"/>
      <c r="NUZ82" s="4"/>
      <c r="NVA82" s="4"/>
      <c r="NVB82" s="4"/>
      <c r="NVC82" s="4"/>
      <c r="NVD82" s="4"/>
      <c r="NVE82" s="4"/>
      <c r="NVF82" s="4"/>
      <c r="NVG82" s="4"/>
      <c r="NVH82" s="4"/>
      <c r="NVI82" s="4"/>
      <c r="NVJ82" s="4"/>
      <c r="NVK82" s="4"/>
      <c r="NVL82" s="4"/>
      <c r="NVM82" s="4"/>
      <c r="NVN82" s="4"/>
      <c r="NVO82" s="4"/>
      <c r="NVP82" s="4"/>
      <c r="NVQ82" s="4"/>
      <c r="NVR82" s="4"/>
      <c r="NVS82" s="4"/>
      <c r="NVT82" s="4"/>
      <c r="NVU82" s="4"/>
      <c r="NVV82" s="4"/>
      <c r="NVW82" s="4"/>
      <c r="NVX82" s="4"/>
      <c r="NVY82" s="4"/>
      <c r="NVZ82" s="4"/>
      <c r="NWA82" s="4"/>
      <c r="NWB82" s="4"/>
      <c r="NWC82" s="4"/>
      <c r="NWD82" s="4"/>
      <c r="NWE82" s="4"/>
      <c r="NWF82" s="4"/>
      <c r="NWG82" s="4"/>
      <c r="NWH82" s="4"/>
      <c r="NWI82" s="4"/>
      <c r="NWJ82" s="4"/>
      <c r="NWK82" s="4"/>
      <c r="NWL82" s="4"/>
      <c r="NWM82" s="4"/>
      <c r="NWN82" s="4"/>
      <c r="NWO82" s="4"/>
      <c r="NWP82" s="4"/>
      <c r="NWQ82" s="4"/>
      <c r="NWR82" s="4"/>
      <c r="NWS82" s="4"/>
      <c r="NWT82" s="4"/>
      <c r="NWU82" s="4"/>
      <c r="NWV82" s="4"/>
      <c r="NWW82" s="4"/>
      <c r="NWX82" s="4"/>
      <c r="NWY82" s="4"/>
      <c r="NWZ82" s="4"/>
      <c r="NXA82" s="4"/>
      <c r="NXB82" s="4"/>
      <c r="NXC82" s="4"/>
      <c r="NXD82" s="4"/>
      <c r="NXE82" s="4"/>
      <c r="NXF82" s="4"/>
      <c r="NXG82" s="4"/>
      <c r="NXH82" s="4"/>
      <c r="NXI82" s="4"/>
      <c r="NXJ82" s="4"/>
      <c r="NXK82" s="4"/>
      <c r="NXL82" s="4"/>
      <c r="NXM82" s="4"/>
      <c r="NXN82" s="4"/>
      <c r="NXO82" s="4"/>
      <c r="NXP82" s="4"/>
      <c r="NXQ82" s="4"/>
      <c r="NXR82" s="4"/>
      <c r="NXS82" s="4"/>
      <c r="NXT82" s="4"/>
      <c r="NXU82" s="4"/>
      <c r="NXV82" s="4"/>
      <c r="NXW82" s="4"/>
      <c r="NXX82" s="4"/>
      <c r="NXY82" s="4"/>
      <c r="NXZ82" s="4"/>
      <c r="NYA82" s="4"/>
      <c r="NYB82" s="4"/>
      <c r="NYC82" s="4"/>
      <c r="NYD82" s="4"/>
      <c r="NYE82" s="4"/>
      <c r="NYF82" s="4"/>
      <c r="NYG82" s="4"/>
      <c r="NYH82" s="4"/>
      <c r="NYI82" s="4"/>
      <c r="NYJ82" s="4"/>
      <c r="NYK82" s="4"/>
      <c r="NYL82" s="4"/>
      <c r="NYM82" s="4"/>
      <c r="NYN82" s="4"/>
      <c r="NYO82" s="4"/>
      <c r="NYP82" s="4"/>
      <c r="NYQ82" s="4"/>
      <c r="NYR82" s="4"/>
      <c r="NYS82" s="4"/>
      <c r="NYT82" s="4"/>
      <c r="NYU82" s="4"/>
      <c r="NYV82" s="4"/>
      <c r="NYW82" s="4"/>
      <c r="NYX82" s="4"/>
      <c r="NYY82" s="4"/>
      <c r="NYZ82" s="4"/>
      <c r="NZA82" s="4"/>
      <c r="NZB82" s="4"/>
      <c r="NZC82" s="4"/>
      <c r="NZD82" s="4"/>
      <c r="NZE82" s="4"/>
      <c r="NZF82" s="4"/>
      <c r="NZG82" s="4"/>
      <c r="NZH82" s="4"/>
      <c r="NZI82" s="4"/>
      <c r="NZJ82" s="4"/>
      <c r="NZK82" s="4"/>
      <c r="NZL82" s="4"/>
      <c r="NZM82" s="4"/>
      <c r="NZN82" s="4"/>
      <c r="NZO82" s="4"/>
      <c r="NZP82" s="4"/>
      <c r="NZQ82" s="4"/>
      <c r="NZR82" s="4"/>
      <c r="NZS82" s="4"/>
      <c r="NZT82" s="4"/>
      <c r="NZU82" s="4"/>
      <c r="NZV82" s="4"/>
      <c r="NZW82" s="4"/>
      <c r="NZX82" s="4"/>
      <c r="NZY82" s="4"/>
      <c r="NZZ82" s="4"/>
      <c r="OAA82" s="4"/>
      <c r="OAB82" s="4"/>
      <c r="OAC82" s="4"/>
      <c r="OAD82" s="4"/>
      <c r="OAE82" s="4"/>
      <c r="OAF82" s="4"/>
      <c r="OAG82" s="4"/>
      <c r="OAH82" s="4"/>
      <c r="OAI82" s="4"/>
      <c r="OAJ82" s="4"/>
      <c r="OAK82" s="4"/>
      <c r="OAL82" s="4"/>
      <c r="OAM82" s="4"/>
      <c r="OAN82" s="4"/>
      <c r="OAO82" s="4"/>
      <c r="OAP82" s="4"/>
      <c r="OAQ82" s="4"/>
      <c r="OAR82" s="4"/>
      <c r="OAS82" s="4"/>
      <c r="OAT82" s="4"/>
      <c r="OAU82" s="4"/>
      <c r="OAV82" s="4"/>
      <c r="OAW82" s="4"/>
      <c r="OAX82" s="4"/>
      <c r="OAY82" s="4"/>
      <c r="OAZ82" s="4"/>
      <c r="OBA82" s="4"/>
      <c r="OBB82" s="4"/>
      <c r="OBC82" s="4"/>
      <c r="OBD82" s="4"/>
      <c r="OBE82" s="4"/>
      <c r="OBF82" s="4"/>
      <c r="OBG82" s="4"/>
      <c r="OBH82" s="4"/>
      <c r="OBI82" s="4"/>
      <c r="OBJ82" s="4"/>
      <c r="OBK82" s="4"/>
      <c r="OBL82" s="4"/>
      <c r="OBM82" s="4"/>
      <c r="OBN82" s="4"/>
      <c r="OBO82" s="4"/>
      <c r="OBP82" s="4"/>
      <c r="OBQ82" s="4"/>
      <c r="OBR82" s="4"/>
      <c r="OBS82" s="4"/>
      <c r="OBT82" s="4"/>
      <c r="OBU82" s="4"/>
      <c r="OBV82" s="4"/>
      <c r="OBW82" s="4"/>
      <c r="OBX82" s="4"/>
      <c r="OBY82" s="4"/>
      <c r="OBZ82" s="4"/>
      <c r="OCA82" s="4"/>
      <c r="OCB82" s="4"/>
      <c r="OCC82" s="4"/>
      <c r="OCD82" s="4"/>
      <c r="OCE82" s="4"/>
      <c r="OCF82" s="4"/>
      <c r="OCG82" s="4"/>
      <c r="OCH82" s="4"/>
      <c r="OCI82" s="4"/>
      <c r="OCJ82" s="4"/>
      <c r="OCK82" s="4"/>
      <c r="OCL82" s="4"/>
      <c r="OCM82" s="4"/>
      <c r="OCN82" s="4"/>
      <c r="OCO82" s="4"/>
      <c r="OCP82" s="4"/>
      <c r="OCQ82" s="4"/>
      <c r="OCR82" s="4"/>
      <c r="OCS82" s="4"/>
      <c r="OCT82" s="4"/>
      <c r="OCU82" s="4"/>
      <c r="OCV82" s="4"/>
      <c r="OCW82" s="4"/>
      <c r="OCX82" s="4"/>
      <c r="OCY82" s="4"/>
      <c r="OCZ82" s="4"/>
      <c r="ODA82" s="4"/>
      <c r="ODB82" s="4"/>
      <c r="ODC82" s="4"/>
      <c r="ODD82" s="4"/>
      <c r="ODE82" s="4"/>
      <c r="ODF82" s="4"/>
      <c r="ODG82" s="4"/>
      <c r="ODH82" s="4"/>
      <c r="ODI82" s="4"/>
      <c r="ODJ82" s="4"/>
      <c r="ODK82" s="4"/>
      <c r="ODL82" s="4"/>
      <c r="ODM82" s="4"/>
      <c r="ODN82" s="4"/>
      <c r="ODO82" s="4"/>
      <c r="ODP82" s="4"/>
      <c r="ODQ82" s="4"/>
      <c r="ODR82" s="4"/>
      <c r="ODS82" s="4"/>
      <c r="ODT82" s="4"/>
      <c r="ODU82" s="4"/>
      <c r="ODV82" s="4"/>
      <c r="ODW82" s="4"/>
      <c r="ODX82" s="4"/>
      <c r="ODY82" s="4"/>
      <c r="ODZ82" s="4"/>
      <c r="OEA82" s="4"/>
      <c r="OEB82" s="4"/>
      <c r="OEC82" s="4"/>
      <c r="OED82" s="4"/>
      <c r="OEE82" s="4"/>
      <c r="OEF82" s="4"/>
      <c r="OEG82" s="4"/>
      <c r="OEH82" s="4"/>
      <c r="OEI82" s="4"/>
      <c r="OEJ82" s="4"/>
      <c r="OEK82" s="4"/>
      <c r="OEL82" s="4"/>
      <c r="OEM82" s="4"/>
      <c r="OEN82" s="4"/>
      <c r="OEO82" s="4"/>
      <c r="OEP82" s="4"/>
      <c r="OEQ82" s="4"/>
      <c r="OER82" s="4"/>
      <c r="OES82" s="4"/>
      <c r="OET82" s="4"/>
      <c r="OEU82" s="4"/>
      <c r="OEV82" s="4"/>
      <c r="OEW82" s="4"/>
      <c r="OEX82" s="4"/>
      <c r="OEY82" s="4"/>
      <c r="OEZ82" s="4"/>
      <c r="OFA82" s="4"/>
      <c r="OFB82" s="4"/>
      <c r="OFC82" s="4"/>
      <c r="OFD82" s="4"/>
      <c r="OFE82" s="4"/>
      <c r="OFF82" s="4"/>
      <c r="OFG82" s="4"/>
      <c r="OFH82" s="4"/>
      <c r="OFI82" s="4"/>
      <c r="OFJ82" s="4"/>
      <c r="OFK82" s="4"/>
      <c r="OFL82" s="4"/>
      <c r="OFM82" s="4"/>
      <c r="OFN82" s="4"/>
      <c r="OFO82" s="4"/>
      <c r="OFP82" s="4"/>
      <c r="OFQ82" s="4"/>
      <c r="OFR82" s="4"/>
      <c r="OFS82" s="4"/>
      <c r="OFT82" s="4"/>
      <c r="OFU82" s="4"/>
      <c r="OFV82" s="4"/>
      <c r="OFW82" s="4"/>
      <c r="OFX82" s="4"/>
      <c r="OFY82" s="4"/>
      <c r="OFZ82" s="4"/>
      <c r="OGA82" s="4"/>
      <c r="OGB82" s="4"/>
      <c r="OGC82" s="4"/>
      <c r="OGD82" s="4"/>
      <c r="OGE82" s="4"/>
      <c r="OGF82" s="4"/>
      <c r="OGG82" s="4"/>
      <c r="OGH82" s="4"/>
      <c r="OGI82" s="4"/>
      <c r="OGJ82" s="4"/>
      <c r="OGK82" s="4"/>
      <c r="OGL82" s="4"/>
      <c r="OGM82" s="4"/>
      <c r="OGN82" s="4"/>
      <c r="OGO82" s="4"/>
      <c r="OGP82" s="4"/>
      <c r="OGQ82" s="4"/>
      <c r="OGR82" s="4"/>
      <c r="OGS82" s="4"/>
      <c r="OGT82" s="4"/>
      <c r="OGU82" s="4"/>
      <c r="OGV82" s="4"/>
      <c r="OGW82" s="4"/>
      <c r="OGX82" s="4"/>
      <c r="OGY82" s="4"/>
      <c r="OGZ82" s="4"/>
      <c r="OHA82" s="4"/>
      <c r="OHB82" s="4"/>
      <c r="OHC82" s="4"/>
      <c r="OHD82" s="4"/>
      <c r="OHE82" s="4"/>
      <c r="OHF82" s="4"/>
      <c r="OHG82" s="4"/>
      <c r="OHH82" s="4"/>
      <c r="OHI82" s="4"/>
      <c r="OHJ82" s="4"/>
      <c r="OHK82" s="4"/>
      <c r="OHL82" s="4"/>
      <c r="OHM82" s="4"/>
      <c r="OHN82" s="4"/>
      <c r="OHO82" s="4"/>
      <c r="OHP82" s="4"/>
      <c r="OHQ82" s="4"/>
      <c r="OHR82" s="4"/>
      <c r="OHS82" s="4"/>
      <c r="OHT82" s="4"/>
      <c r="OHU82" s="4"/>
      <c r="OHV82" s="4"/>
      <c r="OHW82" s="4"/>
      <c r="OHX82" s="4"/>
      <c r="OHY82" s="4"/>
      <c r="OHZ82" s="4"/>
      <c r="OIA82" s="4"/>
      <c r="OIB82" s="4"/>
      <c r="OIC82" s="4"/>
      <c r="OID82" s="4"/>
      <c r="OIE82" s="4"/>
      <c r="OIF82" s="4"/>
      <c r="OIG82" s="4"/>
      <c r="OIH82" s="4"/>
      <c r="OII82" s="4"/>
      <c r="OIJ82" s="4"/>
      <c r="OIK82" s="4"/>
      <c r="OIL82" s="4"/>
      <c r="OIM82" s="4"/>
      <c r="OIN82" s="4"/>
      <c r="OIO82" s="4"/>
      <c r="OIP82" s="4"/>
      <c r="OIQ82" s="4"/>
      <c r="OIR82" s="4"/>
      <c r="OIS82" s="4"/>
      <c r="OIT82" s="4"/>
      <c r="OIU82" s="4"/>
      <c r="OIV82" s="4"/>
      <c r="OIW82" s="4"/>
      <c r="OIX82" s="4"/>
      <c r="OIY82" s="4"/>
      <c r="OIZ82" s="4"/>
      <c r="OJA82" s="4"/>
      <c r="OJB82" s="4"/>
      <c r="OJC82" s="4"/>
      <c r="OJD82" s="4"/>
      <c r="OJE82" s="4"/>
      <c r="OJF82" s="4"/>
      <c r="OJG82" s="4"/>
      <c r="OJH82" s="4"/>
      <c r="OJI82" s="4"/>
      <c r="OJJ82" s="4"/>
      <c r="OJK82" s="4"/>
      <c r="OJL82" s="4"/>
      <c r="OJM82" s="4"/>
      <c r="OJN82" s="4"/>
      <c r="OJO82" s="4"/>
      <c r="OJP82" s="4"/>
      <c r="OJQ82" s="4"/>
      <c r="OJR82" s="4"/>
      <c r="OJS82" s="4"/>
      <c r="OJT82" s="4"/>
      <c r="OJU82" s="4"/>
      <c r="OJV82" s="4"/>
      <c r="OJW82" s="4"/>
      <c r="OJX82" s="4"/>
      <c r="OJY82" s="4"/>
      <c r="OJZ82" s="4"/>
      <c r="OKA82" s="4"/>
      <c r="OKB82" s="4"/>
      <c r="OKC82" s="4"/>
      <c r="OKD82" s="4"/>
      <c r="OKE82" s="4"/>
      <c r="OKF82" s="4"/>
      <c r="OKG82" s="4"/>
      <c r="OKH82" s="4"/>
      <c r="OKI82" s="4"/>
      <c r="OKJ82" s="4"/>
      <c r="OKK82" s="4"/>
      <c r="OKL82" s="4"/>
      <c r="OKM82" s="4"/>
      <c r="OKN82" s="4"/>
      <c r="OKO82" s="4"/>
      <c r="OKP82" s="4"/>
      <c r="OKQ82" s="4"/>
      <c r="OKR82" s="4"/>
      <c r="OKS82" s="4"/>
      <c r="OKT82" s="4"/>
      <c r="OKU82" s="4"/>
      <c r="OKV82" s="4"/>
      <c r="OKW82" s="4"/>
      <c r="OKX82" s="4"/>
      <c r="OKY82" s="4"/>
      <c r="OKZ82" s="4"/>
      <c r="OLA82" s="4"/>
      <c r="OLB82" s="4"/>
      <c r="OLC82" s="4"/>
      <c r="OLD82" s="4"/>
      <c r="OLE82" s="4"/>
      <c r="OLF82" s="4"/>
      <c r="OLG82" s="4"/>
      <c r="OLH82" s="4"/>
      <c r="OLI82" s="4"/>
      <c r="OLJ82" s="4"/>
      <c r="OLK82" s="4"/>
      <c r="OLL82" s="4"/>
      <c r="OLM82" s="4"/>
      <c r="OLN82" s="4"/>
      <c r="OLO82" s="4"/>
      <c r="OLP82" s="4"/>
      <c r="OLQ82" s="4"/>
      <c r="OLR82" s="4"/>
      <c r="OLS82" s="4"/>
      <c r="OLT82" s="4"/>
      <c r="OLU82" s="4"/>
      <c r="OLV82" s="4"/>
      <c r="OLW82" s="4"/>
      <c r="OLX82" s="4"/>
      <c r="OLY82" s="4"/>
      <c r="OLZ82" s="4"/>
      <c r="OMA82" s="4"/>
      <c r="OMB82" s="4"/>
      <c r="OMC82" s="4"/>
      <c r="OMD82" s="4"/>
      <c r="OME82" s="4"/>
      <c r="OMF82" s="4"/>
      <c r="OMG82" s="4"/>
      <c r="OMH82" s="4"/>
      <c r="OMI82" s="4"/>
      <c r="OMJ82" s="4"/>
      <c r="OMK82" s="4"/>
      <c r="OML82" s="4"/>
      <c r="OMM82" s="4"/>
      <c r="OMN82" s="4"/>
      <c r="OMO82" s="4"/>
      <c r="OMP82" s="4"/>
      <c r="OMQ82" s="4"/>
      <c r="OMR82" s="4"/>
      <c r="OMS82" s="4"/>
      <c r="OMT82" s="4"/>
      <c r="OMU82" s="4"/>
      <c r="OMV82" s="4"/>
      <c r="OMW82" s="4"/>
      <c r="OMX82" s="4"/>
      <c r="OMY82" s="4"/>
      <c r="OMZ82" s="4"/>
      <c r="ONA82" s="4"/>
      <c r="ONB82" s="4"/>
      <c r="ONC82" s="4"/>
      <c r="OND82" s="4"/>
      <c r="ONE82" s="4"/>
      <c r="ONF82" s="4"/>
      <c r="ONG82" s="4"/>
      <c r="ONH82" s="4"/>
      <c r="ONI82" s="4"/>
      <c r="ONJ82" s="4"/>
      <c r="ONK82" s="4"/>
      <c r="ONL82" s="4"/>
      <c r="ONM82" s="4"/>
      <c r="ONN82" s="4"/>
      <c r="ONO82" s="4"/>
      <c r="ONP82" s="4"/>
      <c r="ONQ82" s="4"/>
      <c r="ONR82" s="4"/>
      <c r="ONS82" s="4"/>
      <c r="ONT82" s="4"/>
      <c r="ONU82" s="4"/>
      <c r="ONV82" s="4"/>
      <c r="ONW82" s="4"/>
      <c r="ONX82" s="4"/>
      <c r="ONY82" s="4"/>
      <c r="ONZ82" s="4"/>
      <c r="OOA82" s="4"/>
      <c r="OOB82" s="4"/>
      <c r="OOC82" s="4"/>
      <c r="OOD82" s="4"/>
      <c r="OOE82" s="4"/>
      <c r="OOF82" s="4"/>
      <c r="OOG82" s="4"/>
      <c r="OOH82" s="4"/>
      <c r="OOI82" s="4"/>
      <c r="OOJ82" s="4"/>
      <c r="OOK82" s="4"/>
      <c r="OOL82" s="4"/>
      <c r="OOM82" s="4"/>
      <c r="OON82" s="4"/>
      <c r="OOO82" s="4"/>
      <c r="OOP82" s="4"/>
      <c r="OOQ82" s="4"/>
      <c r="OOR82" s="4"/>
      <c r="OOS82" s="4"/>
      <c r="OOT82" s="4"/>
      <c r="OOU82" s="4"/>
      <c r="OOV82" s="4"/>
      <c r="OOW82" s="4"/>
      <c r="OOX82" s="4"/>
      <c r="OOY82" s="4"/>
      <c r="OOZ82" s="4"/>
      <c r="OPA82" s="4"/>
      <c r="OPB82" s="4"/>
      <c r="OPC82" s="4"/>
      <c r="OPD82" s="4"/>
      <c r="OPE82" s="4"/>
      <c r="OPF82" s="4"/>
      <c r="OPG82" s="4"/>
      <c r="OPH82" s="4"/>
      <c r="OPI82" s="4"/>
      <c r="OPJ82" s="4"/>
      <c r="OPK82" s="4"/>
      <c r="OPL82" s="4"/>
      <c r="OPM82" s="4"/>
      <c r="OPN82" s="4"/>
      <c r="OPO82" s="4"/>
      <c r="OPP82" s="4"/>
      <c r="OPQ82" s="4"/>
      <c r="OPR82" s="4"/>
      <c r="OPS82" s="4"/>
      <c r="OPT82" s="4"/>
      <c r="OPU82" s="4"/>
      <c r="OPV82" s="4"/>
      <c r="OPW82" s="4"/>
      <c r="OPX82" s="4"/>
      <c r="OPY82" s="4"/>
      <c r="OPZ82" s="4"/>
      <c r="OQA82" s="4"/>
      <c r="OQB82" s="4"/>
      <c r="OQC82" s="4"/>
      <c r="OQD82" s="4"/>
      <c r="OQE82" s="4"/>
      <c r="OQF82" s="4"/>
      <c r="OQG82" s="4"/>
      <c r="OQH82" s="4"/>
      <c r="OQI82" s="4"/>
      <c r="OQJ82" s="4"/>
      <c r="OQK82" s="4"/>
      <c r="OQL82" s="4"/>
      <c r="OQM82" s="4"/>
      <c r="OQN82" s="4"/>
      <c r="OQO82" s="4"/>
      <c r="OQP82" s="4"/>
      <c r="OQQ82" s="4"/>
      <c r="OQR82" s="4"/>
      <c r="OQS82" s="4"/>
      <c r="OQT82" s="4"/>
      <c r="OQU82" s="4"/>
      <c r="OQV82" s="4"/>
      <c r="OQW82" s="4"/>
      <c r="OQX82" s="4"/>
      <c r="OQY82" s="4"/>
      <c r="OQZ82" s="4"/>
      <c r="ORA82" s="4"/>
      <c r="ORB82" s="4"/>
      <c r="ORC82" s="4"/>
      <c r="ORD82" s="4"/>
      <c r="ORE82" s="4"/>
      <c r="ORF82" s="4"/>
      <c r="ORG82" s="4"/>
      <c r="ORH82" s="4"/>
      <c r="ORI82" s="4"/>
      <c r="ORJ82" s="4"/>
      <c r="ORK82" s="4"/>
      <c r="ORL82" s="4"/>
      <c r="ORM82" s="4"/>
      <c r="ORN82" s="4"/>
      <c r="ORO82" s="4"/>
      <c r="ORP82" s="4"/>
      <c r="ORQ82" s="4"/>
      <c r="ORR82" s="4"/>
      <c r="ORS82" s="4"/>
      <c r="ORT82" s="4"/>
      <c r="ORU82" s="4"/>
      <c r="ORV82" s="4"/>
      <c r="ORW82" s="4"/>
      <c r="ORX82" s="4"/>
      <c r="ORY82" s="4"/>
      <c r="ORZ82" s="4"/>
      <c r="OSA82" s="4"/>
      <c r="OSB82" s="4"/>
      <c r="OSC82" s="4"/>
      <c r="OSD82" s="4"/>
      <c r="OSE82" s="4"/>
      <c r="OSF82" s="4"/>
      <c r="OSG82" s="4"/>
      <c r="OSH82" s="4"/>
      <c r="OSI82" s="4"/>
      <c r="OSJ82" s="4"/>
      <c r="OSK82" s="4"/>
      <c r="OSL82" s="4"/>
      <c r="OSM82" s="4"/>
      <c r="OSN82" s="4"/>
      <c r="OSO82" s="4"/>
      <c r="OSP82" s="4"/>
      <c r="OSQ82" s="4"/>
      <c r="OSR82" s="4"/>
      <c r="OSS82" s="4"/>
      <c r="OST82" s="4"/>
      <c r="OSU82" s="4"/>
      <c r="OSV82" s="4"/>
      <c r="OSW82" s="4"/>
      <c r="OSX82" s="4"/>
      <c r="OSY82" s="4"/>
      <c r="OSZ82" s="4"/>
      <c r="OTA82" s="4"/>
      <c r="OTB82" s="4"/>
      <c r="OTC82" s="4"/>
      <c r="OTD82" s="4"/>
      <c r="OTE82" s="4"/>
      <c r="OTF82" s="4"/>
      <c r="OTG82" s="4"/>
      <c r="OTH82" s="4"/>
      <c r="OTI82" s="4"/>
      <c r="OTJ82" s="4"/>
      <c r="OTK82" s="4"/>
      <c r="OTL82" s="4"/>
      <c r="OTM82" s="4"/>
      <c r="OTN82" s="4"/>
      <c r="OTO82" s="4"/>
      <c r="OTP82" s="4"/>
      <c r="OTQ82" s="4"/>
      <c r="OTR82" s="4"/>
      <c r="OTS82" s="4"/>
      <c r="OTT82" s="4"/>
      <c r="OTU82" s="4"/>
      <c r="OTV82" s="4"/>
      <c r="OTW82" s="4"/>
      <c r="OTX82" s="4"/>
      <c r="OTY82" s="4"/>
      <c r="OTZ82" s="4"/>
      <c r="OUA82" s="4"/>
      <c r="OUB82" s="4"/>
      <c r="OUC82" s="4"/>
      <c r="OUD82" s="4"/>
      <c r="OUE82" s="4"/>
      <c r="OUF82" s="4"/>
      <c r="OUG82" s="4"/>
      <c r="OUH82" s="4"/>
      <c r="OUI82" s="4"/>
      <c r="OUJ82" s="4"/>
      <c r="OUK82" s="4"/>
      <c r="OUL82" s="4"/>
      <c r="OUM82" s="4"/>
      <c r="OUN82" s="4"/>
      <c r="OUO82" s="4"/>
      <c r="OUP82" s="4"/>
      <c r="OUQ82" s="4"/>
      <c r="OUR82" s="4"/>
      <c r="OUS82" s="4"/>
      <c r="OUT82" s="4"/>
      <c r="OUU82" s="4"/>
      <c r="OUV82" s="4"/>
      <c r="OUW82" s="4"/>
      <c r="OUX82" s="4"/>
      <c r="OUY82" s="4"/>
      <c r="OUZ82" s="4"/>
      <c r="OVA82" s="4"/>
      <c r="OVB82" s="4"/>
      <c r="OVC82" s="4"/>
      <c r="OVD82" s="4"/>
      <c r="OVE82" s="4"/>
      <c r="OVF82" s="4"/>
      <c r="OVG82" s="4"/>
      <c r="OVH82" s="4"/>
      <c r="OVI82" s="4"/>
      <c r="OVJ82" s="4"/>
      <c r="OVK82" s="4"/>
      <c r="OVL82" s="4"/>
      <c r="OVM82" s="4"/>
      <c r="OVN82" s="4"/>
      <c r="OVO82" s="4"/>
      <c r="OVP82" s="4"/>
      <c r="OVQ82" s="4"/>
      <c r="OVR82" s="4"/>
      <c r="OVS82" s="4"/>
      <c r="OVT82" s="4"/>
      <c r="OVU82" s="4"/>
      <c r="OVV82" s="4"/>
      <c r="OVW82" s="4"/>
      <c r="OVX82" s="4"/>
      <c r="OVY82" s="4"/>
      <c r="OVZ82" s="4"/>
      <c r="OWA82" s="4"/>
      <c r="OWB82" s="4"/>
      <c r="OWC82" s="4"/>
      <c r="OWD82" s="4"/>
      <c r="OWE82" s="4"/>
      <c r="OWF82" s="4"/>
      <c r="OWG82" s="4"/>
      <c r="OWH82" s="4"/>
      <c r="OWI82" s="4"/>
      <c r="OWJ82" s="4"/>
      <c r="OWK82" s="4"/>
      <c r="OWL82" s="4"/>
      <c r="OWM82" s="4"/>
      <c r="OWN82" s="4"/>
      <c r="OWO82" s="4"/>
      <c r="OWP82" s="4"/>
      <c r="OWQ82" s="4"/>
      <c r="OWR82" s="4"/>
      <c r="OWS82" s="4"/>
      <c r="OWT82" s="4"/>
      <c r="OWU82" s="4"/>
      <c r="OWV82" s="4"/>
      <c r="OWW82" s="4"/>
      <c r="OWX82" s="4"/>
      <c r="OWY82" s="4"/>
      <c r="OWZ82" s="4"/>
      <c r="OXA82" s="4"/>
      <c r="OXB82" s="4"/>
      <c r="OXC82" s="4"/>
      <c r="OXD82" s="4"/>
      <c r="OXE82" s="4"/>
      <c r="OXF82" s="4"/>
      <c r="OXG82" s="4"/>
      <c r="OXH82" s="4"/>
      <c r="OXI82" s="4"/>
      <c r="OXJ82" s="4"/>
      <c r="OXK82" s="4"/>
      <c r="OXL82" s="4"/>
      <c r="OXM82" s="4"/>
      <c r="OXN82" s="4"/>
      <c r="OXO82" s="4"/>
      <c r="OXP82" s="4"/>
      <c r="OXQ82" s="4"/>
      <c r="OXR82" s="4"/>
      <c r="OXS82" s="4"/>
      <c r="OXT82" s="4"/>
      <c r="OXU82" s="4"/>
      <c r="OXV82" s="4"/>
      <c r="OXW82" s="4"/>
      <c r="OXX82" s="4"/>
      <c r="OXY82" s="4"/>
      <c r="OXZ82" s="4"/>
      <c r="OYA82" s="4"/>
      <c r="OYB82" s="4"/>
      <c r="OYC82" s="4"/>
      <c r="OYD82" s="4"/>
      <c r="OYE82" s="4"/>
      <c r="OYF82" s="4"/>
      <c r="OYG82" s="4"/>
      <c r="OYH82" s="4"/>
      <c r="OYI82" s="4"/>
      <c r="OYJ82" s="4"/>
      <c r="OYK82" s="4"/>
      <c r="OYL82" s="4"/>
      <c r="OYM82" s="4"/>
      <c r="OYN82" s="4"/>
      <c r="OYO82" s="4"/>
      <c r="OYP82" s="4"/>
      <c r="OYQ82" s="4"/>
      <c r="OYR82" s="4"/>
      <c r="OYS82" s="4"/>
      <c r="OYT82" s="4"/>
      <c r="OYU82" s="4"/>
      <c r="OYV82" s="4"/>
      <c r="OYW82" s="4"/>
      <c r="OYX82" s="4"/>
      <c r="OYY82" s="4"/>
      <c r="OYZ82" s="4"/>
      <c r="OZA82" s="4"/>
      <c r="OZB82" s="4"/>
      <c r="OZC82" s="4"/>
      <c r="OZD82" s="4"/>
      <c r="OZE82" s="4"/>
      <c r="OZF82" s="4"/>
      <c r="OZG82" s="4"/>
      <c r="OZH82" s="4"/>
      <c r="OZI82" s="4"/>
      <c r="OZJ82" s="4"/>
      <c r="OZK82" s="4"/>
      <c r="OZL82" s="4"/>
      <c r="OZM82" s="4"/>
      <c r="OZN82" s="4"/>
      <c r="OZO82" s="4"/>
      <c r="OZP82" s="4"/>
      <c r="OZQ82" s="4"/>
      <c r="OZR82" s="4"/>
      <c r="OZS82" s="4"/>
      <c r="OZT82" s="4"/>
      <c r="OZU82" s="4"/>
      <c r="OZV82" s="4"/>
      <c r="OZW82" s="4"/>
      <c r="OZX82" s="4"/>
      <c r="OZY82" s="4"/>
      <c r="OZZ82" s="4"/>
      <c r="PAA82" s="4"/>
      <c r="PAB82" s="4"/>
      <c r="PAC82" s="4"/>
      <c r="PAD82" s="4"/>
      <c r="PAE82" s="4"/>
      <c r="PAF82" s="4"/>
      <c r="PAG82" s="4"/>
      <c r="PAH82" s="4"/>
      <c r="PAI82" s="4"/>
      <c r="PAJ82" s="4"/>
      <c r="PAK82" s="4"/>
      <c r="PAL82" s="4"/>
      <c r="PAM82" s="4"/>
      <c r="PAN82" s="4"/>
      <c r="PAO82" s="4"/>
      <c r="PAP82" s="4"/>
      <c r="PAQ82" s="4"/>
      <c r="PAR82" s="4"/>
      <c r="PAS82" s="4"/>
      <c r="PAT82" s="4"/>
      <c r="PAU82" s="4"/>
      <c r="PAV82" s="4"/>
      <c r="PAW82" s="4"/>
      <c r="PAX82" s="4"/>
      <c r="PAY82" s="4"/>
      <c r="PAZ82" s="4"/>
      <c r="PBA82" s="4"/>
      <c r="PBB82" s="4"/>
      <c r="PBC82" s="4"/>
      <c r="PBD82" s="4"/>
      <c r="PBE82" s="4"/>
      <c r="PBF82" s="4"/>
      <c r="PBG82" s="4"/>
      <c r="PBH82" s="4"/>
      <c r="PBI82" s="4"/>
      <c r="PBJ82" s="4"/>
      <c r="PBK82" s="4"/>
      <c r="PBL82" s="4"/>
      <c r="PBM82" s="4"/>
      <c r="PBN82" s="4"/>
      <c r="PBO82" s="4"/>
      <c r="PBP82" s="4"/>
      <c r="PBQ82" s="4"/>
      <c r="PBR82" s="4"/>
      <c r="PBS82" s="4"/>
      <c r="PBT82" s="4"/>
      <c r="PBU82" s="4"/>
      <c r="PBV82" s="4"/>
      <c r="PBW82" s="4"/>
      <c r="PBX82" s="4"/>
      <c r="PBY82" s="4"/>
      <c r="PBZ82" s="4"/>
      <c r="PCA82" s="4"/>
      <c r="PCB82" s="4"/>
      <c r="PCC82" s="4"/>
      <c r="PCD82" s="4"/>
      <c r="PCE82" s="4"/>
      <c r="PCF82" s="4"/>
      <c r="PCG82" s="4"/>
      <c r="PCH82" s="4"/>
      <c r="PCI82" s="4"/>
      <c r="PCJ82" s="4"/>
      <c r="PCK82" s="4"/>
      <c r="PCL82" s="4"/>
      <c r="PCM82" s="4"/>
      <c r="PCN82" s="4"/>
      <c r="PCO82" s="4"/>
      <c r="PCP82" s="4"/>
      <c r="PCQ82" s="4"/>
      <c r="PCR82" s="4"/>
      <c r="PCS82" s="4"/>
      <c r="PCT82" s="4"/>
      <c r="PCU82" s="4"/>
      <c r="PCV82" s="4"/>
      <c r="PCW82" s="4"/>
      <c r="PCX82" s="4"/>
      <c r="PCY82" s="4"/>
      <c r="PCZ82" s="4"/>
      <c r="PDA82" s="4"/>
      <c r="PDB82" s="4"/>
      <c r="PDC82" s="4"/>
      <c r="PDD82" s="4"/>
      <c r="PDE82" s="4"/>
      <c r="PDF82" s="4"/>
      <c r="PDG82" s="4"/>
      <c r="PDH82" s="4"/>
      <c r="PDI82" s="4"/>
      <c r="PDJ82" s="4"/>
      <c r="PDK82" s="4"/>
      <c r="PDL82" s="4"/>
      <c r="PDM82" s="4"/>
      <c r="PDN82" s="4"/>
      <c r="PDO82" s="4"/>
      <c r="PDP82" s="4"/>
      <c r="PDQ82" s="4"/>
      <c r="PDR82" s="4"/>
      <c r="PDS82" s="4"/>
      <c r="PDT82" s="4"/>
      <c r="PDU82" s="4"/>
      <c r="PDV82" s="4"/>
      <c r="PDW82" s="4"/>
      <c r="PDX82" s="4"/>
      <c r="PDY82" s="4"/>
      <c r="PDZ82" s="4"/>
      <c r="PEA82" s="4"/>
      <c r="PEB82" s="4"/>
      <c r="PEC82" s="4"/>
      <c r="PED82" s="4"/>
      <c r="PEE82" s="4"/>
      <c r="PEF82" s="4"/>
      <c r="PEG82" s="4"/>
      <c r="PEH82" s="4"/>
      <c r="PEI82" s="4"/>
      <c r="PEJ82" s="4"/>
      <c r="PEK82" s="4"/>
      <c r="PEL82" s="4"/>
      <c r="PEM82" s="4"/>
      <c r="PEN82" s="4"/>
      <c r="PEO82" s="4"/>
      <c r="PEP82" s="4"/>
      <c r="PEQ82" s="4"/>
      <c r="PER82" s="4"/>
      <c r="PES82" s="4"/>
      <c r="PET82" s="4"/>
      <c r="PEU82" s="4"/>
      <c r="PEV82" s="4"/>
      <c r="PEW82" s="4"/>
      <c r="PEX82" s="4"/>
      <c r="PEY82" s="4"/>
      <c r="PEZ82" s="4"/>
      <c r="PFA82" s="4"/>
      <c r="PFB82" s="4"/>
      <c r="PFC82" s="4"/>
      <c r="PFD82" s="4"/>
      <c r="PFE82" s="4"/>
      <c r="PFF82" s="4"/>
      <c r="PFG82" s="4"/>
      <c r="PFH82" s="4"/>
      <c r="PFI82" s="4"/>
      <c r="PFJ82" s="4"/>
      <c r="PFK82" s="4"/>
      <c r="PFL82" s="4"/>
      <c r="PFM82" s="4"/>
      <c r="PFN82" s="4"/>
      <c r="PFO82" s="4"/>
      <c r="PFP82" s="4"/>
      <c r="PFQ82" s="4"/>
      <c r="PFR82" s="4"/>
      <c r="PFS82" s="4"/>
      <c r="PFT82" s="4"/>
      <c r="PFU82" s="4"/>
      <c r="PFV82" s="4"/>
      <c r="PFW82" s="4"/>
      <c r="PFX82" s="4"/>
      <c r="PFY82" s="4"/>
      <c r="PFZ82" s="4"/>
      <c r="PGA82" s="4"/>
      <c r="PGB82" s="4"/>
      <c r="PGC82" s="4"/>
      <c r="PGD82" s="4"/>
      <c r="PGE82" s="4"/>
      <c r="PGF82" s="4"/>
      <c r="PGG82" s="4"/>
      <c r="PGH82" s="4"/>
      <c r="PGI82" s="4"/>
      <c r="PGJ82" s="4"/>
      <c r="PGK82" s="4"/>
      <c r="PGL82" s="4"/>
      <c r="PGM82" s="4"/>
      <c r="PGN82" s="4"/>
      <c r="PGO82" s="4"/>
      <c r="PGP82" s="4"/>
      <c r="PGQ82" s="4"/>
      <c r="PGR82" s="4"/>
      <c r="PGS82" s="4"/>
      <c r="PGT82" s="4"/>
      <c r="PGU82" s="4"/>
      <c r="PGV82" s="4"/>
      <c r="PGW82" s="4"/>
      <c r="PGX82" s="4"/>
      <c r="PGY82" s="4"/>
      <c r="PGZ82" s="4"/>
      <c r="PHA82" s="4"/>
      <c r="PHB82" s="4"/>
      <c r="PHC82" s="4"/>
      <c r="PHD82" s="4"/>
      <c r="PHE82" s="4"/>
      <c r="PHF82" s="4"/>
      <c r="PHG82" s="4"/>
      <c r="PHH82" s="4"/>
      <c r="PHI82" s="4"/>
      <c r="PHJ82" s="4"/>
      <c r="PHK82" s="4"/>
      <c r="PHL82" s="4"/>
      <c r="PHM82" s="4"/>
      <c r="PHN82" s="4"/>
      <c r="PHO82" s="4"/>
      <c r="PHP82" s="4"/>
      <c r="PHQ82" s="4"/>
      <c r="PHR82" s="4"/>
      <c r="PHS82" s="4"/>
      <c r="PHT82" s="4"/>
      <c r="PHU82" s="4"/>
      <c r="PHV82" s="4"/>
      <c r="PHW82" s="4"/>
      <c r="PHX82" s="4"/>
      <c r="PHY82" s="4"/>
      <c r="PHZ82" s="4"/>
      <c r="PIA82" s="4"/>
      <c r="PIB82" s="4"/>
      <c r="PIC82" s="4"/>
      <c r="PID82" s="4"/>
      <c r="PIE82" s="4"/>
      <c r="PIF82" s="4"/>
      <c r="PIG82" s="4"/>
      <c r="PIH82" s="4"/>
      <c r="PII82" s="4"/>
      <c r="PIJ82" s="4"/>
      <c r="PIK82" s="4"/>
      <c r="PIL82" s="4"/>
      <c r="PIM82" s="4"/>
      <c r="PIN82" s="4"/>
      <c r="PIO82" s="4"/>
      <c r="PIP82" s="4"/>
      <c r="PIQ82" s="4"/>
      <c r="PIR82" s="4"/>
      <c r="PIS82" s="4"/>
      <c r="PIT82" s="4"/>
      <c r="PIU82" s="4"/>
      <c r="PIV82" s="4"/>
      <c r="PIW82" s="4"/>
      <c r="PIX82" s="4"/>
      <c r="PIY82" s="4"/>
      <c r="PIZ82" s="4"/>
      <c r="PJA82" s="4"/>
      <c r="PJB82" s="4"/>
      <c r="PJC82" s="4"/>
      <c r="PJD82" s="4"/>
      <c r="PJE82" s="4"/>
      <c r="PJF82" s="4"/>
      <c r="PJG82" s="4"/>
      <c r="PJH82" s="4"/>
      <c r="PJI82" s="4"/>
      <c r="PJJ82" s="4"/>
      <c r="PJK82" s="4"/>
      <c r="PJL82" s="4"/>
      <c r="PJM82" s="4"/>
      <c r="PJN82" s="4"/>
      <c r="PJO82" s="4"/>
      <c r="PJP82" s="4"/>
      <c r="PJQ82" s="4"/>
      <c r="PJR82" s="4"/>
      <c r="PJS82" s="4"/>
      <c r="PJT82" s="4"/>
      <c r="PJU82" s="4"/>
      <c r="PJV82" s="4"/>
      <c r="PJW82" s="4"/>
      <c r="PJX82" s="4"/>
      <c r="PJY82" s="4"/>
      <c r="PJZ82" s="4"/>
      <c r="PKA82" s="4"/>
      <c r="PKB82" s="4"/>
      <c r="PKC82" s="4"/>
      <c r="PKD82" s="4"/>
      <c r="PKE82" s="4"/>
      <c r="PKF82" s="4"/>
      <c r="PKG82" s="4"/>
      <c r="PKH82" s="4"/>
      <c r="PKI82" s="4"/>
      <c r="PKJ82" s="4"/>
      <c r="PKK82" s="4"/>
      <c r="PKL82" s="4"/>
      <c r="PKM82" s="4"/>
      <c r="PKN82" s="4"/>
      <c r="PKO82" s="4"/>
      <c r="PKP82" s="4"/>
      <c r="PKQ82" s="4"/>
      <c r="PKR82" s="4"/>
      <c r="PKS82" s="4"/>
      <c r="PKT82" s="4"/>
      <c r="PKU82" s="4"/>
      <c r="PKV82" s="4"/>
      <c r="PKW82" s="4"/>
      <c r="PKX82" s="4"/>
      <c r="PKY82" s="4"/>
      <c r="PKZ82" s="4"/>
      <c r="PLA82" s="4"/>
      <c r="PLB82" s="4"/>
      <c r="PLC82" s="4"/>
      <c r="PLD82" s="4"/>
      <c r="PLE82" s="4"/>
      <c r="PLF82" s="4"/>
      <c r="PLG82" s="4"/>
      <c r="PLH82" s="4"/>
      <c r="PLI82" s="4"/>
      <c r="PLJ82" s="4"/>
      <c r="PLK82" s="4"/>
      <c r="PLL82" s="4"/>
      <c r="PLM82" s="4"/>
      <c r="PLN82" s="4"/>
      <c r="PLO82" s="4"/>
      <c r="PLP82" s="4"/>
      <c r="PLQ82" s="4"/>
      <c r="PLR82" s="4"/>
      <c r="PLS82" s="4"/>
      <c r="PLT82" s="4"/>
      <c r="PLU82" s="4"/>
      <c r="PLV82" s="4"/>
      <c r="PLW82" s="4"/>
      <c r="PLX82" s="4"/>
      <c r="PLY82" s="4"/>
      <c r="PLZ82" s="4"/>
      <c r="PMA82" s="4"/>
      <c r="PMB82" s="4"/>
      <c r="PMC82" s="4"/>
      <c r="PMD82" s="4"/>
      <c r="PME82" s="4"/>
      <c r="PMF82" s="4"/>
      <c r="PMG82" s="4"/>
      <c r="PMH82" s="4"/>
      <c r="PMI82" s="4"/>
      <c r="PMJ82" s="4"/>
      <c r="PMK82" s="4"/>
      <c r="PML82" s="4"/>
      <c r="PMM82" s="4"/>
      <c r="PMN82" s="4"/>
      <c r="PMO82" s="4"/>
      <c r="PMP82" s="4"/>
      <c r="PMQ82" s="4"/>
      <c r="PMR82" s="4"/>
      <c r="PMS82" s="4"/>
      <c r="PMT82" s="4"/>
      <c r="PMU82" s="4"/>
      <c r="PMV82" s="4"/>
      <c r="PMW82" s="4"/>
      <c r="PMX82" s="4"/>
      <c r="PMY82" s="4"/>
      <c r="PMZ82" s="4"/>
      <c r="PNA82" s="4"/>
      <c r="PNB82" s="4"/>
      <c r="PNC82" s="4"/>
      <c r="PND82" s="4"/>
      <c r="PNE82" s="4"/>
      <c r="PNF82" s="4"/>
      <c r="PNG82" s="4"/>
      <c r="PNH82" s="4"/>
      <c r="PNI82" s="4"/>
      <c r="PNJ82" s="4"/>
      <c r="PNK82" s="4"/>
      <c r="PNL82" s="4"/>
      <c r="PNM82" s="4"/>
      <c r="PNN82" s="4"/>
      <c r="PNO82" s="4"/>
      <c r="PNP82" s="4"/>
      <c r="PNQ82" s="4"/>
      <c r="PNR82" s="4"/>
      <c r="PNS82" s="4"/>
      <c r="PNT82" s="4"/>
      <c r="PNU82" s="4"/>
      <c r="PNV82" s="4"/>
      <c r="PNW82" s="4"/>
      <c r="PNX82" s="4"/>
      <c r="PNY82" s="4"/>
      <c r="PNZ82" s="4"/>
      <c r="POA82" s="4"/>
      <c r="POB82" s="4"/>
      <c r="POC82" s="4"/>
      <c r="POD82" s="4"/>
      <c r="POE82" s="4"/>
      <c r="POF82" s="4"/>
      <c r="POG82" s="4"/>
      <c r="POH82" s="4"/>
      <c r="POI82" s="4"/>
      <c r="POJ82" s="4"/>
      <c r="POK82" s="4"/>
      <c r="POL82" s="4"/>
      <c r="POM82" s="4"/>
      <c r="PON82" s="4"/>
      <c r="POO82" s="4"/>
      <c r="POP82" s="4"/>
      <c r="POQ82" s="4"/>
      <c r="POR82" s="4"/>
      <c r="POS82" s="4"/>
      <c r="POT82" s="4"/>
      <c r="POU82" s="4"/>
      <c r="POV82" s="4"/>
      <c r="POW82" s="4"/>
      <c r="POX82" s="4"/>
      <c r="POY82" s="4"/>
      <c r="POZ82" s="4"/>
      <c r="PPA82" s="4"/>
      <c r="PPB82" s="4"/>
      <c r="PPC82" s="4"/>
      <c r="PPD82" s="4"/>
      <c r="PPE82" s="4"/>
      <c r="PPF82" s="4"/>
      <c r="PPG82" s="4"/>
      <c r="PPH82" s="4"/>
      <c r="PPI82" s="4"/>
      <c r="PPJ82" s="4"/>
      <c r="PPK82" s="4"/>
      <c r="PPL82" s="4"/>
      <c r="PPM82" s="4"/>
      <c r="PPN82" s="4"/>
      <c r="PPO82" s="4"/>
      <c r="PPP82" s="4"/>
      <c r="PPQ82" s="4"/>
      <c r="PPR82" s="4"/>
      <c r="PPS82" s="4"/>
      <c r="PPT82" s="4"/>
      <c r="PPU82" s="4"/>
      <c r="PPV82" s="4"/>
      <c r="PPW82" s="4"/>
      <c r="PPX82" s="4"/>
      <c r="PPY82" s="4"/>
      <c r="PPZ82" s="4"/>
      <c r="PQA82" s="4"/>
      <c r="PQB82" s="4"/>
      <c r="PQC82" s="4"/>
      <c r="PQD82" s="4"/>
      <c r="PQE82" s="4"/>
      <c r="PQF82" s="4"/>
      <c r="PQG82" s="4"/>
      <c r="PQH82" s="4"/>
      <c r="PQI82" s="4"/>
      <c r="PQJ82" s="4"/>
      <c r="PQK82" s="4"/>
      <c r="PQL82" s="4"/>
      <c r="PQM82" s="4"/>
      <c r="PQN82" s="4"/>
      <c r="PQO82" s="4"/>
      <c r="PQP82" s="4"/>
      <c r="PQQ82" s="4"/>
      <c r="PQR82" s="4"/>
      <c r="PQS82" s="4"/>
      <c r="PQT82" s="4"/>
      <c r="PQU82" s="4"/>
      <c r="PQV82" s="4"/>
      <c r="PQW82" s="4"/>
      <c r="PQX82" s="4"/>
      <c r="PQY82" s="4"/>
      <c r="PQZ82" s="4"/>
      <c r="PRA82" s="4"/>
      <c r="PRB82" s="4"/>
      <c r="PRC82" s="4"/>
      <c r="PRD82" s="4"/>
      <c r="PRE82" s="4"/>
      <c r="PRF82" s="4"/>
      <c r="PRG82" s="4"/>
      <c r="PRH82" s="4"/>
      <c r="PRI82" s="4"/>
      <c r="PRJ82" s="4"/>
      <c r="PRK82" s="4"/>
      <c r="PRL82" s="4"/>
      <c r="PRM82" s="4"/>
      <c r="PRN82" s="4"/>
      <c r="PRO82" s="4"/>
      <c r="PRP82" s="4"/>
      <c r="PRQ82" s="4"/>
      <c r="PRR82" s="4"/>
      <c r="PRS82" s="4"/>
      <c r="PRT82" s="4"/>
      <c r="PRU82" s="4"/>
      <c r="PRV82" s="4"/>
      <c r="PRW82" s="4"/>
      <c r="PRX82" s="4"/>
      <c r="PRY82" s="4"/>
      <c r="PRZ82" s="4"/>
      <c r="PSA82" s="4"/>
      <c r="PSB82" s="4"/>
      <c r="PSC82" s="4"/>
      <c r="PSD82" s="4"/>
      <c r="PSE82" s="4"/>
      <c r="PSF82" s="4"/>
      <c r="PSG82" s="4"/>
      <c r="PSH82" s="4"/>
      <c r="PSI82" s="4"/>
      <c r="PSJ82" s="4"/>
      <c r="PSK82" s="4"/>
      <c r="PSL82" s="4"/>
      <c r="PSM82" s="4"/>
      <c r="PSN82" s="4"/>
      <c r="PSO82" s="4"/>
      <c r="PSP82" s="4"/>
      <c r="PSQ82" s="4"/>
      <c r="PSR82" s="4"/>
      <c r="PSS82" s="4"/>
      <c r="PST82" s="4"/>
      <c r="PSU82" s="4"/>
      <c r="PSV82" s="4"/>
      <c r="PSW82" s="4"/>
      <c r="PSX82" s="4"/>
      <c r="PSY82" s="4"/>
      <c r="PSZ82" s="4"/>
      <c r="PTA82" s="4"/>
      <c r="PTB82" s="4"/>
      <c r="PTC82" s="4"/>
      <c r="PTD82" s="4"/>
      <c r="PTE82" s="4"/>
      <c r="PTF82" s="4"/>
      <c r="PTG82" s="4"/>
      <c r="PTH82" s="4"/>
      <c r="PTI82" s="4"/>
      <c r="PTJ82" s="4"/>
      <c r="PTK82" s="4"/>
      <c r="PTL82" s="4"/>
      <c r="PTM82" s="4"/>
      <c r="PTN82" s="4"/>
      <c r="PTO82" s="4"/>
      <c r="PTP82" s="4"/>
      <c r="PTQ82" s="4"/>
      <c r="PTR82" s="4"/>
      <c r="PTS82" s="4"/>
      <c r="PTT82" s="4"/>
      <c r="PTU82" s="4"/>
      <c r="PTV82" s="4"/>
      <c r="PTW82" s="4"/>
      <c r="PTX82" s="4"/>
      <c r="PTY82" s="4"/>
      <c r="PTZ82" s="4"/>
      <c r="PUA82" s="4"/>
      <c r="PUB82" s="4"/>
      <c r="PUC82" s="4"/>
      <c r="PUD82" s="4"/>
      <c r="PUE82" s="4"/>
      <c r="PUF82" s="4"/>
      <c r="PUG82" s="4"/>
      <c r="PUH82" s="4"/>
      <c r="PUI82" s="4"/>
      <c r="PUJ82" s="4"/>
      <c r="PUK82" s="4"/>
      <c r="PUL82" s="4"/>
      <c r="PUM82" s="4"/>
      <c r="PUN82" s="4"/>
      <c r="PUO82" s="4"/>
      <c r="PUP82" s="4"/>
      <c r="PUQ82" s="4"/>
      <c r="PUR82" s="4"/>
      <c r="PUS82" s="4"/>
      <c r="PUT82" s="4"/>
      <c r="PUU82" s="4"/>
      <c r="PUV82" s="4"/>
      <c r="PUW82" s="4"/>
      <c r="PUX82" s="4"/>
      <c r="PUY82" s="4"/>
      <c r="PUZ82" s="4"/>
      <c r="PVA82" s="4"/>
      <c r="PVB82" s="4"/>
      <c r="PVC82" s="4"/>
      <c r="PVD82" s="4"/>
      <c r="PVE82" s="4"/>
      <c r="PVF82" s="4"/>
      <c r="PVG82" s="4"/>
      <c r="PVH82" s="4"/>
      <c r="PVI82" s="4"/>
      <c r="PVJ82" s="4"/>
      <c r="PVK82" s="4"/>
      <c r="PVL82" s="4"/>
      <c r="PVM82" s="4"/>
      <c r="PVN82" s="4"/>
      <c r="PVO82" s="4"/>
      <c r="PVP82" s="4"/>
      <c r="PVQ82" s="4"/>
      <c r="PVR82" s="4"/>
      <c r="PVS82" s="4"/>
      <c r="PVT82" s="4"/>
      <c r="PVU82" s="4"/>
      <c r="PVV82" s="4"/>
      <c r="PVW82" s="4"/>
      <c r="PVX82" s="4"/>
      <c r="PVY82" s="4"/>
      <c r="PVZ82" s="4"/>
      <c r="PWA82" s="4"/>
      <c r="PWB82" s="4"/>
      <c r="PWC82" s="4"/>
      <c r="PWD82" s="4"/>
      <c r="PWE82" s="4"/>
      <c r="PWF82" s="4"/>
      <c r="PWG82" s="4"/>
      <c r="PWH82" s="4"/>
      <c r="PWI82" s="4"/>
      <c r="PWJ82" s="4"/>
      <c r="PWK82" s="4"/>
      <c r="PWL82" s="4"/>
      <c r="PWM82" s="4"/>
      <c r="PWN82" s="4"/>
      <c r="PWO82" s="4"/>
      <c r="PWP82" s="4"/>
      <c r="PWQ82" s="4"/>
      <c r="PWR82" s="4"/>
      <c r="PWS82" s="4"/>
      <c r="PWT82" s="4"/>
      <c r="PWU82" s="4"/>
      <c r="PWV82" s="4"/>
      <c r="PWW82" s="4"/>
      <c r="PWX82" s="4"/>
      <c r="PWY82" s="4"/>
      <c r="PWZ82" s="4"/>
      <c r="PXA82" s="4"/>
      <c r="PXB82" s="4"/>
      <c r="PXC82" s="4"/>
      <c r="PXD82" s="4"/>
      <c r="PXE82" s="4"/>
      <c r="PXF82" s="4"/>
      <c r="PXG82" s="4"/>
      <c r="PXH82" s="4"/>
      <c r="PXI82" s="4"/>
      <c r="PXJ82" s="4"/>
      <c r="PXK82" s="4"/>
      <c r="PXL82" s="4"/>
      <c r="PXM82" s="4"/>
      <c r="PXN82" s="4"/>
      <c r="PXO82" s="4"/>
      <c r="PXP82" s="4"/>
      <c r="PXQ82" s="4"/>
      <c r="PXR82" s="4"/>
      <c r="PXS82" s="4"/>
      <c r="PXT82" s="4"/>
      <c r="PXU82" s="4"/>
      <c r="PXV82" s="4"/>
      <c r="PXW82" s="4"/>
      <c r="PXX82" s="4"/>
      <c r="PXY82" s="4"/>
      <c r="PXZ82" s="4"/>
      <c r="PYA82" s="4"/>
      <c r="PYB82" s="4"/>
      <c r="PYC82" s="4"/>
      <c r="PYD82" s="4"/>
      <c r="PYE82" s="4"/>
      <c r="PYF82" s="4"/>
      <c r="PYG82" s="4"/>
      <c r="PYH82" s="4"/>
      <c r="PYI82" s="4"/>
      <c r="PYJ82" s="4"/>
      <c r="PYK82" s="4"/>
      <c r="PYL82" s="4"/>
      <c r="PYM82" s="4"/>
      <c r="PYN82" s="4"/>
      <c r="PYO82" s="4"/>
      <c r="PYP82" s="4"/>
      <c r="PYQ82" s="4"/>
      <c r="PYR82" s="4"/>
      <c r="PYS82" s="4"/>
      <c r="PYT82" s="4"/>
      <c r="PYU82" s="4"/>
      <c r="PYV82" s="4"/>
      <c r="PYW82" s="4"/>
      <c r="PYX82" s="4"/>
      <c r="PYY82" s="4"/>
      <c r="PYZ82" s="4"/>
      <c r="PZA82" s="4"/>
      <c r="PZB82" s="4"/>
      <c r="PZC82" s="4"/>
      <c r="PZD82" s="4"/>
      <c r="PZE82" s="4"/>
      <c r="PZF82" s="4"/>
      <c r="PZG82" s="4"/>
      <c r="PZH82" s="4"/>
      <c r="PZI82" s="4"/>
      <c r="PZJ82" s="4"/>
      <c r="PZK82" s="4"/>
      <c r="PZL82" s="4"/>
      <c r="PZM82" s="4"/>
      <c r="PZN82" s="4"/>
      <c r="PZO82" s="4"/>
      <c r="PZP82" s="4"/>
      <c r="PZQ82" s="4"/>
      <c r="PZR82" s="4"/>
      <c r="PZS82" s="4"/>
      <c r="PZT82" s="4"/>
      <c r="PZU82" s="4"/>
      <c r="PZV82" s="4"/>
      <c r="PZW82" s="4"/>
      <c r="PZX82" s="4"/>
      <c r="PZY82" s="4"/>
      <c r="PZZ82" s="4"/>
      <c r="QAA82" s="4"/>
      <c r="QAB82" s="4"/>
      <c r="QAC82" s="4"/>
      <c r="QAD82" s="4"/>
      <c r="QAE82" s="4"/>
      <c r="QAF82" s="4"/>
      <c r="QAG82" s="4"/>
      <c r="QAH82" s="4"/>
      <c r="QAI82" s="4"/>
      <c r="QAJ82" s="4"/>
      <c r="QAK82" s="4"/>
      <c r="QAL82" s="4"/>
      <c r="QAM82" s="4"/>
      <c r="QAN82" s="4"/>
      <c r="QAO82" s="4"/>
      <c r="QAP82" s="4"/>
      <c r="QAQ82" s="4"/>
      <c r="QAR82" s="4"/>
      <c r="QAS82" s="4"/>
      <c r="QAT82" s="4"/>
      <c r="QAU82" s="4"/>
      <c r="QAV82" s="4"/>
      <c r="QAW82" s="4"/>
      <c r="QAX82" s="4"/>
      <c r="QAY82" s="4"/>
      <c r="QAZ82" s="4"/>
      <c r="QBA82" s="4"/>
      <c r="QBB82" s="4"/>
      <c r="QBC82" s="4"/>
      <c r="QBD82" s="4"/>
      <c r="QBE82" s="4"/>
      <c r="QBF82" s="4"/>
      <c r="QBG82" s="4"/>
      <c r="QBH82" s="4"/>
      <c r="QBI82" s="4"/>
      <c r="QBJ82" s="4"/>
      <c r="QBK82" s="4"/>
      <c r="QBL82" s="4"/>
      <c r="QBM82" s="4"/>
      <c r="QBN82" s="4"/>
      <c r="QBO82" s="4"/>
      <c r="QBP82" s="4"/>
      <c r="QBQ82" s="4"/>
      <c r="QBR82" s="4"/>
      <c r="QBS82" s="4"/>
      <c r="QBT82" s="4"/>
      <c r="QBU82" s="4"/>
      <c r="QBV82" s="4"/>
      <c r="QBW82" s="4"/>
      <c r="QBX82" s="4"/>
      <c r="QBY82" s="4"/>
      <c r="QBZ82" s="4"/>
      <c r="QCA82" s="4"/>
      <c r="QCB82" s="4"/>
      <c r="QCC82" s="4"/>
      <c r="QCD82" s="4"/>
      <c r="QCE82" s="4"/>
      <c r="QCF82" s="4"/>
      <c r="QCG82" s="4"/>
      <c r="QCH82" s="4"/>
      <c r="QCI82" s="4"/>
      <c r="QCJ82" s="4"/>
      <c r="QCK82" s="4"/>
      <c r="QCL82" s="4"/>
      <c r="QCM82" s="4"/>
      <c r="QCN82" s="4"/>
      <c r="QCO82" s="4"/>
      <c r="QCP82" s="4"/>
      <c r="QCQ82" s="4"/>
      <c r="QCR82" s="4"/>
      <c r="QCS82" s="4"/>
      <c r="QCT82" s="4"/>
      <c r="QCU82" s="4"/>
      <c r="QCV82" s="4"/>
      <c r="QCW82" s="4"/>
      <c r="QCX82" s="4"/>
      <c r="QCY82" s="4"/>
      <c r="QCZ82" s="4"/>
      <c r="QDA82" s="4"/>
      <c r="QDB82" s="4"/>
      <c r="QDC82" s="4"/>
      <c r="QDD82" s="4"/>
      <c r="QDE82" s="4"/>
      <c r="QDF82" s="4"/>
      <c r="QDG82" s="4"/>
      <c r="QDH82" s="4"/>
      <c r="QDI82" s="4"/>
      <c r="QDJ82" s="4"/>
      <c r="QDK82" s="4"/>
      <c r="QDL82" s="4"/>
      <c r="QDM82" s="4"/>
      <c r="QDN82" s="4"/>
      <c r="QDO82" s="4"/>
      <c r="QDP82" s="4"/>
      <c r="QDQ82" s="4"/>
      <c r="QDR82" s="4"/>
      <c r="QDS82" s="4"/>
      <c r="QDT82" s="4"/>
      <c r="QDU82" s="4"/>
      <c r="QDV82" s="4"/>
      <c r="QDW82" s="4"/>
      <c r="QDX82" s="4"/>
      <c r="QDY82" s="4"/>
      <c r="QDZ82" s="4"/>
      <c r="QEA82" s="4"/>
      <c r="QEB82" s="4"/>
      <c r="QEC82" s="4"/>
      <c r="QED82" s="4"/>
      <c r="QEE82" s="4"/>
      <c r="QEF82" s="4"/>
      <c r="QEG82" s="4"/>
      <c r="QEH82" s="4"/>
      <c r="QEI82" s="4"/>
      <c r="QEJ82" s="4"/>
      <c r="QEK82" s="4"/>
      <c r="QEL82" s="4"/>
      <c r="QEM82" s="4"/>
      <c r="QEN82" s="4"/>
      <c r="QEO82" s="4"/>
      <c r="QEP82" s="4"/>
      <c r="QEQ82" s="4"/>
      <c r="QER82" s="4"/>
      <c r="QES82" s="4"/>
      <c r="QET82" s="4"/>
      <c r="QEU82" s="4"/>
      <c r="QEV82" s="4"/>
      <c r="QEW82" s="4"/>
      <c r="QEX82" s="4"/>
      <c r="QEY82" s="4"/>
      <c r="QEZ82" s="4"/>
      <c r="QFA82" s="4"/>
      <c r="QFB82" s="4"/>
      <c r="QFC82" s="4"/>
      <c r="QFD82" s="4"/>
      <c r="QFE82" s="4"/>
      <c r="QFF82" s="4"/>
      <c r="QFG82" s="4"/>
      <c r="QFH82" s="4"/>
      <c r="QFI82" s="4"/>
      <c r="QFJ82" s="4"/>
      <c r="QFK82" s="4"/>
      <c r="QFL82" s="4"/>
      <c r="QFM82" s="4"/>
      <c r="QFN82" s="4"/>
      <c r="QFO82" s="4"/>
      <c r="QFP82" s="4"/>
      <c r="QFQ82" s="4"/>
      <c r="QFR82" s="4"/>
      <c r="QFS82" s="4"/>
      <c r="QFT82" s="4"/>
      <c r="QFU82" s="4"/>
      <c r="QFV82" s="4"/>
      <c r="QFW82" s="4"/>
      <c r="QFX82" s="4"/>
      <c r="QFY82" s="4"/>
      <c r="QFZ82" s="4"/>
      <c r="QGA82" s="4"/>
      <c r="QGB82" s="4"/>
      <c r="QGC82" s="4"/>
      <c r="QGD82" s="4"/>
      <c r="QGE82" s="4"/>
      <c r="QGF82" s="4"/>
      <c r="QGG82" s="4"/>
      <c r="QGH82" s="4"/>
      <c r="QGI82" s="4"/>
      <c r="QGJ82" s="4"/>
      <c r="QGK82" s="4"/>
      <c r="QGL82" s="4"/>
      <c r="QGM82" s="4"/>
      <c r="QGN82" s="4"/>
      <c r="QGO82" s="4"/>
      <c r="QGP82" s="4"/>
      <c r="QGQ82" s="4"/>
      <c r="QGR82" s="4"/>
      <c r="QGS82" s="4"/>
      <c r="QGT82" s="4"/>
      <c r="QGU82" s="4"/>
      <c r="QGV82" s="4"/>
      <c r="QGW82" s="4"/>
      <c r="QGX82" s="4"/>
      <c r="QGY82" s="4"/>
      <c r="QGZ82" s="4"/>
      <c r="QHA82" s="4"/>
      <c r="QHB82" s="4"/>
      <c r="QHC82" s="4"/>
      <c r="QHD82" s="4"/>
      <c r="QHE82" s="4"/>
      <c r="QHF82" s="4"/>
      <c r="QHG82" s="4"/>
      <c r="QHH82" s="4"/>
      <c r="QHI82" s="4"/>
      <c r="QHJ82" s="4"/>
      <c r="QHK82" s="4"/>
      <c r="QHL82" s="4"/>
      <c r="QHM82" s="4"/>
      <c r="QHN82" s="4"/>
      <c r="QHO82" s="4"/>
      <c r="QHP82" s="4"/>
      <c r="QHQ82" s="4"/>
      <c r="QHR82" s="4"/>
      <c r="QHS82" s="4"/>
      <c r="QHT82" s="4"/>
      <c r="QHU82" s="4"/>
      <c r="QHV82" s="4"/>
      <c r="QHW82" s="4"/>
      <c r="QHX82" s="4"/>
      <c r="QHY82" s="4"/>
      <c r="QHZ82" s="4"/>
      <c r="QIA82" s="4"/>
      <c r="QIB82" s="4"/>
      <c r="QIC82" s="4"/>
      <c r="QID82" s="4"/>
      <c r="QIE82" s="4"/>
      <c r="QIF82" s="4"/>
      <c r="QIG82" s="4"/>
      <c r="QIH82" s="4"/>
      <c r="QII82" s="4"/>
      <c r="QIJ82" s="4"/>
      <c r="QIK82" s="4"/>
      <c r="QIL82" s="4"/>
      <c r="QIM82" s="4"/>
      <c r="QIN82" s="4"/>
      <c r="QIO82" s="4"/>
      <c r="QIP82" s="4"/>
      <c r="QIQ82" s="4"/>
      <c r="QIR82" s="4"/>
      <c r="QIS82" s="4"/>
      <c r="QIT82" s="4"/>
      <c r="QIU82" s="4"/>
      <c r="QIV82" s="4"/>
      <c r="QIW82" s="4"/>
      <c r="QIX82" s="4"/>
      <c r="QIY82" s="4"/>
      <c r="QIZ82" s="4"/>
      <c r="QJA82" s="4"/>
      <c r="QJB82" s="4"/>
      <c r="QJC82" s="4"/>
      <c r="QJD82" s="4"/>
      <c r="QJE82" s="4"/>
      <c r="QJF82" s="4"/>
      <c r="QJG82" s="4"/>
      <c r="QJH82" s="4"/>
      <c r="QJI82" s="4"/>
      <c r="QJJ82" s="4"/>
      <c r="QJK82" s="4"/>
      <c r="QJL82" s="4"/>
      <c r="QJM82" s="4"/>
      <c r="QJN82" s="4"/>
      <c r="QJO82" s="4"/>
      <c r="QJP82" s="4"/>
      <c r="QJQ82" s="4"/>
      <c r="QJR82" s="4"/>
      <c r="QJS82" s="4"/>
      <c r="QJT82" s="4"/>
      <c r="QJU82" s="4"/>
      <c r="QJV82" s="4"/>
      <c r="QJW82" s="4"/>
      <c r="QJX82" s="4"/>
      <c r="QJY82" s="4"/>
      <c r="QJZ82" s="4"/>
      <c r="QKA82" s="4"/>
      <c r="QKB82" s="4"/>
      <c r="QKC82" s="4"/>
      <c r="QKD82" s="4"/>
      <c r="QKE82" s="4"/>
      <c r="QKF82" s="4"/>
      <c r="QKG82" s="4"/>
      <c r="QKH82" s="4"/>
      <c r="QKI82" s="4"/>
      <c r="QKJ82" s="4"/>
      <c r="QKK82" s="4"/>
      <c r="QKL82" s="4"/>
      <c r="QKM82" s="4"/>
      <c r="QKN82" s="4"/>
      <c r="QKO82" s="4"/>
      <c r="QKP82" s="4"/>
      <c r="QKQ82" s="4"/>
      <c r="QKR82" s="4"/>
      <c r="QKS82" s="4"/>
      <c r="QKT82" s="4"/>
      <c r="QKU82" s="4"/>
      <c r="QKV82" s="4"/>
      <c r="QKW82" s="4"/>
      <c r="QKX82" s="4"/>
      <c r="QKY82" s="4"/>
      <c r="QKZ82" s="4"/>
      <c r="QLA82" s="4"/>
      <c r="QLB82" s="4"/>
      <c r="QLC82" s="4"/>
      <c r="QLD82" s="4"/>
      <c r="QLE82" s="4"/>
      <c r="QLF82" s="4"/>
      <c r="QLG82" s="4"/>
      <c r="QLH82" s="4"/>
      <c r="QLI82" s="4"/>
      <c r="QLJ82" s="4"/>
      <c r="QLK82" s="4"/>
      <c r="QLL82" s="4"/>
      <c r="QLM82" s="4"/>
      <c r="QLN82" s="4"/>
      <c r="QLO82" s="4"/>
      <c r="QLP82" s="4"/>
      <c r="QLQ82" s="4"/>
      <c r="QLR82" s="4"/>
      <c r="QLS82" s="4"/>
      <c r="QLT82" s="4"/>
      <c r="QLU82" s="4"/>
      <c r="QLV82" s="4"/>
      <c r="QLW82" s="4"/>
      <c r="QLX82" s="4"/>
      <c r="QLY82" s="4"/>
      <c r="QLZ82" s="4"/>
      <c r="QMA82" s="4"/>
      <c r="QMB82" s="4"/>
      <c r="QMC82" s="4"/>
      <c r="QMD82" s="4"/>
      <c r="QME82" s="4"/>
      <c r="QMF82" s="4"/>
      <c r="QMG82" s="4"/>
      <c r="QMH82" s="4"/>
      <c r="QMI82" s="4"/>
      <c r="QMJ82" s="4"/>
      <c r="QMK82" s="4"/>
      <c r="QML82" s="4"/>
      <c r="QMM82" s="4"/>
      <c r="QMN82" s="4"/>
      <c r="QMO82" s="4"/>
      <c r="QMP82" s="4"/>
      <c r="QMQ82" s="4"/>
      <c r="QMR82" s="4"/>
      <c r="QMS82" s="4"/>
      <c r="QMT82" s="4"/>
      <c r="QMU82" s="4"/>
      <c r="QMV82" s="4"/>
      <c r="QMW82" s="4"/>
      <c r="QMX82" s="4"/>
      <c r="QMY82" s="4"/>
      <c r="QMZ82" s="4"/>
      <c r="QNA82" s="4"/>
      <c r="QNB82" s="4"/>
      <c r="QNC82" s="4"/>
      <c r="QND82" s="4"/>
      <c r="QNE82" s="4"/>
      <c r="QNF82" s="4"/>
      <c r="QNG82" s="4"/>
      <c r="QNH82" s="4"/>
      <c r="QNI82" s="4"/>
      <c r="QNJ82" s="4"/>
      <c r="QNK82" s="4"/>
      <c r="QNL82" s="4"/>
      <c r="QNM82" s="4"/>
      <c r="QNN82" s="4"/>
      <c r="QNO82" s="4"/>
      <c r="QNP82" s="4"/>
      <c r="QNQ82" s="4"/>
      <c r="QNR82" s="4"/>
      <c r="QNS82" s="4"/>
      <c r="QNT82" s="4"/>
      <c r="QNU82" s="4"/>
      <c r="QNV82" s="4"/>
      <c r="QNW82" s="4"/>
      <c r="QNX82" s="4"/>
      <c r="QNY82" s="4"/>
      <c r="QNZ82" s="4"/>
      <c r="QOA82" s="4"/>
      <c r="QOB82" s="4"/>
      <c r="QOC82" s="4"/>
      <c r="QOD82" s="4"/>
      <c r="QOE82" s="4"/>
      <c r="QOF82" s="4"/>
      <c r="QOG82" s="4"/>
      <c r="QOH82" s="4"/>
      <c r="QOI82" s="4"/>
      <c r="QOJ82" s="4"/>
      <c r="QOK82" s="4"/>
      <c r="QOL82" s="4"/>
      <c r="QOM82" s="4"/>
      <c r="QON82" s="4"/>
      <c r="QOO82" s="4"/>
      <c r="QOP82" s="4"/>
      <c r="QOQ82" s="4"/>
      <c r="QOR82" s="4"/>
      <c r="QOS82" s="4"/>
      <c r="QOT82" s="4"/>
      <c r="QOU82" s="4"/>
      <c r="QOV82" s="4"/>
      <c r="QOW82" s="4"/>
      <c r="QOX82" s="4"/>
      <c r="QOY82" s="4"/>
      <c r="QOZ82" s="4"/>
      <c r="QPA82" s="4"/>
      <c r="QPB82" s="4"/>
      <c r="QPC82" s="4"/>
      <c r="QPD82" s="4"/>
      <c r="QPE82" s="4"/>
      <c r="QPF82" s="4"/>
      <c r="QPG82" s="4"/>
      <c r="QPH82" s="4"/>
      <c r="QPI82" s="4"/>
      <c r="QPJ82" s="4"/>
      <c r="QPK82" s="4"/>
      <c r="QPL82" s="4"/>
      <c r="QPM82" s="4"/>
      <c r="QPN82" s="4"/>
      <c r="QPO82" s="4"/>
      <c r="QPP82" s="4"/>
      <c r="QPQ82" s="4"/>
      <c r="QPR82" s="4"/>
      <c r="QPS82" s="4"/>
      <c r="QPT82" s="4"/>
      <c r="QPU82" s="4"/>
      <c r="QPV82" s="4"/>
      <c r="QPW82" s="4"/>
      <c r="QPX82" s="4"/>
      <c r="QPY82" s="4"/>
      <c r="QPZ82" s="4"/>
      <c r="QQA82" s="4"/>
      <c r="QQB82" s="4"/>
      <c r="QQC82" s="4"/>
      <c r="QQD82" s="4"/>
      <c r="QQE82" s="4"/>
      <c r="QQF82" s="4"/>
      <c r="QQG82" s="4"/>
      <c r="QQH82" s="4"/>
      <c r="QQI82" s="4"/>
      <c r="QQJ82" s="4"/>
      <c r="QQK82" s="4"/>
      <c r="QQL82" s="4"/>
      <c r="QQM82" s="4"/>
      <c r="QQN82" s="4"/>
      <c r="QQO82" s="4"/>
      <c r="QQP82" s="4"/>
      <c r="QQQ82" s="4"/>
      <c r="QQR82" s="4"/>
      <c r="QQS82" s="4"/>
      <c r="QQT82" s="4"/>
      <c r="QQU82" s="4"/>
      <c r="QQV82" s="4"/>
      <c r="QQW82" s="4"/>
      <c r="QQX82" s="4"/>
      <c r="QQY82" s="4"/>
      <c r="QQZ82" s="4"/>
      <c r="QRA82" s="4"/>
      <c r="QRB82" s="4"/>
      <c r="QRC82" s="4"/>
      <c r="QRD82" s="4"/>
      <c r="QRE82" s="4"/>
      <c r="QRF82" s="4"/>
      <c r="QRG82" s="4"/>
      <c r="QRH82" s="4"/>
      <c r="QRI82" s="4"/>
      <c r="QRJ82" s="4"/>
      <c r="QRK82" s="4"/>
      <c r="QRL82" s="4"/>
      <c r="QRM82" s="4"/>
      <c r="QRN82" s="4"/>
      <c r="QRO82" s="4"/>
      <c r="QRP82" s="4"/>
      <c r="QRQ82" s="4"/>
      <c r="QRR82" s="4"/>
      <c r="QRS82" s="4"/>
      <c r="QRT82" s="4"/>
      <c r="QRU82" s="4"/>
      <c r="QRV82" s="4"/>
      <c r="QRW82" s="4"/>
      <c r="QRX82" s="4"/>
      <c r="QRY82" s="4"/>
      <c r="QRZ82" s="4"/>
      <c r="QSA82" s="4"/>
      <c r="QSB82" s="4"/>
      <c r="QSC82" s="4"/>
      <c r="QSD82" s="4"/>
      <c r="QSE82" s="4"/>
      <c r="QSF82" s="4"/>
      <c r="QSG82" s="4"/>
      <c r="QSH82" s="4"/>
      <c r="QSI82" s="4"/>
      <c r="QSJ82" s="4"/>
      <c r="QSK82" s="4"/>
      <c r="QSL82" s="4"/>
      <c r="QSM82" s="4"/>
      <c r="QSN82" s="4"/>
      <c r="QSO82" s="4"/>
      <c r="QSP82" s="4"/>
      <c r="QSQ82" s="4"/>
      <c r="QSR82" s="4"/>
      <c r="QSS82" s="4"/>
      <c r="QST82" s="4"/>
      <c r="QSU82" s="4"/>
      <c r="QSV82" s="4"/>
      <c r="QSW82" s="4"/>
      <c r="QSX82" s="4"/>
      <c r="QSY82" s="4"/>
      <c r="QSZ82" s="4"/>
      <c r="QTA82" s="4"/>
      <c r="QTB82" s="4"/>
      <c r="QTC82" s="4"/>
      <c r="QTD82" s="4"/>
      <c r="QTE82" s="4"/>
      <c r="QTF82" s="4"/>
      <c r="QTG82" s="4"/>
      <c r="QTH82" s="4"/>
      <c r="QTI82" s="4"/>
      <c r="QTJ82" s="4"/>
      <c r="QTK82" s="4"/>
      <c r="QTL82" s="4"/>
      <c r="QTM82" s="4"/>
      <c r="QTN82" s="4"/>
      <c r="QTO82" s="4"/>
      <c r="QTP82" s="4"/>
      <c r="QTQ82" s="4"/>
      <c r="QTR82" s="4"/>
      <c r="QTS82" s="4"/>
      <c r="QTT82" s="4"/>
      <c r="QTU82" s="4"/>
      <c r="QTV82" s="4"/>
      <c r="QTW82" s="4"/>
      <c r="QTX82" s="4"/>
      <c r="QTY82" s="4"/>
      <c r="QTZ82" s="4"/>
      <c r="QUA82" s="4"/>
      <c r="QUB82" s="4"/>
      <c r="QUC82" s="4"/>
      <c r="QUD82" s="4"/>
      <c r="QUE82" s="4"/>
      <c r="QUF82" s="4"/>
      <c r="QUG82" s="4"/>
      <c r="QUH82" s="4"/>
      <c r="QUI82" s="4"/>
      <c r="QUJ82" s="4"/>
      <c r="QUK82" s="4"/>
      <c r="QUL82" s="4"/>
      <c r="QUM82" s="4"/>
      <c r="QUN82" s="4"/>
      <c r="QUO82" s="4"/>
      <c r="QUP82" s="4"/>
      <c r="QUQ82" s="4"/>
      <c r="QUR82" s="4"/>
      <c r="QUS82" s="4"/>
      <c r="QUT82" s="4"/>
      <c r="QUU82" s="4"/>
      <c r="QUV82" s="4"/>
      <c r="QUW82" s="4"/>
      <c r="QUX82" s="4"/>
      <c r="QUY82" s="4"/>
      <c r="QUZ82" s="4"/>
      <c r="QVA82" s="4"/>
      <c r="QVB82" s="4"/>
      <c r="QVC82" s="4"/>
      <c r="QVD82" s="4"/>
      <c r="QVE82" s="4"/>
      <c r="QVF82" s="4"/>
      <c r="QVG82" s="4"/>
      <c r="QVH82" s="4"/>
      <c r="QVI82" s="4"/>
      <c r="QVJ82" s="4"/>
      <c r="QVK82" s="4"/>
      <c r="QVL82" s="4"/>
      <c r="QVM82" s="4"/>
      <c r="QVN82" s="4"/>
      <c r="QVO82" s="4"/>
      <c r="QVP82" s="4"/>
      <c r="QVQ82" s="4"/>
      <c r="QVR82" s="4"/>
      <c r="QVS82" s="4"/>
      <c r="QVT82" s="4"/>
      <c r="QVU82" s="4"/>
      <c r="QVV82" s="4"/>
      <c r="QVW82" s="4"/>
      <c r="QVX82" s="4"/>
      <c r="QVY82" s="4"/>
      <c r="QVZ82" s="4"/>
      <c r="QWA82" s="4"/>
      <c r="QWB82" s="4"/>
      <c r="QWC82" s="4"/>
      <c r="QWD82" s="4"/>
      <c r="QWE82" s="4"/>
      <c r="QWF82" s="4"/>
      <c r="QWG82" s="4"/>
      <c r="QWH82" s="4"/>
      <c r="QWI82" s="4"/>
      <c r="QWJ82" s="4"/>
      <c r="QWK82" s="4"/>
      <c r="QWL82" s="4"/>
      <c r="QWM82" s="4"/>
      <c r="QWN82" s="4"/>
      <c r="QWO82" s="4"/>
      <c r="QWP82" s="4"/>
      <c r="QWQ82" s="4"/>
      <c r="QWR82" s="4"/>
      <c r="QWS82" s="4"/>
      <c r="QWT82" s="4"/>
      <c r="QWU82" s="4"/>
      <c r="QWV82" s="4"/>
      <c r="QWW82" s="4"/>
      <c r="QWX82" s="4"/>
      <c r="QWY82" s="4"/>
      <c r="QWZ82" s="4"/>
      <c r="QXA82" s="4"/>
      <c r="QXB82" s="4"/>
      <c r="QXC82" s="4"/>
      <c r="QXD82" s="4"/>
      <c r="QXE82" s="4"/>
      <c r="QXF82" s="4"/>
      <c r="QXG82" s="4"/>
      <c r="QXH82" s="4"/>
      <c r="QXI82" s="4"/>
      <c r="QXJ82" s="4"/>
      <c r="QXK82" s="4"/>
      <c r="QXL82" s="4"/>
      <c r="QXM82" s="4"/>
      <c r="QXN82" s="4"/>
      <c r="QXO82" s="4"/>
      <c r="QXP82" s="4"/>
      <c r="QXQ82" s="4"/>
      <c r="QXR82" s="4"/>
      <c r="QXS82" s="4"/>
      <c r="QXT82" s="4"/>
      <c r="QXU82" s="4"/>
      <c r="QXV82" s="4"/>
      <c r="QXW82" s="4"/>
      <c r="QXX82" s="4"/>
      <c r="QXY82" s="4"/>
      <c r="QXZ82" s="4"/>
      <c r="QYA82" s="4"/>
      <c r="QYB82" s="4"/>
      <c r="QYC82" s="4"/>
      <c r="QYD82" s="4"/>
      <c r="QYE82" s="4"/>
      <c r="QYF82" s="4"/>
      <c r="QYG82" s="4"/>
      <c r="QYH82" s="4"/>
      <c r="QYI82" s="4"/>
      <c r="QYJ82" s="4"/>
      <c r="QYK82" s="4"/>
      <c r="QYL82" s="4"/>
      <c r="QYM82" s="4"/>
      <c r="QYN82" s="4"/>
      <c r="QYO82" s="4"/>
      <c r="QYP82" s="4"/>
      <c r="QYQ82" s="4"/>
      <c r="QYR82" s="4"/>
      <c r="QYS82" s="4"/>
      <c r="QYT82" s="4"/>
      <c r="QYU82" s="4"/>
      <c r="QYV82" s="4"/>
      <c r="QYW82" s="4"/>
      <c r="QYX82" s="4"/>
      <c r="QYY82" s="4"/>
      <c r="QYZ82" s="4"/>
      <c r="QZA82" s="4"/>
      <c r="QZB82" s="4"/>
      <c r="QZC82" s="4"/>
      <c r="QZD82" s="4"/>
      <c r="QZE82" s="4"/>
      <c r="QZF82" s="4"/>
      <c r="QZG82" s="4"/>
      <c r="QZH82" s="4"/>
      <c r="QZI82" s="4"/>
      <c r="QZJ82" s="4"/>
      <c r="QZK82" s="4"/>
      <c r="QZL82" s="4"/>
      <c r="QZM82" s="4"/>
      <c r="QZN82" s="4"/>
      <c r="QZO82" s="4"/>
      <c r="QZP82" s="4"/>
      <c r="QZQ82" s="4"/>
      <c r="QZR82" s="4"/>
      <c r="QZS82" s="4"/>
      <c r="QZT82" s="4"/>
      <c r="QZU82" s="4"/>
      <c r="QZV82" s="4"/>
      <c r="QZW82" s="4"/>
      <c r="QZX82" s="4"/>
      <c r="QZY82" s="4"/>
      <c r="QZZ82" s="4"/>
      <c r="RAA82" s="4"/>
      <c r="RAB82" s="4"/>
      <c r="RAC82" s="4"/>
      <c r="RAD82" s="4"/>
      <c r="RAE82" s="4"/>
      <c r="RAF82" s="4"/>
      <c r="RAG82" s="4"/>
      <c r="RAH82" s="4"/>
      <c r="RAI82" s="4"/>
      <c r="RAJ82" s="4"/>
      <c r="RAK82" s="4"/>
      <c r="RAL82" s="4"/>
      <c r="RAM82" s="4"/>
      <c r="RAN82" s="4"/>
      <c r="RAO82" s="4"/>
      <c r="RAP82" s="4"/>
      <c r="RAQ82" s="4"/>
      <c r="RAR82" s="4"/>
      <c r="RAS82" s="4"/>
      <c r="RAT82" s="4"/>
      <c r="RAU82" s="4"/>
      <c r="RAV82" s="4"/>
      <c r="RAW82" s="4"/>
      <c r="RAX82" s="4"/>
      <c r="RAY82" s="4"/>
      <c r="RAZ82" s="4"/>
      <c r="RBA82" s="4"/>
      <c r="RBB82" s="4"/>
      <c r="RBC82" s="4"/>
      <c r="RBD82" s="4"/>
      <c r="RBE82" s="4"/>
      <c r="RBF82" s="4"/>
      <c r="RBG82" s="4"/>
      <c r="RBH82" s="4"/>
      <c r="RBI82" s="4"/>
      <c r="RBJ82" s="4"/>
      <c r="RBK82" s="4"/>
      <c r="RBL82" s="4"/>
      <c r="RBM82" s="4"/>
      <c r="RBN82" s="4"/>
      <c r="RBO82" s="4"/>
      <c r="RBP82" s="4"/>
      <c r="RBQ82" s="4"/>
      <c r="RBR82" s="4"/>
      <c r="RBS82" s="4"/>
      <c r="RBT82" s="4"/>
      <c r="RBU82" s="4"/>
      <c r="RBV82" s="4"/>
      <c r="RBW82" s="4"/>
      <c r="RBX82" s="4"/>
      <c r="RBY82" s="4"/>
      <c r="RBZ82" s="4"/>
      <c r="RCA82" s="4"/>
      <c r="RCB82" s="4"/>
      <c r="RCC82" s="4"/>
      <c r="RCD82" s="4"/>
      <c r="RCE82" s="4"/>
      <c r="RCF82" s="4"/>
      <c r="RCG82" s="4"/>
      <c r="RCH82" s="4"/>
      <c r="RCI82" s="4"/>
      <c r="RCJ82" s="4"/>
      <c r="RCK82" s="4"/>
      <c r="RCL82" s="4"/>
      <c r="RCM82" s="4"/>
      <c r="RCN82" s="4"/>
      <c r="RCO82" s="4"/>
      <c r="RCP82" s="4"/>
      <c r="RCQ82" s="4"/>
      <c r="RCR82" s="4"/>
      <c r="RCS82" s="4"/>
      <c r="RCT82" s="4"/>
      <c r="RCU82" s="4"/>
      <c r="RCV82" s="4"/>
      <c r="RCW82" s="4"/>
      <c r="RCX82" s="4"/>
      <c r="RCY82" s="4"/>
      <c r="RCZ82" s="4"/>
      <c r="RDA82" s="4"/>
      <c r="RDB82" s="4"/>
      <c r="RDC82" s="4"/>
      <c r="RDD82" s="4"/>
      <c r="RDE82" s="4"/>
      <c r="RDF82" s="4"/>
      <c r="RDG82" s="4"/>
      <c r="RDH82" s="4"/>
      <c r="RDI82" s="4"/>
      <c r="RDJ82" s="4"/>
      <c r="RDK82" s="4"/>
      <c r="RDL82" s="4"/>
      <c r="RDM82" s="4"/>
      <c r="RDN82" s="4"/>
      <c r="RDO82" s="4"/>
      <c r="RDP82" s="4"/>
      <c r="RDQ82" s="4"/>
      <c r="RDR82" s="4"/>
      <c r="RDS82" s="4"/>
      <c r="RDT82" s="4"/>
      <c r="RDU82" s="4"/>
      <c r="RDV82" s="4"/>
      <c r="RDW82" s="4"/>
      <c r="RDX82" s="4"/>
      <c r="RDY82" s="4"/>
      <c r="RDZ82" s="4"/>
      <c r="REA82" s="4"/>
      <c r="REB82" s="4"/>
      <c r="REC82" s="4"/>
      <c r="RED82" s="4"/>
      <c r="REE82" s="4"/>
      <c r="REF82" s="4"/>
      <c r="REG82" s="4"/>
      <c r="REH82" s="4"/>
      <c r="REI82" s="4"/>
      <c r="REJ82" s="4"/>
      <c r="REK82" s="4"/>
      <c r="REL82" s="4"/>
      <c r="REM82" s="4"/>
      <c r="REN82" s="4"/>
      <c r="REO82" s="4"/>
      <c r="REP82" s="4"/>
      <c r="REQ82" s="4"/>
      <c r="RER82" s="4"/>
      <c r="RES82" s="4"/>
      <c r="RET82" s="4"/>
      <c r="REU82" s="4"/>
      <c r="REV82" s="4"/>
      <c r="REW82" s="4"/>
      <c r="REX82" s="4"/>
      <c r="REY82" s="4"/>
      <c r="REZ82" s="4"/>
      <c r="RFA82" s="4"/>
      <c r="RFB82" s="4"/>
      <c r="RFC82" s="4"/>
      <c r="RFD82" s="4"/>
      <c r="RFE82" s="4"/>
      <c r="RFF82" s="4"/>
      <c r="RFG82" s="4"/>
      <c r="RFH82" s="4"/>
      <c r="RFI82" s="4"/>
      <c r="RFJ82" s="4"/>
      <c r="RFK82" s="4"/>
      <c r="RFL82" s="4"/>
      <c r="RFM82" s="4"/>
      <c r="RFN82" s="4"/>
      <c r="RFO82" s="4"/>
      <c r="RFP82" s="4"/>
      <c r="RFQ82" s="4"/>
      <c r="RFR82" s="4"/>
      <c r="RFS82" s="4"/>
      <c r="RFT82" s="4"/>
      <c r="RFU82" s="4"/>
      <c r="RFV82" s="4"/>
      <c r="RFW82" s="4"/>
      <c r="RFX82" s="4"/>
      <c r="RFY82" s="4"/>
      <c r="RFZ82" s="4"/>
      <c r="RGA82" s="4"/>
      <c r="RGB82" s="4"/>
      <c r="RGC82" s="4"/>
      <c r="RGD82" s="4"/>
      <c r="RGE82" s="4"/>
      <c r="RGF82" s="4"/>
      <c r="RGG82" s="4"/>
      <c r="RGH82" s="4"/>
      <c r="RGI82" s="4"/>
      <c r="RGJ82" s="4"/>
      <c r="RGK82" s="4"/>
      <c r="RGL82" s="4"/>
      <c r="RGM82" s="4"/>
      <c r="RGN82" s="4"/>
      <c r="RGO82" s="4"/>
      <c r="RGP82" s="4"/>
      <c r="RGQ82" s="4"/>
      <c r="RGR82" s="4"/>
      <c r="RGS82" s="4"/>
      <c r="RGT82" s="4"/>
      <c r="RGU82" s="4"/>
      <c r="RGV82" s="4"/>
      <c r="RGW82" s="4"/>
      <c r="RGX82" s="4"/>
      <c r="RGY82" s="4"/>
      <c r="RGZ82" s="4"/>
      <c r="RHA82" s="4"/>
      <c r="RHB82" s="4"/>
      <c r="RHC82" s="4"/>
      <c r="RHD82" s="4"/>
      <c r="RHE82" s="4"/>
      <c r="RHF82" s="4"/>
      <c r="RHG82" s="4"/>
      <c r="RHH82" s="4"/>
      <c r="RHI82" s="4"/>
      <c r="RHJ82" s="4"/>
      <c r="RHK82" s="4"/>
      <c r="RHL82" s="4"/>
      <c r="RHM82" s="4"/>
      <c r="RHN82" s="4"/>
      <c r="RHO82" s="4"/>
      <c r="RHP82" s="4"/>
      <c r="RHQ82" s="4"/>
      <c r="RHR82" s="4"/>
      <c r="RHS82" s="4"/>
      <c r="RHT82" s="4"/>
      <c r="RHU82" s="4"/>
      <c r="RHV82" s="4"/>
      <c r="RHW82" s="4"/>
      <c r="RHX82" s="4"/>
      <c r="RHY82" s="4"/>
      <c r="RHZ82" s="4"/>
      <c r="RIA82" s="4"/>
      <c r="RIB82" s="4"/>
      <c r="RIC82" s="4"/>
      <c r="RID82" s="4"/>
      <c r="RIE82" s="4"/>
      <c r="RIF82" s="4"/>
      <c r="RIG82" s="4"/>
      <c r="RIH82" s="4"/>
      <c r="RII82" s="4"/>
      <c r="RIJ82" s="4"/>
      <c r="RIK82" s="4"/>
      <c r="RIL82" s="4"/>
      <c r="RIM82" s="4"/>
      <c r="RIN82" s="4"/>
      <c r="RIO82" s="4"/>
      <c r="RIP82" s="4"/>
      <c r="RIQ82" s="4"/>
      <c r="RIR82" s="4"/>
      <c r="RIS82" s="4"/>
      <c r="RIT82" s="4"/>
      <c r="RIU82" s="4"/>
      <c r="RIV82" s="4"/>
      <c r="RIW82" s="4"/>
      <c r="RIX82" s="4"/>
      <c r="RIY82" s="4"/>
      <c r="RIZ82" s="4"/>
      <c r="RJA82" s="4"/>
      <c r="RJB82" s="4"/>
      <c r="RJC82" s="4"/>
      <c r="RJD82" s="4"/>
      <c r="RJE82" s="4"/>
      <c r="RJF82" s="4"/>
      <c r="RJG82" s="4"/>
      <c r="RJH82" s="4"/>
      <c r="RJI82" s="4"/>
      <c r="RJJ82" s="4"/>
      <c r="RJK82" s="4"/>
      <c r="RJL82" s="4"/>
      <c r="RJM82" s="4"/>
      <c r="RJN82" s="4"/>
      <c r="RJO82" s="4"/>
      <c r="RJP82" s="4"/>
      <c r="RJQ82" s="4"/>
      <c r="RJR82" s="4"/>
      <c r="RJS82" s="4"/>
      <c r="RJT82" s="4"/>
      <c r="RJU82" s="4"/>
      <c r="RJV82" s="4"/>
      <c r="RJW82" s="4"/>
      <c r="RJX82" s="4"/>
      <c r="RJY82" s="4"/>
      <c r="RJZ82" s="4"/>
      <c r="RKA82" s="4"/>
      <c r="RKB82" s="4"/>
      <c r="RKC82" s="4"/>
      <c r="RKD82" s="4"/>
      <c r="RKE82" s="4"/>
      <c r="RKF82" s="4"/>
      <c r="RKG82" s="4"/>
      <c r="RKH82" s="4"/>
      <c r="RKI82" s="4"/>
      <c r="RKJ82" s="4"/>
      <c r="RKK82" s="4"/>
      <c r="RKL82" s="4"/>
      <c r="RKM82" s="4"/>
      <c r="RKN82" s="4"/>
      <c r="RKO82" s="4"/>
      <c r="RKP82" s="4"/>
      <c r="RKQ82" s="4"/>
      <c r="RKR82" s="4"/>
      <c r="RKS82" s="4"/>
      <c r="RKT82" s="4"/>
      <c r="RKU82" s="4"/>
      <c r="RKV82" s="4"/>
      <c r="RKW82" s="4"/>
      <c r="RKX82" s="4"/>
      <c r="RKY82" s="4"/>
      <c r="RKZ82" s="4"/>
      <c r="RLA82" s="4"/>
      <c r="RLB82" s="4"/>
      <c r="RLC82" s="4"/>
      <c r="RLD82" s="4"/>
      <c r="RLE82" s="4"/>
      <c r="RLF82" s="4"/>
      <c r="RLG82" s="4"/>
      <c r="RLH82" s="4"/>
      <c r="RLI82" s="4"/>
      <c r="RLJ82" s="4"/>
      <c r="RLK82" s="4"/>
      <c r="RLL82" s="4"/>
      <c r="RLM82" s="4"/>
      <c r="RLN82" s="4"/>
      <c r="RLO82" s="4"/>
      <c r="RLP82" s="4"/>
      <c r="RLQ82" s="4"/>
      <c r="RLR82" s="4"/>
      <c r="RLS82" s="4"/>
      <c r="RLT82" s="4"/>
      <c r="RLU82" s="4"/>
      <c r="RLV82" s="4"/>
      <c r="RLW82" s="4"/>
      <c r="RLX82" s="4"/>
      <c r="RLY82" s="4"/>
      <c r="RLZ82" s="4"/>
      <c r="RMA82" s="4"/>
      <c r="RMB82" s="4"/>
      <c r="RMC82" s="4"/>
      <c r="RMD82" s="4"/>
      <c r="RME82" s="4"/>
      <c r="RMF82" s="4"/>
      <c r="RMG82" s="4"/>
      <c r="RMH82" s="4"/>
      <c r="RMI82" s="4"/>
      <c r="RMJ82" s="4"/>
      <c r="RMK82" s="4"/>
      <c r="RML82" s="4"/>
      <c r="RMM82" s="4"/>
      <c r="RMN82" s="4"/>
      <c r="RMO82" s="4"/>
      <c r="RMP82" s="4"/>
      <c r="RMQ82" s="4"/>
      <c r="RMR82" s="4"/>
      <c r="RMS82" s="4"/>
      <c r="RMT82" s="4"/>
      <c r="RMU82" s="4"/>
      <c r="RMV82" s="4"/>
      <c r="RMW82" s="4"/>
      <c r="RMX82" s="4"/>
      <c r="RMY82" s="4"/>
      <c r="RMZ82" s="4"/>
      <c r="RNA82" s="4"/>
      <c r="RNB82" s="4"/>
      <c r="RNC82" s="4"/>
      <c r="RND82" s="4"/>
      <c r="RNE82" s="4"/>
      <c r="RNF82" s="4"/>
      <c r="RNG82" s="4"/>
      <c r="RNH82" s="4"/>
      <c r="RNI82" s="4"/>
      <c r="RNJ82" s="4"/>
      <c r="RNK82" s="4"/>
      <c r="RNL82" s="4"/>
      <c r="RNM82" s="4"/>
      <c r="RNN82" s="4"/>
      <c r="RNO82" s="4"/>
      <c r="RNP82" s="4"/>
      <c r="RNQ82" s="4"/>
      <c r="RNR82" s="4"/>
      <c r="RNS82" s="4"/>
      <c r="RNT82" s="4"/>
      <c r="RNU82" s="4"/>
      <c r="RNV82" s="4"/>
      <c r="RNW82" s="4"/>
      <c r="RNX82" s="4"/>
      <c r="RNY82" s="4"/>
      <c r="RNZ82" s="4"/>
      <c r="ROA82" s="4"/>
      <c r="ROB82" s="4"/>
      <c r="ROC82" s="4"/>
      <c r="ROD82" s="4"/>
      <c r="ROE82" s="4"/>
      <c r="ROF82" s="4"/>
      <c r="ROG82" s="4"/>
      <c r="ROH82" s="4"/>
      <c r="ROI82" s="4"/>
      <c r="ROJ82" s="4"/>
      <c r="ROK82" s="4"/>
      <c r="ROL82" s="4"/>
      <c r="ROM82" s="4"/>
      <c r="RON82" s="4"/>
      <c r="ROO82" s="4"/>
      <c r="ROP82" s="4"/>
      <c r="ROQ82" s="4"/>
      <c r="ROR82" s="4"/>
      <c r="ROS82" s="4"/>
      <c r="ROT82" s="4"/>
      <c r="ROU82" s="4"/>
      <c r="ROV82" s="4"/>
      <c r="ROW82" s="4"/>
      <c r="ROX82" s="4"/>
      <c r="ROY82" s="4"/>
      <c r="ROZ82" s="4"/>
      <c r="RPA82" s="4"/>
      <c r="RPB82" s="4"/>
      <c r="RPC82" s="4"/>
      <c r="RPD82" s="4"/>
      <c r="RPE82" s="4"/>
      <c r="RPF82" s="4"/>
      <c r="RPG82" s="4"/>
      <c r="RPH82" s="4"/>
      <c r="RPI82" s="4"/>
      <c r="RPJ82" s="4"/>
      <c r="RPK82" s="4"/>
      <c r="RPL82" s="4"/>
      <c r="RPM82" s="4"/>
      <c r="RPN82" s="4"/>
      <c r="RPO82" s="4"/>
      <c r="RPP82" s="4"/>
      <c r="RPQ82" s="4"/>
      <c r="RPR82" s="4"/>
      <c r="RPS82" s="4"/>
      <c r="RPT82" s="4"/>
      <c r="RPU82" s="4"/>
      <c r="RPV82" s="4"/>
      <c r="RPW82" s="4"/>
      <c r="RPX82" s="4"/>
      <c r="RPY82" s="4"/>
      <c r="RPZ82" s="4"/>
      <c r="RQA82" s="4"/>
      <c r="RQB82" s="4"/>
      <c r="RQC82" s="4"/>
      <c r="RQD82" s="4"/>
      <c r="RQE82" s="4"/>
      <c r="RQF82" s="4"/>
      <c r="RQG82" s="4"/>
      <c r="RQH82" s="4"/>
      <c r="RQI82" s="4"/>
      <c r="RQJ82" s="4"/>
      <c r="RQK82" s="4"/>
      <c r="RQL82" s="4"/>
      <c r="RQM82" s="4"/>
      <c r="RQN82" s="4"/>
      <c r="RQO82" s="4"/>
      <c r="RQP82" s="4"/>
      <c r="RQQ82" s="4"/>
      <c r="RQR82" s="4"/>
      <c r="RQS82" s="4"/>
      <c r="RQT82" s="4"/>
      <c r="RQU82" s="4"/>
      <c r="RQV82" s="4"/>
      <c r="RQW82" s="4"/>
      <c r="RQX82" s="4"/>
      <c r="RQY82" s="4"/>
      <c r="RQZ82" s="4"/>
      <c r="RRA82" s="4"/>
      <c r="RRB82" s="4"/>
      <c r="RRC82" s="4"/>
      <c r="RRD82" s="4"/>
      <c r="RRE82" s="4"/>
      <c r="RRF82" s="4"/>
      <c r="RRG82" s="4"/>
      <c r="RRH82" s="4"/>
      <c r="RRI82" s="4"/>
      <c r="RRJ82" s="4"/>
      <c r="RRK82" s="4"/>
      <c r="RRL82" s="4"/>
      <c r="RRM82" s="4"/>
      <c r="RRN82" s="4"/>
      <c r="RRO82" s="4"/>
      <c r="RRP82" s="4"/>
      <c r="RRQ82" s="4"/>
      <c r="RRR82" s="4"/>
      <c r="RRS82" s="4"/>
      <c r="RRT82" s="4"/>
      <c r="RRU82" s="4"/>
      <c r="RRV82" s="4"/>
      <c r="RRW82" s="4"/>
      <c r="RRX82" s="4"/>
      <c r="RRY82" s="4"/>
      <c r="RRZ82" s="4"/>
      <c r="RSA82" s="4"/>
      <c r="RSB82" s="4"/>
      <c r="RSC82" s="4"/>
      <c r="RSD82" s="4"/>
      <c r="RSE82" s="4"/>
      <c r="RSF82" s="4"/>
      <c r="RSG82" s="4"/>
      <c r="RSH82" s="4"/>
      <c r="RSI82" s="4"/>
      <c r="RSJ82" s="4"/>
      <c r="RSK82" s="4"/>
      <c r="RSL82" s="4"/>
      <c r="RSM82" s="4"/>
      <c r="RSN82" s="4"/>
      <c r="RSO82" s="4"/>
      <c r="RSP82" s="4"/>
      <c r="RSQ82" s="4"/>
      <c r="RSR82" s="4"/>
      <c r="RSS82" s="4"/>
      <c r="RST82" s="4"/>
      <c r="RSU82" s="4"/>
      <c r="RSV82" s="4"/>
      <c r="RSW82" s="4"/>
      <c r="RSX82" s="4"/>
      <c r="RSY82" s="4"/>
      <c r="RSZ82" s="4"/>
      <c r="RTA82" s="4"/>
      <c r="RTB82" s="4"/>
      <c r="RTC82" s="4"/>
      <c r="RTD82" s="4"/>
      <c r="RTE82" s="4"/>
      <c r="RTF82" s="4"/>
      <c r="RTG82" s="4"/>
      <c r="RTH82" s="4"/>
      <c r="RTI82" s="4"/>
      <c r="RTJ82" s="4"/>
      <c r="RTK82" s="4"/>
      <c r="RTL82" s="4"/>
      <c r="RTM82" s="4"/>
      <c r="RTN82" s="4"/>
      <c r="RTO82" s="4"/>
      <c r="RTP82" s="4"/>
      <c r="RTQ82" s="4"/>
      <c r="RTR82" s="4"/>
      <c r="RTS82" s="4"/>
      <c r="RTT82" s="4"/>
      <c r="RTU82" s="4"/>
      <c r="RTV82" s="4"/>
      <c r="RTW82" s="4"/>
      <c r="RTX82" s="4"/>
      <c r="RTY82" s="4"/>
      <c r="RTZ82" s="4"/>
      <c r="RUA82" s="4"/>
      <c r="RUB82" s="4"/>
      <c r="RUC82" s="4"/>
      <c r="RUD82" s="4"/>
      <c r="RUE82" s="4"/>
      <c r="RUF82" s="4"/>
      <c r="RUG82" s="4"/>
      <c r="RUH82" s="4"/>
      <c r="RUI82" s="4"/>
      <c r="RUJ82" s="4"/>
      <c r="RUK82" s="4"/>
      <c r="RUL82" s="4"/>
      <c r="RUM82" s="4"/>
      <c r="RUN82" s="4"/>
      <c r="RUO82" s="4"/>
      <c r="RUP82" s="4"/>
      <c r="RUQ82" s="4"/>
      <c r="RUR82" s="4"/>
      <c r="RUS82" s="4"/>
      <c r="RUT82" s="4"/>
      <c r="RUU82" s="4"/>
      <c r="RUV82" s="4"/>
      <c r="RUW82" s="4"/>
      <c r="RUX82" s="4"/>
      <c r="RUY82" s="4"/>
      <c r="RUZ82" s="4"/>
      <c r="RVA82" s="4"/>
      <c r="RVB82" s="4"/>
      <c r="RVC82" s="4"/>
      <c r="RVD82" s="4"/>
      <c r="RVE82" s="4"/>
      <c r="RVF82" s="4"/>
      <c r="RVG82" s="4"/>
      <c r="RVH82" s="4"/>
      <c r="RVI82" s="4"/>
      <c r="RVJ82" s="4"/>
      <c r="RVK82" s="4"/>
      <c r="RVL82" s="4"/>
      <c r="RVM82" s="4"/>
      <c r="RVN82" s="4"/>
      <c r="RVO82" s="4"/>
      <c r="RVP82" s="4"/>
      <c r="RVQ82" s="4"/>
      <c r="RVR82" s="4"/>
      <c r="RVS82" s="4"/>
      <c r="RVT82" s="4"/>
      <c r="RVU82" s="4"/>
      <c r="RVV82" s="4"/>
      <c r="RVW82" s="4"/>
      <c r="RVX82" s="4"/>
      <c r="RVY82" s="4"/>
      <c r="RVZ82" s="4"/>
      <c r="RWA82" s="4"/>
      <c r="RWB82" s="4"/>
      <c r="RWC82" s="4"/>
      <c r="RWD82" s="4"/>
      <c r="RWE82" s="4"/>
      <c r="RWF82" s="4"/>
      <c r="RWG82" s="4"/>
      <c r="RWH82" s="4"/>
      <c r="RWI82" s="4"/>
      <c r="RWJ82" s="4"/>
      <c r="RWK82" s="4"/>
      <c r="RWL82" s="4"/>
      <c r="RWM82" s="4"/>
      <c r="RWN82" s="4"/>
      <c r="RWO82" s="4"/>
      <c r="RWP82" s="4"/>
      <c r="RWQ82" s="4"/>
      <c r="RWR82" s="4"/>
      <c r="RWS82" s="4"/>
      <c r="RWT82" s="4"/>
      <c r="RWU82" s="4"/>
      <c r="RWV82" s="4"/>
      <c r="RWW82" s="4"/>
      <c r="RWX82" s="4"/>
      <c r="RWY82" s="4"/>
      <c r="RWZ82" s="4"/>
      <c r="RXA82" s="4"/>
      <c r="RXB82" s="4"/>
      <c r="RXC82" s="4"/>
      <c r="RXD82" s="4"/>
      <c r="RXE82" s="4"/>
      <c r="RXF82" s="4"/>
      <c r="RXG82" s="4"/>
      <c r="RXH82" s="4"/>
      <c r="RXI82" s="4"/>
      <c r="RXJ82" s="4"/>
      <c r="RXK82" s="4"/>
      <c r="RXL82" s="4"/>
      <c r="RXM82" s="4"/>
      <c r="RXN82" s="4"/>
      <c r="RXO82" s="4"/>
      <c r="RXP82" s="4"/>
      <c r="RXQ82" s="4"/>
      <c r="RXR82" s="4"/>
      <c r="RXS82" s="4"/>
      <c r="RXT82" s="4"/>
      <c r="RXU82" s="4"/>
      <c r="RXV82" s="4"/>
      <c r="RXW82" s="4"/>
      <c r="RXX82" s="4"/>
      <c r="RXY82" s="4"/>
      <c r="RXZ82" s="4"/>
      <c r="RYA82" s="4"/>
      <c r="RYB82" s="4"/>
      <c r="RYC82" s="4"/>
      <c r="RYD82" s="4"/>
      <c r="RYE82" s="4"/>
      <c r="RYF82" s="4"/>
      <c r="RYG82" s="4"/>
      <c r="RYH82" s="4"/>
      <c r="RYI82" s="4"/>
      <c r="RYJ82" s="4"/>
      <c r="RYK82" s="4"/>
      <c r="RYL82" s="4"/>
      <c r="RYM82" s="4"/>
      <c r="RYN82" s="4"/>
      <c r="RYO82" s="4"/>
      <c r="RYP82" s="4"/>
      <c r="RYQ82" s="4"/>
      <c r="RYR82" s="4"/>
      <c r="RYS82" s="4"/>
      <c r="RYT82" s="4"/>
      <c r="RYU82" s="4"/>
      <c r="RYV82" s="4"/>
      <c r="RYW82" s="4"/>
      <c r="RYX82" s="4"/>
      <c r="RYY82" s="4"/>
      <c r="RYZ82" s="4"/>
      <c r="RZA82" s="4"/>
      <c r="RZB82" s="4"/>
      <c r="RZC82" s="4"/>
      <c r="RZD82" s="4"/>
      <c r="RZE82" s="4"/>
      <c r="RZF82" s="4"/>
      <c r="RZG82" s="4"/>
      <c r="RZH82" s="4"/>
      <c r="RZI82" s="4"/>
      <c r="RZJ82" s="4"/>
      <c r="RZK82" s="4"/>
      <c r="RZL82" s="4"/>
      <c r="RZM82" s="4"/>
      <c r="RZN82" s="4"/>
      <c r="RZO82" s="4"/>
      <c r="RZP82" s="4"/>
      <c r="RZQ82" s="4"/>
      <c r="RZR82" s="4"/>
      <c r="RZS82" s="4"/>
      <c r="RZT82" s="4"/>
      <c r="RZU82" s="4"/>
      <c r="RZV82" s="4"/>
      <c r="RZW82" s="4"/>
      <c r="RZX82" s="4"/>
      <c r="RZY82" s="4"/>
      <c r="RZZ82" s="4"/>
      <c r="SAA82" s="4"/>
      <c r="SAB82" s="4"/>
      <c r="SAC82" s="4"/>
      <c r="SAD82" s="4"/>
      <c r="SAE82" s="4"/>
      <c r="SAF82" s="4"/>
      <c r="SAG82" s="4"/>
      <c r="SAH82" s="4"/>
      <c r="SAI82" s="4"/>
      <c r="SAJ82" s="4"/>
      <c r="SAK82" s="4"/>
      <c r="SAL82" s="4"/>
      <c r="SAM82" s="4"/>
      <c r="SAN82" s="4"/>
      <c r="SAO82" s="4"/>
      <c r="SAP82" s="4"/>
      <c r="SAQ82" s="4"/>
      <c r="SAR82" s="4"/>
      <c r="SAS82" s="4"/>
      <c r="SAT82" s="4"/>
      <c r="SAU82" s="4"/>
      <c r="SAV82" s="4"/>
      <c r="SAW82" s="4"/>
      <c r="SAX82" s="4"/>
      <c r="SAY82" s="4"/>
      <c r="SAZ82" s="4"/>
      <c r="SBA82" s="4"/>
      <c r="SBB82" s="4"/>
      <c r="SBC82" s="4"/>
      <c r="SBD82" s="4"/>
      <c r="SBE82" s="4"/>
      <c r="SBF82" s="4"/>
      <c r="SBG82" s="4"/>
      <c r="SBH82" s="4"/>
      <c r="SBI82" s="4"/>
      <c r="SBJ82" s="4"/>
      <c r="SBK82" s="4"/>
      <c r="SBL82" s="4"/>
      <c r="SBM82" s="4"/>
      <c r="SBN82" s="4"/>
      <c r="SBO82" s="4"/>
      <c r="SBP82" s="4"/>
      <c r="SBQ82" s="4"/>
      <c r="SBR82" s="4"/>
      <c r="SBS82" s="4"/>
      <c r="SBT82" s="4"/>
      <c r="SBU82" s="4"/>
      <c r="SBV82" s="4"/>
      <c r="SBW82" s="4"/>
      <c r="SBX82" s="4"/>
      <c r="SBY82" s="4"/>
      <c r="SBZ82" s="4"/>
      <c r="SCA82" s="4"/>
      <c r="SCB82" s="4"/>
      <c r="SCC82" s="4"/>
      <c r="SCD82" s="4"/>
      <c r="SCE82" s="4"/>
      <c r="SCF82" s="4"/>
      <c r="SCG82" s="4"/>
      <c r="SCH82" s="4"/>
      <c r="SCI82" s="4"/>
      <c r="SCJ82" s="4"/>
      <c r="SCK82" s="4"/>
      <c r="SCL82" s="4"/>
      <c r="SCM82" s="4"/>
      <c r="SCN82" s="4"/>
      <c r="SCO82" s="4"/>
      <c r="SCP82" s="4"/>
      <c r="SCQ82" s="4"/>
      <c r="SCR82" s="4"/>
      <c r="SCS82" s="4"/>
      <c r="SCT82" s="4"/>
      <c r="SCU82" s="4"/>
      <c r="SCV82" s="4"/>
      <c r="SCW82" s="4"/>
      <c r="SCX82" s="4"/>
      <c r="SCY82" s="4"/>
      <c r="SCZ82" s="4"/>
      <c r="SDA82" s="4"/>
      <c r="SDB82" s="4"/>
      <c r="SDC82" s="4"/>
      <c r="SDD82" s="4"/>
      <c r="SDE82" s="4"/>
      <c r="SDF82" s="4"/>
      <c r="SDG82" s="4"/>
      <c r="SDH82" s="4"/>
      <c r="SDI82" s="4"/>
      <c r="SDJ82" s="4"/>
      <c r="SDK82" s="4"/>
      <c r="SDL82" s="4"/>
      <c r="SDM82" s="4"/>
      <c r="SDN82" s="4"/>
      <c r="SDO82" s="4"/>
      <c r="SDP82" s="4"/>
      <c r="SDQ82" s="4"/>
      <c r="SDR82" s="4"/>
      <c r="SDS82" s="4"/>
      <c r="SDT82" s="4"/>
      <c r="SDU82" s="4"/>
      <c r="SDV82" s="4"/>
      <c r="SDW82" s="4"/>
      <c r="SDX82" s="4"/>
      <c r="SDY82" s="4"/>
      <c r="SDZ82" s="4"/>
      <c r="SEA82" s="4"/>
      <c r="SEB82" s="4"/>
      <c r="SEC82" s="4"/>
      <c r="SED82" s="4"/>
      <c r="SEE82" s="4"/>
      <c r="SEF82" s="4"/>
      <c r="SEG82" s="4"/>
      <c r="SEH82" s="4"/>
      <c r="SEI82" s="4"/>
      <c r="SEJ82" s="4"/>
      <c r="SEK82" s="4"/>
      <c r="SEL82" s="4"/>
      <c r="SEM82" s="4"/>
      <c r="SEN82" s="4"/>
      <c r="SEO82" s="4"/>
      <c r="SEP82" s="4"/>
      <c r="SEQ82" s="4"/>
      <c r="SER82" s="4"/>
      <c r="SES82" s="4"/>
      <c r="SET82" s="4"/>
      <c r="SEU82" s="4"/>
      <c r="SEV82" s="4"/>
      <c r="SEW82" s="4"/>
      <c r="SEX82" s="4"/>
      <c r="SEY82" s="4"/>
      <c r="SEZ82" s="4"/>
      <c r="SFA82" s="4"/>
      <c r="SFB82" s="4"/>
      <c r="SFC82" s="4"/>
      <c r="SFD82" s="4"/>
      <c r="SFE82" s="4"/>
      <c r="SFF82" s="4"/>
      <c r="SFG82" s="4"/>
      <c r="SFH82" s="4"/>
      <c r="SFI82" s="4"/>
      <c r="SFJ82" s="4"/>
      <c r="SFK82" s="4"/>
      <c r="SFL82" s="4"/>
      <c r="SFM82" s="4"/>
      <c r="SFN82" s="4"/>
      <c r="SFO82" s="4"/>
      <c r="SFP82" s="4"/>
      <c r="SFQ82" s="4"/>
      <c r="SFR82" s="4"/>
      <c r="SFS82" s="4"/>
      <c r="SFT82" s="4"/>
      <c r="SFU82" s="4"/>
      <c r="SFV82" s="4"/>
      <c r="SFW82" s="4"/>
      <c r="SFX82" s="4"/>
      <c r="SFY82" s="4"/>
      <c r="SFZ82" s="4"/>
      <c r="SGA82" s="4"/>
      <c r="SGB82" s="4"/>
      <c r="SGC82" s="4"/>
      <c r="SGD82" s="4"/>
      <c r="SGE82" s="4"/>
      <c r="SGF82" s="4"/>
      <c r="SGG82" s="4"/>
      <c r="SGH82" s="4"/>
      <c r="SGI82" s="4"/>
      <c r="SGJ82" s="4"/>
      <c r="SGK82" s="4"/>
      <c r="SGL82" s="4"/>
      <c r="SGM82" s="4"/>
      <c r="SGN82" s="4"/>
      <c r="SGO82" s="4"/>
      <c r="SGP82" s="4"/>
      <c r="SGQ82" s="4"/>
      <c r="SGR82" s="4"/>
      <c r="SGS82" s="4"/>
      <c r="SGT82" s="4"/>
      <c r="SGU82" s="4"/>
      <c r="SGV82" s="4"/>
      <c r="SGW82" s="4"/>
      <c r="SGX82" s="4"/>
      <c r="SGY82" s="4"/>
      <c r="SGZ82" s="4"/>
      <c r="SHA82" s="4"/>
      <c r="SHB82" s="4"/>
      <c r="SHC82" s="4"/>
      <c r="SHD82" s="4"/>
      <c r="SHE82" s="4"/>
      <c r="SHF82" s="4"/>
      <c r="SHG82" s="4"/>
      <c r="SHH82" s="4"/>
      <c r="SHI82" s="4"/>
      <c r="SHJ82" s="4"/>
      <c r="SHK82" s="4"/>
      <c r="SHL82" s="4"/>
      <c r="SHM82" s="4"/>
      <c r="SHN82" s="4"/>
      <c r="SHO82" s="4"/>
      <c r="SHP82" s="4"/>
      <c r="SHQ82" s="4"/>
      <c r="SHR82" s="4"/>
      <c r="SHS82" s="4"/>
      <c r="SHT82" s="4"/>
      <c r="SHU82" s="4"/>
      <c r="SHV82" s="4"/>
      <c r="SHW82" s="4"/>
      <c r="SHX82" s="4"/>
      <c r="SHY82" s="4"/>
      <c r="SHZ82" s="4"/>
      <c r="SIA82" s="4"/>
      <c r="SIB82" s="4"/>
      <c r="SIC82" s="4"/>
      <c r="SID82" s="4"/>
      <c r="SIE82" s="4"/>
      <c r="SIF82" s="4"/>
      <c r="SIG82" s="4"/>
      <c r="SIH82" s="4"/>
      <c r="SII82" s="4"/>
      <c r="SIJ82" s="4"/>
      <c r="SIK82" s="4"/>
      <c r="SIL82" s="4"/>
      <c r="SIM82" s="4"/>
      <c r="SIN82" s="4"/>
      <c r="SIO82" s="4"/>
      <c r="SIP82" s="4"/>
      <c r="SIQ82" s="4"/>
      <c r="SIR82" s="4"/>
      <c r="SIS82" s="4"/>
      <c r="SIT82" s="4"/>
      <c r="SIU82" s="4"/>
      <c r="SIV82" s="4"/>
      <c r="SIW82" s="4"/>
      <c r="SIX82" s="4"/>
      <c r="SIY82" s="4"/>
      <c r="SIZ82" s="4"/>
      <c r="SJA82" s="4"/>
      <c r="SJB82" s="4"/>
      <c r="SJC82" s="4"/>
      <c r="SJD82" s="4"/>
      <c r="SJE82" s="4"/>
      <c r="SJF82" s="4"/>
      <c r="SJG82" s="4"/>
      <c r="SJH82" s="4"/>
      <c r="SJI82" s="4"/>
      <c r="SJJ82" s="4"/>
      <c r="SJK82" s="4"/>
      <c r="SJL82" s="4"/>
      <c r="SJM82" s="4"/>
      <c r="SJN82" s="4"/>
      <c r="SJO82" s="4"/>
      <c r="SJP82" s="4"/>
      <c r="SJQ82" s="4"/>
      <c r="SJR82" s="4"/>
      <c r="SJS82" s="4"/>
      <c r="SJT82" s="4"/>
      <c r="SJU82" s="4"/>
      <c r="SJV82" s="4"/>
      <c r="SJW82" s="4"/>
      <c r="SJX82" s="4"/>
      <c r="SJY82" s="4"/>
      <c r="SJZ82" s="4"/>
      <c r="SKA82" s="4"/>
      <c r="SKB82" s="4"/>
      <c r="SKC82" s="4"/>
      <c r="SKD82" s="4"/>
      <c r="SKE82" s="4"/>
      <c r="SKF82" s="4"/>
      <c r="SKG82" s="4"/>
      <c r="SKH82" s="4"/>
      <c r="SKI82" s="4"/>
      <c r="SKJ82" s="4"/>
      <c r="SKK82" s="4"/>
      <c r="SKL82" s="4"/>
      <c r="SKM82" s="4"/>
      <c r="SKN82" s="4"/>
      <c r="SKO82" s="4"/>
      <c r="SKP82" s="4"/>
      <c r="SKQ82" s="4"/>
      <c r="SKR82" s="4"/>
      <c r="SKS82" s="4"/>
      <c r="SKT82" s="4"/>
      <c r="SKU82" s="4"/>
      <c r="SKV82" s="4"/>
      <c r="SKW82" s="4"/>
      <c r="SKX82" s="4"/>
      <c r="SKY82" s="4"/>
      <c r="SKZ82" s="4"/>
      <c r="SLA82" s="4"/>
      <c r="SLB82" s="4"/>
      <c r="SLC82" s="4"/>
      <c r="SLD82" s="4"/>
      <c r="SLE82" s="4"/>
      <c r="SLF82" s="4"/>
      <c r="SLG82" s="4"/>
      <c r="SLH82" s="4"/>
      <c r="SLI82" s="4"/>
      <c r="SLJ82" s="4"/>
      <c r="SLK82" s="4"/>
      <c r="SLL82" s="4"/>
      <c r="SLM82" s="4"/>
      <c r="SLN82" s="4"/>
      <c r="SLO82" s="4"/>
      <c r="SLP82" s="4"/>
      <c r="SLQ82" s="4"/>
      <c r="SLR82" s="4"/>
      <c r="SLS82" s="4"/>
      <c r="SLT82" s="4"/>
      <c r="SLU82" s="4"/>
      <c r="SLV82" s="4"/>
      <c r="SLW82" s="4"/>
      <c r="SLX82" s="4"/>
      <c r="SLY82" s="4"/>
      <c r="SLZ82" s="4"/>
      <c r="SMA82" s="4"/>
      <c r="SMB82" s="4"/>
      <c r="SMC82" s="4"/>
      <c r="SMD82" s="4"/>
      <c r="SME82" s="4"/>
      <c r="SMF82" s="4"/>
      <c r="SMG82" s="4"/>
      <c r="SMH82" s="4"/>
      <c r="SMI82" s="4"/>
      <c r="SMJ82" s="4"/>
      <c r="SMK82" s="4"/>
      <c r="SML82" s="4"/>
      <c r="SMM82" s="4"/>
      <c r="SMN82" s="4"/>
      <c r="SMO82" s="4"/>
      <c r="SMP82" s="4"/>
      <c r="SMQ82" s="4"/>
      <c r="SMR82" s="4"/>
      <c r="SMS82" s="4"/>
      <c r="SMT82" s="4"/>
      <c r="SMU82" s="4"/>
      <c r="SMV82" s="4"/>
      <c r="SMW82" s="4"/>
      <c r="SMX82" s="4"/>
      <c r="SMY82" s="4"/>
      <c r="SMZ82" s="4"/>
      <c r="SNA82" s="4"/>
      <c r="SNB82" s="4"/>
      <c r="SNC82" s="4"/>
      <c r="SND82" s="4"/>
      <c r="SNE82" s="4"/>
      <c r="SNF82" s="4"/>
      <c r="SNG82" s="4"/>
      <c r="SNH82" s="4"/>
      <c r="SNI82" s="4"/>
      <c r="SNJ82" s="4"/>
      <c r="SNK82" s="4"/>
      <c r="SNL82" s="4"/>
      <c r="SNM82" s="4"/>
      <c r="SNN82" s="4"/>
      <c r="SNO82" s="4"/>
      <c r="SNP82" s="4"/>
      <c r="SNQ82" s="4"/>
      <c r="SNR82" s="4"/>
      <c r="SNS82" s="4"/>
      <c r="SNT82" s="4"/>
      <c r="SNU82" s="4"/>
      <c r="SNV82" s="4"/>
      <c r="SNW82" s="4"/>
      <c r="SNX82" s="4"/>
      <c r="SNY82" s="4"/>
      <c r="SNZ82" s="4"/>
      <c r="SOA82" s="4"/>
      <c r="SOB82" s="4"/>
      <c r="SOC82" s="4"/>
      <c r="SOD82" s="4"/>
      <c r="SOE82" s="4"/>
      <c r="SOF82" s="4"/>
      <c r="SOG82" s="4"/>
      <c r="SOH82" s="4"/>
      <c r="SOI82" s="4"/>
      <c r="SOJ82" s="4"/>
      <c r="SOK82" s="4"/>
      <c r="SOL82" s="4"/>
      <c r="SOM82" s="4"/>
      <c r="SON82" s="4"/>
      <c r="SOO82" s="4"/>
      <c r="SOP82" s="4"/>
      <c r="SOQ82" s="4"/>
      <c r="SOR82" s="4"/>
      <c r="SOS82" s="4"/>
      <c r="SOT82" s="4"/>
      <c r="SOU82" s="4"/>
      <c r="SOV82" s="4"/>
      <c r="SOW82" s="4"/>
      <c r="SOX82" s="4"/>
      <c r="SOY82" s="4"/>
      <c r="SOZ82" s="4"/>
      <c r="SPA82" s="4"/>
      <c r="SPB82" s="4"/>
      <c r="SPC82" s="4"/>
      <c r="SPD82" s="4"/>
      <c r="SPE82" s="4"/>
      <c r="SPF82" s="4"/>
      <c r="SPG82" s="4"/>
      <c r="SPH82" s="4"/>
      <c r="SPI82" s="4"/>
      <c r="SPJ82" s="4"/>
      <c r="SPK82" s="4"/>
      <c r="SPL82" s="4"/>
      <c r="SPM82" s="4"/>
      <c r="SPN82" s="4"/>
      <c r="SPO82" s="4"/>
      <c r="SPP82" s="4"/>
      <c r="SPQ82" s="4"/>
      <c r="SPR82" s="4"/>
      <c r="SPS82" s="4"/>
      <c r="SPT82" s="4"/>
      <c r="SPU82" s="4"/>
      <c r="SPV82" s="4"/>
      <c r="SPW82" s="4"/>
      <c r="SPX82" s="4"/>
      <c r="SPY82" s="4"/>
      <c r="SPZ82" s="4"/>
      <c r="SQA82" s="4"/>
      <c r="SQB82" s="4"/>
      <c r="SQC82" s="4"/>
      <c r="SQD82" s="4"/>
      <c r="SQE82" s="4"/>
      <c r="SQF82" s="4"/>
      <c r="SQG82" s="4"/>
      <c r="SQH82" s="4"/>
      <c r="SQI82" s="4"/>
      <c r="SQJ82" s="4"/>
      <c r="SQK82" s="4"/>
      <c r="SQL82" s="4"/>
      <c r="SQM82" s="4"/>
      <c r="SQN82" s="4"/>
      <c r="SQO82" s="4"/>
      <c r="SQP82" s="4"/>
      <c r="SQQ82" s="4"/>
      <c r="SQR82" s="4"/>
      <c r="SQS82" s="4"/>
      <c r="SQT82" s="4"/>
      <c r="SQU82" s="4"/>
      <c r="SQV82" s="4"/>
      <c r="SQW82" s="4"/>
      <c r="SQX82" s="4"/>
      <c r="SQY82" s="4"/>
      <c r="SQZ82" s="4"/>
      <c r="SRA82" s="4"/>
      <c r="SRB82" s="4"/>
      <c r="SRC82" s="4"/>
      <c r="SRD82" s="4"/>
      <c r="SRE82" s="4"/>
      <c r="SRF82" s="4"/>
      <c r="SRG82" s="4"/>
      <c r="SRH82" s="4"/>
      <c r="SRI82" s="4"/>
      <c r="SRJ82" s="4"/>
      <c r="SRK82" s="4"/>
      <c r="SRL82" s="4"/>
      <c r="SRM82" s="4"/>
      <c r="SRN82" s="4"/>
      <c r="SRO82" s="4"/>
      <c r="SRP82" s="4"/>
      <c r="SRQ82" s="4"/>
      <c r="SRR82" s="4"/>
      <c r="SRS82" s="4"/>
      <c r="SRT82" s="4"/>
      <c r="SRU82" s="4"/>
      <c r="SRV82" s="4"/>
      <c r="SRW82" s="4"/>
      <c r="SRX82" s="4"/>
      <c r="SRY82" s="4"/>
      <c r="SRZ82" s="4"/>
      <c r="SSA82" s="4"/>
      <c r="SSB82" s="4"/>
      <c r="SSC82" s="4"/>
      <c r="SSD82" s="4"/>
      <c r="SSE82" s="4"/>
      <c r="SSF82" s="4"/>
      <c r="SSG82" s="4"/>
      <c r="SSH82" s="4"/>
      <c r="SSI82" s="4"/>
      <c r="SSJ82" s="4"/>
      <c r="SSK82" s="4"/>
      <c r="SSL82" s="4"/>
      <c r="SSM82" s="4"/>
      <c r="SSN82" s="4"/>
      <c r="SSO82" s="4"/>
      <c r="SSP82" s="4"/>
      <c r="SSQ82" s="4"/>
      <c r="SSR82" s="4"/>
      <c r="SSS82" s="4"/>
      <c r="SST82" s="4"/>
      <c r="SSU82" s="4"/>
      <c r="SSV82" s="4"/>
      <c r="SSW82" s="4"/>
      <c r="SSX82" s="4"/>
      <c r="SSY82" s="4"/>
      <c r="SSZ82" s="4"/>
      <c r="STA82" s="4"/>
      <c r="STB82" s="4"/>
      <c r="STC82" s="4"/>
      <c r="STD82" s="4"/>
      <c r="STE82" s="4"/>
      <c r="STF82" s="4"/>
      <c r="STG82" s="4"/>
      <c r="STH82" s="4"/>
      <c r="STI82" s="4"/>
      <c r="STJ82" s="4"/>
      <c r="STK82" s="4"/>
      <c r="STL82" s="4"/>
      <c r="STM82" s="4"/>
      <c r="STN82" s="4"/>
      <c r="STO82" s="4"/>
      <c r="STP82" s="4"/>
      <c r="STQ82" s="4"/>
      <c r="STR82" s="4"/>
      <c r="STS82" s="4"/>
      <c r="STT82" s="4"/>
      <c r="STU82" s="4"/>
      <c r="STV82" s="4"/>
      <c r="STW82" s="4"/>
      <c r="STX82" s="4"/>
      <c r="STY82" s="4"/>
      <c r="STZ82" s="4"/>
      <c r="SUA82" s="4"/>
      <c r="SUB82" s="4"/>
      <c r="SUC82" s="4"/>
      <c r="SUD82" s="4"/>
      <c r="SUE82" s="4"/>
      <c r="SUF82" s="4"/>
      <c r="SUG82" s="4"/>
      <c r="SUH82" s="4"/>
      <c r="SUI82" s="4"/>
      <c r="SUJ82" s="4"/>
      <c r="SUK82" s="4"/>
      <c r="SUL82" s="4"/>
      <c r="SUM82" s="4"/>
      <c r="SUN82" s="4"/>
      <c r="SUO82" s="4"/>
      <c r="SUP82" s="4"/>
      <c r="SUQ82" s="4"/>
      <c r="SUR82" s="4"/>
      <c r="SUS82" s="4"/>
      <c r="SUT82" s="4"/>
      <c r="SUU82" s="4"/>
      <c r="SUV82" s="4"/>
      <c r="SUW82" s="4"/>
      <c r="SUX82" s="4"/>
      <c r="SUY82" s="4"/>
      <c r="SUZ82" s="4"/>
      <c r="SVA82" s="4"/>
      <c r="SVB82" s="4"/>
      <c r="SVC82" s="4"/>
      <c r="SVD82" s="4"/>
      <c r="SVE82" s="4"/>
      <c r="SVF82" s="4"/>
      <c r="SVG82" s="4"/>
      <c r="SVH82" s="4"/>
      <c r="SVI82" s="4"/>
      <c r="SVJ82" s="4"/>
      <c r="SVK82" s="4"/>
      <c r="SVL82" s="4"/>
      <c r="SVM82" s="4"/>
      <c r="SVN82" s="4"/>
      <c r="SVO82" s="4"/>
      <c r="SVP82" s="4"/>
      <c r="SVQ82" s="4"/>
      <c r="SVR82" s="4"/>
      <c r="SVS82" s="4"/>
      <c r="SVT82" s="4"/>
      <c r="SVU82" s="4"/>
      <c r="SVV82" s="4"/>
      <c r="SVW82" s="4"/>
      <c r="SVX82" s="4"/>
      <c r="SVY82" s="4"/>
      <c r="SVZ82" s="4"/>
      <c r="SWA82" s="4"/>
      <c r="SWB82" s="4"/>
      <c r="SWC82" s="4"/>
      <c r="SWD82" s="4"/>
      <c r="SWE82" s="4"/>
      <c r="SWF82" s="4"/>
      <c r="SWG82" s="4"/>
      <c r="SWH82" s="4"/>
      <c r="SWI82" s="4"/>
      <c r="SWJ82" s="4"/>
      <c r="SWK82" s="4"/>
      <c r="SWL82" s="4"/>
      <c r="SWM82" s="4"/>
      <c r="SWN82" s="4"/>
      <c r="SWO82" s="4"/>
      <c r="SWP82" s="4"/>
      <c r="SWQ82" s="4"/>
      <c r="SWR82" s="4"/>
      <c r="SWS82" s="4"/>
      <c r="SWT82" s="4"/>
      <c r="SWU82" s="4"/>
      <c r="SWV82" s="4"/>
      <c r="SWW82" s="4"/>
      <c r="SWX82" s="4"/>
      <c r="SWY82" s="4"/>
      <c r="SWZ82" s="4"/>
      <c r="SXA82" s="4"/>
      <c r="SXB82" s="4"/>
      <c r="SXC82" s="4"/>
      <c r="SXD82" s="4"/>
      <c r="SXE82" s="4"/>
      <c r="SXF82" s="4"/>
      <c r="SXG82" s="4"/>
      <c r="SXH82" s="4"/>
      <c r="SXI82" s="4"/>
      <c r="SXJ82" s="4"/>
      <c r="SXK82" s="4"/>
      <c r="SXL82" s="4"/>
      <c r="SXM82" s="4"/>
      <c r="SXN82" s="4"/>
      <c r="SXO82" s="4"/>
      <c r="SXP82" s="4"/>
      <c r="SXQ82" s="4"/>
      <c r="SXR82" s="4"/>
      <c r="SXS82" s="4"/>
      <c r="SXT82" s="4"/>
      <c r="SXU82" s="4"/>
      <c r="SXV82" s="4"/>
      <c r="SXW82" s="4"/>
      <c r="SXX82" s="4"/>
      <c r="SXY82" s="4"/>
      <c r="SXZ82" s="4"/>
      <c r="SYA82" s="4"/>
      <c r="SYB82" s="4"/>
      <c r="SYC82" s="4"/>
      <c r="SYD82" s="4"/>
      <c r="SYE82" s="4"/>
      <c r="SYF82" s="4"/>
      <c r="SYG82" s="4"/>
      <c r="SYH82" s="4"/>
      <c r="SYI82" s="4"/>
      <c r="SYJ82" s="4"/>
      <c r="SYK82" s="4"/>
      <c r="SYL82" s="4"/>
      <c r="SYM82" s="4"/>
      <c r="SYN82" s="4"/>
      <c r="SYO82" s="4"/>
      <c r="SYP82" s="4"/>
      <c r="SYQ82" s="4"/>
      <c r="SYR82" s="4"/>
      <c r="SYS82" s="4"/>
      <c r="SYT82" s="4"/>
      <c r="SYU82" s="4"/>
      <c r="SYV82" s="4"/>
      <c r="SYW82" s="4"/>
      <c r="SYX82" s="4"/>
      <c r="SYY82" s="4"/>
      <c r="SYZ82" s="4"/>
      <c r="SZA82" s="4"/>
      <c r="SZB82" s="4"/>
      <c r="SZC82" s="4"/>
      <c r="SZD82" s="4"/>
      <c r="SZE82" s="4"/>
      <c r="SZF82" s="4"/>
      <c r="SZG82" s="4"/>
      <c r="SZH82" s="4"/>
      <c r="SZI82" s="4"/>
      <c r="SZJ82" s="4"/>
      <c r="SZK82" s="4"/>
      <c r="SZL82" s="4"/>
      <c r="SZM82" s="4"/>
      <c r="SZN82" s="4"/>
      <c r="SZO82" s="4"/>
      <c r="SZP82" s="4"/>
      <c r="SZQ82" s="4"/>
      <c r="SZR82" s="4"/>
      <c r="SZS82" s="4"/>
      <c r="SZT82" s="4"/>
      <c r="SZU82" s="4"/>
      <c r="SZV82" s="4"/>
      <c r="SZW82" s="4"/>
      <c r="SZX82" s="4"/>
      <c r="SZY82" s="4"/>
      <c r="SZZ82" s="4"/>
      <c r="TAA82" s="4"/>
      <c r="TAB82" s="4"/>
      <c r="TAC82" s="4"/>
      <c r="TAD82" s="4"/>
      <c r="TAE82" s="4"/>
      <c r="TAF82" s="4"/>
      <c r="TAG82" s="4"/>
      <c r="TAH82" s="4"/>
      <c r="TAI82" s="4"/>
      <c r="TAJ82" s="4"/>
      <c r="TAK82" s="4"/>
      <c r="TAL82" s="4"/>
      <c r="TAM82" s="4"/>
      <c r="TAN82" s="4"/>
      <c r="TAO82" s="4"/>
      <c r="TAP82" s="4"/>
      <c r="TAQ82" s="4"/>
      <c r="TAR82" s="4"/>
      <c r="TAS82" s="4"/>
      <c r="TAT82" s="4"/>
      <c r="TAU82" s="4"/>
      <c r="TAV82" s="4"/>
      <c r="TAW82" s="4"/>
      <c r="TAX82" s="4"/>
      <c r="TAY82" s="4"/>
      <c r="TAZ82" s="4"/>
      <c r="TBA82" s="4"/>
      <c r="TBB82" s="4"/>
      <c r="TBC82" s="4"/>
      <c r="TBD82" s="4"/>
      <c r="TBE82" s="4"/>
      <c r="TBF82" s="4"/>
      <c r="TBG82" s="4"/>
      <c r="TBH82" s="4"/>
      <c r="TBI82" s="4"/>
      <c r="TBJ82" s="4"/>
      <c r="TBK82" s="4"/>
      <c r="TBL82" s="4"/>
      <c r="TBM82" s="4"/>
      <c r="TBN82" s="4"/>
      <c r="TBO82" s="4"/>
      <c r="TBP82" s="4"/>
      <c r="TBQ82" s="4"/>
      <c r="TBR82" s="4"/>
      <c r="TBS82" s="4"/>
      <c r="TBT82" s="4"/>
      <c r="TBU82" s="4"/>
      <c r="TBV82" s="4"/>
      <c r="TBW82" s="4"/>
      <c r="TBX82" s="4"/>
      <c r="TBY82" s="4"/>
      <c r="TBZ82" s="4"/>
      <c r="TCA82" s="4"/>
      <c r="TCB82" s="4"/>
      <c r="TCC82" s="4"/>
      <c r="TCD82" s="4"/>
      <c r="TCE82" s="4"/>
      <c r="TCF82" s="4"/>
      <c r="TCG82" s="4"/>
      <c r="TCH82" s="4"/>
      <c r="TCI82" s="4"/>
      <c r="TCJ82" s="4"/>
      <c r="TCK82" s="4"/>
      <c r="TCL82" s="4"/>
      <c r="TCM82" s="4"/>
      <c r="TCN82" s="4"/>
      <c r="TCO82" s="4"/>
      <c r="TCP82" s="4"/>
      <c r="TCQ82" s="4"/>
      <c r="TCR82" s="4"/>
      <c r="TCS82" s="4"/>
      <c r="TCT82" s="4"/>
      <c r="TCU82" s="4"/>
      <c r="TCV82" s="4"/>
      <c r="TCW82" s="4"/>
      <c r="TCX82" s="4"/>
      <c r="TCY82" s="4"/>
      <c r="TCZ82" s="4"/>
      <c r="TDA82" s="4"/>
      <c r="TDB82" s="4"/>
      <c r="TDC82" s="4"/>
      <c r="TDD82" s="4"/>
      <c r="TDE82" s="4"/>
      <c r="TDF82" s="4"/>
      <c r="TDG82" s="4"/>
      <c r="TDH82" s="4"/>
      <c r="TDI82" s="4"/>
      <c r="TDJ82" s="4"/>
      <c r="TDK82" s="4"/>
      <c r="TDL82" s="4"/>
      <c r="TDM82" s="4"/>
      <c r="TDN82" s="4"/>
      <c r="TDO82" s="4"/>
      <c r="TDP82" s="4"/>
      <c r="TDQ82" s="4"/>
      <c r="TDR82" s="4"/>
      <c r="TDS82" s="4"/>
      <c r="TDT82" s="4"/>
      <c r="TDU82" s="4"/>
      <c r="TDV82" s="4"/>
      <c r="TDW82" s="4"/>
      <c r="TDX82" s="4"/>
      <c r="TDY82" s="4"/>
      <c r="TDZ82" s="4"/>
      <c r="TEA82" s="4"/>
      <c r="TEB82" s="4"/>
      <c r="TEC82" s="4"/>
      <c r="TED82" s="4"/>
      <c r="TEE82" s="4"/>
      <c r="TEF82" s="4"/>
      <c r="TEG82" s="4"/>
      <c r="TEH82" s="4"/>
      <c r="TEI82" s="4"/>
      <c r="TEJ82" s="4"/>
      <c r="TEK82" s="4"/>
      <c r="TEL82" s="4"/>
      <c r="TEM82" s="4"/>
      <c r="TEN82" s="4"/>
      <c r="TEO82" s="4"/>
      <c r="TEP82" s="4"/>
      <c r="TEQ82" s="4"/>
      <c r="TER82" s="4"/>
      <c r="TES82" s="4"/>
      <c r="TET82" s="4"/>
      <c r="TEU82" s="4"/>
      <c r="TEV82" s="4"/>
      <c r="TEW82" s="4"/>
      <c r="TEX82" s="4"/>
      <c r="TEY82" s="4"/>
      <c r="TEZ82" s="4"/>
      <c r="TFA82" s="4"/>
      <c r="TFB82" s="4"/>
      <c r="TFC82" s="4"/>
      <c r="TFD82" s="4"/>
      <c r="TFE82" s="4"/>
      <c r="TFF82" s="4"/>
      <c r="TFG82" s="4"/>
      <c r="TFH82" s="4"/>
      <c r="TFI82" s="4"/>
      <c r="TFJ82" s="4"/>
      <c r="TFK82" s="4"/>
      <c r="TFL82" s="4"/>
      <c r="TFM82" s="4"/>
      <c r="TFN82" s="4"/>
      <c r="TFO82" s="4"/>
      <c r="TFP82" s="4"/>
      <c r="TFQ82" s="4"/>
      <c r="TFR82" s="4"/>
      <c r="TFS82" s="4"/>
      <c r="TFT82" s="4"/>
      <c r="TFU82" s="4"/>
      <c r="TFV82" s="4"/>
      <c r="TFW82" s="4"/>
      <c r="TFX82" s="4"/>
      <c r="TFY82" s="4"/>
      <c r="TFZ82" s="4"/>
      <c r="TGA82" s="4"/>
      <c r="TGB82" s="4"/>
      <c r="TGC82" s="4"/>
      <c r="TGD82" s="4"/>
      <c r="TGE82" s="4"/>
      <c r="TGF82" s="4"/>
      <c r="TGG82" s="4"/>
      <c r="TGH82" s="4"/>
      <c r="TGI82" s="4"/>
      <c r="TGJ82" s="4"/>
      <c r="TGK82" s="4"/>
      <c r="TGL82" s="4"/>
      <c r="TGM82" s="4"/>
      <c r="TGN82" s="4"/>
      <c r="TGO82" s="4"/>
      <c r="TGP82" s="4"/>
      <c r="TGQ82" s="4"/>
      <c r="TGR82" s="4"/>
      <c r="TGS82" s="4"/>
      <c r="TGT82" s="4"/>
      <c r="TGU82" s="4"/>
      <c r="TGV82" s="4"/>
      <c r="TGW82" s="4"/>
      <c r="TGX82" s="4"/>
      <c r="TGY82" s="4"/>
      <c r="TGZ82" s="4"/>
      <c r="THA82" s="4"/>
      <c r="THB82" s="4"/>
      <c r="THC82" s="4"/>
      <c r="THD82" s="4"/>
      <c r="THE82" s="4"/>
      <c r="THF82" s="4"/>
      <c r="THG82" s="4"/>
      <c r="THH82" s="4"/>
      <c r="THI82" s="4"/>
      <c r="THJ82" s="4"/>
      <c r="THK82" s="4"/>
      <c r="THL82" s="4"/>
      <c r="THM82" s="4"/>
      <c r="THN82" s="4"/>
      <c r="THO82" s="4"/>
      <c r="THP82" s="4"/>
      <c r="THQ82" s="4"/>
      <c r="THR82" s="4"/>
      <c r="THS82" s="4"/>
      <c r="THT82" s="4"/>
      <c r="THU82" s="4"/>
      <c r="THV82" s="4"/>
      <c r="THW82" s="4"/>
      <c r="THX82" s="4"/>
      <c r="THY82" s="4"/>
      <c r="THZ82" s="4"/>
      <c r="TIA82" s="4"/>
      <c r="TIB82" s="4"/>
      <c r="TIC82" s="4"/>
      <c r="TID82" s="4"/>
      <c r="TIE82" s="4"/>
      <c r="TIF82" s="4"/>
      <c r="TIG82" s="4"/>
      <c r="TIH82" s="4"/>
      <c r="TII82" s="4"/>
      <c r="TIJ82" s="4"/>
      <c r="TIK82" s="4"/>
      <c r="TIL82" s="4"/>
      <c r="TIM82" s="4"/>
      <c r="TIN82" s="4"/>
      <c r="TIO82" s="4"/>
      <c r="TIP82" s="4"/>
      <c r="TIQ82" s="4"/>
      <c r="TIR82" s="4"/>
      <c r="TIS82" s="4"/>
      <c r="TIT82" s="4"/>
      <c r="TIU82" s="4"/>
      <c r="TIV82" s="4"/>
      <c r="TIW82" s="4"/>
      <c r="TIX82" s="4"/>
      <c r="TIY82" s="4"/>
      <c r="TIZ82" s="4"/>
      <c r="TJA82" s="4"/>
      <c r="TJB82" s="4"/>
      <c r="TJC82" s="4"/>
      <c r="TJD82" s="4"/>
      <c r="TJE82" s="4"/>
      <c r="TJF82" s="4"/>
      <c r="TJG82" s="4"/>
      <c r="TJH82" s="4"/>
      <c r="TJI82" s="4"/>
      <c r="TJJ82" s="4"/>
      <c r="TJK82" s="4"/>
      <c r="TJL82" s="4"/>
      <c r="TJM82" s="4"/>
      <c r="TJN82" s="4"/>
      <c r="TJO82" s="4"/>
      <c r="TJP82" s="4"/>
      <c r="TJQ82" s="4"/>
      <c r="TJR82" s="4"/>
      <c r="TJS82" s="4"/>
      <c r="TJT82" s="4"/>
      <c r="TJU82" s="4"/>
      <c r="TJV82" s="4"/>
      <c r="TJW82" s="4"/>
      <c r="TJX82" s="4"/>
      <c r="TJY82" s="4"/>
      <c r="TJZ82" s="4"/>
      <c r="TKA82" s="4"/>
      <c r="TKB82" s="4"/>
      <c r="TKC82" s="4"/>
      <c r="TKD82" s="4"/>
      <c r="TKE82" s="4"/>
      <c r="TKF82" s="4"/>
      <c r="TKG82" s="4"/>
      <c r="TKH82" s="4"/>
      <c r="TKI82" s="4"/>
      <c r="TKJ82" s="4"/>
      <c r="TKK82" s="4"/>
      <c r="TKL82" s="4"/>
      <c r="TKM82" s="4"/>
      <c r="TKN82" s="4"/>
      <c r="TKO82" s="4"/>
      <c r="TKP82" s="4"/>
      <c r="TKQ82" s="4"/>
      <c r="TKR82" s="4"/>
      <c r="TKS82" s="4"/>
      <c r="TKT82" s="4"/>
      <c r="TKU82" s="4"/>
      <c r="TKV82" s="4"/>
      <c r="TKW82" s="4"/>
      <c r="TKX82" s="4"/>
      <c r="TKY82" s="4"/>
      <c r="TKZ82" s="4"/>
      <c r="TLA82" s="4"/>
      <c r="TLB82" s="4"/>
      <c r="TLC82" s="4"/>
      <c r="TLD82" s="4"/>
      <c r="TLE82" s="4"/>
      <c r="TLF82" s="4"/>
      <c r="TLG82" s="4"/>
      <c r="TLH82" s="4"/>
      <c r="TLI82" s="4"/>
      <c r="TLJ82" s="4"/>
      <c r="TLK82" s="4"/>
      <c r="TLL82" s="4"/>
      <c r="TLM82" s="4"/>
      <c r="TLN82" s="4"/>
      <c r="TLO82" s="4"/>
      <c r="TLP82" s="4"/>
      <c r="TLQ82" s="4"/>
      <c r="TLR82" s="4"/>
      <c r="TLS82" s="4"/>
      <c r="TLT82" s="4"/>
      <c r="TLU82" s="4"/>
      <c r="TLV82" s="4"/>
      <c r="TLW82" s="4"/>
      <c r="TLX82" s="4"/>
      <c r="TLY82" s="4"/>
      <c r="TLZ82" s="4"/>
      <c r="TMA82" s="4"/>
      <c r="TMB82" s="4"/>
      <c r="TMC82" s="4"/>
      <c r="TMD82" s="4"/>
      <c r="TME82" s="4"/>
      <c r="TMF82" s="4"/>
      <c r="TMG82" s="4"/>
      <c r="TMH82" s="4"/>
      <c r="TMI82" s="4"/>
      <c r="TMJ82" s="4"/>
      <c r="TMK82" s="4"/>
      <c r="TML82" s="4"/>
      <c r="TMM82" s="4"/>
      <c r="TMN82" s="4"/>
      <c r="TMO82" s="4"/>
      <c r="TMP82" s="4"/>
      <c r="TMQ82" s="4"/>
      <c r="TMR82" s="4"/>
      <c r="TMS82" s="4"/>
      <c r="TMT82" s="4"/>
      <c r="TMU82" s="4"/>
      <c r="TMV82" s="4"/>
      <c r="TMW82" s="4"/>
      <c r="TMX82" s="4"/>
      <c r="TMY82" s="4"/>
      <c r="TMZ82" s="4"/>
      <c r="TNA82" s="4"/>
      <c r="TNB82" s="4"/>
      <c r="TNC82" s="4"/>
      <c r="TND82" s="4"/>
      <c r="TNE82" s="4"/>
      <c r="TNF82" s="4"/>
      <c r="TNG82" s="4"/>
      <c r="TNH82" s="4"/>
      <c r="TNI82" s="4"/>
      <c r="TNJ82" s="4"/>
      <c r="TNK82" s="4"/>
      <c r="TNL82" s="4"/>
      <c r="TNM82" s="4"/>
      <c r="TNN82" s="4"/>
      <c r="TNO82" s="4"/>
      <c r="TNP82" s="4"/>
      <c r="TNQ82" s="4"/>
      <c r="TNR82" s="4"/>
      <c r="TNS82" s="4"/>
      <c r="TNT82" s="4"/>
      <c r="TNU82" s="4"/>
      <c r="TNV82" s="4"/>
      <c r="TNW82" s="4"/>
      <c r="TNX82" s="4"/>
      <c r="TNY82" s="4"/>
      <c r="TNZ82" s="4"/>
      <c r="TOA82" s="4"/>
      <c r="TOB82" s="4"/>
      <c r="TOC82" s="4"/>
      <c r="TOD82" s="4"/>
      <c r="TOE82" s="4"/>
      <c r="TOF82" s="4"/>
      <c r="TOG82" s="4"/>
      <c r="TOH82" s="4"/>
      <c r="TOI82" s="4"/>
      <c r="TOJ82" s="4"/>
      <c r="TOK82" s="4"/>
      <c r="TOL82" s="4"/>
      <c r="TOM82" s="4"/>
      <c r="TON82" s="4"/>
      <c r="TOO82" s="4"/>
      <c r="TOP82" s="4"/>
      <c r="TOQ82" s="4"/>
      <c r="TOR82" s="4"/>
      <c r="TOS82" s="4"/>
      <c r="TOT82" s="4"/>
      <c r="TOU82" s="4"/>
      <c r="TOV82" s="4"/>
      <c r="TOW82" s="4"/>
      <c r="TOX82" s="4"/>
      <c r="TOY82" s="4"/>
      <c r="TOZ82" s="4"/>
      <c r="TPA82" s="4"/>
      <c r="TPB82" s="4"/>
      <c r="TPC82" s="4"/>
      <c r="TPD82" s="4"/>
      <c r="TPE82" s="4"/>
      <c r="TPF82" s="4"/>
      <c r="TPG82" s="4"/>
      <c r="TPH82" s="4"/>
      <c r="TPI82" s="4"/>
      <c r="TPJ82" s="4"/>
      <c r="TPK82" s="4"/>
      <c r="TPL82" s="4"/>
      <c r="TPM82" s="4"/>
      <c r="TPN82" s="4"/>
      <c r="TPO82" s="4"/>
      <c r="TPP82" s="4"/>
      <c r="TPQ82" s="4"/>
      <c r="TPR82" s="4"/>
      <c r="TPS82" s="4"/>
      <c r="TPT82" s="4"/>
      <c r="TPU82" s="4"/>
      <c r="TPV82" s="4"/>
      <c r="TPW82" s="4"/>
      <c r="TPX82" s="4"/>
      <c r="TPY82" s="4"/>
      <c r="TPZ82" s="4"/>
      <c r="TQA82" s="4"/>
      <c r="TQB82" s="4"/>
      <c r="TQC82" s="4"/>
      <c r="TQD82" s="4"/>
      <c r="TQE82" s="4"/>
      <c r="TQF82" s="4"/>
      <c r="TQG82" s="4"/>
      <c r="TQH82" s="4"/>
      <c r="TQI82" s="4"/>
      <c r="TQJ82" s="4"/>
      <c r="TQK82" s="4"/>
      <c r="TQL82" s="4"/>
      <c r="TQM82" s="4"/>
      <c r="TQN82" s="4"/>
      <c r="TQO82" s="4"/>
      <c r="TQP82" s="4"/>
      <c r="TQQ82" s="4"/>
      <c r="TQR82" s="4"/>
      <c r="TQS82" s="4"/>
      <c r="TQT82" s="4"/>
      <c r="TQU82" s="4"/>
      <c r="TQV82" s="4"/>
      <c r="TQW82" s="4"/>
      <c r="TQX82" s="4"/>
      <c r="TQY82" s="4"/>
      <c r="TQZ82" s="4"/>
      <c r="TRA82" s="4"/>
      <c r="TRB82" s="4"/>
      <c r="TRC82" s="4"/>
      <c r="TRD82" s="4"/>
      <c r="TRE82" s="4"/>
      <c r="TRF82" s="4"/>
      <c r="TRG82" s="4"/>
      <c r="TRH82" s="4"/>
      <c r="TRI82" s="4"/>
      <c r="TRJ82" s="4"/>
      <c r="TRK82" s="4"/>
      <c r="TRL82" s="4"/>
      <c r="TRM82" s="4"/>
      <c r="TRN82" s="4"/>
      <c r="TRO82" s="4"/>
      <c r="TRP82" s="4"/>
      <c r="TRQ82" s="4"/>
      <c r="TRR82" s="4"/>
      <c r="TRS82" s="4"/>
      <c r="TRT82" s="4"/>
      <c r="TRU82" s="4"/>
      <c r="TRV82" s="4"/>
      <c r="TRW82" s="4"/>
      <c r="TRX82" s="4"/>
      <c r="TRY82" s="4"/>
      <c r="TRZ82" s="4"/>
      <c r="TSA82" s="4"/>
      <c r="TSB82" s="4"/>
      <c r="TSC82" s="4"/>
      <c r="TSD82" s="4"/>
      <c r="TSE82" s="4"/>
      <c r="TSF82" s="4"/>
      <c r="TSG82" s="4"/>
      <c r="TSH82" s="4"/>
      <c r="TSI82" s="4"/>
      <c r="TSJ82" s="4"/>
      <c r="TSK82" s="4"/>
      <c r="TSL82" s="4"/>
      <c r="TSM82" s="4"/>
      <c r="TSN82" s="4"/>
      <c r="TSO82" s="4"/>
      <c r="TSP82" s="4"/>
      <c r="TSQ82" s="4"/>
      <c r="TSR82" s="4"/>
      <c r="TSS82" s="4"/>
      <c r="TST82" s="4"/>
      <c r="TSU82" s="4"/>
      <c r="TSV82" s="4"/>
      <c r="TSW82" s="4"/>
      <c r="TSX82" s="4"/>
      <c r="TSY82" s="4"/>
      <c r="TSZ82" s="4"/>
      <c r="TTA82" s="4"/>
      <c r="TTB82" s="4"/>
      <c r="TTC82" s="4"/>
      <c r="TTD82" s="4"/>
      <c r="TTE82" s="4"/>
      <c r="TTF82" s="4"/>
      <c r="TTG82" s="4"/>
      <c r="TTH82" s="4"/>
      <c r="TTI82" s="4"/>
      <c r="TTJ82" s="4"/>
      <c r="TTK82" s="4"/>
      <c r="TTL82" s="4"/>
      <c r="TTM82" s="4"/>
      <c r="TTN82" s="4"/>
      <c r="TTO82" s="4"/>
      <c r="TTP82" s="4"/>
      <c r="TTQ82" s="4"/>
      <c r="TTR82" s="4"/>
      <c r="TTS82" s="4"/>
      <c r="TTT82" s="4"/>
      <c r="TTU82" s="4"/>
      <c r="TTV82" s="4"/>
      <c r="TTW82" s="4"/>
      <c r="TTX82" s="4"/>
      <c r="TTY82" s="4"/>
      <c r="TTZ82" s="4"/>
      <c r="TUA82" s="4"/>
      <c r="TUB82" s="4"/>
      <c r="TUC82" s="4"/>
      <c r="TUD82" s="4"/>
      <c r="TUE82" s="4"/>
      <c r="TUF82" s="4"/>
      <c r="TUG82" s="4"/>
      <c r="TUH82" s="4"/>
      <c r="TUI82" s="4"/>
      <c r="TUJ82" s="4"/>
      <c r="TUK82" s="4"/>
      <c r="TUL82" s="4"/>
      <c r="TUM82" s="4"/>
      <c r="TUN82" s="4"/>
      <c r="TUO82" s="4"/>
      <c r="TUP82" s="4"/>
      <c r="TUQ82" s="4"/>
      <c r="TUR82" s="4"/>
      <c r="TUS82" s="4"/>
      <c r="TUT82" s="4"/>
      <c r="TUU82" s="4"/>
      <c r="TUV82" s="4"/>
      <c r="TUW82" s="4"/>
      <c r="TUX82" s="4"/>
      <c r="TUY82" s="4"/>
      <c r="TUZ82" s="4"/>
      <c r="TVA82" s="4"/>
      <c r="TVB82" s="4"/>
      <c r="TVC82" s="4"/>
      <c r="TVD82" s="4"/>
      <c r="TVE82" s="4"/>
      <c r="TVF82" s="4"/>
      <c r="TVG82" s="4"/>
      <c r="TVH82" s="4"/>
      <c r="TVI82" s="4"/>
      <c r="TVJ82" s="4"/>
      <c r="TVK82" s="4"/>
      <c r="TVL82" s="4"/>
      <c r="TVM82" s="4"/>
      <c r="TVN82" s="4"/>
      <c r="TVO82" s="4"/>
      <c r="TVP82" s="4"/>
      <c r="TVQ82" s="4"/>
      <c r="TVR82" s="4"/>
      <c r="TVS82" s="4"/>
      <c r="TVT82" s="4"/>
      <c r="TVU82" s="4"/>
      <c r="TVV82" s="4"/>
      <c r="TVW82" s="4"/>
      <c r="TVX82" s="4"/>
      <c r="TVY82" s="4"/>
      <c r="TVZ82" s="4"/>
      <c r="TWA82" s="4"/>
      <c r="TWB82" s="4"/>
      <c r="TWC82" s="4"/>
      <c r="TWD82" s="4"/>
      <c r="TWE82" s="4"/>
      <c r="TWF82" s="4"/>
      <c r="TWG82" s="4"/>
      <c r="TWH82" s="4"/>
      <c r="TWI82" s="4"/>
      <c r="TWJ82" s="4"/>
      <c r="TWK82" s="4"/>
      <c r="TWL82" s="4"/>
      <c r="TWM82" s="4"/>
      <c r="TWN82" s="4"/>
      <c r="TWO82" s="4"/>
      <c r="TWP82" s="4"/>
      <c r="TWQ82" s="4"/>
      <c r="TWR82" s="4"/>
      <c r="TWS82" s="4"/>
      <c r="TWT82" s="4"/>
      <c r="TWU82" s="4"/>
      <c r="TWV82" s="4"/>
      <c r="TWW82" s="4"/>
      <c r="TWX82" s="4"/>
      <c r="TWY82" s="4"/>
      <c r="TWZ82" s="4"/>
      <c r="TXA82" s="4"/>
      <c r="TXB82" s="4"/>
      <c r="TXC82" s="4"/>
      <c r="TXD82" s="4"/>
      <c r="TXE82" s="4"/>
      <c r="TXF82" s="4"/>
      <c r="TXG82" s="4"/>
      <c r="TXH82" s="4"/>
      <c r="TXI82" s="4"/>
      <c r="TXJ82" s="4"/>
      <c r="TXK82" s="4"/>
      <c r="TXL82" s="4"/>
      <c r="TXM82" s="4"/>
      <c r="TXN82" s="4"/>
      <c r="TXO82" s="4"/>
      <c r="TXP82" s="4"/>
      <c r="TXQ82" s="4"/>
      <c r="TXR82" s="4"/>
      <c r="TXS82" s="4"/>
      <c r="TXT82" s="4"/>
      <c r="TXU82" s="4"/>
      <c r="TXV82" s="4"/>
      <c r="TXW82" s="4"/>
      <c r="TXX82" s="4"/>
      <c r="TXY82" s="4"/>
      <c r="TXZ82" s="4"/>
      <c r="TYA82" s="4"/>
      <c r="TYB82" s="4"/>
      <c r="TYC82" s="4"/>
      <c r="TYD82" s="4"/>
      <c r="TYE82" s="4"/>
      <c r="TYF82" s="4"/>
      <c r="TYG82" s="4"/>
      <c r="TYH82" s="4"/>
      <c r="TYI82" s="4"/>
      <c r="TYJ82" s="4"/>
      <c r="TYK82" s="4"/>
      <c r="TYL82" s="4"/>
      <c r="TYM82" s="4"/>
      <c r="TYN82" s="4"/>
      <c r="TYO82" s="4"/>
      <c r="TYP82" s="4"/>
      <c r="TYQ82" s="4"/>
      <c r="TYR82" s="4"/>
      <c r="TYS82" s="4"/>
      <c r="TYT82" s="4"/>
      <c r="TYU82" s="4"/>
      <c r="TYV82" s="4"/>
      <c r="TYW82" s="4"/>
      <c r="TYX82" s="4"/>
      <c r="TYY82" s="4"/>
      <c r="TYZ82" s="4"/>
      <c r="TZA82" s="4"/>
      <c r="TZB82" s="4"/>
      <c r="TZC82" s="4"/>
      <c r="TZD82" s="4"/>
      <c r="TZE82" s="4"/>
      <c r="TZF82" s="4"/>
      <c r="TZG82" s="4"/>
      <c r="TZH82" s="4"/>
      <c r="TZI82" s="4"/>
      <c r="TZJ82" s="4"/>
      <c r="TZK82" s="4"/>
      <c r="TZL82" s="4"/>
      <c r="TZM82" s="4"/>
      <c r="TZN82" s="4"/>
      <c r="TZO82" s="4"/>
      <c r="TZP82" s="4"/>
      <c r="TZQ82" s="4"/>
      <c r="TZR82" s="4"/>
      <c r="TZS82" s="4"/>
      <c r="TZT82" s="4"/>
      <c r="TZU82" s="4"/>
      <c r="TZV82" s="4"/>
      <c r="TZW82" s="4"/>
      <c r="TZX82" s="4"/>
      <c r="TZY82" s="4"/>
      <c r="TZZ82" s="4"/>
      <c r="UAA82" s="4"/>
      <c r="UAB82" s="4"/>
      <c r="UAC82" s="4"/>
      <c r="UAD82" s="4"/>
      <c r="UAE82" s="4"/>
      <c r="UAF82" s="4"/>
      <c r="UAG82" s="4"/>
      <c r="UAH82" s="4"/>
      <c r="UAI82" s="4"/>
      <c r="UAJ82" s="4"/>
      <c r="UAK82" s="4"/>
      <c r="UAL82" s="4"/>
      <c r="UAM82" s="4"/>
      <c r="UAN82" s="4"/>
      <c r="UAO82" s="4"/>
      <c r="UAP82" s="4"/>
      <c r="UAQ82" s="4"/>
      <c r="UAR82" s="4"/>
      <c r="UAS82" s="4"/>
      <c r="UAT82" s="4"/>
      <c r="UAU82" s="4"/>
      <c r="UAV82" s="4"/>
      <c r="UAW82" s="4"/>
      <c r="UAX82" s="4"/>
      <c r="UAY82" s="4"/>
      <c r="UAZ82" s="4"/>
      <c r="UBA82" s="4"/>
      <c r="UBB82" s="4"/>
      <c r="UBC82" s="4"/>
      <c r="UBD82" s="4"/>
      <c r="UBE82" s="4"/>
      <c r="UBF82" s="4"/>
      <c r="UBG82" s="4"/>
      <c r="UBH82" s="4"/>
      <c r="UBI82" s="4"/>
      <c r="UBJ82" s="4"/>
      <c r="UBK82" s="4"/>
      <c r="UBL82" s="4"/>
      <c r="UBM82" s="4"/>
      <c r="UBN82" s="4"/>
      <c r="UBO82" s="4"/>
      <c r="UBP82" s="4"/>
      <c r="UBQ82" s="4"/>
      <c r="UBR82" s="4"/>
      <c r="UBS82" s="4"/>
      <c r="UBT82" s="4"/>
      <c r="UBU82" s="4"/>
      <c r="UBV82" s="4"/>
      <c r="UBW82" s="4"/>
      <c r="UBX82" s="4"/>
      <c r="UBY82" s="4"/>
      <c r="UBZ82" s="4"/>
      <c r="UCA82" s="4"/>
      <c r="UCB82" s="4"/>
      <c r="UCC82" s="4"/>
      <c r="UCD82" s="4"/>
      <c r="UCE82" s="4"/>
      <c r="UCF82" s="4"/>
      <c r="UCG82" s="4"/>
      <c r="UCH82" s="4"/>
      <c r="UCI82" s="4"/>
      <c r="UCJ82" s="4"/>
      <c r="UCK82" s="4"/>
      <c r="UCL82" s="4"/>
      <c r="UCM82" s="4"/>
      <c r="UCN82" s="4"/>
      <c r="UCO82" s="4"/>
      <c r="UCP82" s="4"/>
      <c r="UCQ82" s="4"/>
      <c r="UCR82" s="4"/>
      <c r="UCS82" s="4"/>
      <c r="UCT82" s="4"/>
      <c r="UCU82" s="4"/>
      <c r="UCV82" s="4"/>
      <c r="UCW82" s="4"/>
      <c r="UCX82" s="4"/>
      <c r="UCY82" s="4"/>
      <c r="UCZ82" s="4"/>
      <c r="UDA82" s="4"/>
      <c r="UDB82" s="4"/>
      <c r="UDC82" s="4"/>
      <c r="UDD82" s="4"/>
      <c r="UDE82" s="4"/>
      <c r="UDF82" s="4"/>
      <c r="UDG82" s="4"/>
      <c r="UDH82" s="4"/>
      <c r="UDI82" s="4"/>
      <c r="UDJ82" s="4"/>
      <c r="UDK82" s="4"/>
      <c r="UDL82" s="4"/>
      <c r="UDM82" s="4"/>
      <c r="UDN82" s="4"/>
      <c r="UDO82" s="4"/>
      <c r="UDP82" s="4"/>
      <c r="UDQ82" s="4"/>
      <c r="UDR82" s="4"/>
      <c r="UDS82" s="4"/>
      <c r="UDT82" s="4"/>
      <c r="UDU82" s="4"/>
      <c r="UDV82" s="4"/>
      <c r="UDW82" s="4"/>
      <c r="UDX82" s="4"/>
      <c r="UDY82" s="4"/>
      <c r="UDZ82" s="4"/>
      <c r="UEA82" s="4"/>
      <c r="UEB82" s="4"/>
      <c r="UEC82" s="4"/>
      <c r="UED82" s="4"/>
      <c r="UEE82" s="4"/>
      <c r="UEF82" s="4"/>
      <c r="UEG82" s="4"/>
      <c r="UEH82" s="4"/>
      <c r="UEI82" s="4"/>
      <c r="UEJ82" s="4"/>
      <c r="UEK82" s="4"/>
      <c r="UEL82" s="4"/>
      <c r="UEM82" s="4"/>
      <c r="UEN82" s="4"/>
      <c r="UEO82" s="4"/>
      <c r="UEP82" s="4"/>
      <c r="UEQ82" s="4"/>
      <c r="UER82" s="4"/>
      <c r="UES82" s="4"/>
      <c r="UET82" s="4"/>
      <c r="UEU82" s="4"/>
      <c r="UEV82" s="4"/>
      <c r="UEW82" s="4"/>
      <c r="UEX82" s="4"/>
      <c r="UEY82" s="4"/>
      <c r="UEZ82" s="4"/>
      <c r="UFA82" s="4"/>
      <c r="UFB82" s="4"/>
      <c r="UFC82" s="4"/>
      <c r="UFD82" s="4"/>
      <c r="UFE82" s="4"/>
      <c r="UFF82" s="4"/>
      <c r="UFG82" s="4"/>
      <c r="UFH82" s="4"/>
      <c r="UFI82" s="4"/>
      <c r="UFJ82" s="4"/>
      <c r="UFK82" s="4"/>
      <c r="UFL82" s="4"/>
      <c r="UFM82" s="4"/>
      <c r="UFN82" s="4"/>
      <c r="UFO82" s="4"/>
      <c r="UFP82" s="4"/>
      <c r="UFQ82" s="4"/>
      <c r="UFR82" s="4"/>
      <c r="UFS82" s="4"/>
      <c r="UFT82" s="4"/>
      <c r="UFU82" s="4"/>
      <c r="UFV82" s="4"/>
      <c r="UFW82" s="4"/>
      <c r="UFX82" s="4"/>
      <c r="UFY82" s="4"/>
      <c r="UFZ82" s="4"/>
      <c r="UGA82" s="4"/>
      <c r="UGB82" s="4"/>
      <c r="UGC82" s="4"/>
      <c r="UGD82" s="4"/>
      <c r="UGE82" s="4"/>
      <c r="UGF82" s="4"/>
      <c r="UGG82" s="4"/>
      <c r="UGH82" s="4"/>
      <c r="UGI82" s="4"/>
      <c r="UGJ82" s="4"/>
      <c r="UGK82" s="4"/>
      <c r="UGL82" s="4"/>
      <c r="UGM82" s="4"/>
      <c r="UGN82" s="4"/>
      <c r="UGO82" s="4"/>
      <c r="UGP82" s="4"/>
      <c r="UGQ82" s="4"/>
      <c r="UGR82" s="4"/>
      <c r="UGS82" s="4"/>
      <c r="UGT82" s="4"/>
      <c r="UGU82" s="4"/>
      <c r="UGV82" s="4"/>
      <c r="UGW82" s="4"/>
      <c r="UGX82" s="4"/>
      <c r="UGY82" s="4"/>
      <c r="UGZ82" s="4"/>
      <c r="UHA82" s="4"/>
      <c r="UHB82" s="4"/>
      <c r="UHC82" s="4"/>
      <c r="UHD82" s="4"/>
      <c r="UHE82" s="4"/>
      <c r="UHF82" s="4"/>
      <c r="UHG82" s="4"/>
      <c r="UHH82" s="4"/>
      <c r="UHI82" s="4"/>
      <c r="UHJ82" s="4"/>
      <c r="UHK82" s="4"/>
      <c r="UHL82" s="4"/>
      <c r="UHM82" s="4"/>
      <c r="UHN82" s="4"/>
      <c r="UHO82" s="4"/>
      <c r="UHP82" s="4"/>
      <c r="UHQ82" s="4"/>
      <c r="UHR82" s="4"/>
      <c r="UHS82" s="4"/>
      <c r="UHT82" s="4"/>
      <c r="UHU82" s="4"/>
      <c r="UHV82" s="4"/>
      <c r="UHW82" s="4"/>
      <c r="UHX82" s="4"/>
      <c r="UHY82" s="4"/>
      <c r="UHZ82" s="4"/>
      <c r="UIA82" s="4"/>
      <c r="UIB82" s="4"/>
      <c r="UIC82" s="4"/>
      <c r="UID82" s="4"/>
      <c r="UIE82" s="4"/>
      <c r="UIF82" s="4"/>
      <c r="UIG82" s="4"/>
      <c r="UIH82" s="4"/>
      <c r="UII82" s="4"/>
      <c r="UIJ82" s="4"/>
      <c r="UIK82" s="4"/>
      <c r="UIL82" s="4"/>
      <c r="UIM82" s="4"/>
      <c r="UIN82" s="4"/>
      <c r="UIO82" s="4"/>
      <c r="UIP82" s="4"/>
      <c r="UIQ82" s="4"/>
      <c r="UIR82" s="4"/>
      <c r="UIS82" s="4"/>
      <c r="UIT82" s="4"/>
      <c r="UIU82" s="4"/>
      <c r="UIV82" s="4"/>
      <c r="UIW82" s="4"/>
      <c r="UIX82" s="4"/>
      <c r="UIY82" s="4"/>
      <c r="UIZ82" s="4"/>
      <c r="UJA82" s="4"/>
      <c r="UJB82" s="4"/>
      <c r="UJC82" s="4"/>
      <c r="UJD82" s="4"/>
      <c r="UJE82" s="4"/>
      <c r="UJF82" s="4"/>
      <c r="UJG82" s="4"/>
      <c r="UJH82" s="4"/>
      <c r="UJI82" s="4"/>
      <c r="UJJ82" s="4"/>
      <c r="UJK82" s="4"/>
      <c r="UJL82" s="4"/>
      <c r="UJM82" s="4"/>
      <c r="UJN82" s="4"/>
      <c r="UJO82" s="4"/>
      <c r="UJP82" s="4"/>
      <c r="UJQ82" s="4"/>
      <c r="UJR82" s="4"/>
      <c r="UJS82" s="4"/>
      <c r="UJT82" s="4"/>
      <c r="UJU82" s="4"/>
      <c r="UJV82" s="4"/>
      <c r="UJW82" s="4"/>
      <c r="UJX82" s="4"/>
      <c r="UJY82" s="4"/>
      <c r="UJZ82" s="4"/>
      <c r="UKA82" s="4"/>
      <c r="UKB82" s="4"/>
      <c r="UKC82" s="4"/>
      <c r="UKD82" s="4"/>
      <c r="UKE82" s="4"/>
      <c r="UKF82" s="4"/>
      <c r="UKG82" s="4"/>
      <c r="UKH82" s="4"/>
      <c r="UKI82" s="4"/>
      <c r="UKJ82" s="4"/>
      <c r="UKK82" s="4"/>
      <c r="UKL82" s="4"/>
      <c r="UKM82" s="4"/>
      <c r="UKN82" s="4"/>
      <c r="UKO82" s="4"/>
      <c r="UKP82" s="4"/>
      <c r="UKQ82" s="4"/>
      <c r="UKR82" s="4"/>
      <c r="UKS82" s="4"/>
      <c r="UKT82" s="4"/>
      <c r="UKU82" s="4"/>
      <c r="UKV82" s="4"/>
      <c r="UKW82" s="4"/>
      <c r="UKX82" s="4"/>
      <c r="UKY82" s="4"/>
      <c r="UKZ82" s="4"/>
      <c r="ULA82" s="4"/>
      <c r="ULB82" s="4"/>
      <c r="ULC82" s="4"/>
      <c r="ULD82" s="4"/>
      <c r="ULE82" s="4"/>
      <c r="ULF82" s="4"/>
      <c r="ULG82" s="4"/>
      <c r="ULH82" s="4"/>
      <c r="ULI82" s="4"/>
      <c r="ULJ82" s="4"/>
      <c r="ULK82" s="4"/>
      <c r="ULL82" s="4"/>
      <c r="ULM82" s="4"/>
      <c r="ULN82" s="4"/>
      <c r="ULO82" s="4"/>
      <c r="ULP82" s="4"/>
      <c r="ULQ82" s="4"/>
      <c r="ULR82" s="4"/>
      <c r="ULS82" s="4"/>
      <c r="ULT82" s="4"/>
      <c r="ULU82" s="4"/>
      <c r="ULV82" s="4"/>
      <c r="ULW82" s="4"/>
      <c r="ULX82" s="4"/>
      <c r="ULY82" s="4"/>
      <c r="ULZ82" s="4"/>
      <c r="UMA82" s="4"/>
      <c r="UMB82" s="4"/>
      <c r="UMC82" s="4"/>
      <c r="UMD82" s="4"/>
      <c r="UME82" s="4"/>
      <c r="UMF82" s="4"/>
      <c r="UMG82" s="4"/>
      <c r="UMH82" s="4"/>
      <c r="UMI82" s="4"/>
      <c r="UMJ82" s="4"/>
      <c r="UMK82" s="4"/>
      <c r="UML82" s="4"/>
      <c r="UMM82" s="4"/>
      <c r="UMN82" s="4"/>
      <c r="UMO82" s="4"/>
      <c r="UMP82" s="4"/>
      <c r="UMQ82" s="4"/>
      <c r="UMR82" s="4"/>
      <c r="UMS82" s="4"/>
      <c r="UMT82" s="4"/>
      <c r="UMU82" s="4"/>
      <c r="UMV82" s="4"/>
      <c r="UMW82" s="4"/>
      <c r="UMX82" s="4"/>
      <c r="UMY82" s="4"/>
      <c r="UMZ82" s="4"/>
      <c r="UNA82" s="4"/>
      <c r="UNB82" s="4"/>
      <c r="UNC82" s="4"/>
      <c r="UND82" s="4"/>
      <c r="UNE82" s="4"/>
      <c r="UNF82" s="4"/>
      <c r="UNG82" s="4"/>
      <c r="UNH82" s="4"/>
      <c r="UNI82" s="4"/>
      <c r="UNJ82" s="4"/>
      <c r="UNK82" s="4"/>
      <c r="UNL82" s="4"/>
      <c r="UNM82" s="4"/>
      <c r="UNN82" s="4"/>
      <c r="UNO82" s="4"/>
      <c r="UNP82" s="4"/>
      <c r="UNQ82" s="4"/>
      <c r="UNR82" s="4"/>
      <c r="UNS82" s="4"/>
      <c r="UNT82" s="4"/>
      <c r="UNU82" s="4"/>
      <c r="UNV82" s="4"/>
      <c r="UNW82" s="4"/>
      <c r="UNX82" s="4"/>
      <c r="UNY82" s="4"/>
      <c r="UNZ82" s="4"/>
      <c r="UOA82" s="4"/>
      <c r="UOB82" s="4"/>
      <c r="UOC82" s="4"/>
      <c r="UOD82" s="4"/>
      <c r="UOE82" s="4"/>
      <c r="UOF82" s="4"/>
      <c r="UOG82" s="4"/>
      <c r="UOH82" s="4"/>
      <c r="UOI82" s="4"/>
      <c r="UOJ82" s="4"/>
      <c r="UOK82" s="4"/>
      <c r="UOL82" s="4"/>
      <c r="UOM82" s="4"/>
      <c r="UON82" s="4"/>
      <c r="UOO82" s="4"/>
      <c r="UOP82" s="4"/>
      <c r="UOQ82" s="4"/>
      <c r="UOR82" s="4"/>
      <c r="UOS82" s="4"/>
      <c r="UOT82" s="4"/>
      <c r="UOU82" s="4"/>
      <c r="UOV82" s="4"/>
      <c r="UOW82" s="4"/>
      <c r="UOX82" s="4"/>
      <c r="UOY82" s="4"/>
      <c r="UOZ82" s="4"/>
      <c r="UPA82" s="4"/>
      <c r="UPB82" s="4"/>
      <c r="UPC82" s="4"/>
      <c r="UPD82" s="4"/>
      <c r="UPE82" s="4"/>
      <c r="UPF82" s="4"/>
      <c r="UPG82" s="4"/>
      <c r="UPH82" s="4"/>
      <c r="UPI82" s="4"/>
      <c r="UPJ82" s="4"/>
      <c r="UPK82" s="4"/>
      <c r="UPL82" s="4"/>
      <c r="UPM82" s="4"/>
      <c r="UPN82" s="4"/>
      <c r="UPO82" s="4"/>
      <c r="UPP82" s="4"/>
      <c r="UPQ82" s="4"/>
      <c r="UPR82" s="4"/>
      <c r="UPS82" s="4"/>
      <c r="UPT82" s="4"/>
      <c r="UPU82" s="4"/>
      <c r="UPV82" s="4"/>
      <c r="UPW82" s="4"/>
      <c r="UPX82" s="4"/>
      <c r="UPY82" s="4"/>
      <c r="UPZ82" s="4"/>
      <c r="UQA82" s="4"/>
      <c r="UQB82" s="4"/>
      <c r="UQC82" s="4"/>
      <c r="UQD82" s="4"/>
      <c r="UQE82" s="4"/>
      <c r="UQF82" s="4"/>
      <c r="UQG82" s="4"/>
      <c r="UQH82" s="4"/>
      <c r="UQI82" s="4"/>
      <c r="UQJ82" s="4"/>
      <c r="UQK82" s="4"/>
      <c r="UQL82" s="4"/>
      <c r="UQM82" s="4"/>
      <c r="UQN82" s="4"/>
      <c r="UQO82" s="4"/>
      <c r="UQP82" s="4"/>
      <c r="UQQ82" s="4"/>
      <c r="UQR82" s="4"/>
      <c r="UQS82" s="4"/>
      <c r="UQT82" s="4"/>
      <c r="UQU82" s="4"/>
      <c r="UQV82" s="4"/>
      <c r="UQW82" s="4"/>
      <c r="UQX82" s="4"/>
      <c r="UQY82" s="4"/>
      <c r="UQZ82" s="4"/>
      <c r="URA82" s="4"/>
      <c r="URB82" s="4"/>
      <c r="URC82" s="4"/>
      <c r="URD82" s="4"/>
      <c r="URE82" s="4"/>
      <c r="URF82" s="4"/>
      <c r="URG82" s="4"/>
      <c r="URH82" s="4"/>
      <c r="URI82" s="4"/>
      <c r="URJ82" s="4"/>
      <c r="URK82" s="4"/>
      <c r="URL82" s="4"/>
      <c r="URM82" s="4"/>
      <c r="URN82" s="4"/>
      <c r="URO82" s="4"/>
      <c r="URP82" s="4"/>
      <c r="URQ82" s="4"/>
      <c r="URR82" s="4"/>
      <c r="URS82" s="4"/>
      <c r="URT82" s="4"/>
      <c r="URU82" s="4"/>
      <c r="URV82" s="4"/>
      <c r="URW82" s="4"/>
      <c r="URX82" s="4"/>
      <c r="URY82" s="4"/>
      <c r="URZ82" s="4"/>
      <c r="USA82" s="4"/>
      <c r="USB82" s="4"/>
      <c r="USC82" s="4"/>
      <c r="USD82" s="4"/>
      <c r="USE82" s="4"/>
      <c r="USF82" s="4"/>
      <c r="USG82" s="4"/>
      <c r="USH82" s="4"/>
      <c r="USI82" s="4"/>
      <c r="USJ82" s="4"/>
      <c r="USK82" s="4"/>
      <c r="USL82" s="4"/>
      <c r="USM82" s="4"/>
      <c r="USN82" s="4"/>
      <c r="USO82" s="4"/>
      <c r="USP82" s="4"/>
      <c r="USQ82" s="4"/>
      <c r="USR82" s="4"/>
      <c r="USS82" s="4"/>
      <c r="UST82" s="4"/>
      <c r="USU82" s="4"/>
      <c r="USV82" s="4"/>
      <c r="USW82" s="4"/>
      <c r="USX82" s="4"/>
      <c r="USY82" s="4"/>
      <c r="USZ82" s="4"/>
      <c r="UTA82" s="4"/>
      <c r="UTB82" s="4"/>
      <c r="UTC82" s="4"/>
      <c r="UTD82" s="4"/>
      <c r="UTE82" s="4"/>
      <c r="UTF82" s="4"/>
      <c r="UTG82" s="4"/>
      <c r="UTH82" s="4"/>
      <c r="UTI82" s="4"/>
      <c r="UTJ82" s="4"/>
      <c r="UTK82" s="4"/>
      <c r="UTL82" s="4"/>
      <c r="UTM82" s="4"/>
      <c r="UTN82" s="4"/>
      <c r="UTO82" s="4"/>
      <c r="UTP82" s="4"/>
      <c r="UTQ82" s="4"/>
      <c r="UTR82" s="4"/>
      <c r="UTS82" s="4"/>
      <c r="UTT82" s="4"/>
      <c r="UTU82" s="4"/>
      <c r="UTV82" s="4"/>
      <c r="UTW82" s="4"/>
      <c r="UTX82" s="4"/>
      <c r="UTY82" s="4"/>
      <c r="UTZ82" s="4"/>
      <c r="UUA82" s="4"/>
      <c r="UUB82" s="4"/>
      <c r="UUC82" s="4"/>
      <c r="UUD82" s="4"/>
      <c r="UUE82" s="4"/>
      <c r="UUF82" s="4"/>
      <c r="UUG82" s="4"/>
      <c r="UUH82" s="4"/>
      <c r="UUI82" s="4"/>
      <c r="UUJ82" s="4"/>
      <c r="UUK82" s="4"/>
      <c r="UUL82" s="4"/>
      <c r="UUM82" s="4"/>
      <c r="UUN82" s="4"/>
      <c r="UUO82" s="4"/>
      <c r="UUP82" s="4"/>
      <c r="UUQ82" s="4"/>
      <c r="UUR82" s="4"/>
      <c r="UUS82" s="4"/>
      <c r="UUT82" s="4"/>
      <c r="UUU82" s="4"/>
      <c r="UUV82" s="4"/>
      <c r="UUW82" s="4"/>
      <c r="UUX82" s="4"/>
      <c r="UUY82" s="4"/>
      <c r="UUZ82" s="4"/>
      <c r="UVA82" s="4"/>
      <c r="UVB82" s="4"/>
      <c r="UVC82" s="4"/>
      <c r="UVD82" s="4"/>
      <c r="UVE82" s="4"/>
      <c r="UVF82" s="4"/>
      <c r="UVG82" s="4"/>
      <c r="UVH82" s="4"/>
      <c r="UVI82" s="4"/>
      <c r="UVJ82" s="4"/>
      <c r="UVK82" s="4"/>
      <c r="UVL82" s="4"/>
      <c r="UVM82" s="4"/>
      <c r="UVN82" s="4"/>
      <c r="UVO82" s="4"/>
      <c r="UVP82" s="4"/>
      <c r="UVQ82" s="4"/>
      <c r="UVR82" s="4"/>
      <c r="UVS82" s="4"/>
      <c r="UVT82" s="4"/>
      <c r="UVU82" s="4"/>
      <c r="UVV82" s="4"/>
      <c r="UVW82" s="4"/>
      <c r="UVX82" s="4"/>
      <c r="UVY82" s="4"/>
      <c r="UVZ82" s="4"/>
      <c r="UWA82" s="4"/>
      <c r="UWB82" s="4"/>
      <c r="UWC82" s="4"/>
      <c r="UWD82" s="4"/>
      <c r="UWE82" s="4"/>
      <c r="UWF82" s="4"/>
      <c r="UWG82" s="4"/>
      <c r="UWH82" s="4"/>
      <c r="UWI82" s="4"/>
      <c r="UWJ82" s="4"/>
      <c r="UWK82" s="4"/>
      <c r="UWL82" s="4"/>
      <c r="UWM82" s="4"/>
      <c r="UWN82" s="4"/>
      <c r="UWO82" s="4"/>
      <c r="UWP82" s="4"/>
      <c r="UWQ82" s="4"/>
      <c r="UWR82" s="4"/>
      <c r="UWS82" s="4"/>
      <c r="UWT82" s="4"/>
      <c r="UWU82" s="4"/>
      <c r="UWV82" s="4"/>
      <c r="UWW82" s="4"/>
      <c r="UWX82" s="4"/>
      <c r="UWY82" s="4"/>
      <c r="UWZ82" s="4"/>
      <c r="UXA82" s="4"/>
      <c r="UXB82" s="4"/>
      <c r="UXC82" s="4"/>
      <c r="UXD82" s="4"/>
      <c r="UXE82" s="4"/>
      <c r="UXF82" s="4"/>
      <c r="UXG82" s="4"/>
      <c r="UXH82" s="4"/>
      <c r="UXI82" s="4"/>
      <c r="UXJ82" s="4"/>
      <c r="UXK82" s="4"/>
      <c r="UXL82" s="4"/>
      <c r="UXM82" s="4"/>
      <c r="UXN82" s="4"/>
      <c r="UXO82" s="4"/>
      <c r="UXP82" s="4"/>
      <c r="UXQ82" s="4"/>
      <c r="UXR82" s="4"/>
      <c r="UXS82" s="4"/>
      <c r="UXT82" s="4"/>
      <c r="UXU82" s="4"/>
      <c r="UXV82" s="4"/>
      <c r="UXW82" s="4"/>
      <c r="UXX82" s="4"/>
      <c r="UXY82" s="4"/>
      <c r="UXZ82" s="4"/>
      <c r="UYA82" s="4"/>
      <c r="UYB82" s="4"/>
      <c r="UYC82" s="4"/>
      <c r="UYD82" s="4"/>
      <c r="UYE82" s="4"/>
      <c r="UYF82" s="4"/>
      <c r="UYG82" s="4"/>
      <c r="UYH82" s="4"/>
      <c r="UYI82" s="4"/>
      <c r="UYJ82" s="4"/>
      <c r="UYK82" s="4"/>
      <c r="UYL82" s="4"/>
      <c r="UYM82" s="4"/>
      <c r="UYN82" s="4"/>
      <c r="UYO82" s="4"/>
      <c r="UYP82" s="4"/>
      <c r="UYQ82" s="4"/>
      <c r="UYR82" s="4"/>
      <c r="UYS82" s="4"/>
      <c r="UYT82" s="4"/>
      <c r="UYU82" s="4"/>
      <c r="UYV82" s="4"/>
      <c r="UYW82" s="4"/>
      <c r="UYX82" s="4"/>
      <c r="UYY82" s="4"/>
      <c r="UYZ82" s="4"/>
      <c r="UZA82" s="4"/>
      <c r="UZB82" s="4"/>
      <c r="UZC82" s="4"/>
      <c r="UZD82" s="4"/>
      <c r="UZE82" s="4"/>
      <c r="UZF82" s="4"/>
      <c r="UZG82" s="4"/>
      <c r="UZH82" s="4"/>
      <c r="UZI82" s="4"/>
      <c r="UZJ82" s="4"/>
      <c r="UZK82" s="4"/>
      <c r="UZL82" s="4"/>
      <c r="UZM82" s="4"/>
      <c r="UZN82" s="4"/>
      <c r="UZO82" s="4"/>
      <c r="UZP82" s="4"/>
      <c r="UZQ82" s="4"/>
      <c r="UZR82" s="4"/>
      <c r="UZS82" s="4"/>
      <c r="UZT82" s="4"/>
      <c r="UZU82" s="4"/>
      <c r="UZV82" s="4"/>
      <c r="UZW82" s="4"/>
      <c r="UZX82" s="4"/>
      <c r="UZY82" s="4"/>
      <c r="UZZ82" s="4"/>
      <c r="VAA82" s="4"/>
      <c r="VAB82" s="4"/>
      <c r="VAC82" s="4"/>
      <c r="VAD82" s="4"/>
      <c r="VAE82" s="4"/>
      <c r="VAF82" s="4"/>
      <c r="VAG82" s="4"/>
      <c r="VAH82" s="4"/>
      <c r="VAI82" s="4"/>
      <c r="VAJ82" s="4"/>
      <c r="VAK82" s="4"/>
      <c r="VAL82" s="4"/>
      <c r="VAM82" s="4"/>
      <c r="VAN82" s="4"/>
      <c r="VAO82" s="4"/>
      <c r="VAP82" s="4"/>
      <c r="VAQ82" s="4"/>
      <c r="VAR82" s="4"/>
      <c r="VAS82" s="4"/>
      <c r="VAT82" s="4"/>
      <c r="VAU82" s="4"/>
      <c r="VAV82" s="4"/>
      <c r="VAW82" s="4"/>
      <c r="VAX82" s="4"/>
      <c r="VAY82" s="4"/>
      <c r="VAZ82" s="4"/>
      <c r="VBA82" s="4"/>
      <c r="VBB82" s="4"/>
      <c r="VBC82" s="4"/>
      <c r="VBD82" s="4"/>
      <c r="VBE82" s="4"/>
      <c r="VBF82" s="4"/>
      <c r="VBG82" s="4"/>
      <c r="VBH82" s="4"/>
      <c r="VBI82" s="4"/>
      <c r="VBJ82" s="4"/>
      <c r="VBK82" s="4"/>
      <c r="VBL82" s="4"/>
      <c r="VBM82" s="4"/>
      <c r="VBN82" s="4"/>
      <c r="VBO82" s="4"/>
      <c r="VBP82" s="4"/>
      <c r="VBQ82" s="4"/>
      <c r="VBR82" s="4"/>
      <c r="VBS82" s="4"/>
      <c r="VBT82" s="4"/>
      <c r="VBU82" s="4"/>
      <c r="VBV82" s="4"/>
      <c r="VBW82" s="4"/>
      <c r="VBX82" s="4"/>
      <c r="VBY82" s="4"/>
      <c r="VBZ82" s="4"/>
      <c r="VCA82" s="4"/>
      <c r="VCB82" s="4"/>
      <c r="VCC82" s="4"/>
      <c r="VCD82" s="4"/>
      <c r="VCE82" s="4"/>
      <c r="VCF82" s="4"/>
      <c r="VCG82" s="4"/>
      <c r="VCH82" s="4"/>
      <c r="VCI82" s="4"/>
      <c r="VCJ82" s="4"/>
      <c r="VCK82" s="4"/>
      <c r="VCL82" s="4"/>
      <c r="VCM82" s="4"/>
      <c r="VCN82" s="4"/>
      <c r="VCO82" s="4"/>
      <c r="VCP82" s="4"/>
      <c r="VCQ82" s="4"/>
      <c r="VCR82" s="4"/>
      <c r="VCS82" s="4"/>
      <c r="VCT82" s="4"/>
      <c r="VCU82" s="4"/>
      <c r="VCV82" s="4"/>
      <c r="VCW82" s="4"/>
      <c r="VCX82" s="4"/>
      <c r="VCY82" s="4"/>
      <c r="VCZ82" s="4"/>
      <c r="VDA82" s="4"/>
      <c r="VDB82" s="4"/>
      <c r="VDC82" s="4"/>
      <c r="VDD82" s="4"/>
      <c r="VDE82" s="4"/>
      <c r="VDF82" s="4"/>
      <c r="VDG82" s="4"/>
      <c r="VDH82" s="4"/>
      <c r="VDI82" s="4"/>
      <c r="VDJ82" s="4"/>
      <c r="VDK82" s="4"/>
      <c r="VDL82" s="4"/>
      <c r="VDM82" s="4"/>
      <c r="VDN82" s="4"/>
      <c r="VDO82" s="4"/>
      <c r="VDP82" s="4"/>
      <c r="VDQ82" s="4"/>
      <c r="VDR82" s="4"/>
      <c r="VDS82" s="4"/>
      <c r="VDT82" s="4"/>
      <c r="VDU82" s="4"/>
      <c r="VDV82" s="4"/>
      <c r="VDW82" s="4"/>
      <c r="VDX82" s="4"/>
      <c r="VDY82" s="4"/>
      <c r="VDZ82" s="4"/>
      <c r="VEA82" s="4"/>
      <c r="VEB82" s="4"/>
      <c r="VEC82" s="4"/>
      <c r="VED82" s="4"/>
      <c r="VEE82" s="4"/>
      <c r="VEF82" s="4"/>
      <c r="VEG82" s="4"/>
      <c r="VEH82" s="4"/>
      <c r="VEI82" s="4"/>
      <c r="VEJ82" s="4"/>
      <c r="VEK82" s="4"/>
      <c r="VEL82" s="4"/>
      <c r="VEM82" s="4"/>
      <c r="VEN82" s="4"/>
      <c r="VEO82" s="4"/>
      <c r="VEP82" s="4"/>
      <c r="VEQ82" s="4"/>
      <c r="VER82" s="4"/>
      <c r="VES82" s="4"/>
      <c r="VET82" s="4"/>
      <c r="VEU82" s="4"/>
      <c r="VEV82" s="4"/>
      <c r="VEW82" s="4"/>
      <c r="VEX82" s="4"/>
      <c r="VEY82" s="4"/>
      <c r="VEZ82" s="4"/>
      <c r="VFA82" s="4"/>
      <c r="VFB82" s="4"/>
      <c r="VFC82" s="4"/>
      <c r="VFD82" s="4"/>
      <c r="VFE82" s="4"/>
      <c r="VFF82" s="4"/>
      <c r="VFG82" s="4"/>
      <c r="VFH82" s="4"/>
      <c r="VFI82" s="4"/>
      <c r="VFJ82" s="4"/>
      <c r="VFK82" s="4"/>
      <c r="VFL82" s="4"/>
      <c r="VFM82" s="4"/>
      <c r="VFN82" s="4"/>
      <c r="VFO82" s="4"/>
      <c r="VFP82" s="4"/>
      <c r="VFQ82" s="4"/>
      <c r="VFR82" s="4"/>
      <c r="VFS82" s="4"/>
      <c r="VFT82" s="4"/>
      <c r="VFU82" s="4"/>
      <c r="VFV82" s="4"/>
      <c r="VFW82" s="4"/>
      <c r="VFX82" s="4"/>
      <c r="VFY82" s="4"/>
      <c r="VFZ82" s="4"/>
      <c r="VGA82" s="4"/>
      <c r="VGB82" s="4"/>
      <c r="VGC82" s="4"/>
      <c r="VGD82" s="4"/>
      <c r="VGE82" s="4"/>
      <c r="VGF82" s="4"/>
      <c r="VGG82" s="4"/>
      <c r="VGH82" s="4"/>
      <c r="VGI82" s="4"/>
      <c r="VGJ82" s="4"/>
      <c r="VGK82" s="4"/>
      <c r="VGL82" s="4"/>
      <c r="VGM82" s="4"/>
      <c r="VGN82" s="4"/>
      <c r="VGO82" s="4"/>
      <c r="VGP82" s="4"/>
      <c r="VGQ82" s="4"/>
      <c r="VGR82" s="4"/>
      <c r="VGS82" s="4"/>
      <c r="VGT82" s="4"/>
      <c r="VGU82" s="4"/>
      <c r="VGV82" s="4"/>
      <c r="VGW82" s="4"/>
      <c r="VGX82" s="4"/>
      <c r="VGY82" s="4"/>
      <c r="VGZ82" s="4"/>
      <c r="VHA82" s="4"/>
      <c r="VHB82" s="4"/>
      <c r="VHC82" s="4"/>
      <c r="VHD82" s="4"/>
      <c r="VHE82" s="4"/>
      <c r="VHF82" s="4"/>
      <c r="VHG82" s="4"/>
      <c r="VHH82" s="4"/>
      <c r="VHI82" s="4"/>
      <c r="VHJ82" s="4"/>
      <c r="VHK82" s="4"/>
      <c r="VHL82" s="4"/>
      <c r="VHM82" s="4"/>
      <c r="VHN82" s="4"/>
      <c r="VHO82" s="4"/>
      <c r="VHP82" s="4"/>
      <c r="VHQ82" s="4"/>
      <c r="VHR82" s="4"/>
      <c r="VHS82" s="4"/>
      <c r="VHT82" s="4"/>
      <c r="VHU82" s="4"/>
      <c r="VHV82" s="4"/>
      <c r="VHW82" s="4"/>
      <c r="VHX82" s="4"/>
      <c r="VHY82" s="4"/>
      <c r="VHZ82" s="4"/>
      <c r="VIA82" s="4"/>
      <c r="VIB82" s="4"/>
      <c r="VIC82" s="4"/>
      <c r="VID82" s="4"/>
      <c r="VIE82" s="4"/>
      <c r="VIF82" s="4"/>
      <c r="VIG82" s="4"/>
      <c r="VIH82" s="4"/>
      <c r="VII82" s="4"/>
      <c r="VIJ82" s="4"/>
      <c r="VIK82" s="4"/>
      <c r="VIL82" s="4"/>
      <c r="VIM82" s="4"/>
      <c r="VIN82" s="4"/>
      <c r="VIO82" s="4"/>
      <c r="VIP82" s="4"/>
      <c r="VIQ82" s="4"/>
      <c r="VIR82" s="4"/>
      <c r="VIS82" s="4"/>
      <c r="VIT82" s="4"/>
      <c r="VIU82" s="4"/>
      <c r="VIV82" s="4"/>
      <c r="VIW82" s="4"/>
      <c r="VIX82" s="4"/>
      <c r="VIY82" s="4"/>
      <c r="VIZ82" s="4"/>
      <c r="VJA82" s="4"/>
      <c r="VJB82" s="4"/>
      <c r="VJC82" s="4"/>
      <c r="VJD82" s="4"/>
      <c r="VJE82" s="4"/>
      <c r="VJF82" s="4"/>
      <c r="VJG82" s="4"/>
      <c r="VJH82" s="4"/>
      <c r="VJI82" s="4"/>
      <c r="VJJ82" s="4"/>
      <c r="VJK82" s="4"/>
      <c r="VJL82" s="4"/>
      <c r="VJM82" s="4"/>
      <c r="VJN82" s="4"/>
      <c r="VJO82" s="4"/>
      <c r="VJP82" s="4"/>
      <c r="VJQ82" s="4"/>
      <c r="VJR82" s="4"/>
      <c r="VJS82" s="4"/>
      <c r="VJT82" s="4"/>
      <c r="VJU82" s="4"/>
      <c r="VJV82" s="4"/>
      <c r="VJW82" s="4"/>
      <c r="VJX82" s="4"/>
      <c r="VJY82" s="4"/>
      <c r="VJZ82" s="4"/>
      <c r="VKA82" s="4"/>
      <c r="VKB82" s="4"/>
      <c r="VKC82" s="4"/>
      <c r="VKD82" s="4"/>
      <c r="VKE82" s="4"/>
      <c r="VKF82" s="4"/>
      <c r="VKG82" s="4"/>
      <c r="VKH82" s="4"/>
      <c r="VKI82" s="4"/>
      <c r="VKJ82" s="4"/>
      <c r="VKK82" s="4"/>
      <c r="VKL82" s="4"/>
      <c r="VKM82" s="4"/>
      <c r="VKN82" s="4"/>
      <c r="VKO82" s="4"/>
      <c r="VKP82" s="4"/>
      <c r="VKQ82" s="4"/>
      <c r="VKR82" s="4"/>
      <c r="VKS82" s="4"/>
      <c r="VKT82" s="4"/>
      <c r="VKU82" s="4"/>
      <c r="VKV82" s="4"/>
      <c r="VKW82" s="4"/>
      <c r="VKX82" s="4"/>
      <c r="VKY82" s="4"/>
      <c r="VKZ82" s="4"/>
      <c r="VLA82" s="4"/>
      <c r="VLB82" s="4"/>
      <c r="VLC82" s="4"/>
      <c r="VLD82" s="4"/>
      <c r="VLE82" s="4"/>
      <c r="VLF82" s="4"/>
      <c r="VLG82" s="4"/>
      <c r="VLH82" s="4"/>
      <c r="VLI82" s="4"/>
      <c r="VLJ82" s="4"/>
      <c r="VLK82" s="4"/>
      <c r="VLL82" s="4"/>
      <c r="VLM82" s="4"/>
      <c r="VLN82" s="4"/>
      <c r="VLO82" s="4"/>
      <c r="VLP82" s="4"/>
      <c r="VLQ82" s="4"/>
      <c r="VLR82" s="4"/>
      <c r="VLS82" s="4"/>
      <c r="VLT82" s="4"/>
      <c r="VLU82" s="4"/>
      <c r="VLV82" s="4"/>
      <c r="VLW82" s="4"/>
      <c r="VLX82" s="4"/>
      <c r="VLY82" s="4"/>
      <c r="VLZ82" s="4"/>
      <c r="VMA82" s="4"/>
      <c r="VMB82" s="4"/>
      <c r="VMC82" s="4"/>
      <c r="VMD82" s="4"/>
      <c r="VME82" s="4"/>
      <c r="VMF82" s="4"/>
      <c r="VMG82" s="4"/>
      <c r="VMH82" s="4"/>
      <c r="VMI82" s="4"/>
      <c r="VMJ82" s="4"/>
      <c r="VMK82" s="4"/>
      <c r="VML82" s="4"/>
      <c r="VMM82" s="4"/>
      <c r="VMN82" s="4"/>
      <c r="VMO82" s="4"/>
      <c r="VMP82" s="4"/>
      <c r="VMQ82" s="4"/>
      <c r="VMR82" s="4"/>
      <c r="VMS82" s="4"/>
      <c r="VMT82" s="4"/>
      <c r="VMU82" s="4"/>
      <c r="VMV82" s="4"/>
      <c r="VMW82" s="4"/>
      <c r="VMX82" s="4"/>
      <c r="VMY82" s="4"/>
      <c r="VMZ82" s="4"/>
      <c r="VNA82" s="4"/>
      <c r="VNB82" s="4"/>
      <c r="VNC82" s="4"/>
      <c r="VND82" s="4"/>
      <c r="VNE82" s="4"/>
      <c r="VNF82" s="4"/>
      <c r="VNG82" s="4"/>
      <c r="VNH82" s="4"/>
      <c r="VNI82" s="4"/>
      <c r="VNJ82" s="4"/>
      <c r="VNK82" s="4"/>
      <c r="VNL82" s="4"/>
      <c r="VNM82" s="4"/>
      <c r="VNN82" s="4"/>
      <c r="VNO82" s="4"/>
      <c r="VNP82" s="4"/>
      <c r="VNQ82" s="4"/>
      <c r="VNR82" s="4"/>
      <c r="VNS82" s="4"/>
      <c r="VNT82" s="4"/>
      <c r="VNU82" s="4"/>
      <c r="VNV82" s="4"/>
      <c r="VNW82" s="4"/>
      <c r="VNX82" s="4"/>
      <c r="VNY82" s="4"/>
      <c r="VNZ82" s="4"/>
      <c r="VOA82" s="4"/>
      <c r="VOB82" s="4"/>
      <c r="VOC82" s="4"/>
      <c r="VOD82" s="4"/>
      <c r="VOE82" s="4"/>
      <c r="VOF82" s="4"/>
      <c r="VOG82" s="4"/>
      <c r="VOH82" s="4"/>
      <c r="VOI82" s="4"/>
      <c r="VOJ82" s="4"/>
      <c r="VOK82" s="4"/>
      <c r="VOL82" s="4"/>
      <c r="VOM82" s="4"/>
      <c r="VON82" s="4"/>
      <c r="VOO82" s="4"/>
      <c r="VOP82" s="4"/>
      <c r="VOQ82" s="4"/>
      <c r="VOR82" s="4"/>
      <c r="VOS82" s="4"/>
      <c r="VOT82" s="4"/>
      <c r="VOU82" s="4"/>
      <c r="VOV82" s="4"/>
      <c r="VOW82" s="4"/>
      <c r="VOX82" s="4"/>
      <c r="VOY82" s="4"/>
      <c r="VOZ82" s="4"/>
      <c r="VPA82" s="4"/>
      <c r="VPB82" s="4"/>
      <c r="VPC82" s="4"/>
      <c r="VPD82" s="4"/>
      <c r="VPE82" s="4"/>
      <c r="VPF82" s="4"/>
      <c r="VPG82" s="4"/>
      <c r="VPH82" s="4"/>
      <c r="VPI82" s="4"/>
      <c r="VPJ82" s="4"/>
      <c r="VPK82" s="4"/>
      <c r="VPL82" s="4"/>
      <c r="VPM82" s="4"/>
      <c r="VPN82" s="4"/>
      <c r="VPO82" s="4"/>
      <c r="VPP82" s="4"/>
      <c r="VPQ82" s="4"/>
      <c r="VPR82" s="4"/>
      <c r="VPS82" s="4"/>
      <c r="VPT82" s="4"/>
      <c r="VPU82" s="4"/>
      <c r="VPV82" s="4"/>
      <c r="VPW82" s="4"/>
      <c r="VPX82" s="4"/>
      <c r="VPY82" s="4"/>
      <c r="VPZ82" s="4"/>
      <c r="VQA82" s="4"/>
      <c r="VQB82" s="4"/>
      <c r="VQC82" s="4"/>
      <c r="VQD82" s="4"/>
      <c r="VQE82" s="4"/>
      <c r="VQF82" s="4"/>
      <c r="VQG82" s="4"/>
      <c r="VQH82" s="4"/>
      <c r="VQI82" s="4"/>
      <c r="VQJ82" s="4"/>
      <c r="VQK82" s="4"/>
      <c r="VQL82" s="4"/>
      <c r="VQM82" s="4"/>
      <c r="VQN82" s="4"/>
      <c r="VQO82" s="4"/>
      <c r="VQP82" s="4"/>
      <c r="VQQ82" s="4"/>
      <c r="VQR82" s="4"/>
      <c r="VQS82" s="4"/>
      <c r="VQT82" s="4"/>
      <c r="VQU82" s="4"/>
      <c r="VQV82" s="4"/>
      <c r="VQW82" s="4"/>
      <c r="VQX82" s="4"/>
      <c r="VQY82" s="4"/>
      <c r="VQZ82" s="4"/>
      <c r="VRA82" s="4"/>
      <c r="VRB82" s="4"/>
      <c r="VRC82" s="4"/>
      <c r="VRD82" s="4"/>
      <c r="VRE82" s="4"/>
      <c r="VRF82" s="4"/>
      <c r="VRG82" s="4"/>
      <c r="VRH82" s="4"/>
      <c r="VRI82" s="4"/>
      <c r="VRJ82" s="4"/>
      <c r="VRK82" s="4"/>
      <c r="VRL82" s="4"/>
      <c r="VRM82" s="4"/>
      <c r="VRN82" s="4"/>
      <c r="VRO82" s="4"/>
      <c r="VRP82" s="4"/>
      <c r="VRQ82" s="4"/>
      <c r="VRR82" s="4"/>
      <c r="VRS82" s="4"/>
      <c r="VRT82" s="4"/>
      <c r="VRU82" s="4"/>
      <c r="VRV82" s="4"/>
      <c r="VRW82" s="4"/>
      <c r="VRX82" s="4"/>
      <c r="VRY82" s="4"/>
      <c r="VRZ82" s="4"/>
      <c r="VSA82" s="4"/>
      <c r="VSB82" s="4"/>
      <c r="VSC82" s="4"/>
      <c r="VSD82" s="4"/>
      <c r="VSE82" s="4"/>
      <c r="VSF82" s="4"/>
      <c r="VSG82" s="4"/>
      <c r="VSH82" s="4"/>
      <c r="VSI82" s="4"/>
      <c r="VSJ82" s="4"/>
      <c r="VSK82" s="4"/>
      <c r="VSL82" s="4"/>
      <c r="VSM82" s="4"/>
      <c r="VSN82" s="4"/>
      <c r="VSO82" s="4"/>
      <c r="VSP82" s="4"/>
      <c r="VSQ82" s="4"/>
      <c r="VSR82" s="4"/>
      <c r="VSS82" s="4"/>
      <c r="VST82" s="4"/>
      <c r="VSU82" s="4"/>
      <c r="VSV82" s="4"/>
      <c r="VSW82" s="4"/>
      <c r="VSX82" s="4"/>
      <c r="VSY82" s="4"/>
      <c r="VSZ82" s="4"/>
      <c r="VTA82" s="4"/>
      <c r="VTB82" s="4"/>
      <c r="VTC82" s="4"/>
      <c r="VTD82" s="4"/>
      <c r="VTE82" s="4"/>
      <c r="VTF82" s="4"/>
      <c r="VTG82" s="4"/>
      <c r="VTH82" s="4"/>
      <c r="VTI82" s="4"/>
      <c r="VTJ82" s="4"/>
      <c r="VTK82" s="4"/>
      <c r="VTL82" s="4"/>
      <c r="VTM82" s="4"/>
      <c r="VTN82" s="4"/>
      <c r="VTO82" s="4"/>
      <c r="VTP82" s="4"/>
      <c r="VTQ82" s="4"/>
      <c r="VTR82" s="4"/>
      <c r="VTS82" s="4"/>
      <c r="VTT82" s="4"/>
      <c r="VTU82" s="4"/>
      <c r="VTV82" s="4"/>
      <c r="VTW82" s="4"/>
      <c r="VTX82" s="4"/>
      <c r="VTY82" s="4"/>
      <c r="VTZ82" s="4"/>
      <c r="VUA82" s="4"/>
      <c r="VUB82" s="4"/>
      <c r="VUC82" s="4"/>
      <c r="VUD82" s="4"/>
      <c r="VUE82" s="4"/>
      <c r="VUF82" s="4"/>
      <c r="VUG82" s="4"/>
      <c r="VUH82" s="4"/>
      <c r="VUI82" s="4"/>
      <c r="VUJ82" s="4"/>
      <c r="VUK82" s="4"/>
      <c r="VUL82" s="4"/>
      <c r="VUM82" s="4"/>
      <c r="VUN82" s="4"/>
      <c r="VUO82" s="4"/>
      <c r="VUP82" s="4"/>
      <c r="VUQ82" s="4"/>
      <c r="VUR82" s="4"/>
      <c r="VUS82" s="4"/>
      <c r="VUT82" s="4"/>
      <c r="VUU82" s="4"/>
      <c r="VUV82" s="4"/>
      <c r="VUW82" s="4"/>
      <c r="VUX82" s="4"/>
      <c r="VUY82" s="4"/>
      <c r="VUZ82" s="4"/>
      <c r="VVA82" s="4"/>
      <c r="VVB82" s="4"/>
      <c r="VVC82" s="4"/>
      <c r="VVD82" s="4"/>
      <c r="VVE82" s="4"/>
      <c r="VVF82" s="4"/>
      <c r="VVG82" s="4"/>
      <c r="VVH82" s="4"/>
      <c r="VVI82" s="4"/>
      <c r="VVJ82" s="4"/>
      <c r="VVK82" s="4"/>
      <c r="VVL82" s="4"/>
      <c r="VVM82" s="4"/>
      <c r="VVN82" s="4"/>
      <c r="VVO82" s="4"/>
      <c r="VVP82" s="4"/>
      <c r="VVQ82" s="4"/>
      <c r="VVR82" s="4"/>
      <c r="VVS82" s="4"/>
      <c r="VVT82" s="4"/>
      <c r="VVU82" s="4"/>
      <c r="VVV82" s="4"/>
      <c r="VVW82" s="4"/>
      <c r="VVX82" s="4"/>
      <c r="VVY82" s="4"/>
      <c r="VVZ82" s="4"/>
      <c r="VWA82" s="4"/>
      <c r="VWB82" s="4"/>
      <c r="VWC82" s="4"/>
      <c r="VWD82" s="4"/>
      <c r="VWE82" s="4"/>
      <c r="VWF82" s="4"/>
      <c r="VWG82" s="4"/>
      <c r="VWH82" s="4"/>
      <c r="VWI82" s="4"/>
      <c r="VWJ82" s="4"/>
      <c r="VWK82" s="4"/>
      <c r="VWL82" s="4"/>
      <c r="VWM82" s="4"/>
      <c r="VWN82" s="4"/>
      <c r="VWO82" s="4"/>
      <c r="VWP82" s="4"/>
      <c r="VWQ82" s="4"/>
      <c r="VWR82" s="4"/>
      <c r="VWS82" s="4"/>
      <c r="VWT82" s="4"/>
      <c r="VWU82" s="4"/>
      <c r="VWV82" s="4"/>
      <c r="VWW82" s="4"/>
      <c r="VWX82" s="4"/>
      <c r="VWY82" s="4"/>
      <c r="VWZ82" s="4"/>
      <c r="VXA82" s="4"/>
      <c r="VXB82" s="4"/>
      <c r="VXC82" s="4"/>
      <c r="VXD82" s="4"/>
      <c r="VXE82" s="4"/>
      <c r="VXF82" s="4"/>
      <c r="VXG82" s="4"/>
      <c r="VXH82" s="4"/>
      <c r="VXI82" s="4"/>
      <c r="VXJ82" s="4"/>
      <c r="VXK82" s="4"/>
      <c r="VXL82" s="4"/>
      <c r="VXM82" s="4"/>
      <c r="VXN82" s="4"/>
      <c r="VXO82" s="4"/>
      <c r="VXP82" s="4"/>
      <c r="VXQ82" s="4"/>
      <c r="VXR82" s="4"/>
      <c r="VXS82" s="4"/>
      <c r="VXT82" s="4"/>
      <c r="VXU82" s="4"/>
      <c r="VXV82" s="4"/>
      <c r="VXW82" s="4"/>
      <c r="VXX82" s="4"/>
      <c r="VXY82" s="4"/>
      <c r="VXZ82" s="4"/>
      <c r="VYA82" s="4"/>
      <c r="VYB82" s="4"/>
      <c r="VYC82" s="4"/>
      <c r="VYD82" s="4"/>
      <c r="VYE82" s="4"/>
      <c r="VYF82" s="4"/>
      <c r="VYG82" s="4"/>
      <c r="VYH82" s="4"/>
      <c r="VYI82" s="4"/>
      <c r="VYJ82" s="4"/>
      <c r="VYK82" s="4"/>
      <c r="VYL82" s="4"/>
      <c r="VYM82" s="4"/>
      <c r="VYN82" s="4"/>
      <c r="VYO82" s="4"/>
      <c r="VYP82" s="4"/>
      <c r="VYQ82" s="4"/>
      <c r="VYR82" s="4"/>
      <c r="VYS82" s="4"/>
      <c r="VYT82" s="4"/>
      <c r="VYU82" s="4"/>
      <c r="VYV82" s="4"/>
      <c r="VYW82" s="4"/>
      <c r="VYX82" s="4"/>
      <c r="VYY82" s="4"/>
      <c r="VYZ82" s="4"/>
      <c r="VZA82" s="4"/>
      <c r="VZB82" s="4"/>
      <c r="VZC82" s="4"/>
      <c r="VZD82" s="4"/>
      <c r="VZE82" s="4"/>
      <c r="VZF82" s="4"/>
      <c r="VZG82" s="4"/>
      <c r="VZH82" s="4"/>
      <c r="VZI82" s="4"/>
      <c r="VZJ82" s="4"/>
      <c r="VZK82" s="4"/>
      <c r="VZL82" s="4"/>
      <c r="VZM82" s="4"/>
      <c r="VZN82" s="4"/>
      <c r="VZO82" s="4"/>
      <c r="VZP82" s="4"/>
      <c r="VZQ82" s="4"/>
      <c r="VZR82" s="4"/>
      <c r="VZS82" s="4"/>
      <c r="VZT82" s="4"/>
      <c r="VZU82" s="4"/>
      <c r="VZV82" s="4"/>
      <c r="VZW82" s="4"/>
      <c r="VZX82" s="4"/>
      <c r="VZY82" s="4"/>
      <c r="VZZ82" s="4"/>
      <c r="WAA82" s="4"/>
      <c r="WAB82" s="4"/>
      <c r="WAC82" s="4"/>
      <c r="WAD82" s="4"/>
      <c r="WAE82" s="4"/>
      <c r="WAF82" s="4"/>
      <c r="WAG82" s="4"/>
      <c r="WAH82" s="4"/>
      <c r="WAI82" s="4"/>
      <c r="WAJ82" s="4"/>
      <c r="WAK82" s="4"/>
      <c r="WAL82" s="4"/>
      <c r="WAM82" s="4"/>
      <c r="WAN82" s="4"/>
      <c r="WAO82" s="4"/>
      <c r="WAP82" s="4"/>
      <c r="WAQ82" s="4"/>
      <c r="WAR82" s="4"/>
      <c r="WAS82" s="4"/>
      <c r="WAT82" s="4"/>
      <c r="WAU82" s="4"/>
      <c r="WAV82" s="4"/>
      <c r="WAW82" s="4"/>
      <c r="WAX82" s="4"/>
      <c r="WAY82" s="4"/>
      <c r="WAZ82" s="4"/>
      <c r="WBA82" s="4"/>
      <c r="WBB82" s="4"/>
      <c r="WBC82" s="4"/>
      <c r="WBD82" s="4"/>
      <c r="WBE82" s="4"/>
      <c r="WBF82" s="4"/>
      <c r="WBG82" s="4"/>
      <c r="WBH82" s="4"/>
      <c r="WBI82" s="4"/>
      <c r="WBJ82" s="4"/>
      <c r="WBK82" s="4"/>
      <c r="WBL82" s="4"/>
      <c r="WBM82" s="4"/>
      <c r="WBN82" s="4"/>
      <c r="WBO82" s="4"/>
      <c r="WBP82" s="4"/>
      <c r="WBQ82" s="4"/>
      <c r="WBR82" s="4"/>
      <c r="WBS82" s="4"/>
      <c r="WBT82" s="4"/>
      <c r="WBU82" s="4"/>
      <c r="WBV82" s="4"/>
      <c r="WBW82" s="4"/>
      <c r="WBX82" s="4"/>
      <c r="WBY82" s="4"/>
      <c r="WBZ82" s="4"/>
      <c r="WCA82" s="4"/>
      <c r="WCB82" s="4"/>
      <c r="WCC82" s="4"/>
      <c r="WCD82" s="4"/>
      <c r="WCE82" s="4"/>
      <c r="WCF82" s="4"/>
      <c r="WCG82" s="4"/>
      <c r="WCH82" s="4"/>
      <c r="WCI82" s="4"/>
      <c r="WCJ82" s="4"/>
      <c r="WCK82" s="4"/>
      <c r="WCL82" s="4"/>
      <c r="WCM82" s="4"/>
      <c r="WCN82" s="4"/>
      <c r="WCO82" s="4"/>
      <c r="WCP82" s="4"/>
      <c r="WCQ82" s="4"/>
      <c r="WCR82" s="4"/>
      <c r="WCS82" s="4"/>
      <c r="WCT82" s="4"/>
      <c r="WCU82" s="4"/>
      <c r="WCV82" s="4"/>
      <c r="WCW82" s="4"/>
      <c r="WCX82" s="4"/>
      <c r="WCY82" s="4"/>
      <c r="WCZ82" s="4"/>
      <c r="WDA82" s="4"/>
      <c r="WDB82" s="4"/>
      <c r="WDC82" s="4"/>
      <c r="WDD82" s="4"/>
      <c r="WDE82" s="4"/>
      <c r="WDF82" s="4"/>
      <c r="WDG82" s="4"/>
      <c r="WDH82" s="4"/>
      <c r="WDI82" s="4"/>
      <c r="WDJ82" s="4"/>
      <c r="WDK82" s="4"/>
      <c r="WDL82" s="4"/>
      <c r="WDM82" s="4"/>
      <c r="WDN82" s="4"/>
      <c r="WDO82" s="4"/>
      <c r="WDP82" s="4"/>
      <c r="WDQ82" s="4"/>
      <c r="WDR82" s="4"/>
      <c r="WDS82" s="4"/>
      <c r="WDT82" s="4"/>
      <c r="WDU82" s="4"/>
      <c r="WDV82" s="4"/>
      <c r="WDW82" s="4"/>
      <c r="WDX82" s="4"/>
      <c r="WDY82" s="4"/>
      <c r="WDZ82" s="4"/>
      <c r="WEA82" s="4"/>
      <c r="WEB82" s="4"/>
      <c r="WEC82" s="4"/>
      <c r="WED82" s="4"/>
      <c r="WEE82" s="4"/>
      <c r="WEF82" s="4"/>
      <c r="WEG82" s="4"/>
      <c r="WEH82" s="4"/>
      <c r="WEI82" s="4"/>
      <c r="WEJ82" s="4"/>
      <c r="WEK82" s="4"/>
      <c r="WEL82" s="4"/>
      <c r="WEM82" s="4"/>
      <c r="WEN82" s="4"/>
      <c r="WEO82" s="4"/>
      <c r="WEP82" s="4"/>
      <c r="WEQ82" s="4"/>
      <c r="WER82" s="4"/>
      <c r="WES82" s="4"/>
      <c r="WET82" s="4"/>
      <c r="WEU82" s="4"/>
      <c r="WEV82" s="4"/>
      <c r="WEW82" s="4"/>
      <c r="WEX82" s="4"/>
      <c r="WEY82" s="4"/>
      <c r="WEZ82" s="4"/>
      <c r="WFA82" s="4"/>
      <c r="WFB82" s="4"/>
      <c r="WFC82" s="4"/>
      <c r="WFD82" s="4"/>
      <c r="WFE82" s="4"/>
      <c r="WFF82" s="4"/>
      <c r="WFG82" s="4"/>
      <c r="WFH82" s="4"/>
      <c r="WFI82" s="4"/>
      <c r="WFJ82" s="4"/>
      <c r="WFK82" s="4"/>
      <c r="WFL82" s="4"/>
      <c r="WFM82" s="4"/>
      <c r="WFN82" s="4"/>
      <c r="WFO82" s="4"/>
      <c r="WFP82" s="4"/>
      <c r="WFQ82" s="4"/>
      <c r="WFR82" s="4"/>
      <c r="WFS82" s="4"/>
      <c r="WFT82" s="4"/>
      <c r="WFU82" s="4"/>
      <c r="WFV82" s="4"/>
      <c r="WFW82" s="4"/>
      <c r="WFX82" s="4"/>
      <c r="WFY82" s="4"/>
      <c r="WFZ82" s="4"/>
      <c r="WGA82" s="4"/>
      <c r="WGB82" s="4"/>
      <c r="WGC82" s="4"/>
      <c r="WGD82" s="4"/>
      <c r="WGE82" s="4"/>
      <c r="WGF82" s="4"/>
      <c r="WGG82" s="4"/>
      <c r="WGH82" s="4"/>
      <c r="WGI82" s="4"/>
      <c r="WGJ82" s="4"/>
      <c r="WGK82" s="4"/>
      <c r="WGL82" s="4"/>
      <c r="WGM82" s="4"/>
      <c r="WGN82" s="4"/>
      <c r="WGO82" s="4"/>
      <c r="WGP82" s="4"/>
      <c r="WGQ82" s="4"/>
      <c r="WGR82" s="4"/>
      <c r="WGS82" s="4"/>
      <c r="WGT82" s="4"/>
      <c r="WGU82" s="4"/>
      <c r="WGV82" s="4"/>
      <c r="WGW82" s="4"/>
      <c r="WGX82" s="4"/>
      <c r="WGY82" s="4"/>
      <c r="WGZ82" s="4"/>
      <c r="WHA82" s="4"/>
      <c r="WHB82" s="4"/>
      <c r="WHC82" s="4"/>
      <c r="WHD82" s="4"/>
      <c r="WHE82" s="4"/>
      <c r="WHF82" s="4"/>
      <c r="WHG82" s="4"/>
      <c r="WHH82" s="4"/>
      <c r="WHI82" s="4"/>
      <c r="WHJ82" s="4"/>
      <c r="WHK82" s="4"/>
      <c r="WHL82" s="4"/>
      <c r="WHM82" s="4"/>
      <c r="WHN82" s="4"/>
      <c r="WHO82" s="4"/>
      <c r="WHP82" s="4"/>
      <c r="WHQ82" s="4"/>
      <c r="WHR82" s="4"/>
      <c r="WHS82" s="4"/>
      <c r="WHT82" s="4"/>
      <c r="WHU82" s="4"/>
      <c r="WHV82" s="4"/>
      <c r="WHW82" s="4"/>
      <c r="WHX82" s="4"/>
      <c r="WHY82" s="4"/>
      <c r="WHZ82" s="4"/>
      <c r="WIA82" s="4"/>
      <c r="WIB82" s="4"/>
      <c r="WIC82" s="4"/>
      <c r="WID82" s="4"/>
      <c r="WIE82" s="4"/>
      <c r="WIF82" s="4"/>
      <c r="WIG82" s="4"/>
      <c r="WIH82" s="4"/>
      <c r="WII82" s="4"/>
      <c r="WIJ82" s="4"/>
      <c r="WIK82" s="4"/>
      <c r="WIL82" s="4"/>
      <c r="WIM82" s="4"/>
      <c r="WIN82" s="4"/>
      <c r="WIO82" s="4"/>
      <c r="WIP82" s="4"/>
      <c r="WIQ82" s="4"/>
      <c r="WIR82" s="4"/>
      <c r="WIS82" s="4"/>
      <c r="WIT82" s="4"/>
      <c r="WIU82" s="4"/>
      <c r="WIV82" s="4"/>
      <c r="WIW82" s="4"/>
      <c r="WIX82" s="4"/>
      <c r="WIY82" s="4"/>
      <c r="WIZ82" s="4"/>
      <c r="WJA82" s="4"/>
      <c r="WJB82" s="4"/>
      <c r="WJC82" s="4"/>
      <c r="WJD82" s="4"/>
      <c r="WJE82" s="4"/>
      <c r="WJF82" s="4"/>
      <c r="WJG82" s="4"/>
      <c r="WJH82" s="4"/>
      <c r="WJI82" s="4"/>
      <c r="WJJ82" s="4"/>
      <c r="WJK82" s="4"/>
      <c r="WJL82" s="4"/>
      <c r="WJM82" s="4"/>
      <c r="WJN82" s="4"/>
      <c r="WJO82" s="4"/>
      <c r="WJP82" s="4"/>
      <c r="WJQ82" s="4"/>
      <c r="WJR82" s="4"/>
      <c r="WJS82" s="4"/>
      <c r="WJT82" s="4"/>
      <c r="WJU82" s="4"/>
      <c r="WJV82" s="4"/>
      <c r="WJW82" s="4"/>
      <c r="WJX82" s="4"/>
      <c r="WJY82" s="4"/>
      <c r="WJZ82" s="4"/>
      <c r="WKA82" s="4"/>
      <c r="WKB82" s="4"/>
      <c r="WKC82" s="4"/>
      <c r="WKD82" s="4"/>
      <c r="WKE82" s="4"/>
      <c r="WKF82" s="4"/>
      <c r="WKG82" s="4"/>
      <c r="WKH82" s="4"/>
      <c r="WKI82" s="4"/>
      <c r="WKJ82" s="4"/>
      <c r="WKK82" s="4"/>
      <c r="WKL82" s="4"/>
      <c r="WKM82" s="4"/>
      <c r="WKN82" s="4"/>
      <c r="WKO82" s="4"/>
      <c r="WKP82" s="4"/>
      <c r="WKQ82" s="4"/>
      <c r="WKR82" s="4"/>
      <c r="WKS82" s="4"/>
      <c r="WKT82" s="4"/>
      <c r="WKU82" s="4"/>
      <c r="WKV82" s="4"/>
      <c r="WKW82" s="4"/>
      <c r="WKX82" s="4"/>
      <c r="WKY82" s="4"/>
      <c r="WKZ82" s="4"/>
      <c r="WLA82" s="4"/>
      <c r="WLB82" s="4"/>
      <c r="WLC82" s="4"/>
      <c r="WLD82" s="4"/>
      <c r="WLE82" s="4"/>
      <c r="WLF82" s="4"/>
      <c r="WLG82" s="4"/>
      <c r="WLH82" s="4"/>
      <c r="WLI82" s="4"/>
      <c r="WLJ82" s="4"/>
      <c r="WLK82" s="4"/>
      <c r="WLL82" s="4"/>
      <c r="WLM82" s="4"/>
      <c r="WLN82" s="4"/>
      <c r="WLO82" s="4"/>
      <c r="WLP82" s="4"/>
      <c r="WLQ82" s="4"/>
      <c r="WLR82" s="4"/>
      <c r="WLS82" s="4"/>
      <c r="WLT82" s="4"/>
      <c r="WLU82" s="4"/>
      <c r="WLV82" s="4"/>
      <c r="WLW82" s="4"/>
      <c r="WLX82" s="4"/>
      <c r="WLY82" s="4"/>
      <c r="WLZ82" s="4"/>
      <c r="WMA82" s="4"/>
      <c r="WMB82" s="4"/>
      <c r="WMC82" s="4"/>
      <c r="WMD82" s="4"/>
      <c r="WME82" s="4"/>
      <c r="WMF82" s="4"/>
      <c r="WMG82" s="4"/>
      <c r="WMH82" s="4"/>
      <c r="WMI82" s="4"/>
      <c r="WMJ82" s="4"/>
      <c r="WMK82" s="4"/>
      <c r="WML82" s="4"/>
      <c r="WMM82" s="4"/>
      <c r="WMN82" s="4"/>
      <c r="WMO82" s="4"/>
      <c r="WMP82" s="4"/>
      <c r="WMQ82" s="4"/>
      <c r="WMR82" s="4"/>
      <c r="WMS82" s="4"/>
      <c r="WMT82" s="4"/>
      <c r="WMU82" s="4"/>
      <c r="WMV82" s="4"/>
      <c r="WMW82" s="4"/>
      <c r="WMX82" s="4"/>
      <c r="WMY82" s="4"/>
      <c r="WMZ82" s="4"/>
      <c r="WNA82" s="4"/>
      <c r="WNB82" s="4"/>
      <c r="WNC82" s="4"/>
      <c r="WND82" s="4"/>
      <c r="WNE82" s="4"/>
      <c r="WNF82" s="4"/>
      <c r="WNG82" s="4"/>
      <c r="WNH82" s="4"/>
      <c r="WNI82" s="4"/>
      <c r="WNJ82" s="4"/>
      <c r="WNK82" s="4"/>
      <c r="WNL82" s="4"/>
      <c r="WNM82" s="4"/>
      <c r="WNN82" s="4"/>
      <c r="WNO82" s="4"/>
      <c r="WNP82" s="4"/>
      <c r="WNQ82" s="4"/>
      <c r="WNR82" s="4"/>
      <c r="WNS82" s="4"/>
      <c r="WNT82" s="4"/>
      <c r="WNU82" s="4"/>
      <c r="WNV82" s="4"/>
      <c r="WNW82" s="4"/>
      <c r="WNX82" s="4"/>
      <c r="WNY82" s="4"/>
      <c r="WNZ82" s="4"/>
      <c r="WOA82" s="4"/>
      <c r="WOB82" s="4"/>
      <c r="WOC82" s="4"/>
      <c r="WOD82" s="4"/>
      <c r="WOE82" s="4"/>
      <c r="WOF82" s="4"/>
      <c r="WOG82" s="4"/>
      <c r="WOH82" s="4"/>
      <c r="WOI82" s="4"/>
      <c r="WOJ82" s="4"/>
      <c r="WOK82" s="4"/>
      <c r="WOL82" s="4"/>
      <c r="WOM82" s="4"/>
      <c r="WON82" s="4"/>
      <c r="WOO82" s="4"/>
      <c r="WOP82" s="4"/>
      <c r="WOQ82" s="4"/>
      <c r="WOR82" s="4"/>
      <c r="WOS82" s="4"/>
      <c r="WOT82" s="4"/>
      <c r="WOU82" s="4"/>
      <c r="WOV82" s="4"/>
      <c r="WOW82" s="4"/>
      <c r="WOX82" s="4"/>
      <c r="WOY82" s="4"/>
      <c r="WOZ82" s="4"/>
      <c r="WPA82" s="4"/>
      <c r="WPB82" s="4"/>
      <c r="WPC82" s="4"/>
      <c r="WPD82" s="4"/>
      <c r="WPE82" s="4"/>
      <c r="WPF82" s="4"/>
      <c r="WPG82" s="4"/>
      <c r="WPH82" s="4"/>
      <c r="WPI82" s="4"/>
      <c r="WPJ82" s="4"/>
      <c r="WPK82" s="4"/>
      <c r="WPL82" s="4"/>
      <c r="WPM82" s="4"/>
      <c r="WPN82" s="4"/>
      <c r="WPO82" s="4"/>
      <c r="WPP82" s="4"/>
      <c r="WPQ82" s="4"/>
      <c r="WPR82" s="4"/>
      <c r="WPS82" s="4"/>
      <c r="WPT82" s="4"/>
      <c r="WPU82" s="4"/>
      <c r="WPV82" s="4"/>
      <c r="WPW82" s="4"/>
      <c r="WPX82" s="4"/>
      <c r="WPY82" s="4"/>
      <c r="WPZ82" s="4"/>
      <c r="WQA82" s="4"/>
      <c r="WQB82" s="4"/>
      <c r="WQC82" s="4"/>
      <c r="WQD82" s="4"/>
      <c r="WQE82" s="4"/>
      <c r="WQF82" s="4"/>
      <c r="WQG82" s="4"/>
      <c r="WQH82" s="4"/>
      <c r="WQI82" s="4"/>
      <c r="WQJ82" s="4"/>
      <c r="WQK82" s="4"/>
      <c r="WQL82" s="4"/>
      <c r="WQM82" s="4"/>
      <c r="WQN82" s="4"/>
      <c r="WQO82" s="4"/>
      <c r="WQP82" s="4"/>
      <c r="WQQ82" s="4"/>
      <c r="WQR82" s="4"/>
      <c r="WQS82" s="4"/>
      <c r="WQT82" s="4"/>
      <c r="WQU82" s="4"/>
      <c r="WQV82" s="4"/>
      <c r="WQW82" s="4"/>
      <c r="WQX82" s="4"/>
      <c r="WQY82" s="4"/>
      <c r="WQZ82" s="4"/>
      <c r="WRA82" s="4"/>
      <c r="WRB82" s="4"/>
      <c r="WRC82" s="4"/>
      <c r="WRD82" s="4"/>
      <c r="WRE82" s="4"/>
      <c r="WRF82" s="4"/>
      <c r="WRG82" s="4"/>
      <c r="WRH82" s="4"/>
      <c r="WRI82" s="4"/>
      <c r="WRJ82" s="4"/>
      <c r="WRK82" s="4"/>
      <c r="WRL82" s="4"/>
      <c r="WRM82" s="4"/>
      <c r="WRN82" s="4"/>
      <c r="WRO82" s="4"/>
      <c r="WRP82" s="4"/>
      <c r="WRQ82" s="4"/>
      <c r="WRR82" s="4"/>
      <c r="WRS82" s="4"/>
      <c r="WRT82" s="4"/>
      <c r="WRU82" s="4"/>
      <c r="WRV82" s="4"/>
      <c r="WRW82" s="4"/>
      <c r="WRX82" s="4"/>
      <c r="WRY82" s="4"/>
      <c r="WRZ82" s="4"/>
      <c r="WSA82" s="4"/>
      <c r="WSB82" s="4"/>
      <c r="WSC82" s="4"/>
      <c r="WSD82" s="4"/>
      <c r="WSE82" s="4"/>
      <c r="WSF82" s="4"/>
      <c r="WSG82" s="4"/>
      <c r="WSH82" s="4"/>
      <c r="WSI82" s="4"/>
      <c r="WSJ82" s="4"/>
      <c r="WSK82" s="4"/>
      <c r="WSL82" s="4"/>
      <c r="WSM82" s="4"/>
      <c r="WSN82" s="4"/>
      <c r="WSO82" s="4"/>
      <c r="WSP82" s="4"/>
      <c r="WSQ82" s="4"/>
      <c r="WSR82" s="4"/>
      <c r="WSS82" s="4"/>
      <c r="WST82" s="4"/>
      <c r="WSU82" s="4"/>
      <c r="WSV82" s="4"/>
      <c r="WSW82" s="4"/>
      <c r="WSX82" s="4"/>
      <c r="WSY82" s="4"/>
      <c r="WSZ82" s="4"/>
      <c r="WTA82" s="4"/>
      <c r="WTB82" s="4"/>
      <c r="WTC82" s="4"/>
      <c r="WTD82" s="4"/>
      <c r="WTE82" s="4"/>
      <c r="WTF82" s="4"/>
      <c r="WTG82" s="4"/>
      <c r="WTH82" s="4"/>
      <c r="WTI82" s="4"/>
      <c r="WTJ82" s="4"/>
      <c r="WTK82" s="4"/>
      <c r="WTL82" s="4"/>
      <c r="WTM82" s="4"/>
      <c r="WTN82" s="4"/>
      <c r="WTO82" s="4"/>
      <c r="WTP82" s="4"/>
      <c r="WTQ82" s="4"/>
      <c r="WTR82" s="4"/>
      <c r="WTS82" s="4"/>
      <c r="WTT82" s="4"/>
      <c r="WTU82" s="4"/>
      <c r="WTV82" s="4"/>
      <c r="WTW82" s="4"/>
      <c r="WTX82" s="4"/>
      <c r="WTY82" s="4"/>
      <c r="WTZ82" s="4"/>
      <c r="WUA82" s="4"/>
      <c r="WUB82" s="4"/>
      <c r="WUC82" s="4"/>
      <c r="WUD82" s="4"/>
      <c r="WUE82" s="4"/>
      <c r="WUF82" s="4"/>
      <c r="WUG82" s="4"/>
      <c r="WUH82" s="4"/>
      <c r="WUI82" s="4"/>
      <c r="WUJ82" s="4"/>
      <c r="WUK82" s="4"/>
      <c r="WUL82" s="4"/>
      <c r="WUM82" s="4"/>
      <c r="WUN82" s="4"/>
      <c r="WUO82" s="4"/>
      <c r="WUP82" s="4"/>
      <c r="WUQ82" s="4"/>
      <c r="WUR82" s="4"/>
      <c r="WUS82" s="4"/>
      <c r="WUT82" s="4"/>
      <c r="WUU82" s="4"/>
      <c r="WUV82" s="4"/>
      <c r="WUW82" s="4"/>
      <c r="WUX82" s="4"/>
      <c r="WUY82" s="4"/>
      <c r="WUZ82" s="4"/>
      <c r="WVA82" s="4"/>
      <c r="WVB82" s="4"/>
      <c r="WVC82" s="4"/>
      <c r="WVD82" s="4"/>
      <c r="WVE82" s="4"/>
      <c r="WVF82" s="4"/>
      <c r="WVG82" s="4"/>
      <c r="WVH82" s="4"/>
      <c r="WVI82" s="4"/>
      <c r="WVJ82" s="4"/>
      <c r="WVK82" s="4"/>
      <c r="WVL82" s="4"/>
      <c r="WVM82" s="4"/>
      <c r="WVN82" s="4"/>
      <c r="WVO82" s="4"/>
      <c r="WVP82" s="4"/>
      <c r="WVQ82" s="4"/>
      <c r="WVR82" s="4"/>
      <c r="WVS82" s="4"/>
      <c r="WVT82" s="4"/>
      <c r="WVU82" s="4"/>
      <c r="WVV82" s="4"/>
      <c r="WVW82" s="4"/>
      <c r="WVX82" s="4"/>
      <c r="WVY82" s="4"/>
      <c r="WVZ82" s="4"/>
      <c r="WWA82" s="4"/>
      <c r="WWB82" s="4"/>
      <c r="WWC82" s="4"/>
      <c r="WWD82" s="4"/>
      <c r="WWE82" s="4"/>
      <c r="WWF82" s="4"/>
      <c r="WWG82" s="4"/>
      <c r="WWH82" s="4"/>
      <c r="WWI82" s="4"/>
      <c r="WWJ82" s="4"/>
      <c r="WWK82" s="4"/>
      <c r="WWL82" s="4"/>
      <c r="WWM82" s="4"/>
      <c r="WWN82" s="4"/>
      <c r="WWO82" s="4"/>
      <c r="WWP82" s="4"/>
      <c r="WWQ82" s="4"/>
      <c r="WWR82" s="4"/>
      <c r="WWS82" s="4"/>
      <c r="WWT82" s="4"/>
      <c r="WWU82" s="4"/>
      <c r="WWV82" s="4"/>
      <c r="WWW82" s="4"/>
      <c r="WWX82" s="4"/>
      <c r="WWY82" s="4"/>
      <c r="WWZ82" s="4"/>
      <c r="WXA82" s="4"/>
      <c r="WXB82" s="4"/>
      <c r="WXC82" s="4"/>
      <c r="WXD82" s="4"/>
      <c r="WXE82" s="4"/>
      <c r="WXF82" s="4"/>
      <c r="WXG82" s="4"/>
      <c r="WXH82" s="4"/>
      <c r="WXI82" s="4"/>
      <c r="WXJ82" s="4"/>
      <c r="WXK82" s="4"/>
      <c r="WXL82" s="4"/>
      <c r="WXM82" s="4"/>
      <c r="WXN82" s="4"/>
      <c r="WXO82" s="4"/>
      <c r="WXP82" s="4"/>
      <c r="WXQ82" s="4"/>
      <c r="WXR82" s="4"/>
      <c r="WXS82" s="4"/>
      <c r="WXT82" s="4"/>
      <c r="WXU82" s="4"/>
      <c r="WXV82" s="4"/>
      <c r="WXW82" s="4"/>
      <c r="WXX82" s="4"/>
      <c r="WXY82" s="4"/>
      <c r="WXZ82" s="4"/>
      <c r="WYA82" s="4"/>
      <c r="WYB82" s="4"/>
      <c r="WYC82" s="4"/>
      <c r="WYD82" s="4"/>
      <c r="WYE82" s="4"/>
      <c r="WYF82" s="4"/>
      <c r="WYG82" s="4"/>
      <c r="WYH82" s="4"/>
      <c r="WYI82" s="4"/>
      <c r="WYJ82" s="4"/>
      <c r="WYK82" s="4"/>
      <c r="WYL82" s="4"/>
      <c r="WYM82" s="4"/>
      <c r="WYN82" s="4"/>
      <c r="WYO82" s="4"/>
      <c r="WYP82" s="4"/>
      <c r="WYQ82" s="4"/>
      <c r="WYR82" s="4"/>
      <c r="WYS82" s="4"/>
      <c r="WYT82" s="4"/>
      <c r="WYU82" s="4"/>
      <c r="WYV82" s="4"/>
      <c r="WYW82" s="4"/>
      <c r="WYX82" s="4"/>
      <c r="WYY82" s="4"/>
      <c r="WYZ82" s="4"/>
      <c r="WZA82" s="4"/>
      <c r="WZB82" s="4"/>
      <c r="WZC82" s="4"/>
      <c r="WZD82" s="4"/>
      <c r="WZE82" s="4"/>
      <c r="WZF82" s="4"/>
      <c r="WZG82" s="4"/>
      <c r="WZH82" s="4"/>
      <c r="WZI82" s="4"/>
      <c r="WZJ82" s="4"/>
      <c r="WZK82" s="4"/>
      <c r="WZL82" s="4"/>
      <c r="WZM82" s="4"/>
      <c r="WZN82" s="4"/>
      <c r="WZO82" s="4"/>
      <c r="WZP82" s="4"/>
      <c r="WZQ82" s="4"/>
      <c r="WZR82" s="4"/>
      <c r="WZS82" s="4"/>
      <c r="WZT82" s="4"/>
      <c r="WZU82" s="4"/>
      <c r="WZV82" s="4"/>
      <c r="WZW82" s="4"/>
      <c r="WZX82" s="4"/>
      <c r="WZY82" s="4"/>
      <c r="WZZ82" s="4"/>
      <c r="XAA82" s="4"/>
      <c r="XAB82" s="4"/>
      <c r="XAC82" s="4"/>
      <c r="XAD82" s="4"/>
      <c r="XAE82" s="4"/>
      <c r="XAF82" s="4"/>
      <c r="XAG82" s="4"/>
      <c r="XAH82" s="4"/>
      <c r="XAI82" s="4"/>
      <c r="XAJ82" s="4"/>
      <c r="XAK82" s="4"/>
      <c r="XAL82" s="4"/>
      <c r="XAM82" s="4"/>
      <c r="XAN82" s="4"/>
      <c r="XAO82" s="4"/>
      <c r="XAP82" s="4"/>
      <c r="XAQ82" s="4"/>
      <c r="XAR82" s="4"/>
      <c r="XAS82" s="4"/>
      <c r="XAT82" s="4"/>
      <c r="XAU82" s="4"/>
      <c r="XAV82" s="4"/>
      <c r="XAW82" s="4"/>
      <c r="XAX82" s="4"/>
      <c r="XAY82" s="4"/>
      <c r="XAZ82" s="4"/>
      <c r="XBA82" s="4"/>
      <c r="XBB82" s="4"/>
      <c r="XBC82" s="4"/>
      <c r="XBD82" s="4"/>
      <c r="XBE82" s="4"/>
      <c r="XBF82" s="4"/>
      <c r="XBG82" s="4"/>
      <c r="XBH82" s="4"/>
      <c r="XBI82" s="4"/>
    </row>
    <row r="83" spans="1:16285" x14ac:dyDescent="0.35">
      <c r="A83" s="43"/>
      <c r="B83" s="43"/>
      <c r="C83" s="43"/>
      <c r="D83" s="43"/>
      <c r="E83" s="61"/>
      <c r="F83" s="43"/>
      <c r="G83" s="600"/>
      <c r="H83" s="600"/>
      <c r="I83" s="63"/>
      <c r="J83" s="63"/>
      <c r="K83" s="61"/>
      <c r="L83" s="63"/>
      <c r="M83" s="63"/>
      <c r="N83" s="63"/>
      <c r="O83" s="63"/>
      <c r="P83" s="63"/>
      <c r="Q83" s="61"/>
      <c r="R83" s="43"/>
      <c r="S83" s="593"/>
      <c r="T83" s="593"/>
      <c r="U83" s="593"/>
      <c r="V83" s="43"/>
      <c r="W83" s="43"/>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c r="AXW83" s="4"/>
      <c r="AXX83" s="4"/>
      <c r="AXY83" s="4"/>
      <c r="AXZ83" s="4"/>
      <c r="AYA83" s="4"/>
      <c r="AYB83" s="4"/>
      <c r="AYC83" s="4"/>
      <c r="AYD83" s="4"/>
      <c r="AYE83" s="4"/>
      <c r="AYF83" s="4"/>
      <c r="AYG83" s="4"/>
      <c r="AYH83" s="4"/>
      <c r="AYI83" s="4"/>
      <c r="AYJ83" s="4"/>
      <c r="AYK83" s="4"/>
      <c r="AYL83" s="4"/>
      <c r="AYM83" s="4"/>
      <c r="AYN83" s="4"/>
      <c r="AYO83" s="4"/>
      <c r="AYP83" s="4"/>
      <c r="AYQ83" s="4"/>
      <c r="AYR83" s="4"/>
      <c r="AYS83" s="4"/>
      <c r="AYT83" s="4"/>
      <c r="AYU83" s="4"/>
      <c r="AYV83" s="4"/>
      <c r="AYW83" s="4"/>
      <c r="AYX83" s="4"/>
      <c r="AYY83" s="4"/>
      <c r="AYZ83" s="4"/>
      <c r="AZA83" s="4"/>
      <c r="AZB83" s="4"/>
      <c r="AZC83" s="4"/>
      <c r="AZD83" s="4"/>
      <c r="AZE83" s="4"/>
      <c r="AZF83" s="4"/>
      <c r="AZG83" s="4"/>
      <c r="AZH83" s="4"/>
      <c r="AZI83" s="4"/>
      <c r="AZJ83" s="4"/>
      <c r="AZK83" s="4"/>
      <c r="AZL83" s="4"/>
      <c r="AZM83" s="4"/>
      <c r="AZN83" s="4"/>
      <c r="AZO83" s="4"/>
      <c r="AZP83" s="4"/>
      <c r="AZQ83" s="4"/>
      <c r="AZR83" s="4"/>
      <c r="AZS83" s="4"/>
      <c r="AZT83" s="4"/>
      <c r="AZU83" s="4"/>
      <c r="AZV83" s="4"/>
      <c r="AZW83" s="4"/>
      <c r="AZX83" s="4"/>
      <c r="AZY83" s="4"/>
      <c r="AZZ83" s="4"/>
      <c r="BAA83" s="4"/>
      <c r="BAB83" s="4"/>
      <c r="BAC83" s="4"/>
      <c r="BAD83" s="4"/>
      <c r="BAE83" s="4"/>
      <c r="BAF83" s="4"/>
      <c r="BAG83" s="4"/>
      <c r="BAH83" s="4"/>
      <c r="BAI83" s="4"/>
      <c r="BAJ83" s="4"/>
      <c r="BAK83" s="4"/>
      <c r="BAL83" s="4"/>
      <c r="BAM83" s="4"/>
      <c r="BAN83" s="4"/>
      <c r="BAO83" s="4"/>
      <c r="BAP83" s="4"/>
      <c r="BAQ83" s="4"/>
      <c r="BAR83" s="4"/>
      <c r="BAS83" s="4"/>
      <c r="BAT83" s="4"/>
      <c r="BAU83" s="4"/>
      <c r="BAV83" s="4"/>
      <c r="BAW83" s="4"/>
      <c r="BAX83" s="4"/>
      <c r="BAY83" s="4"/>
      <c r="BAZ83" s="4"/>
      <c r="BBA83" s="4"/>
      <c r="BBB83" s="4"/>
      <c r="BBC83" s="4"/>
      <c r="BBD83" s="4"/>
      <c r="BBE83" s="4"/>
      <c r="BBF83" s="4"/>
      <c r="BBG83" s="4"/>
      <c r="BBH83" s="4"/>
      <c r="BBI83" s="4"/>
      <c r="BBJ83" s="4"/>
      <c r="BBK83" s="4"/>
      <c r="BBL83" s="4"/>
      <c r="BBM83" s="4"/>
      <c r="BBN83" s="4"/>
      <c r="BBO83" s="4"/>
      <c r="BBP83" s="4"/>
      <c r="BBQ83" s="4"/>
      <c r="BBR83" s="4"/>
      <c r="BBS83" s="4"/>
      <c r="BBT83" s="4"/>
      <c r="BBU83" s="4"/>
      <c r="BBV83" s="4"/>
      <c r="BBW83" s="4"/>
      <c r="BBX83" s="4"/>
      <c r="BBY83" s="4"/>
      <c r="BBZ83" s="4"/>
      <c r="BCA83" s="4"/>
      <c r="BCB83" s="4"/>
      <c r="BCC83" s="4"/>
      <c r="BCD83" s="4"/>
      <c r="BCE83" s="4"/>
      <c r="BCF83" s="4"/>
      <c r="BCG83" s="4"/>
      <c r="BCH83" s="4"/>
      <c r="BCI83" s="4"/>
      <c r="BCJ83" s="4"/>
      <c r="BCK83" s="4"/>
      <c r="BCL83" s="4"/>
      <c r="BCM83" s="4"/>
      <c r="BCN83" s="4"/>
      <c r="BCO83" s="4"/>
      <c r="BCP83" s="4"/>
      <c r="BCQ83" s="4"/>
      <c r="BCR83" s="4"/>
      <c r="BCS83" s="4"/>
      <c r="BCT83" s="4"/>
      <c r="BCU83" s="4"/>
      <c r="BCV83" s="4"/>
      <c r="BCW83" s="4"/>
      <c r="BCX83" s="4"/>
      <c r="BCY83" s="4"/>
      <c r="BCZ83" s="4"/>
      <c r="BDA83" s="4"/>
      <c r="BDB83" s="4"/>
      <c r="BDC83" s="4"/>
      <c r="BDD83" s="4"/>
      <c r="BDE83" s="4"/>
      <c r="BDF83" s="4"/>
      <c r="BDG83" s="4"/>
      <c r="BDH83" s="4"/>
      <c r="BDI83" s="4"/>
      <c r="BDJ83" s="4"/>
      <c r="BDK83" s="4"/>
      <c r="BDL83" s="4"/>
      <c r="BDM83" s="4"/>
      <c r="BDN83" s="4"/>
      <c r="BDO83" s="4"/>
      <c r="BDP83" s="4"/>
      <c r="BDQ83" s="4"/>
      <c r="BDR83" s="4"/>
      <c r="BDS83" s="4"/>
      <c r="BDT83" s="4"/>
      <c r="BDU83" s="4"/>
      <c r="BDV83" s="4"/>
      <c r="BDW83" s="4"/>
      <c r="BDX83" s="4"/>
      <c r="BDY83" s="4"/>
      <c r="BDZ83" s="4"/>
      <c r="BEA83" s="4"/>
      <c r="BEB83" s="4"/>
      <c r="BEC83" s="4"/>
      <c r="BED83" s="4"/>
      <c r="BEE83" s="4"/>
      <c r="BEF83" s="4"/>
      <c r="BEG83" s="4"/>
      <c r="BEH83" s="4"/>
      <c r="BEI83" s="4"/>
      <c r="BEJ83" s="4"/>
      <c r="BEK83" s="4"/>
      <c r="BEL83" s="4"/>
      <c r="BEM83" s="4"/>
      <c r="BEN83" s="4"/>
      <c r="BEO83" s="4"/>
      <c r="BEP83" s="4"/>
      <c r="BEQ83" s="4"/>
      <c r="BER83" s="4"/>
      <c r="BES83" s="4"/>
      <c r="BET83" s="4"/>
      <c r="BEU83" s="4"/>
      <c r="BEV83" s="4"/>
      <c r="BEW83" s="4"/>
      <c r="BEX83" s="4"/>
      <c r="BEY83" s="4"/>
      <c r="BEZ83" s="4"/>
      <c r="BFA83" s="4"/>
      <c r="BFB83" s="4"/>
      <c r="BFC83" s="4"/>
      <c r="BFD83" s="4"/>
      <c r="BFE83" s="4"/>
      <c r="BFF83" s="4"/>
      <c r="BFG83" s="4"/>
      <c r="BFH83" s="4"/>
      <c r="BFI83" s="4"/>
      <c r="BFJ83" s="4"/>
      <c r="BFK83" s="4"/>
      <c r="BFL83" s="4"/>
      <c r="BFM83" s="4"/>
      <c r="BFN83" s="4"/>
      <c r="BFO83" s="4"/>
      <c r="BFP83" s="4"/>
      <c r="BFQ83" s="4"/>
      <c r="BFR83" s="4"/>
      <c r="BFS83" s="4"/>
      <c r="BFT83" s="4"/>
      <c r="BFU83" s="4"/>
      <c r="BFV83" s="4"/>
      <c r="BFW83" s="4"/>
      <c r="BFX83" s="4"/>
      <c r="BFY83" s="4"/>
      <c r="BFZ83" s="4"/>
      <c r="BGA83" s="4"/>
      <c r="BGB83" s="4"/>
      <c r="BGC83" s="4"/>
      <c r="BGD83" s="4"/>
      <c r="BGE83" s="4"/>
      <c r="BGF83" s="4"/>
      <c r="BGG83" s="4"/>
      <c r="BGH83" s="4"/>
      <c r="BGI83" s="4"/>
      <c r="BGJ83" s="4"/>
      <c r="BGK83" s="4"/>
      <c r="BGL83" s="4"/>
      <c r="BGM83" s="4"/>
      <c r="BGN83" s="4"/>
      <c r="BGO83" s="4"/>
      <c r="BGP83" s="4"/>
      <c r="BGQ83" s="4"/>
      <c r="BGR83" s="4"/>
      <c r="BGS83" s="4"/>
      <c r="BGT83" s="4"/>
      <c r="BGU83" s="4"/>
      <c r="BGV83" s="4"/>
      <c r="BGW83" s="4"/>
      <c r="BGX83" s="4"/>
      <c r="BGY83" s="4"/>
      <c r="BGZ83" s="4"/>
      <c r="BHA83" s="4"/>
      <c r="BHB83" s="4"/>
      <c r="BHC83" s="4"/>
      <c r="BHD83" s="4"/>
      <c r="BHE83" s="4"/>
      <c r="BHF83" s="4"/>
      <c r="BHG83" s="4"/>
      <c r="BHH83" s="4"/>
      <c r="BHI83" s="4"/>
      <c r="BHJ83" s="4"/>
      <c r="BHK83" s="4"/>
      <c r="BHL83" s="4"/>
      <c r="BHM83" s="4"/>
      <c r="BHN83" s="4"/>
      <c r="BHO83" s="4"/>
      <c r="BHP83" s="4"/>
      <c r="BHQ83" s="4"/>
      <c r="BHR83" s="4"/>
      <c r="BHS83" s="4"/>
      <c r="BHT83" s="4"/>
      <c r="BHU83" s="4"/>
      <c r="BHV83" s="4"/>
      <c r="BHW83" s="4"/>
      <c r="BHX83" s="4"/>
      <c r="BHY83" s="4"/>
      <c r="BHZ83" s="4"/>
      <c r="BIA83" s="4"/>
      <c r="BIB83" s="4"/>
      <c r="BIC83" s="4"/>
      <c r="BID83" s="4"/>
      <c r="BIE83" s="4"/>
      <c r="BIF83" s="4"/>
      <c r="BIG83" s="4"/>
      <c r="BIH83" s="4"/>
      <c r="BII83" s="4"/>
      <c r="BIJ83" s="4"/>
      <c r="BIK83" s="4"/>
      <c r="BIL83" s="4"/>
      <c r="BIM83" s="4"/>
      <c r="BIN83" s="4"/>
      <c r="BIO83" s="4"/>
      <c r="BIP83" s="4"/>
      <c r="BIQ83" s="4"/>
      <c r="BIR83" s="4"/>
      <c r="BIS83" s="4"/>
      <c r="BIT83" s="4"/>
      <c r="BIU83" s="4"/>
      <c r="BIV83" s="4"/>
      <c r="BIW83" s="4"/>
      <c r="BIX83" s="4"/>
      <c r="BIY83" s="4"/>
      <c r="BIZ83" s="4"/>
      <c r="BJA83" s="4"/>
      <c r="BJB83" s="4"/>
      <c r="BJC83" s="4"/>
      <c r="BJD83" s="4"/>
      <c r="BJE83" s="4"/>
      <c r="BJF83" s="4"/>
      <c r="BJG83" s="4"/>
      <c r="BJH83" s="4"/>
      <c r="BJI83" s="4"/>
      <c r="BJJ83" s="4"/>
      <c r="BJK83" s="4"/>
      <c r="BJL83" s="4"/>
      <c r="BJM83" s="4"/>
      <c r="BJN83" s="4"/>
      <c r="BJO83" s="4"/>
      <c r="BJP83" s="4"/>
      <c r="BJQ83" s="4"/>
      <c r="BJR83" s="4"/>
      <c r="BJS83" s="4"/>
      <c r="BJT83" s="4"/>
      <c r="BJU83" s="4"/>
      <c r="BJV83" s="4"/>
      <c r="BJW83" s="4"/>
      <c r="BJX83" s="4"/>
      <c r="BJY83" s="4"/>
      <c r="BJZ83" s="4"/>
      <c r="BKA83" s="4"/>
      <c r="BKB83" s="4"/>
      <c r="BKC83" s="4"/>
      <c r="BKD83" s="4"/>
      <c r="BKE83" s="4"/>
      <c r="BKF83" s="4"/>
      <c r="BKG83" s="4"/>
      <c r="BKH83" s="4"/>
      <c r="BKI83" s="4"/>
      <c r="BKJ83" s="4"/>
      <c r="BKK83" s="4"/>
      <c r="BKL83" s="4"/>
      <c r="BKM83" s="4"/>
      <c r="BKN83" s="4"/>
      <c r="BKO83" s="4"/>
      <c r="BKP83" s="4"/>
      <c r="BKQ83" s="4"/>
      <c r="BKR83" s="4"/>
      <c r="BKS83" s="4"/>
      <c r="BKT83" s="4"/>
      <c r="BKU83" s="4"/>
      <c r="BKV83" s="4"/>
      <c r="BKW83" s="4"/>
      <c r="BKX83" s="4"/>
      <c r="BKY83" s="4"/>
      <c r="BKZ83" s="4"/>
      <c r="BLA83" s="4"/>
      <c r="BLB83" s="4"/>
      <c r="BLC83" s="4"/>
      <c r="BLD83" s="4"/>
      <c r="BLE83" s="4"/>
      <c r="BLF83" s="4"/>
      <c r="BLG83" s="4"/>
      <c r="BLH83" s="4"/>
      <c r="BLI83" s="4"/>
      <c r="BLJ83" s="4"/>
      <c r="BLK83" s="4"/>
      <c r="BLL83" s="4"/>
      <c r="BLM83" s="4"/>
      <c r="BLN83" s="4"/>
      <c r="BLO83" s="4"/>
      <c r="BLP83" s="4"/>
      <c r="BLQ83" s="4"/>
      <c r="BLR83" s="4"/>
      <c r="BLS83" s="4"/>
      <c r="BLT83" s="4"/>
      <c r="BLU83" s="4"/>
      <c r="BLV83" s="4"/>
      <c r="BLW83" s="4"/>
      <c r="BLX83" s="4"/>
      <c r="BLY83" s="4"/>
      <c r="BLZ83" s="4"/>
      <c r="BMA83" s="4"/>
      <c r="BMB83" s="4"/>
      <c r="BMC83" s="4"/>
      <c r="BMD83" s="4"/>
      <c r="BME83" s="4"/>
      <c r="BMF83" s="4"/>
      <c r="BMG83" s="4"/>
      <c r="BMH83" s="4"/>
      <c r="BMI83" s="4"/>
      <c r="BMJ83" s="4"/>
      <c r="BMK83" s="4"/>
      <c r="BML83" s="4"/>
      <c r="BMM83" s="4"/>
      <c r="BMN83" s="4"/>
      <c r="BMO83" s="4"/>
      <c r="BMP83" s="4"/>
      <c r="BMQ83" s="4"/>
      <c r="BMR83" s="4"/>
      <c r="BMS83" s="4"/>
      <c r="BMT83" s="4"/>
      <c r="BMU83" s="4"/>
      <c r="BMV83" s="4"/>
      <c r="BMW83" s="4"/>
      <c r="BMX83" s="4"/>
      <c r="BMY83" s="4"/>
      <c r="BMZ83" s="4"/>
      <c r="BNA83" s="4"/>
      <c r="BNB83" s="4"/>
      <c r="BNC83" s="4"/>
      <c r="BND83" s="4"/>
      <c r="BNE83" s="4"/>
      <c r="BNF83" s="4"/>
      <c r="BNG83" s="4"/>
      <c r="BNH83" s="4"/>
      <c r="BNI83" s="4"/>
      <c r="BNJ83" s="4"/>
      <c r="BNK83" s="4"/>
      <c r="BNL83" s="4"/>
      <c r="BNM83" s="4"/>
      <c r="BNN83" s="4"/>
      <c r="BNO83" s="4"/>
      <c r="BNP83" s="4"/>
      <c r="BNQ83" s="4"/>
      <c r="BNR83" s="4"/>
      <c r="BNS83" s="4"/>
      <c r="BNT83" s="4"/>
      <c r="BNU83" s="4"/>
      <c r="BNV83" s="4"/>
      <c r="BNW83" s="4"/>
      <c r="BNX83" s="4"/>
      <c r="BNY83" s="4"/>
      <c r="BNZ83" s="4"/>
      <c r="BOA83" s="4"/>
      <c r="BOB83" s="4"/>
      <c r="BOC83" s="4"/>
      <c r="BOD83" s="4"/>
      <c r="BOE83" s="4"/>
      <c r="BOF83" s="4"/>
      <c r="BOG83" s="4"/>
      <c r="BOH83" s="4"/>
      <c r="BOI83" s="4"/>
      <c r="BOJ83" s="4"/>
      <c r="BOK83" s="4"/>
      <c r="BOL83" s="4"/>
      <c r="BOM83" s="4"/>
      <c r="BON83" s="4"/>
      <c r="BOO83" s="4"/>
      <c r="BOP83" s="4"/>
      <c r="BOQ83" s="4"/>
      <c r="BOR83" s="4"/>
      <c r="BOS83" s="4"/>
      <c r="BOT83" s="4"/>
      <c r="BOU83" s="4"/>
      <c r="BOV83" s="4"/>
      <c r="BOW83" s="4"/>
      <c r="BOX83" s="4"/>
      <c r="BOY83" s="4"/>
      <c r="BOZ83" s="4"/>
      <c r="BPA83" s="4"/>
      <c r="BPB83" s="4"/>
      <c r="BPC83" s="4"/>
      <c r="BPD83" s="4"/>
      <c r="BPE83" s="4"/>
      <c r="BPF83" s="4"/>
      <c r="BPG83" s="4"/>
      <c r="BPH83" s="4"/>
      <c r="BPI83" s="4"/>
      <c r="BPJ83" s="4"/>
      <c r="BPK83" s="4"/>
      <c r="BPL83" s="4"/>
      <c r="BPM83" s="4"/>
      <c r="BPN83" s="4"/>
      <c r="BPO83" s="4"/>
      <c r="BPP83" s="4"/>
      <c r="BPQ83" s="4"/>
      <c r="BPR83" s="4"/>
      <c r="BPS83" s="4"/>
      <c r="BPT83" s="4"/>
      <c r="BPU83" s="4"/>
      <c r="BPV83" s="4"/>
      <c r="BPW83" s="4"/>
      <c r="BPX83" s="4"/>
      <c r="BPY83" s="4"/>
      <c r="BPZ83" s="4"/>
      <c r="BQA83" s="4"/>
      <c r="BQB83" s="4"/>
      <c r="BQC83" s="4"/>
      <c r="BQD83" s="4"/>
      <c r="BQE83" s="4"/>
      <c r="BQF83" s="4"/>
      <c r="BQG83" s="4"/>
      <c r="BQH83" s="4"/>
      <c r="BQI83" s="4"/>
      <c r="BQJ83" s="4"/>
      <c r="BQK83" s="4"/>
      <c r="BQL83" s="4"/>
      <c r="BQM83" s="4"/>
      <c r="BQN83" s="4"/>
      <c r="BQO83" s="4"/>
      <c r="BQP83" s="4"/>
      <c r="BQQ83" s="4"/>
      <c r="BQR83" s="4"/>
      <c r="BQS83" s="4"/>
      <c r="BQT83" s="4"/>
      <c r="BQU83" s="4"/>
      <c r="BQV83" s="4"/>
      <c r="BQW83" s="4"/>
      <c r="BQX83" s="4"/>
      <c r="BQY83" s="4"/>
      <c r="BQZ83" s="4"/>
      <c r="BRA83" s="4"/>
      <c r="BRB83" s="4"/>
      <c r="BRC83" s="4"/>
      <c r="BRD83" s="4"/>
      <c r="BRE83" s="4"/>
      <c r="BRF83" s="4"/>
      <c r="BRG83" s="4"/>
      <c r="BRH83" s="4"/>
      <c r="BRI83" s="4"/>
      <c r="BRJ83" s="4"/>
      <c r="BRK83" s="4"/>
      <c r="BRL83" s="4"/>
      <c r="BRM83" s="4"/>
      <c r="BRN83" s="4"/>
      <c r="BRO83" s="4"/>
      <c r="BRP83" s="4"/>
      <c r="BRQ83" s="4"/>
      <c r="BRR83" s="4"/>
      <c r="BRS83" s="4"/>
      <c r="BRT83" s="4"/>
      <c r="BRU83" s="4"/>
      <c r="BRV83" s="4"/>
      <c r="BRW83" s="4"/>
      <c r="BRX83" s="4"/>
      <c r="BRY83" s="4"/>
      <c r="BRZ83" s="4"/>
      <c r="BSA83" s="4"/>
      <c r="BSB83" s="4"/>
      <c r="BSC83" s="4"/>
      <c r="BSD83" s="4"/>
      <c r="BSE83" s="4"/>
      <c r="BSF83" s="4"/>
      <c r="BSG83" s="4"/>
      <c r="BSH83" s="4"/>
      <c r="BSI83" s="4"/>
      <c r="BSJ83" s="4"/>
      <c r="BSK83" s="4"/>
      <c r="BSL83" s="4"/>
      <c r="BSM83" s="4"/>
      <c r="BSN83" s="4"/>
      <c r="BSO83" s="4"/>
      <c r="BSP83" s="4"/>
      <c r="BSQ83" s="4"/>
      <c r="BSR83" s="4"/>
      <c r="BSS83" s="4"/>
      <c r="BST83" s="4"/>
      <c r="BSU83" s="4"/>
      <c r="BSV83" s="4"/>
      <c r="BSW83" s="4"/>
      <c r="BSX83" s="4"/>
      <c r="BSY83" s="4"/>
      <c r="BSZ83" s="4"/>
      <c r="BTA83" s="4"/>
      <c r="BTB83" s="4"/>
      <c r="BTC83" s="4"/>
      <c r="BTD83" s="4"/>
      <c r="BTE83" s="4"/>
      <c r="BTF83" s="4"/>
      <c r="BTG83" s="4"/>
      <c r="BTH83" s="4"/>
      <c r="BTI83" s="4"/>
      <c r="BTJ83" s="4"/>
      <c r="BTK83" s="4"/>
      <c r="BTL83" s="4"/>
      <c r="BTM83" s="4"/>
      <c r="BTN83" s="4"/>
      <c r="BTO83" s="4"/>
      <c r="BTP83" s="4"/>
      <c r="BTQ83" s="4"/>
      <c r="BTR83" s="4"/>
      <c r="BTS83" s="4"/>
      <c r="BTT83" s="4"/>
      <c r="BTU83" s="4"/>
      <c r="BTV83" s="4"/>
      <c r="BTW83" s="4"/>
      <c r="BTX83" s="4"/>
      <c r="BTY83" s="4"/>
      <c r="BTZ83" s="4"/>
      <c r="BUA83" s="4"/>
      <c r="BUB83" s="4"/>
      <c r="BUC83" s="4"/>
      <c r="BUD83" s="4"/>
      <c r="BUE83" s="4"/>
      <c r="BUF83" s="4"/>
      <c r="BUG83" s="4"/>
      <c r="BUH83" s="4"/>
      <c r="BUI83" s="4"/>
      <c r="BUJ83" s="4"/>
      <c r="BUK83" s="4"/>
      <c r="BUL83" s="4"/>
      <c r="BUM83" s="4"/>
      <c r="BUN83" s="4"/>
      <c r="BUO83" s="4"/>
      <c r="BUP83" s="4"/>
      <c r="BUQ83" s="4"/>
      <c r="BUR83" s="4"/>
      <c r="BUS83" s="4"/>
      <c r="BUT83" s="4"/>
      <c r="BUU83" s="4"/>
      <c r="BUV83" s="4"/>
      <c r="BUW83" s="4"/>
      <c r="BUX83" s="4"/>
      <c r="BUY83" s="4"/>
      <c r="BUZ83" s="4"/>
      <c r="BVA83" s="4"/>
      <c r="BVB83" s="4"/>
      <c r="BVC83" s="4"/>
      <c r="BVD83" s="4"/>
      <c r="BVE83" s="4"/>
      <c r="BVF83" s="4"/>
      <c r="BVG83" s="4"/>
      <c r="BVH83" s="4"/>
      <c r="BVI83" s="4"/>
      <c r="BVJ83" s="4"/>
      <c r="BVK83" s="4"/>
      <c r="BVL83" s="4"/>
      <c r="BVM83" s="4"/>
      <c r="BVN83" s="4"/>
      <c r="BVO83" s="4"/>
      <c r="BVP83" s="4"/>
      <c r="BVQ83" s="4"/>
      <c r="BVR83" s="4"/>
      <c r="BVS83" s="4"/>
      <c r="BVT83" s="4"/>
      <c r="BVU83" s="4"/>
      <c r="BVV83" s="4"/>
      <c r="BVW83" s="4"/>
      <c r="BVX83" s="4"/>
      <c r="BVY83" s="4"/>
      <c r="BVZ83" s="4"/>
      <c r="BWA83" s="4"/>
      <c r="BWB83" s="4"/>
      <c r="BWC83" s="4"/>
      <c r="BWD83" s="4"/>
      <c r="BWE83" s="4"/>
      <c r="BWF83" s="4"/>
      <c r="BWG83" s="4"/>
      <c r="BWH83" s="4"/>
      <c r="BWI83" s="4"/>
      <c r="BWJ83" s="4"/>
      <c r="BWK83" s="4"/>
      <c r="BWL83" s="4"/>
      <c r="BWM83" s="4"/>
      <c r="BWN83" s="4"/>
      <c r="BWO83" s="4"/>
      <c r="BWP83" s="4"/>
      <c r="BWQ83" s="4"/>
      <c r="BWR83" s="4"/>
      <c r="BWS83" s="4"/>
      <c r="BWT83" s="4"/>
      <c r="BWU83" s="4"/>
      <c r="BWV83" s="4"/>
      <c r="BWW83" s="4"/>
      <c r="BWX83" s="4"/>
      <c r="BWY83" s="4"/>
      <c r="BWZ83" s="4"/>
      <c r="BXA83" s="4"/>
      <c r="BXB83" s="4"/>
      <c r="BXC83" s="4"/>
      <c r="BXD83" s="4"/>
      <c r="BXE83" s="4"/>
      <c r="BXF83" s="4"/>
      <c r="BXG83" s="4"/>
      <c r="BXH83" s="4"/>
      <c r="BXI83" s="4"/>
      <c r="BXJ83" s="4"/>
      <c r="BXK83" s="4"/>
      <c r="BXL83" s="4"/>
      <c r="BXM83" s="4"/>
      <c r="BXN83" s="4"/>
      <c r="BXO83" s="4"/>
      <c r="BXP83" s="4"/>
      <c r="BXQ83" s="4"/>
      <c r="BXR83" s="4"/>
      <c r="BXS83" s="4"/>
      <c r="BXT83" s="4"/>
      <c r="BXU83" s="4"/>
      <c r="BXV83" s="4"/>
      <c r="BXW83" s="4"/>
      <c r="BXX83" s="4"/>
      <c r="BXY83" s="4"/>
      <c r="BXZ83" s="4"/>
      <c r="BYA83" s="4"/>
      <c r="BYB83" s="4"/>
      <c r="BYC83" s="4"/>
      <c r="BYD83" s="4"/>
      <c r="BYE83" s="4"/>
      <c r="BYF83" s="4"/>
      <c r="BYG83" s="4"/>
      <c r="BYH83" s="4"/>
      <c r="BYI83" s="4"/>
      <c r="BYJ83" s="4"/>
      <c r="BYK83" s="4"/>
      <c r="BYL83" s="4"/>
      <c r="BYM83" s="4"/>
      <c r="BYN83" s="4"/>
      <c r="BYO83" s="4"/>
      <c r="BYP83" s="4"/>
      <c r="BYQ83" s="4"/>
      <c r="BYR83" s="4"/>
      <c r="BYS83" s="4"/>
      <c r="BYT83" s="4"/>
      <c r="BYU83" s="4"/>
      <c r="BYV83" s="4"/>
      <c r="BYW83" s="4"/>
      <c r="BYX83" s="4"/>
      <c r="BYY83" s="4"/>
      <c r="BYZ83" s="4"/>
      <c r="BZA83" s="4"/>
      <c r="BZB83" s="4"/>
      <c r="BZC83" s="4"/>
      <c r="BZD83" s="4"/>
      <c r="BZE83" s="4"/>
      <c r="BZF83" s="4"/>
      <c r="BZG83" s="4"/>
      <c r="BZH83" s="4"/>
      <c r="BZI83" s="4"/>
      <c r="BZJ83" s="4"/>
      <c r="BZK83" s="4"/>
      <c r="BZL83" s="4"/>
      <c r="BZM83" s="4"/>
      <c r="BZN83" s="4"/>
      <c r="BZO83" s="4"/>
      <c r="BZP83" s="4"/>
      <c r="BZQ83" s="4"/>
      <c r="BZR83" s="4"/>
      <c r="BZS83" s="4"/>
      <c r="BZT83" s="4"/>
      <c r="BZU83" s="4"/>
      <c r="BZV83" s="4"/>
      <c r="BZW83" s="4"/>
      <c r="BZX83" s="4"/>
      <c r="BZY83" s="4"/>
      <c r="BZZ83" s="4"/>
      <c r="CAA83" s="4"/>
      <c r="CAB83" s="4"/>
      <c r="CAC83" s="4"/>
      <c r="CAD83" s="4"/>
      <c r="CAE83" s="4"/>
      <c r="CAF83" s="4"/>
      <c r="CAG83" s="4"/>
      <c r="CAH83" s="4"/>
      <c r="CAI83" s="4"/>
      <c r="CAJ83" s="4"/>
      <c r="CAK83" s="4"/>
      <c r="CAL83" s="4"/>
      <c r="CAM83" s="4"/>
      <c r="CAN83" s="4"/>
      <c r="CAO83" s="4"/>
      <c r="CAP83" s="4"/>
      <c r="CAQ83" s="4"/>
      <c r="CAR83" s="4"/>
      <c r="CAS83" s="4"/>
      <c r="CAT83" s="4"/>
      <c r="CAU83" s="4"/>
      <c r="CAV83" s="4"/>
      <c r="CAW83" s="4"/>
      <c r="CAX83" s="4"/>
      <c r="CAY83" s="4"/>
      <c r="CAZ83" s="4"/>
      <c r="CBA83" s="4"/>
      <c r="CBB83" s="4"/>
      <c r="CBC83" s="4"/>
      <c r="CBD83" s="4"/>
      <c r="CBE83" s="4"/>
      <c r="CBF83" s="4"/>
      <c r="CBG83" s="4"/>
      <c r="CBH83" s="4"/>
      <c r="CBI83" s="4"/>
      <c r="CBJ83" s="4"/>
      <c r="CBK83" s="4"/>
      <c r="CBL83" s="4"/>
      <c r="CBM83" s="4"/>
      <c r="CBN83" s="4"/>
      <c r="CBO83" s="4"/>
      <c r="CBP83" s="4"/>
      <c r="CBQ83" s="4"/>
      <c r="CBR83" s="4"/>
      <c r="CBS83" s="4"/>
      <c r="CBT83" s="4"/>
      <c r="CBU83" s="4"/>
      <c r="CBV83" s="4"/>
      <c r="CBW83" s="4"/>
      <c r="CBX83" s="4"/>
      <c r="CBY83" s="4"/>
      <c r="CBZ83" s="4"/>
      <c r="CCA83" s="4"/>
      <c r="CCB83" s="4"/>
      <c r="CCC83" s="4"/>
      <c r="CCD83" s="4"/>
      <c r="CCE83" s="4"/>
      <c r="CCF83" s="4"/>
      <c r="CCG83" s="4"/>
      <c r="CCH83" s="4"/>
      <c r="CCI83" s="4"/>
      <c r="CCJ83" s="4"/>
      <c r="CCK83" s="4"/>
      <c r="CCL83" s="4"/>
      <c r="CCM83" s="4"/>
      <c r="CCN83" s="4"/>
      <c r="CCO83" s="4"/>
      <c r="CCP83" s="4"/>
      <c r="CCQ83" s="4"/>
      <c r="CCR83" s="4"/>
      <c r="CCS83" s="4"/>
      <c r="CCT83" s="4"/>
      <c r="CCU83" s="4"/>
      <c r="CCV83" s="4"/>
      <c r="CCW83" s="4"/>
      <c r="CCX83" s="4"/>
      <c r="CCY83" s="4"/>
      <c r="CCZ83" s="4"/>
      <c r="CDA83" s="4"/>
      <c r="CDB83" s="4"/>
      <c r="CDC83" s="4"/>
      <c r="CDD83" s="4"/>
      <c r="CDE83" s="4"/>
      <c r="CDF83" s="4"/>
      <c r="CDG83" s="4"/>
      <c r="CDH83" s="4"/>
      <c r="CDI83" s="4"/>
      <c r="CDJ83" s="4"/>
      <c r="CDK83" s="4"/>
      <c r="CDL83" s="4"/>
      <c r="CDM83" s="4"/>
      <c r="CDN83" s="4"/>
      <c r="CDO83" s="4"/>
      <c r="CDP83" s="4"/>
      <c r="CDQ83" s="4"/>
      <c r="CDR83" s="4"/>
      <c r="CDS83" s="4"/>
      <c r="CDT83" s="4"/>
      <c r="CDU83" s="4"/>
      <c r="CDV83" s="4"/>
      <c r="CDW83" s="4"/>
      <c r="CDX83" s="4"/>
      <c r="CDY83" s="4"/>
      <c r="CDZ83" s="4"/>
      <c r="CEA83" s="4"/>
      <c r="CEB83" s="4"/>
      <c r="CEC83" s="4"/>
      <c r="CED83" s="4"/>
      <c r="CEE83" s="4"/>
      <c r="CEF83" s="4"/>
      <c r="CEG83" s="4"/>
      <c r="CEH83" s="4"/>
      <c r="CEI83" s="4"/>
      <c r="CEJ83" s="4"/>
      <c r="CEK83" s="4"/>
      <c r="CEL83" s="4"/>
      <c r="CEM83" s="4"/>
      <c r="CEN83" s="4"/>
      <c r="CEO83" s="4"/>
      <c r="CEP83" s="4"/>
      <c r="CEQ83" s="4"/>
      <c r="CER83" s="4"/>
      <c r="CES83" s="4"/>
      <c r="CET83" s="4"/>
      <c r="CEU83" s="4"/>
      <c r="CEV83" s="4"/>
      <c r="CEW83" s="4"/>
      <c r="CEX83" s="4"/>
      <c r="CEY83" s="4"/>
      <c r="CEZ83" s="4"/>
      <c r="CFA83" s="4"/>
      <c r="CFB83" s="4"/>
      <c r="CFC83" s="4"/>
      <c r="CFD83" s="4"/>
      <c r="CFE83" s="4"/>
      <c r="CFF83" s="4"/>
      <c r="CFG83" s="4"/>
      <c r="CFH83" s="4"/>
      <c r="CFI83" s="4"/>
      <c r="CFJ83" s="4"/>
      <c r="CFK83" s="4"/>
      <c r="CFL83" s="4"/>
      <c r="CFM83" s="4"/>
      <c r="CFN83" s="4"/>
      <c r="CFO83" s="4"/>
      <c r="CFP83" s="4"/>
      <c r="CFQ83" s="4"/>
      <c r="CFR83" s="4"/>
      <c r="CFS83" s="4"/>
      <c r="CFT83" s="4"/>
      <c r="CFU83" s="4"/>
      <c r="CFV83" s="4"/>
      <c r="CFW83" s="4"/>
      <c r="CFX83" s="4"/>
      <c r="CFY83" s="4"/>
      <c r="CFZ83" s="4"/>
      <c r="CGA83" s="4"/>
      <c r="CGB83" s="4"/>
      <c r="CGC83" s="4"/>
      <c r="CGD83" s="4"/>
      <c r="CGE83" s="4"/>
      <c r="CGF83" s="4"/>
      <c r="CGG83" s="4"/>
      <c r="CGH83" s="4"/>
      <c r="CGI83" s="4"/>
      <c r="CGJ83" s="4"/>
      <c r="CGK83" s="4"/>
      <c r="CGL83" s="4"/>
      <c r="CGM83" s="4"/>
      <c r="CGN83" s="4"/>
      <c r="CGO83" s="4"/>
      <c r="CGP83" s="4"/>
      <c r="CGQ83" s="4"/>
      <c r="CGR83" s="4"/>
      <c r="CGS83" s="4"/>
      <c r="CGT83" s="4"/>
      <c r="CGU83" s="4"/>
      <c r="CGV83" s="4"/>
      <c r="CGW83" s="4"/>
      <c r="CGX83" s="4"/>
      <c r="CGY83" s="4"/>
      <c r="CGZ83" s="4"/>
      <c r="CHA83" s="4"/>
      <c r="CHB83" s="4"/>
      <c r="CHC83" s="4"/>
      <c r="CHD83" s="4"/>
      <c r="CHE83" s="4"/>
      <c r="CHF83" s="4"/>
      <c r="CHG83" s="4"/>
      <c r="CHH83" s="4"/>
      <c r="CHI83" s="4"/>
      <c r="CHJ83" s="4"/>
      <c r="CHK83" s="4"/>
      <c r="CHL83" s="4"/>
      <c r="CHM83" s="4"/>
      <c r="CHN83" s="4"/>
      <c r="CHO83" s="4"/>
      <c r="CHP83" s="4"/>
      <c r="CHQ83" s="4"/>
      <c r="CHR83" s="4"/>
      <c r="CHS83" s="4"/>
      <c r="CHT83" s="4"/>
      <c r="CHU83" s="4"/>
      <c r="CHV83" s="4"/>
      <c r="CHW83" s="4"/>
      <c r="CHX83" s="4"/>
      <c r="CHY83" s="4"/>
      <c r="CHZ83" s="4"/>
      <c r="CIA83" s="4"/>
      <c r="CIB83" s="4"/>
      <c r="CIC83" s="4"/>
      <c r="CID83" s="4"/>
      <c r="CIE83" s="4"/>
      <c r="CIF83" s="4"/>
      <c r="CIG83" s="4"/>
      <c r="CIH83" s="4"/>
      <c r="CII83" s="4"/>
      <c r="CIJ83" s="4"/>
      <c r="CIK83" s="4"/>
      <c r="CIL83" s="4"/>
      <c r="CIM83" s="4"/>
      <c r="CIN83" s="4"/>
      <c r="CIO83" s="4"/>
      <c r="CIP83" s="4"/>
      <c r="CIQ83" s="4"/>
      <c r="CIR83" s="4"/>
      <c r="CIS83" s="4"/>
      <c r="CIT83" s="4"/>
      <c r="CIU83" s="4"/>
      <c r="CIV83" s="4"/>
      <c r="CIW83" s="4"/>
      <c r="CIX83" s="4"/>
      <c r="CIY83" s="4"/>
      <c r="CIZ83" s="4"/>
      <c r="CJA83" s="4"/>
      <c r="CJB83" s="4"/>
      <c r="CJC83" s="4"/>
      <c r="CJD83" s="4"/>
      <c r="CJE83" s="4"/>
      <c r="CJF83" s="4"/>
      <c r="CJG83" s="4"/>
      <c r="CJH83" s="4"/>
      <c r="CJI83" s="4"/>
      <c r="CJJ83" s="4"/>
      <c r="CJK83" s="4"/>
      <c r="CJL83" s="4"/>
      <c r="CJM83" s="4"/>
      <c r="CJN83" s="4"/>
      <c r="CJO83" s="4"/>
      <c r="CJP83" s="4"/>
      <c r="CJQ83" s="4"/>
      <c r="CJR83" s="4"/>
      <c r="CJS83" s="4"/>
      <c r="CJT83" s="4"/>
      <c r="CJU83" s="4"/>
      <c r="CJV83" s="4"/>
      <c r="CJW83" s="4"/>
      <c r="CJX83" s="4"/>
      <c r="CJY83" s="4"/>
      <c r="CJZ83" s="4"/>
      <c r="CKA83" s="4"/>
      <c r="CKB83" s="4"/>
      <c r="CKC83" s="4"/>
      <c r="CKD83" s="4"/>
      <c r="CKE83" s="4"/>
      <c r="CKF83" s="4"/>
      <c r="CKG83" s="4"/>
      <c r="CKH83" s="4"/>
      <c r="CKI83" s="4"/>
      <c r="CKJ83" s="4"/>
      <c r="CKK83" s="4"/>
      <c r="CKL83" s="4"/>
      <c r="CKM83" s="4"/>
      <c r="CKN83" s="4"/>
      <c r="CKO83" s="4"/>
      <c r="CKP83" s="4"/>
      <c r="CKQ83" s="4"/>
      <c r="CKR83" s="4"/>
      <c r="CKS83" s="4"/>
      <c r="CKT83" s="4"/>
      <c r="CKU83" s="4"/>
      <c r="CKV83" s="4"/>
      <c r="CKW83" s="4"/>
      <c r="CKX83" s="4"/>
      <c r="CKY83" s="4"/>
      <c r="CKZ83" s="4"/>
      <c r="CLA83" s="4"/>
      <c r="CLB83" s="4"/>
      <c r="CLC83" s="4"/>
      <c r="CLD83" s="4"/>
      <c r="CLE83" s="4"/>
      <c r="CLF83" s="4"/>
      <c r="CLG83" s="4"/>
      <c r="CLH83" s="4"/>
      <c r="CLI83" s="4"/>
      <c r="CLJ83" s="4"/>
      <c r="CLK83" s="4"/>
      <c r="CLL83" s="4"/>
      <c r="CLM83" s="4"/>
      <c r="CLN83" s="4"/>
      <c r="CLO83" s="4"/>
      <c r="CLP83" s="4"/>
      <c r="CLQ83" s="4"/>
      <c r="CLR83" s="4"/>
      <c r="CLS83" s="4"/>
      <c r="CLT83" s="4"/>
      <c r="CLU83" s="4"/>
      <c r="CLV83" s="4"/>
      <c r="CLW83" s="4"/>
      <c r="CLX83" s="4"/>
      <c r="CLY83" s="4"/>
      <c r="CLZ83" s="4"/>
      <c r="CMA83" s="4"/>
      <c r="CMB83" s="4"/>
      <c r="CMC83" s="4"/>
      <c r="CMD83" s="4"/>
      <c r="CME83" s="4"/>
      <c r="CMF83" s="4"/>
      <c r="CMG83" s="4"/>
      <c r="CMH83" s="4"/>
      <c r="CMI83" s="4"/>
      <c r="CMJ83" s="4"/>
      <c r="CMK83" s="4"/>
      <c r="CML83" s="4"/>
      <c r="CMM83" s="4"/>
      <c r="CMN83" s="4"/>
      <c r="CMO83" s="4"/>
      <c r="CMP83" s="4"/>
      <c r="CMQ83" s="4"/>
      <c r="CMR83" s="4"/>
      <c r="CMS83" s="4"/>
      <c r="CMT83" s="4"/>
      <c r="CMU83" s="4"/>
      <c r="CMV83" s="4"/>
      <c r="CMW83" s="4"/>
      <c r="CMX83" s="4"/>
      <c r="CMY83" s="4"/>
      <c r="CMZ83" s="4"/>
      <c r="CNA83" s="4"/>
      <c r="CNB83" s="4"/>
      <c r="CNC83" s="4"/>
      <c r="CND83" s="4"/>
      <c r="CNE83" s="4"/>
      <c r="CNF83" s="4"/>
      <c r="CNG83" s="4"/>
      <c r="CNH83" s="4"/>
      <c r="CNI83" s="4"/>
      <c r="CNJ83" s="4"/>
      <c r="CNK83" s="4"/>
      <c r="CNL83" s="4"/>
      <c r="CNM83" s="4"/>
      <c r="CNN83" s="4"/>
      <c r="CNO83" s="4"/>
      <c r="CNP83" s="4"/>
      <c r="CNQ83" s="4"/>
      <c r="CNR83" s="4"/>
      <c r="CNS83" s="4"/>
      <c r="CNT83" s="4"/>
      <c r="CNU83" s="4"/>
      <c r="CNV83" s="4"/>
      <c r="CNW83" s="4"/>
      <c r="CNX83" s="4"/>
      <c r="CNY83" s="4"/>
      <c r="CNZ83" s="4"/>
      <c r="COA83" s="4"/>
      <c r="COB83" s="4"/>
      <c r="COC83" s="4"/>
      <c r="COD83" s="4"/>
      <c r="COE83" s="4"/>
      <c r="COF83" s="4"/>
      <c r="COG83" s="4"/>
      <c r="COH83" s="4"/>
      <c r="COI83" s="4"/>
      <c r="COJ83" s="4"/>
      <c r="COK83" s="4"/>
      <c r="COL83" s="4"/>
      <c r="COM83" s="4"/>
      <c r="CON83" s="4"/>
      <c r="COO83" s="4"/>
      <c r="COP83" s="4"/>
      <c r="COQ83" s="4"/>
      <c r="COR83" s="4"/>
      <c r="COS83" s="4"/>
      <c r="COT83" s="4"/>
      <c r="COU83" s="4"/>
      <c r="COV83" s="4"/>
      <c r="COW83" s="4"/>
      <c r="COX83" s="4"/>
      <c r="COY83" s="4"/>
      <c r="COZ83" s="4"/>
      <c r="CPA83" s="4"/>
      <c r="CPB83" s="4"/>
      <c r="CPC83" s="4"/>
      <c r="CPD83" s="4"/>
      <c r="CPE83" s="4"/>
      <c r="CPF83" s="4"/>
      <c r="CPG83" s="4"/>
      <c r="CPH83" s="4"/>
      <c r="CPI83" s="4"/>
      <c r="CPJ83" s="4"/>
      <c r="CPK83" s="4"/>
      <c r="CPL83" s="4"/>
      <c r="CPM83" s="4"/>
      <c r="CPN83" s="4"/>
      <c r="CPO83" s="4"/>
      <c r="CPP83" s="4"/>
      <c r="CPQ83" s="4"/>
      <c r="CPR83" s="4"/>
      <c r="CPS83" s="4"/>
      <c r="CPT83" s="4"/>
      <c r="CPU83" s="4"/>
      <c r="CPV83" s="4"/>
      <c r="CPW83" s="4"/>
      <c r="CPX83" s="4"/>
      <c r="CPY83" s="4"/>
      <c r="CPZ83" s="4"/>
      <c r="CQA83" s="4"/>
      <c r="CQB83" s="4"/>
      <c r="CQC83" s="4"/>
      <c r="CQD83" s="4"/>
      <c r="CQE83" s="4"/>
      <c r="CQF83" s="4"/>
      <c r="CQG83" s="4"/>
      <c r="CQH83" s="4"/>
      <c r="CQI83" s="4"/>
      <c r="CQJ83" s="4"/>
      <c r="CQK83" s="4"/>
      <c r="CQL83" s="4"/>
      <c r="CQM83" s="4"/>
      <c r="CQN83" s="4"/>
      <c r="CQO83" s="4"/>
      <c r="CQP83" s="4"/>
      <c r="CQQ83" s="4"/>
      <c r="CQR83" s="4"/>
      <c r="CQS83" s="4"/>
      <c r="CQT83" s="4"/>
      <c r="CQU83" s="4"/>
      <c r="CQV83" s="4"/>
      <c r="CQW83" s="4"/>
      <c r="CQX83" s="4"/>
      <c r="CQY83" s="4"/>
      <c r="CQZ83" s="4"/>
      <c r="CRA83" s="4"/>
      <c r="CRB83" s="4"/>
      <c r="CRC83" s="4"/>
      <c r="CRD83" s="4"/>
      <c r="CRE83" s="4"/>
      <c r="CRF83" s="4"/>
      <c r="CRG83" s="4"/>
      <c r="CRH83" s="4"/>
      <c r="CRI83" s="4"/>
      <c r="CRJ83" s="4"/>
      <c r="CRK83" s="4"/>
      <c r="CRL83" s="4"/>
      <c r="CRM83" s="4"/>
      <c r="CRN83" s="4"/>
      <c r="CRO83" s="4"/>
      <c r="CRP83" s="4"/>
      <c r="CRQ83" s="4"/>
      <c r="CRR83" s="4"/>
      <c r="CRS83" s="4"/>
      <c r="CRT83" s="4"/>
      <c r="CRU83" s="4"/>
      <c r="CRV83" s="4"/>
      <c r="CRW83" s="4"/>
      <c r="CRX83" s="4"/>
      <c r="CRY83" s="4"/>
      <c r="CRZ83" s="4"/>
      <c r="CSA83" s="4"/>
      <c r="CSB83" s="4"/>
      <c r="CSC83" s="4"/>
      <c r="CSD83" s="4"/>
      <c r="CSE83" s="4"/>
      <c r="CSF83" s="4"/>
      <c r="CSG83" s="4"/>
      <c r="CSH83" s="4"/>
      <c r="CSI83" s="4"/>
      <c r="CSJ83" s="4"/>
      <c r="CSK83" s="4"/>
      <c r="CSL83" s="4"/>
      <c r="CSM83" s="4"/>
      <c r="CSN83" s="4"/>
      <c r="CSO83" s="4"/>
      <c r="CSP83" s="4"/>
      <c r="CSQ83" s="4"/>
      <c r="CSR83" s="4"/>
      <c r="CSS83" s="4"/>
      <c r="CST83" s="4"/>
      <c r="CSU83" s="4"/>
      <c r="CSV83" s="4"/>
      <c r="CSW83" s="4"/>
      <c r="CSX83" s="4"/>
      <c r="CSY83" s="4"/>
      <c r="CSZ83" s="4"/>
      <c r="CTA83" s="4"/>
      <c r="CTB83" s="4"/>
      <c r="CTC83" s="4"/>
      <c r="CTD83" s="4"/>
      <c r="CTE83" s="4"/>
      <c r="CTF83" s="4"/>
      <c r="CTG83" s="4"/>
      <c r="CTH83" s="4"/>
      <c r="CTI83" s="4"/>
      <c r="CTJ83" s="4"/>
      <c r="CTK83" s="4"/>
      <c r="CTL83" s="4"/>
      <c r="CTM83" s="4"/>
      <c r="CTN83" s="4"/>
      <c r="CTO83" s="4"/>
      <c r="CTP83" s="4"/>
      <c r="CTQ83" s="4"/>
      <c r="CTR83" s="4"/>
      <c r="CTS83" s="4"/>
      <c r="CTT83" s="4"/>
      <c r="CTU83" s="4"/>
      <c r="CTV83" s="4"/>
      <c r="CTW83" s="4"/>
      <c r="CTX83" s="4"/>
      <c r="CTY83" s="4"/>
      <c r="CTZ83" s="4"/>
      <c r="CUA83" s="4"/>
      <c r="CUB83" s="4"/>
      <c r="CUC83" s="4"/>
      <c r="CUD83" s="4"/>
      <c r="CUE83" s="4"/>
      <c r="CUF83" s="4"/>
      <c r="CUG83" s="4"/>
      <c r="CUH83" s="4"/>
      <c r="CUI83" s="4"/>
      <c r="CUJ83" s="4"/>
      <c r="CUK83" s="4"/>
      <c r="CUL83" s="4"/>
      <c r="CUM83" s="4"/>
      <c r="CUN83" s="4"/>
      <c r="CUO83" s="4"/>
      <c r="CUP83" s="4"/>
      <c r="CUQ83" s="4"/>
      <c r="CUR83" s="4"/>
      <c r="CUS83" s="4"/>
      <c r="CUT83" s="4"/>
      <c r="CUU83" s="4"/>
      <c r="CUV83" s="4"/>
      <c r="CUW83" s="4"/>
      <c r="CUX83" s="4"/>
      <c r="CUY83" s="4"/>
      <c r="CUZ83" s="4"/>
      <c r="CVA83" s="4"/>
      <c r="CVB83" s="4"/>
      <c r="CVC83" s="4"/>
      <c r="CVD83" s="4"/>
      <c r="CVE83" s="4"/>
      <c r="CVF83" s="4"/>
      <c r="CVG83" s="4"/>
      <c r="CVH83" s="4"/>
      <c r="CVI83" s="4"/>
      <c r="CVJ83" s="4"/>
      <c r="CVK83" s="4"/>
      <c r="CVL83" s="4"/>
      <c r="CVM83" s="4"/>
      <c r="CVN83" s="4"/>
      <c r="CVO83" s="4"/>
      <c r="CVP83" s="4"/>
      <c r="CVQ83" s="4"/>
      <c r="CVR83" s="4"/>
      <c r="CVS83" s="4"/>
      <c r="CVT83" s="4"/>
      <c r="CVU83" s="4"/>
      <c r="CVV83" s="4"/>
      <c r="CVW83" s="4"/>
      <c r="CVX83" s="4"/>
      <c r="CVY83" s="4"/>
      <c r="CVZ83" s="4"/>
      <c r="CWA83" s="4"/>
      <c r="CWB83" s="4"/>
      <c r="CWC83" s="4"/>
      <c r="CWD83" s="4"/>
      <c r="CWE83" s="4"/>
      <c r="CWF83" s="4"/>
      <c r="CWG83" s="4"/>
      <c r="CWH83" s="4"/>
      <c r="CWI83" s="4"/>
      <c r="CWJ83" s="4"/>
      <c r="CWK83" s="4"/>
      <c r="CWL83" s="4"/>
      <c r="CWM83" s="4"/>
      <c r="CWN83" s="4"/>
      <c r="CWO83" s="4"/>
      <c r="CWP83" s="4"/>
      <c r="CWQ83" s="4"/>
      <c r="CWR83" s="4"/>
      <c r="CWS83" s="4"/>
      <c r="CWT83" s="4"/>
      <c r="CWU83" s="4"/>
      <c r="CWV83" s="4"/>
      <c r="CWW83" s="4"/>
      <c r="CWX83" s="4"/>
      <c r="CWY83" s="4"/>
      <c r="CWZ83" s="4"/>
      <c r="CXA83" s="4"/>
      <c r="CXB83" s="4"/>
      <c r="CXC83" s="4"/>
      <c r="CXD83" s="4"/>
      <c r="CXE83" s="4"/>
      <c r="CXF83" s="4"/>
      <c r="CXG83" s="4"/>
      <c r="CXH83" s="4"/>
      <c r="CXI83" s="4"/>
      <c r="CXJ83" s="4"/>
      <c r="CXK83" s="4"/>
      <c r="CXL83" s="4"/>
      <c r="CXM83" s="4"/>
      <c r="CXN83" s="4"/>
      <c r="CXO83" s="4"/>
      <c r="CXP83" s="4"/>
      <c r="CXQ83" s="4"/>
      <c r="CXR83" s="4"/>
      <c r="CXS83" s="4"/>
      <c r="CXT83" s="4"/>
      <c r="CXU83" s="4"/>
      <c r="CXV83" s="4"/>
      <c r="CXW83" s="4"/>
      <c r="CXX83" s="4"/>
      <c r="CXY83" s="4"/>
      <c r="CXZ83" s="4"/>
      <c r="CYA83" s="4"/>
      <c r="CYB83" s="4"/>
      <c r="CYC83" s="4"/>
      <c r="CYD83" s="4"/>
      <c r="CYE83" s="4"/>
      <c r="CYF83" s="4"/>
      <c r="CYG83" s="4"/>
      <c r="CYH83" s="4"/>
      <c r="CYI83" s="4"/>
      <c r="CYJ83" s="4"/>
      <c r="CYK83" s="4"/>
      <c r="CYL83" s="4"/>
      <c r="CYM83" s="4"/>
      <c r="CYN83" s="4"/>
      <c r="CYO83" s="4"/>
      <c r="CYP83" s="4"/>
      <c r="CYQ83" s="4"/>
      <c r="CYR83" s="4"/>
      <c r="CYS83" s="4"/>
      <c r="CYT83" s="4"/>
      <c r="CYU83" s="4"/>
      <c r="CYV83" s="4"/>
      <c r="CYW83" s="4"/>
      <c r="CYX83" s="4"/>
      <c r="CYY83" s="4"/>
      <c r="CYZ83" s="4"/>
      <c r="CZA83" s="4"/>
      <c r="CZB83" s="4"/>
      <c r="CZC83" s="4"/>
      <c r="CZD83" s="4"/>
      <c r="CZE83" s="4"/>
      <c r="CZF83" s="4"/>
      <c r="CZG83" s="4"/>
      <c r="CZH83" s="4"/>
      <c r="CZI83" s="4"/>
      <c r="CZJ83" s="4"/>
      <c r="CZK83" s="4"/>
      <c r="CZL83" s="4"/>
      <c r="CZM83" s="4"/>
      <c r="CZN83" s="4"/>
      <c r="CZO83" s="4"/>
      <c r="CZP83" s="4"/>
      <c r="CZQ83" s="4"/>
      <c r="CZR83" s="4"/>
      <c r="CZS83" s="4"/>
      <c r="CZT83" s="4"/>
      <c r="CZU83" s="4"/>
      <c r="CZV83" s="4"/>
      <c r="CZW83" s="4"/>
      <c r="CZX83" s="4"/>
      <c r="CZY83" s="4"/>
      <c r="CZZ83" s="4"/>
      <c r="DAA83" s="4"/>
      <c r="DAB83" s="4"/>
      <c r="DAC83" s="4"/>
      <c r="DAD83" s="4"/>
      <c r="DAE83" s="4"/>
      <c r="DAF83" s="4"/>
      <c r="DAG83" s="4"/>
      <c r="DAH83" s="4"/>
      <c r="DAI83" s="4"/>
      <c r="DAJ83" s="4"/>
      <c r="DAK83" s="4"/>
      <c r="DAL83" s="4"/>
      <c r="DAM83" s="4"/>
      <c r="DAN83" s="4"/>
      <c r="DAO83" s="4"/>
      <c r="DAP83" s="4"/>
      <c r="DAQ83" s="4"/>
      <c r="DAR83" s="4"/>
      <c r="DAS83" s="4"/>
      <c r="DAT83" s="4"/>
      <c r="DAU83" s="4"/>
      <c r="DAV83" s="4"/>
      <c r="DAW83" s="4"/>
      <c r="DAX83" s="4"/>
      <c r="DAY83" s="4"/>
      <c r="DAZ83" s="4"/>
      <c r="DBA83" s="4"/>
      <c r="DBB83" s="4"/>
      <c r="DBC83" s="4"/>
      <c r="DBD83" s="4"/>
      <c r="DBE83" s="4"/>
      <c r="DBF83" s="4"/>
      <c r="DBG83" s="4"/>
      <c r="DBH83" s="4"/>
      <c r="DBI83" s="4"/>
      <c r="DBJ83" s="4"/>
      <c r="DBK83" s="4"/>
      <c r="DBL83" s="4"/>
      <c r="DBM83" s="4"/>
      <c r="DBN83" s="4"/>
      <c r="DBO83" s="4"/>
      <c r="DBP83" s="4"/>
      <c r="DBQ83" s="4"/>
      <c r="DBR83" s="4"/>
      <c r="DBS83" s="4"/>
      <c r="DBT83" s="4"/>
      <c r="DBU83" s="4"/>
      <c r="DBV83" s="4"/>
      <c r="DBW83" s="4"/>
      <c r="DBX83" s="4"/>
      <c r="DBY83" s="4"/>
      <c r="DBZ83" s="4"/>
      <c r="DCA83" s="4"/>
      <c r="DCB83" s="4"/>
      <c r="DCC83" s="4"/>
      <c r="DCD83" s="4"/>
      <c r="DCE83" s="4"/>
      <c r="DCF83" s="4"/>
      <c r="DCG83" s="4"/>
      <c r="DCH83" s="4"/>
      <c r="DCI83" s="4"/>
      <c r="DCJ83" s="4"/>
      <c r="DCK83" s="4"/>
      <c r="DCL83" s="4"/>
      <c r="DCM83" s="4"/>
      <c r="DCN83" s="4"/>
      <c r="DCO83" s="4"/>
      <c r="DCP83" s="4"/>
      <c r="DCQ83" s="4"/>
      <c r="DCR83" s="4"/>
      <c r="DCS83" s="4"/>
      <c r="DCT83" s="4"/>
      <c r="DCU83" s="4"/>
      <c r="DCV83" s="4"/>
      <c r="DCW83" s="4"/>
      <c r="DCX83" s="4"/>
      <c r="DCY83" s="4"/>
      <c r="DCZ83" s="4"/>
      <c r="DDA83" s="4"/>
      <c r="DDB83" s="4"/>
      <c r="DDC83" s="4"/>
      <c r="DDD83" s="4"/>
      <c r="DDE83" s="4"/>
      <c r="DDF83" s="4"/>
      <c r="DDG83" s="4"/>
      <c r="DDH83" s="4"/>
      <c r="DDI83" s="4"/>
      <c r="DDJ83" s="4"/>
      <c r="DDK83" s="4"/>
      <c r="DDL83" s="4"/>
      <c r="DDM83" s="4"/>
      <c r="DDN83" s="4"/>
      <c r="DDO83" s="4"/>
      <c r="DDP83" s="4"/>
      <c r="DDQ83" s="4"/>
      <c r="DDR83" s="4"/>
      <c r="DDS83" s="4"/>
      <c r="DDT83" s="4"/>
      <c r="DDU83" s="4"/>
      <c r="DDV83" s="4"/>
      <c r="DDW83" s="4"/>
      <c r="DDX83" s="4"/>
      <c r="DDY83" s="4"/>
      <c r="DDZ83" s="4"/>
      <c r="DEA83" s="4"/>
      <c r="DEB83" s="4"/>
      <c r="DEC83" s="4"/>
      <c r="DED83" s="4"/>
      <c r="DEE83" s="4"/>
      <c r="DEF83" s="4"/>
      <c r="DEG83" s="4"/>
      <c r="DEH83" s="4"/>
      <c r="DEI83" s="4"/>
      <c r="DEJ83" s="4"/>
      <c r="DEK83" s="4"/>
      <c r="DEL83" s="4"/>
      <c r="DEM83" s="4"/>
      <c r="DEN83" s="4"/>
      <c r="DEO83" s="4"/>
      <c r="DEP83" s="4"/>
      <c r="DEQ83" s="4"/>
      <c r="DER83" s="4"/>
      <c r="DES83" s="4"/>
      <c r="DET83" s="4"/>
      <c r="DEU83" s="4"/>
      <c r="DEV83" s="4"/>
      <c r="DEW83" s="4"/>
      <c r="DEX83" s="4"/>
      <c r="DEY83" s="4"/>
      <c r="DEZ83" s="4"/>
      <c r="DFA83" s="4"/>
      <c r="DFB83" s="4"/>
      <c r="DFC83" s="4"/>
      <c r="DFD83" s="4"/>
      <c r="DFE83" s="4"/>
      <c r="DFF83" s="4"/>
      <c r="DFG83" s="4"/>
      <c r="DFH83" s="4"/>
      <c r="DFI83" s="4"/>
      <c r="DFJ83" s="4"/>
      <c r="DFK83" s="4"/>
      <c r="DFL83" s="4"/>
      <c r="DFM83" s="4"/>
      <c r="DFN83" s="4"/>
      <c r="DFO83" s="4"/>
      <c r="DFP83" s="4"/>
      <c r="DFQ83" s="4"/>
      <c r="DFR83" s="4"/>
      <c r="DFS83" s="4"/>
      <c r="DFT83" s="4"/>
      <c r="DFU83" s="4"/>
      <c r="DFV83" s="4"/>
      <c r="DFW83" s="4"/>
      <c r="DFX83" s="4"/>
      <c r="DFY83" s="4"/>
      <c r="DFZ83" s="4"/>
      <c r="DGA83" s="4"/>
      <c r="DGB83" s="4"/>
      <c r="DGC83" s="4"/>
      <c r="DGD83" s="4"/>
      <c r="DGE83" s="4"/>
      <c r="DGF83" s="4"/>
      <c r="DGG83" s="4"/>
      <c r="DGH83" s="4"/>
      <c r="DGI83" s="4"/>
      <c r="DGJ83" s="4"/>
      <c r="DGK83" s="4"/>
      <c r="DGL83" s="4"/>
      <c r="DGM83" s="4"/>
      <c r="DGN83" s="4"/>
      <c r="DGO83" s="4"/>
      <c r="DGP83" s="4"/>
      <c r="DGQ83" s="4"/>
      <c r="DGR83" s="4"/>
      <c r="DGS83" s="4"/>
      <c r="DGT83" s="4"/>
      <c r="DGU83" s="4"/>
      <c r="DGV83" s="4"/>
      <c r="DGW83" s="4"/>
      <c r="DGX83" s="4"/>
      <c r="DGY83" s="4"/>
      <c r="DGZ83" s="4"/>
      <c r="DHA83" s="4"/>
      <c r="DHB83" s="4"/>
      <c r="DHC83" s="4"/>
      <c r="DHD83" s="4"/>
      <c r="DHE83" s="4"/>
      <c r="DHF83" s="4"/>
      <c r="DHG83" s="4"/>
      <c r="DHH83" s="4"/>
      <c r="DHI83" s="4"/>
      <c r="DHJ83" s="4"/>
      <c r="DHK83" s="4"/>
      <c r="DHL83" s="4"/>
      <c r="DHM83" s="4"/>
      <c r="DHN83" s="4"/>
      <c r="DHO83" s="4"/>
      <c r="DHP83" s="4"/>
      <c r="DHQ83" s="4"/>
      <c r="DHR83" s="4"/>
      <c r="DHS83" s="4"/>
      <c r="DHT83" s="4"/>
      <c r="DHU83" s="4"/>
      <c r="DHV83" s="4"/>
      <c r="DHW83" s="4"/>
      <c r="DHX83" s="4"/>
      <c r="DHY83" s="4"/>
      <c r="DHZ83" s="4"/>
      <c r="DIA83" s="4"/>
      <c r="DIB83" s="4"/>
      <c r="DIC83" s="4"/>
      <c r="DID83" s="4"/>
      <c r="DIE83" s="4"/>
      <c r="DIF83" s="4"/>
      <c r="DIG83" s="4"/>
      <c r="DIH83" s="4"/>
      <c r="DII83" s="4"/>
      <c r="DIJ83" s="4"/>
      <c r="DIK83" s="4"/>
      <c r="DIL83" s="4"/>
      <c r="DIM83" s="4"/>
      <c r="DIN83" s="4"/>
      <c r="DIO83" s="4"/>
      <c r="DIP83" s="4"/>
      <c r="DIQ83" s="4"/>
      <c r="DIR83" s="4"/>
      <c r="DIS83" s="4"/>
      <c r="DIT83" s="4"/>
      <c r="DIU83" s="4"/>
      <c r="DIV83" s="4"/>
      <c r="DIW83" s="4"/>
      <c r="DIX83" s="4"/>
      <c r="DIY83" s="4"/>
      <c r="DIZ83" s="4"/>
      <c r="DJA83" s="4"/>
      <c r="DJB83" s="4"/>
      <c r="DJC83" s="4"/>
      <c r="DJD83" s="4"/>
      <c r="DJE83" s="4"/>
      <c r="DJF83" s="4"/>
      <c r="DJG83" s="4"/>
      <c r="DJH83" s="4"/>
      <c r="DJI83" s="4"/>
      <c r="DJJ83" s="4"/>
      <c r="DJK83" s="4"/>
      <c r="DJL83" s="4"/>
      <c r="DJM83" s="4"/>
      <c r="DJN83" s="4"/>
      <c r="DJO83" s="4"/>
      <c r="DJP83" s="4"/>
      <c r="DJQ83" s="4"/>
      <c r="DJR83" s="4"/>
      <c r="DJS83" s="4"/>
      <c r="DJT83" s="4"/>
      <c r="DJU83" s="4"/>
      <c r="DJV83" s="4"/>
      <c r="DJW83" s="4"/>
      <c r="DJX83" s="4"/>
      <c r="DJY83" s="4"/>
      <c r="DJZ83" s="4"/>
      <c r="DKA83" s="4"/>
      <c r="DKB83" s="4"/>
      <c r="DKC83" s="4"/>
      <c r="DKD83" s="4"/>
      <c r="DKE83" s="4"/>
      <c r="DKF83" s="4"/>
      <c r="DKG83" s="4"/>
      <c r="DKH83" s="4"/>
      <c r="DKI83" s="4"/>
      <c r="DKJ83" s="4"/>
      <c r="DKK83" s="4"/>
      <c r="DKL83" s="4"/>
      <c r="DKM83" s="4"/>
      <c r="DKN83" s="4"/>
      <c r="DKO83" s="4"/>
      <c r="DKP83" s="4"/>
      <c r="DKQ83" s="4"/>
      <c r="DKR83" s="4"/>
      <c r="DKS83" s="4"/>
      <c r="DKT83" s="4"/>
      <c r="DKU83" s="4"/>
      <c r="DKV83" s="4"/>
      <c r="DKW83" s="4"/>
      <c r="DKX83" s="4"/>
      <c r="DKY83" s="4"/>
      <c r="DKZ83" s="4"/>
      <c r="DLA83" s="4"/>
      <c r="DLB83" s="4"/>
      <c r="DLC83" s="4"/>
      <c r="DLD83" s="4"/>
      <c r="DLE83" s="4"/>
      <c r="DLF83" s="4"/>
      <c r="DLG83" s="4"/>
      <c r="DLH83" s="4"/>
      <c r="DLI83" s="4"/>
      <c r="DLJ83" s="4"/>
      <c r="DLK83" s="4"/>
      <c r="DLL83" s="4"/>
      <c r="DLM83" s="4"/>
      <c r="DLN83" s="4"/>
      <c r="DLO83" s="4"/>
      <c r="DLP83" s="4"/>
      <c r="DLQ83" s="4"/>
      <c r="DLR83" s="4"/>
      <c r="DLS83" s="4"/>
      <c r="DLT83" s="4"/>
      <c r="DLU83" s="4"/>
      <c r="DLV83" s="4"/>
      <c r="DLW83" s="4"/>
      <c r="DLX83" s="4"/>
      <c r="DLY83" s="4"/>
      <c r="DLZ83" s="4"/>
      <c r="DMA83" s="4"/>
      <c r="DMB83" s="4"/>
      <c r="DMC83" s="4"/>
      <c r="DMD83" s="4"/>
      <c r="DME83" s="4"/>
      <c r="DMF83" s="4"/>
      <c r="DMG83" s="4"/>
      <c r="DMH83" s="4"/>
      <c r="DMI83" s="4"/>
      <c r="DMJ83" s="4"/>
      <c r="DMK83" s="4"/>
      <c r="DML83" s="4"/>
      <c r="DMM83" s="4"/>
      <c r="DMN83" s="4"/>
      <c r="DMO83" s="4"/>
      <c r="DMP83" s="4"/>
      <c r="DMQ83" s="4"/>
      <c r="DMR83" s="4"/>
      <c r="DMS83" s="4"/>
      <c r="DMT83" s="4"/>
      <c r="DMU83" s="4"/>
      <c r="DMV83" s="4"/>
      <c r="DMW83" s="4"/>
      <c r="DMX83" s="4"/>
      <c r="DMY83" s="4"/>
      <c r="DMZ83" s="4"/>
      <c r="DNA83" s="4"/>
      <c r="DNB83" s="4"/>
      <c r="DNC83" s="4"/>
      <c r="DND83" s="4"/>
      <c r="DNE83" s="4"/>
      <c r="DNF83" s="4"/>
      <c r="DNG83" s="4"/>
      <c r="DNH83" s="4"/>
      <c r="DNI83" s="4"/>
      <c r="DNJ83" s="4"/>
      <c r="DNK83" s="4"/>
      <c r="DNL83" s="4"/>
      <c r="DNM83" s="4"/>
      <c r="DNN83" s="4"/>
      <c r="DNO83" s="4"/>
      <c r="DNP83" s="4"/>
      <c r="DNQ83" s="4"/>
      <c r="DNR83" s="4"/>
      <c r="DNS83" s="4"/>
      <c r="DNT83" s="4"/>
      <c r="DNU83" s="4"/>
      <c r="DNV83" s="4"/>
      <c r="DNW83" s="4"/>
      <c r="DNX83" s="4"/>
      <c r="DNY83" s="4"/>
      <c r="DNZ83" s="4"/>
      <c r="DOA83" s="4"/>
      <c r="DOB83" s="4"/>
      <c r="DOC83" s="4"/>
      <c r="DOD83" s="4"/>
      <c r="DOE83" s="4"/>
      <c r="DOF83" s="4"/>
      <c r="DOG83" s="4"/>
      <c r="DOH83" s="4"/>
      <c r="DOI83" s="4"/>
      <c r="DOJ83" s="4"/>
      <c r="DOK83" s="4"/>
      <c r="DOL83" s="4"/>
      <c r="DOM83" s="4"/>
      <c r="DON83" s="4"/>
      <c r="DOO83" s="4"/>
      <c r="DOP83" s="4"/>
      <c r="DOQ83" s="4"/>
      <c r="DOR83" s="4"/>
      <c r="DOS83" s="4"/>
      <c r="DOT83" s="4"/>
      <c r="DOU83" s="4"/>
      <c r="DOV83" s="4"/>
      <c r="DOW83" s="4"/>
      <c r="DOX83" s="4"/>
      <c r="DOY83" s="4"/>
      <c r="DOZ83" s="4"/>
      <c r="DPA83" s="4"/>
      <c r="DPB83" s="4"/>
      <c r="DPC83" s="4"/>
      <c r="DPD83" s="4"/>
      <c r="DPE83" s="4"/>
      <c r="DPF83" s="4"/>
      <c r="DPG83" s="4"/>
      <c r="DPH83" s="4"/>
      <c r="DPI83" s="4"/>
      <c r="DPJ83" s="4"/>
      <c r="DPK83" s="4"/>
      <c r="DPL83" s="4"/>
      <c r="DPM83" s="4"/>
      <c r="DPN83" s="4"/>
      <c r="DPO83" s="4"/>
      <c r="DPP83" s="4"/>
      <c r="DPQ83" s="4"/>
      <c r="DPR83" s="4"/>
      <c r="DPS83" s="4"/>
      <c r="DPT83" s="4"/>
      <c r="DPU83" s="4"/>
      <c r="DPV83" s="4"/>
      <c r="DPW83" s="4"/>
      <c r="DPX83" s="4"/>
      <c r="DPY83" s="4"/>
      <c r="DPZ83" s="4"/>
      <c r="DQA83" s="4"/>
      <c r="DQB83" s="4"/>
      <c r="DQC83" s="4"/>
      <c r="DQD83" s="4"/>
      <c r="DQE83" s="4"/>
      <c r="DQF83" s="4"/>
      <c r="DQG83" s="4"/>
      <c r="DQH83" s="4"/>
      <c r="DQI83" s="4"/>
      <c r="DQJ83" s="4"/>
      <c r="DQK83" s="4"/>
      <c r="DQL83" s="4"/>
      <c r="DQM83" s="4"/>
      <c r="DQN83" s="4"/>
      <c r="DQO83" s="4"/>
      <c r="DQP83" s="4"/>
      <c r="DQQ83" s="4"/>
      <c r="DQR83" s="4"/>
      <c r="DQS83" s="4"/>
      <c r="DQT83" s="4"/>
      <c r="DQU83" s="4"/>
      <c r="DQV83" s="4"/>
      <c r="DQW83" s="4"/>
      <c r="DQX83" s="4"/>
      <c r="DQY83" s="4"/>
      <c r="DQZ83" s="4"/>
      <c r="DRA83" s="4"/>
      <c r="DRB83" s="4"/>
      <c r="DRC83" s="4"/>
      <c r="DRD83" s="4"/>
      <c r="DRE83" s="4"/>
      <c r="DRF83" s="4"/>
      <c r="DRG83" s="4"/>
      <c r="DRH83" s="4"/>
      <c r="DRI83" s="4"/>
      <c r="DRJ83" s="4"/>
      <c r="DRK83" s="4"/>
      <c r="DRL83" s="4"/>
      <c r="DRM83" s="4"/>
      <c r="DRN83" s="4"/>
      <c r="DRO83" s="4"/>
      <c r="DRP83" s="4"/>
      <c r="DRQ83" s="4"/>
      <c r="DRR83" s="4"/>
      <c r="DRS83" s="4"/>
      <c r="DRT83" s="4"/>
      <c r="DRU83" s="4"/>
      <c r="DRV83" s="4"/>
      <c r="DRW83" s="4"/>
      <c r="DRX83" s="4"/>
      <c r="DRY83" s="4"/>
      <c r="DRZ83" s="4"/>
      <c r="DSA83" s="4"/>
      <c r="DSB83" s="4"/>
      <c r="DSC83" s="4"/>
      <c r="DSD83" s="4"/>
      <c r="DSE83" s="4"/>
      <c r="DSF83" s="4"/>
      <c r="DSG83" s="4"/>
      <c r="DSH83" s="4"/>
      <c r="DSI83" s="4"/>
      <c r="DSJ83" s="4"/>
      <c r="DSK83" s="4"/>
      <c r="DSL83" s="4"/>
      <c r="DSM83" s="4"/>
      <c r="DSN83" s="4"/>
      <c r="DSO83" s="4"/>
      <c r="DSP83" s="4"/>
      <c r="DSQ83" s="4"/>
      <c r="DSR83" s="4"/>
      <c r="DSS83" s="4"/>
      <c r="DST83" s="4"/>
      <c r="DSU83" s="4"/>
      <c r="DSV83" s="4"/>
      <c r="DSW83" s="4"/>
      <c r="DSX83" s="4"/>
      <c r="DSY83" s="4"/>
      <c r="DSZ83" s="4"/>
      <c r="DTA83" s="4"/>
      <c r="DTB83" s="4"/>
      <c r="DTC83" s="4"/>
      <c r="DTD83" s="4"/>
      <c r="DTE83" s="4"/>
      <c r="DTF83" s="4"/>
      <c r="DTG83" s="4"/>
      <c r="DTH83" s="4"/>
      <c r="DTI83" s="4"/>
      <c r="DTJ83" s="4"/>
      <c r="DTK83" s="4"/>
      <c r="DTL83" s="4"/>
      <c r="DTM83" s="4"/>
      <c r="DTN83" s="4"/>
      <c r="DTO83" s="4"/>
      <c r="DTP83" s="4"/>
      <c r="DTQ83" s="4"/>
      <c r="DTR83" s="4"/>
      <c r="DTS83" s="4"/>
      <c r="DTT83" s="4"/>
      <c r="DTU83" s="4"/>
      <c r="DTV83" s="4"/>
      <c r="DTW83" s="4"/>
      <c r="DTX83" s="4"/>
      <c r="DTY83" s="4"/>
      <c r="DTZ83" s="4"/>
      <c r="DUA83" s="4"/>
      <c r="DUB83" s="4"/>
      <c r="DUC83" s="4"/>
      <c r="DUD83" s="4"/>
      <c r="DUE83" s="4"/>
      <c r="DUF83" s="4"/>
      <c r="DUG83" s="4"/>
      <c r="DUH83" s="4"/>
      <c r="DUI83" s="4"/>
      <c r="DUJ83" s="4"/>
      <c r="DUK83" s="4"/>
      <c r="DUL83" s="4"/>
      <c r="DUM83" s="4"/>
      <c r="DUN83" s="4"/>
      <c r="DUO83" s="4"/>
      <c r="DUP83" s="4"/>
      <c r="DUQ83" s="4"/>
      <c r="DUR83" s="4"/>
      <c r="DUS83" s="4"/>
      <c r="DUT83" s="4"/>
      <c r="DUU83" s="4"/>
      <c r="DUV83" s="4"/>
      <c r="DUW83" s="4"/>
      <c r="DUX83" s="4"/>
      <c r="DUY83" s="4"/>
      <c r="DUZ83" s="4"/>
      <c r="DVA83" s="4"/>
      <c r="DVB83" s="4"/>
      <c r="DVC83" s="4"/>
      <c r="DVD83" s="4"/>
      <c r="DVE83" s="4"/>
      <c r="DVF83" s="4"/>
      <c r="DVG83" s="4"/>
      <c r="DVH83" s="4"/>
      <c r="DVI83" s="4"/>
      <c r="DVJ83" s="4"/>
      <c r="DVK83" s="4"/>
      <c r="DVL83" s="4"/>
      <c r="DVM83" s="4"/>
      <c r="DVN83" s="4"/>
      <c r="DVO83" s="4"/>
      <c r="DVP83" s="4"/>
      <c r="DVQ83" s="4"/>
      <c r="DVR83" s="4"/>
      <c r="DVS83" s="4"/>
      <c r="DVT83" s="4"/>
      <c r="DVU83" s="4"/>
      <c r="DVV83" s="4"/>
      <c r="DVW83" s="4"/>
      <c r="DVX83" s="4"/>
      <c r="DVY83" s="4"/>
      <c r="DVZ83" s="4"/>
      <c r="DWA83" s="4"/>
      <c r="DWB83" s="4"/>
      <c r="DWC83" s="4"/>
      <c r="DWD83" s="4"/>
      <c r="DWE83" s="4"/>
      <c r="DWF83" s="4"/>
      <c r="DWG83" s="4"/>
      <c r="DWH83" s="4"/>
      <c r="DWI83" s="4"/>
      <c r="DWJ83" s="4"/>
      <c r="DWK83" s="4"/>
      <c r="DWL83" s="4"/>
      <c r="DWM83" s="4"/>
      <c r="DWN83" s="4"/>
      <c r="DWO83" s="4"/>
      <c r="DWP83" s="4"/>
      <c r="DWQ83" s="4"/>
      <c r="DWR83" s="4"/>
      <c r="DWS83" s="4"/>
      <c r="DWT83" s="4"/>
      <c r="DWU83" s="4"/>
      <c r="DWV83" s="4"/>
      <c r="DWW83" s="4"/>
      <c r="DWX83" s="4"/>
      <c r="DWY83" s="4"/>
      <c r="DWZ83" s="4"/>
      <c r="DXA83" s="4"/>
      <c r="DXB83" s="4"/>
      <c r="DXC83" s="4"/>
      <c r="DXD83" s="4"/>
      <c r="DXE83" s="4"/>
      <c r="DXF83" s="4"/>
      <c r="DXG83" s="4"/>
      <c r="DXH83" s="4"/>
      <c r="DXI83" s="4"/>
      <c r="DXJ83" s="4"/>
      <c r="DXK83" s="4"/>
      <c r="DXL83" s="4"/>
      <c r="DXM83" s="4"/>
      <c r="DXN83" s="4"/>
      <c r="DXO83" s="4"/>
      <c r="DXP83" s="4"/>
      <c r="DXQ83" s="4"/>
      <c r="DXR83" s="4"/>
      <c r="DXS83" s="4"/>
      <c r="DXT83" s="4"/>
      <c r="DXU83" s="4"/>
      <c r="DXV83" s="4"/>
      <c r="DXW83" s="4"/>
      <c r="DXX83" s="4"/>
      <c r="DXY83" s="4"/>
      <c r="DXZ83" s="4"/>
      <c r="DYA83" s="4"/>
      <c r="DYB83" s="4"/>
      <c r="DYC83" s="4"/>
      <c r="DYD83" s="4"/>
      <c r="DYE83" s="4"/>
      <c r="DYF83" s="4"/>
      <c r="DYG83" s="4"/>
      <c r="DYH83" s="4"/>
      <c r="DYI83" s="4"/>
      <c r="DYJ83" s="4"/>
      <c r="DYK83" s="4"/>
      <c r="DYL83" s="4"/>
      <c r="DYM83" s="4"/>
      <c r="DYN83" s="4"/>
      <c r="DYO83" s="4"/>
      <c r="DYP83" s="4"/>
      <c r="DYQ83" s="4"/>
      <c r="DYR83" s="4"/>
      <c r="DYS83" s="4"/>
      <c r="DYT83" s="4"/>
      <c r="DYU83" s="4"/>
      <c r="DYV83" s="4"/>
      <c r="DYW83" s="4"/>
      <c r="DYX83" s="4"/>
      <c r="DYY83" s="4"/>
      <c r="DYZ83" s="4"/>
      <c r="DZA83" s="4"/>
      <c r="DZB83" s="4"/>
      <c r="DZC83" s="4"/>
      <c r="DZD83" s="4"/>
      <c r="DZE83" s="4"/>
      <c r="DZF83" s="4"/>
      <c r="DZG83" s="4"/>
      <c r="DZH83" s="4"/>
      <c r="DZI83" s="4"/>
      <c r="DZJ83" s="4"/>
      <c r="DZK83" s="4"/>
      <c r="DZL83" s="4"/>
      <c r="DZM83" s="4"/>
      <c r="DZN83" s="4"/>
      <c r="DZO83" s="4"/>
      <c r="DZP83" s="4"/>
      <c r="DZQ83" s="4"/>
      <c r="DZR83" s="4"/>
      <c r="DZS83" s="4"/>
      <c r="DZT83" s="4"/>
      <c r="DZU83" s="4"/>
      <c r="DZV83" s="4"/>
      <c r="DZW83" s="4"/>
      <c r="DZX83" s="4"/>
      <c r="DZY83" s="4"/>
      <c r="DZZ83" s="4"/>
      <c r="EAA83" s="4"/>
      <c r="EAB83" s="4"/>
      <c r="EAC83" s="4"/>
      <c r="EAD83" s="4"/>
      <c r="EAE83" s="4"/>
      <c r="EAF83" s="4"/>
      <c r="EAG83" s="4"/>
      <c r="EAH83" s="4"/>
      <c r="EAI83" s="4"/>
      <c r="EAJ83" s="4"/>
      <c r="EAK83" s="4"/>
      <c r="EAL83" s="4"/>
      <c r="EAM83" s="4"/>
      <c r="EAN83" s="4"/>
      <c r="EAO83" s="4"/>
      <c r="EAP83" s="4"/>
      <c r="EAQ83" s="4"/>
      <c r="EAR83" s="4"/>
      <c r="EAS83" s="4"/>
      <c r="EAT83" s="4"/>
      <c r="EAU83" s="4"/>
      <c r="EAV83" s="4"/>
      <c r="EAW83" s="4"/>
      <c r="EAX83" s="4"/>
      <c r="EAY83" s="4"/>
      <c r="EAZ83" s="4"/>
      <c r="EBA83" s="4"/>
      <c r="EBB83" s="4"/>
      <c r="EBC83" s="4"/>
      <c r="EBD83" s="4"/>
      <c r="EBE83" s="4"/>
      <c r="EBF83" s="4"/>
      <c r="EBG83" s="4"/>
      <c r="EBH83" s="4"/>
      <c r="EBI83" s="4"/>
      <c r="EBJ83" s="4"/>
      <c r="EBK83" s="4"/>
      <c r="EBL83" s="4"/>
      <c r="EBM83" s="4"/>
      <c r="EBN83" s="4"/>
      <c r="EBO83" s="4"/>
      <c r="EBP83" s="4"/>
      <c r="EBQ83" s="4"/>
      <c r="EBR83" s="4"/>
      <c r="EBS83" s="4"/>
      <c r="EBT83" s="4"/>
      <c r="EBU83" s="4"/>
      <c r="EBV83" s="4"/>
      <c r="EBW83" s="4"/>
      <c r="EBX83" s="4"/>
      <c r="EBY83" s="4"/>
      <c r="EBZ83" s="4"/>
      <c r="ECA83" s="4"/>
      <c r="ECB83" s="4"/>
      <c r="ECC83" s="4"/>
      <c r="ECD83" s="4"/>
      <c r="ECE83" s="4"/>
      <c r="ECF83" s="4"/>
      <c r="ECG83" s="4"/>
      <c r="ECH83" s="4"/>
      <c r="ECI83" s="4"/>
      <c r="ECJ83" s="4"/>
      <c r="ECK83" s="4"/>
      <c r="ECL83" s="4"/>
      <c r="ECM83" s="4"/>
      <c r="ECN83" s="4"/>
      <c r="ECO83" s="4"/>
      <c r="ECP83" s="4"/>
      <c r="ECQ83" s="4"/>
      <c r="ECR83" s="4"/>
      <c r="ECS83" s="4"/>
      <c r="ECT83" s="4"/>
      <c r="ECU83" s="4"/>
      <c r="ECV83" s="4"/>
      <c r="ECW83" s="4"/>
      <c r="ECX83" s="4"/>
      <c r="ECY83" s="4"/>
      <c r="ECZ83" s="4"/>
      <c r="EDA83" s="4"/>
      <c r="EDB83" s="4"/>
      <c r="EDC83" s="4"/>
      <c r="EDD83" s="4"/>
      <c r="EDE83" s="4"/>
      <c r="EDF83" s="4"/>
      <c r="EDG83" s="4"/>
      <c r="EDH83" s="4"/>
      <c r="EDI83" s="4"/>
      <c r="EDJ83" s="4"/>
      <c r="EDK83" s="4"/>
      <c r="EDL83" s="4"/>
      <c r="EDM83" s="4"/>
      <c r="EDN83" s="4"/>
      <c r="EDO83" s="4"/>
      <c r="EDP83" s="4"/>
      <c r="EDQ83" s="4"/>
      <c r="EDR83" s="4"/>
      <c r="EDS83" s="4"/>
      <c r="EDT83" s="4"/>
      <c r="EDU83" s="4"/>
      <c r="EDV83" s="4"/>
      <c r="EDW83" s="4"/>
      <c r="EDX83" s="4"/>
      <c r="EDY83" s="4"/>
      <c r="EDZ83" s="4"/>
      <c r="EEA83" s="4"/>
      <c r="EEB83" s="4"/>
      <c r="EEC83" s="4"/>
      <c r="EED83" s="4"/>
      <c r="EEE83" s="4"/>
      <c r="EEF83" s="4"/>
      <c r="EEG83" s="4"/>
      <c r="EEH83" s="4"/>
      <c r="EEI83" s="4"/>
      <c r="EEJ83" s="4"/>
      <c r="EEK83" s="4"/>
      <c r="EEL83" s="4"/>
      <c r="EEM83" s="4"/>
      <c r="EEN83" s="4"/>
      <c r="EEO83" s="4"/>
      <c r="EEP83" s="4"/>
      <c r="EEQ83" s="4"/>
      <c r="EER83" s="4"/>
      <c r="EES83" s="4"/>
      <c r="EET83" s="4"/>
      <c r="EEU83" s="4"/>
      <c r="EEV83" s="4"/>
      <c r="EEW83" s="4"/>
      <c r="EEX83" s="4"/>
      <c r="EEY83" s="4"/>
      <c r="EEZ83" s="4"/>
      <c r="EFA83" s="4"/>
      <c r="EFB83" s="4"/>
      <c r="EFC83" s="4"/>
      <c r="EFD83" s="4"/>
      <c r="EFE83" s="4"/>
      <c r="EFF83" s="4"/>
      <c r="EFG83" s="4"/>
      <c r="EFH83" s="4"/>
      <c r="EFI83" s="4"/>
      <c r="EFJ83" s="4"/>
      <c r="EFK83" s="4"/>
      <c r="EFL83" s="4"/>
      <c r="EFM83" s="4"/>
      <c r="EFN83" s="4"/>
      <c r="EFO83" s="4"/>
      <c r="EFP83" s="4"/>
      <c r="EFQ83" s="4"/>
      <c r="EFR83" s="4"/>
      <c r="EFS83" s="4"/>
      <c r="EFT83" s="4"/>
      <c r="EFU83" s="4"/>
      <c r="EFV83" s="4"/>
      <c r="EFW83" s="4"/>
      <c r="EFX83" s="4"/>
      <c r="EFY83" s="4"/>
      <c r="EFZ83" s="4"/>
      <c r="EGA83" s="4"/>
      <c r="EGB83" s="4"/>
      <c r="EGC83" s="4"/>
      <c r="EGD83" s="4"/>
      <c r="EGE83" s="4"/>
      <c r="EGF83" s="4"/>
      <c r="EGG83" s="4"/>
      <c r="EGH83" s="4"/>
      <c r="EGI83" s="4"/>
      <c r="EGJ83" s="4"/>
      <c r="EGK83" s="4"/>
      <c r="EGL83" s="4"/>
      <c r="EGM83" s="4"/>
      <c r="EGN83" s="4"/>
      <c r="EGO83" s="4"/>
      <c r="EGP83" s="4"/>
      <c r="EGQ83" s="4"/>
      <c r="EGR83" s="4"/>
      <c r="EGS83" s="4"/>
      <c r="EGT83" s="4"/>
      <c r="EGU83" s="4"/>
      <c r="EGV83" s="4"/>
      <c r="EGW83" s="4"/>
      <c r="EGX83" s="4"/>
      <c r="EGY83" s="4"/>
      <c r="EGZ83" s="4"/>
      <c r="EHA83" s="4"/>
      <c r="EHB83" s="4"/>
      <c r="EHC83" s="4"/>
      <c r="EHD83" s="4"/>
      <c r="EHE83" s="4"/>
      <c r="EHF83" s="4"/>
      <c r="EHG83" s="4"/>
      <c r="EHH83" s="4"/>
      <c r="EHI83" s="4"/>
      <c r="EHJ83" s="4"/>
      <c r="EHK83" s="4"/>
      <c r="EHL83" s="4"/>
      <c r="EHM83" s="4"/>
      <c r="EHN83" s="4"/>
      <c r="EHO83" s="4"/>
      <c r="EHP83" s="4"/>
      <c r="EHQ83" s="4"/>
      <c r="EHR83" s="4"/>
      <c r="EHS83" s="4"/>
      <c r="EHT83" s="4"/>
      <c r="EHU83" s="4"/>
      <c r="EHV83" s="4"/>
      <c r="EHW83" s="4"/>
      <c r="EHX83" s="4"/>
      <c r="EHY83" s="4"/>
      <c r="EHZ83" s="4"/>
      <c r="EIA83" s="4"/>
      <c r="EIB83" s="4"/>
      <c r="EIC83" s="4"/>
      <c r="EID83" s="4"/>
      <c r="EIE83" s="4"/>
      <c r="EIF83" s="4"/>
      <c r="EIG83" s="4"/>
      <c r="EIH83" s="4"/>
      <c r="EII83" s="4"/>
      <c r="EIJ83" s="4"/>
      <c r="EIK83" s="4"/>
      <c r="EIL83" s="4"/>
      <c r="EIM83" s="4"/>
      <c r="EIN83" s="4"/>
      <c r="EIO83" s="4"/>
      <c r="EIP83" s="4"/>
      <c r="EIQ83" s="4"/>
      <c r="EIR83" s="4"/>
      <c r="EIS83" s="4"/>
      <c r="EIT83" s="4"/>
      <c r="EIU83" s="4"/>
      <c r="EIV83" s="4"/>
      <c r="EIW83" s="4"/>
      <c r="EIX83" s="4"/>
      <c r="EIY83" s="4"/>
      <c r="EIZ83" s="4"/>
      <c r="EJA83" s="4"/>
      <c r="EJB83" s="4"/>
      <c r="EJC83" s="4"/>
      <c r="EJD83" s="4"/>
      <c r="EJE83" s="4"/>
      <c r="EJF83" s="4"/>
      <c r="EJG83" s="4"/>
      <c r="EJH83" s="4"/>
      <c r="EJI83" s="4"/>
      <c r="EJJ83" s="4"/>
      <c r="EJK83" s="4"/>
      <c r="EJL83" s="4"/>
      <c r="EJM83" s="4"/>
      <c r="EJN83" s="4"/>
      <c r="EJO83" s="4"/>
      <c r="EJP83" s="4"/>
      <c r="EJQ83" s="4"/>
      <c r="EJR83" s="4"/>
      <c r="EJS83" s="4"/>
      <c r="EJT83" s="4"/>
      <c r="EJU83" s="4"/>
      <c r="EJV83" s="4"/>
      <c r="EJW83" s="4"/>
      <c r="EJX83" s="4"/>
      <c r="EJY83" s="4"/>
      <c r="EJZ83" s="4"/>
      <c r="EKA83" s="4"/>
      <c r="EKB83" s="4"/>
      <c r="EKC83" s="4"/>
      <c r="EKD83" s="4"/>
      <c r="EKE83" s="4"/>
      <c r="EKF83" s="4"/>
      <c r="EKG83" s="4"/>
      <c r="EKH83" s="4"/>
      <c r="EKI83" s="4"/>
      <c r="EKJ83" s="4"/>
      <c r="EKK83" s="4"/>
      <c r="EKL83" s="4"/>
      <c r="EKM83" s="4"/>
      <c r="EKN83" s="4"/>
      <c r="EKO83" s="4"/>
      <c r="EKP83" s="4"/>
      <c r="EKQ83" s="4"/>
      <c r="EKR83" s="4"/>
      <c r="EKS83" s="4"/>
      <c r="EKT83" s="4"/>
      <c r="EKU83" s="4"/>
      <c r="EKV83" s="4"/>
      <c r="EKW83" s="4"/>
      <c r="EKX83" s="4"/>
      <c r="EKY83" s="4"/>
      <c r="EKZ83" s="4"/>
      <c r="ELA83" s="4"/>
      <c r="ELB83" s="4"/>
      <c r="ELC83" s="4"/>
      <c r="ELD83" s="4"/>
      <c r="ELE83" s="4"/>
      <c r="ELF83" s="4"/>
      <c r="ELG83" s="4"/>
      <c r="ELH83" s="4"/>
      <c r="ELI83" s="4"/>
      <c r="ELJ83" s="4"/>
      <c r="ELK83" s="4"/>
      <c r="ELL83" s="4"/>
      <c r="ELM83" s="4"/>
      <c r="ELN83" s="4"/>
      <c r="ELO83" s="4"/>
      <c r="ELP83" s="4"/>
      <c r="ELQ83" s="4"/>
      <c r="ELR83" s="4"/>
      <c r="ELS83" s="4"/>
      <c r="ELT83" s="4"/>
      <c r="ELU83" s="4"/>
      <c r="ELV83" s="4"/>
      <c r="ELW83" s="4"/>
      <c r="ELX83" s="4"/>
      <c r="ELY83" s="4"/>
      <c r="ELZ83" s="4"/>
      <c r="EMA83" s="4"/>
      <c r="EMB83" s="4"/>
      <c r="EMC83" s="4"/>
      <c r="EMD83" s="4"/>
      <c r="EME83" s="4"/>
      <c r="EMF83" s="4"/>
      <c r="EMG83" s="4"/>
      <c r="EMH83" s="4"/>
      <c r="EMI83" s="4"/>
      <c r="EMJ83" s="4"/>
      <c r="EMK83" s="4"/>
      <c r="EML83" s="4"/>
      <c r="EMM83" s="4"/>
      <c r="EMN83" s="4"/>
      <c r="EMO83" s="4"/>
      <c r="EMP83" s="4"/>
      <c r="EMQ83" s="4"/>
      <c r="EMR83" s="4"/>
      <c r="EMS83" s="4"/>
      <c r="EMT83" s="4"/>
      <c r="EMU83" s="4"/>
      <c r="EMV83" s="4"/>
      <c r="EMW83" s="4"/>
      <c r="EMX83" s="4"/>
      <c r="EMY83" s="4"/>
      <c r="EMZ83" s="4"/>
      <c r="ENA83" s="4"/>
      <c r="ENB83" s="4"/>
      <c r="ENC83" s="4"/>
      <c r="END83" s="4"/>
      <c r="ENE83" s="4"/>
      <c r="ENF83" s="4"/>
      <c r="ENG83" s="4"/>
      <c r="ENH83" s="4"/>
      <c r="ENI83" s="4"/>
      <c r="ENJ83" s="4"/>
      <c r="ENK83" s="4"/>
      <c r="ENL83" s="4"/>
      <c r="ENM83" s="4"/>
      <c r="ENN83" s="4"/>
      <c r="ENO83" s="4"/>
      <c r="ENP83" s="4"/>
      <c r="ENQ83" s="4"/>
      <c r="ENR83" s="4"/>
      <c r="ENS83" s="4"/>
      <c r="ENT83" s="4"/>
      <c r="ENU83" s="4"/>
      <c r="ENV83" s="4"/>
      <c r="ENW83" s="4"/>
      <c r="ENX83" s="4"/>
      <c r="ENY83" s="4"/>
      <c r="ENZ83" s="4"/>
      <c r="EOA83" s="4"/>
      <c r="EOB83" s="4"/>
      <c r="EOC83" s="4"/>
      <c r="EOD83" s="4"/>
      <c r="EOE83" s="4"/>
      <c r="EOF83" s="4"/>
      <c r="EOG83" s="4"/>
      <c r="EOH83" s="4"/>
      <c r="EOI83" s="4"/>
      <c r="EOJ83" s="4"/>
      <c r="EOK83" s="4"/>
      <c r="EOL83" s="4"/>
      <c r="EOM83" s="4"/>
      <c r="EON83" s="4"/>
      <c r="EOO83" s="4"/>
      <c r="EOP83" s="4"/>
      <c r="EOQ83" s="4"/>
      <c r="EOR83" s="4"/>
      <c r="EOS83" s="4"/>
      <c r="EOT83" s="4"/>
      <c r="EOU83" s="4"/>
      <c r="EOV83" s="4"/>
      <c r="EOW83" s="4"/>
      <c r="EOX83" s="4"/>
      <c r="EOY83" s="4"/>
      <c r="EOZ83" s="4"/>
      <c r="EPA83" s="4"/>
      <c r="EPB83" s="4"/>
      <c r="EPC83" s="4"/>
      <c r="EPD83" s="4"/>
      <c r="EPE83" s="4"/>
      <c r="EPF83" s="4"/>
      <c r="EPG83" s="4"/>
      <c r="EPH83" s="4"/>
      <c r="EPI83" s="4"/>
      <c r="EPJ83" s="4"/>
      <c r="EPK83" s="4"/>
      <c r="EPL83" s="4"/>
      <c r="EPM83" s="4"/>
      <c r="EPN83" s="4"/>
      <c r="EPO83" s="4"/>
      <c r="EPP83" s="4"/>
      <c r="EPQ83" s="4"/>
      <c r="EPR83" s="4"/>
      <c r="EPS83" s="4"/>
      <c r="EPT83" s="4"/>
      <c r="EPU83" s="4"/>
      <c r="EPV83" s="4"/>
      <c r="EPW83" s="4"/>
      <c r="EPX83" s="4"/>
      <c r="EPY83" s="4"/>
      <c r="EPZ83" s="4"/>
      <c r="EQA83" s="4"/>
      <c r="EQB83" s="4"/>
      <c r="EQC83" s="4"/>
      <c r="EQD83" s="4"/>
      <c r="EQE83" s="4"/>
      <c r="EQF83" s="4"/>
      <c r="EQG83" s="4"/>
      <c r="EQH83" s="4"/>
      <c r="EQI83" s="4"/>
      <c r="EQJ83" s="4"/>
      <c r="EQK83" s="4"/>
      <c r="EQL83" s="4"/>
      <c r="EQM83" s="4"/>
      <c r="EQN83" s="4"/>
      <c r="EQO83" s="4"/>
      <c r="EQP83" s="4"/>
      <c r="EQQ83" s="4"/>
      <c r="EQR83" s="4"/>
      <c r="EQS83" s="4"/>
      <c r="EQT83" s="4"/>
      <c r="EQU83" s="4"/>
      <c r="EQV83" s="4"/>
      <c r="EQW83" s="4"/>
      <c r="EQX83" s="4"/>
      <c r="EQY83" s="4"/>
      <c r="EQZ83" s="4"/>
      <c r="ERA83" s="4"/>
      <c r="ERB83" s="4"/>
      <c r="ERC83" s="4"/>
      <c r="ERD83" s="4"/>
      <c r="ERE83" s="4"/>
      <c r="ERF83" s="4"/>
      <c r="ERG83" s="4"/>
      <c r="ERH83" s="4"/>
      <c r="ERI83" s="4"/>
      <c r="ERJ83" s="4"/>
      <c r="ERK83" s="4"/>
      <c r="ERL83" s="4"/>
      <c r="ERM83" s="4"/>
      <c r="ERN83" s="4"/>
      <c r="ERO83" s="4"/>
      <c r="ERP83" s="4"/>
      <c r="ERQ83" s="4"/>
      <c r="ERR83" s="4"/>
      <c r="ERS83" s="4"/>
      <c r="ERT83" s="4"/>
      <c r="ERU83" s="4"/>
      <c r="ERV83" s="4"/>
      <c r="ERW83" s="4"/>
      <c r="ERX83" s="4"/>
      <c r="ERY83" s="4"/>
      <c r="ERZ83" s="4"/>
      <c r="ESA83" s="4"/>
      <c r="ESB83" s="4"/>
      <c r="ESC83" s="4"/>
      <c r="ESD83" s="4"/>
      <c r="ESE83" s="4"/>
      <c r="ESF83" s="4"/>
      <c r="ESG83" s="4"/>
      <c r="ESH83" s="4"/>
      <c r="ESI83" s="4"/>
      <c r="ESJ83" s="4"/>
      <c r="ESK83" s="4"/>
      <c r="ESL83" s="4"/>
      <c r="ESM83" s="4"/>
      <c r="ESN83" s="4"/>
      <c r="ESO83" s="4"/>
      <c r="ESP83" s="4"/>
      <c r="ESQ83" s="4"/>
      <c r="ESR83" s="4"/>
      <c r="ESS83" s="4"/>
      <c r="EST83" s="4"/>
      <c r="ESU83" s="4"/>
      <c r="ESV83" s="4"/>
      <c r="ESW83" s="4"/>
      <c r="ESX83" s="4"/>
      <c r="ESY83" s="4"/>
      <c r="ESZ83" s="4"/>
      <c r="ETA83" s="4"/>
      <c r="ETB83" s="4"/>
      <c r="ETC83" s="4"/>
      <c r="ETD83" s="4"/>
      <c r="ETE83" s="4"/>
      <c r="ETF83" s="4"/>
      <c r="ETG83" s="4"/>
      <c r="ETH83" s="4"/>
      <c r="ETI83" s="4"/>
      <c r="ETJ83" s="4"/>
      <c r="ETK83" s="4"/>
      <c r="ETL83" s="4"/>
      <c r="ETM83" s="4"/>
      <c r="ETN83" s="4"/>
      <c r="ETO83" s="4"/>
      <c r="ETP83" s="4"/>
      <c r="ETQ83" s="4"/>
      <c r="ETR83" s="4"/>
      <c r="ETS83" s="4"/>
      <c r="ETT83" s="4"/>
      <c r="ETU83" s="4"/>
      <c r="ETV83" s="4"/>
      <c r="ETW83" s="4"/>
      <c r="ETX83" s="4"/>
      <c r="ETY83" s="4"/>
      <c r="ETZ83" s="4"/>
      <c r="EUA83" s="4"/>
      <c r="EUB83" s="4"/>
      <c r="EUC83" s="4"/>
      <c r="EUD83" s="4"/>
      <c r="EUE83" s="4"/>
      <c r="EUF83" s="4"/>
      <c r="EUG83" s="4"/>
      <c r="EUH83" s="4"/>
      <c r="EUI83" s="4"/>
      <c r="EUJ83" s="4"/>
      <c r="EUK83" s="4"/>
      <c r="EUL83" s="4"/>
      <c r="EUM83" s="4"/>
      <c r="EUN83" s="4"/>
      <c r="EUO83" s="4"/>
      <c r="EUP83" s="4"/>
      <c r="EUQ83" s="4"/>
      <c r="EUR83" s="4"/>
      <c r="EUS83" s="4"/>
      <c r="EUT83" s="4"/>
      <c r="EUU83" s="4"/>
      <c r="EUV83" s="4"/>
      <c r="EUW83" s="4"/>
      <c r="EUX83" s="4"/>
      <c r="EUY83" s="4"/>
      <c r="EUZ83" s="4"/>
      <c r="EVA83" s="4"/>
      <c r="EVB83" s="4"/>
      <c r="EVC83" s="4"/>
      <c r="EVD83" s="4"/>
      <c r="EVE83" s="4"/>
      <c r="EVF83" s="4"/>
      <c r="EVG83" s="4"/>
      <c r="EVH83" s="4"/>
      <c r="EVI83" s="4"/>
      <c r="EVJ83" s="4"/>
      <c r="EVK83" s="4"/>
      <c r="EVL83" s="4"/>
      <c r="EVM83" s="4"/>
      <c r="EVN83" s="4"/>
      <c r="EVO83" s="4"/>
      <c r="EVP83" s="4"/>
      <c r="EVQ83" s="4"/>
      <c r="EVR83" s="4"/>
      <c r="EVS83" s="4"/>
      <c r="EVT83" s="4"/>
      <c r="EVU83" s="4"/>
      <c r="EVV83" s="4"/>
      <c r="EVW83" s="4"/>
      <c r="EVX83" s="4"/>
      <c r="EVY83" s="4"/>
      <c r="EVZ83" s="4"/>
      <c r="EWA83" s="4"/>
      <c r="EWB83" s="4"/>
      <c r="EWC83" s="4"/>
      <c r="EWD83" s="4"/>
      <c r="EWE83" s="4"/>
      <c r="EWF83" s="4"/>
      <c r="EWG83" s="4"/>
      <c r="EWH83" s="4"/>
      <c r="EWI83" s="4"/>
      <c r="EWJ83" s="4"/>
      <c r="EWK83" s="4"/>
      <c r="EWL83" s="4"/>
      <c r="EWM83" s="4"/>
      <c r="EWN83" s="4"/>
      <c r="EWO83" s="4"/>
      <c r="EWP83" s="4"/>
      <c r="EWQ83" s="4"/>
      <c r="EWR83" s="4"/>
      <c r="EWS83" s="4"/>
      <c r="EWT83" s="4"/>
      <c r="EWU83" s="4"/>
      <c r="EWV83" s="4"/>
      <c r="EWW83" s="4"/>
      <c r="EWX83" s="4"/>
      <c r="EWY83" s="4"/>
      <c r="EWZ83" s="4"/>
      <c r="EXA83" s="4"/>
      <c r="EXB83" s="4"/>
      <c r="EXC83" s="4"/>
      <c r="EXD83" s="4"/>
      <c r="EXE83" s="4"/>
      <c r="EXF83" s="4"/>
      <c r="EXG83" s="4"/>
      <c r="EXH83" s="4"/>
      <c r="EXI83" s="4"/>
      <c r="EXJ83" s="4"/>
      <c r="EXK83" s="4"/>
      <c r="EXL83" s="4"/>
      <c r="EXM83" s="4"/>
      <c r="EXN83" s="4"/>
      <c r="EXO83" s="4"/>
      <c r="EXP83" s="4"/>
      <c r="EXQ83" s="4"/>
      <c r="EXR83" s="4"/>
      <c r="EXS83" s="4"/>
      <c r="EXT83" s="4"/>
      <c r="EXU83" s="4"/>
      <c r="EXV83" s="4"/>
      <c r="EXW83" s="4"/>
      <c r="EXX83" s="4"/>
      <c r="EXY83" s="4"/>
      <c r="EXZ83" s="4"/>
      <c r="EYA83" s="4"/>
      <c r="EYB83" s="4"/>
      <c r="EYC83" s="4"/>
      <c r="EYD83" s="4"/>
      <c r="EYE83" s="4"/>
      <c r="EYF83" s="4"/>
      <c r="EYG83" s="4"/>
      <c r="EYH83" s="4"/>
      <c r="EYI83" s="4"/>
      <c r="EYJ83" s="4"/>
      <c r="EYK83" s="4"/>
      <c r="EYL83" s="4"/>
      <c r="EYM83" s="4"/>
      <c r="EYN83" s="4"/>
      <c r="EYO83" s="4"/>
      <c r="EYP83" s="4"/>
      <c r="EYQ83" s="4"/>
      <c r="EYR83" s="4"/>
      <c r="EYS83" s="4"/>
      <c r="EYT83" s="4"/>
      <c r="EYU83" s="4"/>
      <c r="EYV83" s="4"/>
      <c r="EYW83" s="4"/>
      <c r="EYX83" s="4"/>
      <c r="EYY83" s="4"/>
      <c r="EYZ83" s="4"/>
      <c r="EZA83" s="4"/>
      <c r="EZB83" s="4"/>
      <c r="EZC83" s="4"/>
      <c r="EZD83" s="4"/>
      <c r="EZE83" s="4"/>
      <c r="EZF83" s="4"/>
      <c r="EZG83" s="4"/>
      <c r="EZH83" s="4"/>
      <c r="EZI83" s="4"/>
      <c r="EZJ83" s="4"/>
      <c r="EZK83" s="4"/>
      <c r="EZL83" s="4"/>
      <c r="EZM83" s="4"/>
      <c r="EZN83" s="4"/>
      <c r="EZO83" s="4"/>
      <c r="EZP83" s="4"/>
      <c r="EZQ83" s="4"/>
      <c r="EZR83" s="4"/>
      <c r="EZS83" s="4"/>
      <c r="EZT83" s="4"/>
      <c r="EZU83" s="4"/>
      <c r="EZV83" s="4"/>
      <c r="EZW83" s="4"/>
      <c r="EZX83" s="4"/>
      <c r="EZY83" s="4"/>
      <c r="EZZ83" s="4"/>
      <c r="FAA83" s="4"/>
      <c r="FAB83" s="4"/>
      <c r="FAC83" s="4"/>
      <c r="FAD83" s="4"/>
      <c r="FAE83" s="4"/>
      <c r="FAF83" s="4"/>
      <c r="FAG83" s="4"/>
      <c r="FAH83" s="4"/>
      <c r="FAI83" s="4"/>
      <c r="FAJ83" s="4"/>
      <c r="FAK83" s="4"/>
      <c r="FAL83" s="4"/>
      <c r="FAM83" s="4"/>
      <c r="FAN83" s="4"/>
      <c r="FAO83" s="4"/>
      <c r="FAP83" s="4"/>
      <c r="FAQ83" s="4"/>
      <c r="FAR83" s="4"/>
      <c r="FAS83" s="4"/>
      <c r="FAT83" s="4"/>
      <c r="FAU83" s="4"/>
      <c r="FAV83" s="4"/>
      <c r="FAW83" s="4"/>
      <c r="FAX83" s="4"/>
      <c r="FAY83" s="4"/>
      <c r="FAZ83" s="4"/>
      <c r="FBA83" s="4"/>
      <c r="FBB83" s="4"/>
      <c r="FBC83" s="4"/>
      <c r="FBD83" s="4"/>
      <c r="FBE83" s="4"/>
      <c r="FBF83" s="4"/>
      <c r="FBG83" s="4"/>
      <c r="FBH83" s="4"/>
      <c r="FBI83" s="4"/>
      <c r="FBJ83" s="4"/>
      <c r="FBK83" s="4"/>
      <c r="FBL83" s="4"/>
      <c r="FBM83" s="4"/>
      <c r="FBN83" s="4"/>
      <c r="FBO83" s="4"/>
      <c r="FBP83" s="4"/>
      <c r="FBQ83" s="4"/>
      <c r="FBR83" s="4"/>
      <c r="FBS83" s="4"/>
      <c r="FBT83" s="4"/>
      <c r="FBU83" s="4"/>
      <c r="FBV83" s="4"/>
      <c r="FBW83" s="4"/>
      <c r="FBX83" s="4"/>
      <c r="FBY83" s="4"/>
      <c r="FBZ83" s="4"/>
      <c r="FCA83" s="4"/>
      <c r="FCB83" s="4"/>
      <c r="FCC83" s="4"/>
      <c r="FCD83" s="4"/>
      <c r="FCE83" s="4"/>
      <c r="FCF83" s="4"/>
      <c r="FCG83" s="4"/>
      <c r="FCH83" s="4"/>
      <c r="FCI83" s="4"/>
      <c r="FCJ83" s="4"/>
      <c r="FCK83" s="4"/>
      <c r="FCL83" s="4"/>
      <c r="FCM83" s="4"/>
      <c r="FCN83" s="4"/>
      <c r="FCO83" s="4"/>
      <c r="FCP83" s="4"/>
      <c r="FCQ83" s="4"/>
      <c r="FCR83" s="4"/>
      <c r="FCS83" s="4"/>
      <c r="FCT83" s="4"/>
      <c r="FCU83" s="4"/>
      <c r="FCV83" s="4"/>
      <c r="FCW83" s="4"/>
      <c r="FCX83" s="4"/>
      <c r="FCY83" s="4"/>
      <c r="FCZ83" s="4"/>
      <c r="FDA83" s="4"/>
      <c r="FDB83" s="4"/>
      <c r="FDC83" s="4"/>
      <c r="FDD83" s="4"/>
      <c r="FDE83" s="4"/>
      <c r="FDF83" s="4"/>
      <c r="FDG83" s="4"/>
      <c r="FDH83" s="4"/>
      <c r="FDI83" s="4"/>
      <c r="FDJ83" s="4"/>
      <c r="FDK83" s="4"/>
      <c r="FDL83" s="4"/>
      <c r="FDM83" s="4"/>
      <c r="FDN83" s="4"/>
      <c r="FDO83" s="4"/>
      <c r="FDP83" s="4"/>
      <c r="FDQ83" s="4"/>
      <c r="FDR83" s="4"/>
      <c r="FDS83" s="4"/>
      <c r="FDT83" s="4"/>
      <c r="FDU83" s="4"/>
      <c r="FDV83" s="4"/>
      <c r="FDW83" s="4"/>
      <c r="FDX83" s="4"/>
      <c r="FDY83" s="4"/>
      <c r="FDZ83" s="4"/>
      <c r="FEA83" s="4"/>
      <c r="FEB83" s="4"/>
      <c r="FEC83" s="4"/>
      <c r="FED83" s="4"/>
      <c r="FEE83" s="4"/>
      <c r="FEF83" s="4"/>
      <c r="FEG83" s="4"/>
      <c r="FEH83" s="4"/>
      <c r="FEI83" s="4"/>
      <c r="FEJ83" s="4"/>
      <c r="FEK83" s="4"/>
      <c r="FEL83" s="4"/>
      <c r="FEM83" s="4"/>
      <c r="FEN83" s="4"/>
      <c r="FEO83" s="4"/>
      <c r="FEP83" s="4"/>
      <c r="FEQ83" s="4"/>
      <c r="FER83" s="4"/>
      <c r="FES83" s="4"/>
      <c r="FET83" s="4"/>
      <c r="FEU83" s="4"/>
      <c r="FEV83" s="4"/>
      <c r="FEW83" s="4"/>
      <c r="FEX83" s="4"/>
      <c r="FEY83" s="4"/>
      <c r="FEZ83" s="4"/>
      <c r="FFA83" s="4"/>
      <c r="FFB83" s="4"/>
      <c r="FFC83" s="4"/>
      <c r="FFD83" s="4"/>
      <c r="FFE83" s="4"/>
      <c r="FFF83" s="4"/>
      <c r="FFG83" s="4"/>
      <c r="FFH83" s="4"/>
      <c r="FFI83" s="4"/>
      <c r="FFJ83" s="4"/>
      <c r="FFK83" s="4"/>
      <c r="FFL83" s="4"/>
      <c r="FFM83" s="4"/>
      <c r="FFN83" s="4"/>
      <c r="FFO83" s="4"/>
      <c r="FFP83" s="4"/>
      <c r="FFQ83" s="4"/>
      <c r="FFR83" s="4"/>
      <c r="FFS83" s="4"/>
      <c r="FFT83" s="4"/>
      <c r="FFU83" s="4"/>
      <c r="FFV83" s="4"/>
      <c r="FFW83" s="4"/>
      <c r="FFX83" s="4"/>
      <c r="FFY83" s="4"/>
      <c r="FFZ83" s="4"/>
      <c r="FGA83" s="4"/>
      <c r="FGB83" s="4"/>
      <c r="FGC83" s="4"/>
      <c r="FGD83" s="4"/>
      <c r="FGE83" s="4"/>
      <c r="FGF83" s="4"/>
      <c r="FGG83" s="4"/>
      <c r="FGH83" s="4"/>
      <c r="FGI83" s="4"/>
      <c r="FGJ83" s="4"/>
      <c r="FGK83" s="4"/>
      <c r="FGL83" s="4"/>
      <c r="FGM83" s="4"/>
      <c r="FGN83" s="4"/>
      <c r="FGO83" s="4"/>
      <c r="FGP83" s="4"/>
      <c r="FGQ83" s="4"/>
      <c r="FGR83" s="4"/>
      <c r="FGS83" s="4"/>
      <c r="FGT83" s="4"/>
      <c r="FGU83" s="4"/>
      <c r="FGV83" s="4"/>
      <c r="FGW83" s="4"/>
      <c r="FGX83" s="4"/>
      <c r="FGY83" s="4"/>
      <c r="FGZ83" s="4"/>
      <c r="FHA83" s="4"/>
      <c r="FHB83" s="4"/>
      <c r="FHC83" s="4"/>
      <c r="FHD83" s="4"/>
      <c r="FHE83" s="4"/>
      <c r="FHF83" s="4"/>
      <c r="FHG83" s="4"/>
      <c r="FHH83" s="4"/>
      <c r="FHI83" s="4"/>
      <c r="FHJ83" s="4"/>
      <c r="FHK83" s="4"/>
      <c r="FHL83" s="4"/>
      <c r="FHM83" s="4"/>
      <c r="FHN83" s="4"/>
      <c r="FHO83" s="4"/>
      <c r="FHP83" s="4"/>
      <c r="FHQ83" s="4"/>
      <c r="FHR83" s="4"/>
      <c r="FHS83" s="4"/>
      <c r="FHT83" s="4"/>
      <c r="FHU83" s="4"/>
      <c r="FHV83" s="4"/>
      <c r="FHW83" s="4"/>
      <c r="FHX83" s="4"/>
      <c r="FHY83" s="4"/>
      <c r="FHZ83" s="4"/>
      <c r="FIA83" s="4"/>
      <c r="FIB83" s="4"/>
      <c r="FIC83" s="4"/>
      <c r="FID83" s="4"/>
      <c r="FIE83" s="4"/>
      <c r="FIF83" s="4"/>
      <c r="FIG83" s="4"/>
      <c r="FIH83" s="4"/>
      <c r="FII83" s="4"/>
      <c r="FIJ83" s="4"/>
      <c r="FIK83" s="4"/>
      <c r="FIL83" s="4"/>
      <c r="FIM83" s="4"/>
      <c r="FIN83" s="4"/>
      <c r="FIO83" s="4"/>
      <c r="FIP83" s="4"/>
      <c r="FIQ83" s="4"/>
      <c r="FIR83" s="4"/>
      <c r="FIS83" s="4"/>
      <c r="FIT83" s="4"/>
      <c r="FIU83" s="4"/>
      <c r="FIV83" s="4"/>
      <c r="FIW83" s="4"/>
      <c r="FIX83" s="4"/>
      <c r="FIY83" s="4"/>
      <c r="FIZ83" s="4"/>
      <c r="FJA83" s="4"/>
      <c r="FJB83" s="4"/>
      <c r="FJC83" s="4"/>
      <c r="FJD83" s="4"/>
      <c r="FJE83" s="4"/>
      <c r="FJF83" s="4"/>
      <c r="FJG83" s="4"/>
      <c r="FJH83" s="4"/>
      <c r="FJI83" s="4"/>
      <c r="FJJ83" s="4"/>
      <c r="FJK83" s="4"/>
      <c r="FJL83" s="4"/>
      <c r="FJM83" s="4"/>
      <c r="FJN83" s="4"/>
      <c r="FJO83" s="4"/>
      <c r="FJP83" s="4"/>
      <c r="FJQ83" s="4"/>
      <c r="FJR83" s="4"/>
      <c r="FJS83" s="4"/>
      <c r="FJT83" s="4"/>
      <c r="FJU83" s="4"/>
      <c r="FJV83" s="4"/>
      <c r="FJW83" s="4"/>
      <c r="FJX83" s="4"/>
      <c r="FJY83" s="4"/>
      <c r="FJZ83" s="4"/>
      <c r="FKA83" s="4"/>
      <c r="FKB83" s="4"/>
      <c r="FKC83" s="4"/>
      <c r="FKD83" s="4"/>
      <c r="FKE83" s="4"/>
      <c r="FKF83" s="4"/>
      <c r="FKG83" s="4"/>
      <c r="FKH83" s="4"/>
      <c r="FKI83" s="4"/>
      <c r="FKJ83" s="4"/>
      <c r="FKK83" s="4"/>
      <c r="FKL83" s="4"/>
      <c r="FKM83" s="4"/>
      <c r="FKN83" s="4"/>
      <c r="FKO83" s="4"/>
      <c r="FKP83" s="4"/>
      <c r="FKQ83" s="4"/>
      <c r="FKR83" s="4"/>
      <c r="FKS83" s="4"/>
      <c r="FKT83" s="4"/>
      <c r="FKU83" s="4"/>
      <c r="FKV83" s="4"/>
      <c r="FKW83" s="4"/>
      <c r="FKX83" s="4"/>
      <c r="FKY83" s="4"/>
      <c r="FKZ83" s="4"/>
      <c r="FLA83" s="4"/>
      <c r="FLB83" s="4"/>
      <c r="FLC83" s="4"/>
      <c r="FLD83" s="4"/>
      <c r="FLE83" s="4"/>
      <c r="FLF83" s="4"/>
      <c r="FLG83" s="4"/>
      <c r="FLH83" s="4"/>
      <c r="FLI83" s="4"/>
      <c r="FLJ83" s="4"/>
      <c r="FLK83" s="4"/>
      <c r="FLL83" s="4"/>
      <c r="FLM83" s="4"/>
      <c r="FLN83" s="4"/>
      <c r="FLO83" s="4"/>
      <c r="FLP83" s="4"/>
      <c r="FLQ83" s="4"/>
      <c r="FLR83" s="4"/>
      <c r="FLS83" s="4"/>
      <c r="FLT83" s="4"/>
      <c r="FLU83" s="4"/>
      <c r="FLV83" s="4"/>
      <c r="FLW83" s="4"/>
      <c r="FLX83" s="4"/>
      <c r="FLY83" s="4"/>
      <c r="FLZ83" s="4"/>
      <c r="FMA83" s="4"/>
      <c r="FMB83" s="4"/>
      <c r="FMC83" s="4"/>
      <c r="FMD83" s="4"/>
      <c r="FME83" s="4"/>
      <c r="FMF83" s="4"/>
      <c r="FMG83" s="4"/>
      <c r="FMH83" s="4"/>
      <c r="FMI83" s="4"/>
      <c r="FMJ83" s="4"/>
      <c r="FMK83" s="4"/>
      <c r="FML83" s="4"/>
      <c r="FMM83" s="4"/>
      <c r="FMN83" s="4"/>
      <c r="FMO83" s="4"/>
      <c r="FMP83" s="4"/>
      <c r="FMQ83" s="4"/>
      <c r="FMR83" s="4"/>
      <c r="FMS83" s="4"/>
      <c r="FMT83" s="4"/>
      <c r="FMU83" s="4"/>
      <c r="FMV83" s="4"/>
      <c r="FMW83" s="4"/>
      <c r="FMX83" s="4"/>
      <c r="FMY83" s="4"/>
      <c r="FMZ83" s="4"/>
      <c r="FNA83" s="4"/>
      <c r="FNB83" s="4"/>
      <c r="FNC83" s="4"/>
      <c r="FND83" s="4"/>
      <c r="FNE83" s="4"/>
      <c r="FNF83" s="4"/>
      <c r="FNG83" s="4"/>
      <c r="FNH83" s="4"/>
      <c r="FNI83" s="4"/>
      <c r="FNJ83" s="4"/>
      <c r="FNK83" s="4"/>
      <c r="FNL83" s="4"/>
      <c r="FNM83" s="4"/>
      <c r="FNN83" s="4"/>
      <c r="FNO83" s="4"/>
      <c r="FNP83" s="4"/>
      <c r="FNQ83" s="4"/>
      <c r="FNR83" s="4"/>
      <c r="FNS83" s="4"/>
      <c r="FNT83" s="4"/>
      <c r="FNU83" s="4"/>
      <c r="FNV83" s="4"/>
      <c r="FNW83" s="4"/>
      <c r="FNX83" s="4"/>
      <c r="FNY83" s="4"/>
      <c r="FNZ83" s="4"/>
      <c r="FOA83" s="4"/>
      <c r="FOB83" s="4"/>
      <c r="FOC83" s="4"/>
      <c r="FOD83" s="4"/>
      <c r="FOE83" s="4"/>
      <c r="FOF83" s="4"/>
      <c r="FOG83" s="4"/>
      <c r="FOH83" s="4"/>
      <c r="FOI83" s="4"/>
      <c r="FOJ83" s="4"/>
      <c r="FOK83" s="4"/>
      <c r="FOL83" s="4"/>
      <c r="FOM83" s="4"/>
      <c r="FON83" s="4"/>
      <c r="FOO83" s="4"/>
      <c r="FOP83" s="4"/>
      <c r="FOQ83" s="4"/>
      <c r="FOR83" s="4"/>
      <c r="FOS83" s="4"/>
      <c r="FOT83" s="4"/>
      <c r="FOU83" s="4"/>
      <c r="FOV83" s="4"/>
      <c r="FOW83" s="4"/>
      <c r="FOX83" s="4"/>
      <c r="FOY83" s="4"/>
      <c r="FOZ83" s="4"/>
      <c r="FPA83" s="4"/>
      <c r="FPB83" s="4"/>
      <c r="FPC83" s="4"/>
      <c r="FPD83" s="4"/>
      <c r="FPE83" s="4"/>
      <c r="FPF83" s="4"/>
      <c r="FPG83" s="4"/>
      <c r="FPH83" s="4"/>
      <c r="FPI83" s="4"/>
      <c r="FPJ83" s="4"/>
      <c r="FPK83" s="4"/>
      <c r="FPL83" s="4"/>
      <c r="FPM83" s="4"/>
      <c r="FPN83" s="4"/>
      <c r="FPO83" s="4"/>
      <c r="FPP83" s="4"/>
      <c r="FPQ83" s="4"/>
      <c r="FPR83" s="4"/>
      <c r="FPS83" s="4"/>
      <c r="FPT83" s="4"/>
      <c r="FPU83" s="4"/>
      <c r="FPV83" s="4"/>
      <c r="FPW83" s="4"/>
      <c r="FPX83" s="4"/>
      <c r="FPY83" s="4"/>
      <c r="FPZ83" s="4"/>
      <c r="FQA83" s="4"/>
      <c r="FQB83" s="4"/>
      <c r="FQC83" s="4"/>
      <c r="FQD83" s="4"/>
      <c r="FQE83" s="4"/>
      <c r="FQF83" s="4"/>
      <c r="FQG83" s="4"/>
      <c r="FQH83" s="4"/>
      <c r="FQI83" s="4"/>
      <c r="FQJ83" s="4"/>
      <c r="FQK83" s="4"/>
      <c r="FQL83" s="4"/>
      <c r="FQM83" s="4"/>
      <c r="FQN83" s="4"/>
      <c r="FQO83" s="4"/>
      <c r="FQP83" s="4"/>
      <c r="FQQ83" s="4"/>
      <c r="FQR83" s="4"/>
      <c r="FQS83" s="4"/>
      <c r="FQT83" s="4"/>
      <c r="FQU83" s="4"/>
      <c r="FQV83" s="4"/>
      <c r="FQW83" s="4"/>
      <c r="FQX83" s="4"/>
      <c r="FQY83" s="4"/>
      <c r="FQZ83" s="4"/>
      <c r="FRA83" s="4"/>
      <c r="FRB83" s="4"/>
      <c r="FRC83" s="4"/>
      <c r="FRD83" s="4"/>
      <c r="FRE83" s="4"/>
      <c r="FRF83" s="4"/>
      <c r="FRG83" s="4"/>
      <c r="FRH83" s="4"/>
      <c r="FRI83" s="4"/>
      <c r="FRJ83" s="4"/>
      <c r="FRK83" s="4"/>
      <c r="FRL83" s="4"/>
      <c r="FRM83" s="4"/>
      <c r="FRN83" s="4"/>
      <c r="FRO83" s="4"/>
      <c r="FRP83" s="4"/>
      <c r="FRQ83" s="4"/>
      <c r="FRR83" s="4"/>
      <c r="FRS83" s="4"/>
      <c r="FRT83" s="4"/>
      <c r="FRU83" s="4"/>
      <c r="FRV83" s="4"/>
      <c r="FRW83" s="4"/>
      <c r="FRX83" s="4"/>
      <c r="FRY83" s="4"/>
      <c r="FRZ83" s="4"/>
      <c r="FSA83" s="4"/>
      <c r="FSB83" s="4"/>
      <c r="FSC83" s="4"/>
      <c r="FSD83" s="4"/>
      <c r="FSE83" s="4"/>
      <c r="FSF83" s="4"/>
      <c r="FSG83" s="4"/>
      <c r="FSH83" s="4"/>
      <c r="FSI83" s="4"/>
      <c r="FSJ83" s="4"/>
      <c r="FSK83" s="4"/>
      <c r="FSL83" s="4"/>
      <c r="FSM83" s="4"/>
      <c r="FSN83" s="4"/>
      <c r="FSO83" s="4"/>
      <c r="FSP83" s="4"/>
      <c r="FSQ83" s="4"/>
      <c r="FSR83" s="4"/>
      <c r="FSS83" s="4"/>
      <c r="FST83" s="4"/>
      <c r="FSU83" s="4"/>
      <c r="FSV83" s="4"/>
      <c r="FSW83" s="4"/>
      <c r="FSX83" s="4"/>
      <c r="FSY83" s="4"/>
      <c r="FSZ83" s="4"/>
      <c r="FTA83" s="4"/>
      <c r="FTB83" s="4"/>
      <c r="FTC83" s="4"/>
      <c r="FTD83" s="4"/>
      <c r="FTE83" s="4"/>
      <c r="FTF83" s="4"/>
      <c r="FTG83" s="4"/>
      <c r="FTH83" s="4"/>
      <c r="FTI83" s="4"/>
      <c r="FTJ83" s="4"/>
      <c r="FTK83" s="4"/>
      <c r="FTL83" s="4"/>
      <c r="FTM83" s="4"/>
      <c r="FTN83" s="4"/>
      <c r="FTO83" s="4"/>
      <c r="FTP83" s="4"/>
      <c r="FTQ83" s="4"/>
      <c r="FTR83" s="4"/>
      <c r="FTS83" s="4"/>
      <c r="FTT83" s="4"/>
      <c r="FTU83" s="4"/>
      <c r="FTV83" s="4"/>
      <c r="FTW83" s="4"/>
      <c r="FTX83" s="4"/>
      <c r="FTY83" s="4"/>
      <c r="FTZ83" s="4"/>
      <c r="FUA83" s="4"/>
      <c r="FUB83" s="4"/>
      <c r="FUC83" s="4"/>
      <c r="FUD83" s="4"/>
      <c r="FUE83" s="4"/>
      <c r="FUF83" s="4"/>
      <c r="FUG83" s="4"/>
      <c r="FUH83" s="4"/>
      <c r="FUI83" s="4"/>
      <c r="FUJ83" s="4"/>
      <c r="FUK83" s="4"/>
      <c r="FUL83" s="4"/>
      <c r="FUM83" s="4"/>
      <c r="FUN83" s="4"/>
      <c r="FUO83" s="4"/>
      <c r="FUP83" s="4"/>
      <c r="FUQ83" s="4"/>
      <c r="FUR83" s="4"/>
      <c r="FUS83" s="4"/>
      <c r="FUT83" s="4"/>
      <c r="FUU83" s="4"/>
      <c r="FUV83" s="4"/>
      <c r="FUW83" s="4"/>
      <c r="FUX83" s="4"/>
      <c r="FUY83" s="4"/>
      <c r="FUZ83" s="4"/>
      <c r="FVA83" s="4"/>
      <c r="FVB83" s="4"/>
      <c r="FVC83" s="4"/>
      <c r="FVD83" s="4"/>
      <c r="FVE83" s="4"/>
      <c r="FVF83" s="4"/>
      <c r="FVG83" s="4"/>
      <c r="FVH83" s="4"/>
      <c r="FVI83" s="4"/>
      <c r="FVJ83" s="4"/>
      <c r="FVK83" s="4"/>
      <c r="FVL83" s="4"/>
      <c r="FVM83" s="4"/>
      <c r="FVN83" s="4"/>
      <c r="FVO83" s="4"/>
      <c r="FVP83" s="4"/>
      <c r="FVQ83" s="4"/>
      <c r="FVR83" s="4"/>
      <c r="FVS83" s="4"/>
      <c r="FVT83" s="4"/>
      <c r="FVU83" s="4"/>
      <c r="FVV83" s="4"/>
      <c r="FVW83" s="4"/>
      <c r="FVX83" s="4"/>
      <c r="FVY83" s="4"/>
      <c r="FVZ83" s="4"/>
      <c r="FWA83" s="4"/>
      <c r="FWB83" s="4"/>
      <c r="FWC83" s="4"/>
      <c r="FWD83" s="4"/>
      <c r="FWE83" s="4"/>
      <c r="FWF83" s="4"/>
      <c r="FWG83" s="4"/>
      <c r="FWH83" s="4"/>
      <c r="FWI83" s="4"/>
      <c r="FWJ83" s="4"/>
      <c r="FWK83" s="4"/>
      <c r="FWL83" s="4"/>
      <c r="FWM83" s="4"/>
      <c r="FWN83" s="4"/>
      <c r="FWO83" s="4"/>
      <c r="FWP83" s="4"/>
      <c r="FWQ83" s="4"/>
      <c r="FWR83" s="4"/>
      <c r="FWS83" s="4"/>
      <c r="FWT83" s="4"/>
      <c r="FWU83" s="4"/>
      <c r="FWV83" s="4"/>
      <c r="FWW83" s="4"/>
      <c r="FWX83" s="4"/>
      <c r="FWY83" s="4"/>
      <c r="FWZ83" s="4"/>
      <c r="FXA83" s="4"/>
      <c r="FXB83" s="4"/>
      <c r="FXC83" s="4"/>
      <c r="FXD83" s="4"/>
      <c r="FXE83" s="4"/>
      <c r="FXF83" s="4"/>
      <c r="FXG83" s="4"/>
      <c r="FXH83" s="4"/>
      <c r="FXI83" s="4"/>
      <c r="FXJ83" s="4"/>
      <c r="FXK83" s="4"/>
      <c r="FXL83" s="4"/>
      <c r="FXM83" s="4"/>
      <c r="FXN83" s="4"/>
      <c r="FXO83" s="4"/>
      <c r="FXP83" s="4"/>
      <c r="FXQ83" s="4"/>
      <c r="FXR83" s="4"/>
      <c r="FXS83" s="4"/>
      <c r="FXT83" s="4"/>
      <c r="FXU83" s="4"/>
      <c r="FXV83" s="4"/>
      <c r="FXW83" s="4"/>
      <c r="FXX83" s="4"/>
      <c r="FXY83" s="4"/>
      <c r="FXZ83" s="4"/>
      <c r="FYA83" s="4"/>
      <c r="FYB83" s="4"/>
      <c r="FYC83" s="4"/>
      <c r="FYD83" s="4"/>
      <c r="FYE83" s="4"/>
      <c r="FYF83" s="4"/>
      <c r="FYG83" s="4"/>
      <c r="FYH83" s="4"/>
      <c r="FYI83" s="4"/>
      <c r="FYJ83" s="4"/>
      <c r="FYK83" s="4"/>
      <c r="FYL83" s="4"/>
      <c r="FYM83" s="4"/>
      <c r="FYN83" s="4"/>
      <c r="FYO83" s="4"/>
      <c r="FYP83" s="4"/>
      <c r="FYQ83" s="4"/>
      <c r="FYR83" s="4"/>
      <c r="FYS83" s="4"/>
      <c r="FYT83" s="4"/>
      <c r="FYU83" s="4"/>
      <c r="FYV83" s="4"/>
      <c r="FYW83" s="4"/>
      <c r="FYX83" s="4"/>
      <c r="FYY83" s="4"/>
      <c r="FYZ83" s="4"/>
      <c r="FZA83" s="4"/>
      <c r="FZB83" s="4"/>
      <c r="FZC83" s="4"/>
      <c r="FZD83" s="4"/>
      <c r="FZE83" s="4"/>
      <c r="FZF83" s="4"/>
      <c r="FZG83" s="4"/>
      <c r="FZH83" s="4"/>
      <c r="FZI83" s="4"/>
      <c r="FZJ83" s="4"/>
      <c r="FZK83" s="4"/>
      <c r="FZL83" s="4"/>
      <c r="FZM83" s="4"/>
      <c r="FZN83" s="4"/>
      <c r="FZO83" s="4"/>
      <c r="FZP83" s="4"/>
      <c r="FZQ83" s="4"/>
      <c r="FZR83" s="4"/>
      <c r="FZS83" s="4"/>
      <c r="FZT83" s="4"/>
      <c r="FZU83" s="4"/>
      <c r="FZV83" s="4"/>
      <c r="FZW83" s="4"/>
      <c r="FZX83" s="4"/>
      <c r="FZY83" s="4"/>
      <c r="FZZ83" s="4"/>
      <c r="GAA83" s="4"/>
      <c r="GAB83" s="4"/>
      <c r="GAC83" s="4"/>
      <c r="GAD83" s="4"/>
      <c r="GAE83" s="4"/>
      <c r="GAF83" s="4"/>
      <c r="GAG83" s="4"/>
      <c r="GAH83" s="4"/>
      <c r="GAI83" s="4"/>
      <c r="GAJ83" s="4"/>
      <c r="GAK83" s="4"/>
      <c r="GAL83" s="4"/>
      <c r="GAM83" s="4"/>
      <c r="GAN83" s="4"/>
      <c r="GAO83" s="4"/>
      <c r="GAP83" s="4"/>
      <c r="GAQ83" s="4"/>
      <c r="GAR83" s="4"/>
      <c r="GAS83" s="4"/>
      <c r="GAT83" s="4"/>
      <c r="GAU83" s="4"/>
      <c r="GAV83" s="4"/>
      <c r="GAW83" s="4"/>
      <c r="GAX83" s="4"/>
      <c r="GAY83" s="4"/>
      <c r="GAZ83" s="4"/>
      <c r="GBA83" s="4"/>
      <c r="GBB83" s="4"/>
      <c r="GBC83" s="4"/>
      <c r="GBD83" s="4"/>
      <c r="GBE83" s="4"/>
      <c r="GBF83" s="4"/>
      <c r="GBG83" s="4"/>
      <c r="GBH83" s="4"/>
      <c r="GBI83" s="4"/>
      <c r="GBJ83" s="4"/>
      <c r="GBK83" s="4"/>
      <c r="GBL83" s="4"/>
      <c r="GBM83" s="4"/>
      <c r="GBN83" s="4"/>
      <c r="GBO83" s="4"/>
      <c r="GBP83" s="4"/>
      <c r="GBQ83" s="4"/>
      <c r="GBR83" s="4"/>
      <c r="GBS83" s="4"/>
      <c r="GBT83" s="4"/>
      <c r="GBU83" s="4"/>
      <c r="GBV83" s="4"/>
      <c r="GBW83" s="4"/>
      <c r="GBX83" s="4"/>
      <c r="GBY83" s="4"/>
      <c r="GBZ83" s="4"/>
      <c r="GCA83" s="4"/>
      <c r="GCB83" s="4"/>
      <c r="GCC83" s="4"/>
      <c r="GCD83" s="4"/>
      <c r="GCE83" s="4"/>
      <c r="GCF83" s="4"/>
      <c r="GCG83" s="4"/>
      <c r="GCH83" s="4"/>
      <c r="GCI83" s="4"/>
      <c r="GCJ83" s="4"/>
      <c r="GCK83" s="4"/>
      <c r="GCL83" s="4"/>
      <c r="GCM83" s="4"/>
      <c r="GCN83" s="4"/>
      <c r="GCO83" s="4"/>
      <c r="GCP83" s="4"/>
      <c r="GCQ83" s="4"/>
      <c r="GCR83" s="4"/>
      <c r="GCS83" s="4"/>
      <c r="GCT83" s="4"/>
      <c r="GCU83" s="4"/>
      <c r="GCV83" s="4"/>
      <c r="GCW83" s="4"/>
      <c r="GCX83" s="4"/>
      <c r="GCY83" s="4"/>
      <c r="GCZ83" s="4"/>
      <c r="GDA83" s="4"/>
      <c r="GDB83" s="4"/>
      <c r="GDC83" s="4"/>
      <c r="GDD83" s="4"/>
      <c r="GDE83" s="4"/>
      <c r="GDF83" s="4"/>
      <c r="GDG83" s="4"/>
      <c r="GDH83" s="4"/>
      <c r="GDI83" s="4"/>
      <c r="GDJ83" s="4"/>
      <c r="GDK83" s="4"/>
      <c r="GDL83" s="4"/>
      <c r="GDM83" s="4"/>
      <c r="GDN83" s="4"/>
      <c r="GDO83" s="4"/>
      <c r="GDP83" s="4"/>
      <c r="GDQ83" s="4"/>
      <c r="GDR83" s="4"/>
      <c r="GDS83" s="4"/>
      <c r="GDT83" s="4"/>
      <c r="GDU83" s="4"/>
      <c r="GDV83" s="4"/>
      <c r="GDW83" s="4"/>
      <c r="GDX83" s="4"/>
      <c r="GDY83" s="4"/>
      <c r="GDZ83" s="4"/>
      <c r="GEA83" s="4"/>
      <c r="GEB83" s="4"/>
      <c r="GEC83" s="4"/>
      <c r="GED83" s="4"/>
      <c r="GEE83" s="4"/>
      <c r="GEF83" s="4"/>
      <c r="GEG83" s="4"/>
      <c r="GEH83" s="4"/>
      <c r="GEI83" s="4"/>
      <c r="GEJ83" s="4"/>
      <c r="GEK83" s="4"/>
      <c r="GEL83" s="4"/>
      <c r="GEM83" s="4"/>
      <c r="GEN83" s="4"/>
      <c r="GEO83" s="4"/>
      <c r="GEP83" s="4"/>
      <c r="GEQ83" s="4"/>
      <c r="GER83" s="4"/>
      <c r="GES83" s="4"/>
      <c r="GET83" s="4"/>
      <c r="GEU83" s="4"/>
      <c r="GEV83" s="4"/>
      <c r="GEW83" s="4"/>
      <c r="GEX83" s="4"/>
      <c r="GEY83" s="4"/>
      <c r="GEZ83" s="4"/>
      <c r="GFA83" s="4"/>
      <c r="GFB83" s="4"/>
      <c r="GFC83" s="4"/>
      <c r="GFD83" s="4"/>
      <c r="GFE83" s="4"/>
      <c r="GFF83" s="4"/>
      <c r="GFG83" s="4"/>
      <c r="GFH83" s="4"/>
      <c r="GFI83" s="4"/>
      <c r="GFJ83" s="4"/>
      <c r="GFK83" s="4"/>
      <c r="GFL83" s="4"/>
      <c r="GFM83" s="4"/>
      <c r="GFN83" s="4"/>
      <c r="GFO83" s="4"/>
      <c r="GFP83" s="4"/>
      <c r="GFQ83" s="4"/>
      <c r="GFR83" s="4"/>
      <c r="GFS83" s="4"/>
      <c r="GFT83" s="4"/>
      <c r="GFU83" s="4"/>
      <c r="GFV83" s="4"/>
      <c r="GFW83" s="4"/>
      <c r="GFX83" s="4"/>
      <c r="GFY83" s="4"/>
      <c r="GFZ83" s="4"/>
      <c r="GGA83" s="4"/>
      <c r="GGB83" s="4"/>
      <c r="GGC83" s="4"/>
      <c r="GGD83" s="4"/>
      <c r="GGE83" s="4"/>
      <c r="GGF83" s="4"/>
      <c r="GGG83" s="4"/>
      <c r="GGH83" s="4"/>
      <c r="GGI83" s="4"/>
      <c r="GGJ83" s="4"/>
      <c r="GGK83" s="4"/>
      <c r="GGL83" s="4"/>
      <c r="GGM83" s="4"/>
      <c r="GGN83" s="4"/>
      <c r="GGO83" s="4"/>
      <c r="GGP83" s="4"/>
      <c r="GGQ83" s="4"/>
      <c r="GGR83" s="4"/>
      <c r="GGS83" s="4"/>
      <c r="GGT83" s="4"/>
      <c r="GGU83" s="4"/>
      <c r="GGV83" s="4"/>
      <c r="GGW83" s="4"/>
      <c r="GGX83" s="4"/>
      <c r="GGY83" s="4"/>
      <c r="GGZ83" s="4"/>
      <c r="GHA83" s="4"/>
      <c r="GHB83" s="4"/>
      <c r="GHC83" s="4"/>
      <c r="GHD83" s="4"/>
      <c r="GHE83" s="4"/>
      <c r="GHF83" s="4"/>
      <c r="GHG83" s="4"/>
      <c r="GHH83" s="4"/>
      <c r="GHI83" s="4"/>
      <c r="GHJ83" s="4"/>
      <c r="GHK83" s="4"/>
      <c r="GHL83" s="4"/>
      <c r="GHM83" s="4"/>
      <c r="GHN83" s="4"/>
      <c r="GHO83" s="4"/>
      <c r="GHP83" s="4"/>
      <c r="GHQ83" s="4"/>
      <c r="GHR83" s="4"/>
      <c r="GHS83" s="4"/>
      <c r="GHT83" s="4"/>
      <c r="GHU83" s="4"/>
      <c r="GHV83" s="4"/>
      <c r="GHW83" s="4"/>
      <c r="GHX83" s="4"/>
      <c r="GHY83" s="4"/>
      <c r="GHZ83" s="4"/>
      <c r="GIA83" s="4"/>
      <c r="GIB83" s="4"/>
      <c r="GIC83" s="4"/>
      <c r="GID83" s="4"/>
      <c r="GIE83" s="4"/>
      <c r="GIF83" s="4"/>
      <c r="GIG83" s="4"/>
      <c r="GIH83" s="4"/>
      <c r="GII83" s="4"/>
      <c r="GIJ83" s="4"/>
      <c r="GIK83" s="4"/>
      <c r="GIL83" s="4"/>
      <c r="GIM83" s="4"/>
      <c r="GIN83" s="4"/>
      <c r="GIO83" s="4"/>
      <c r="GIP83" s="4"/>
      <c r="GIQ83" s="4"/>
      <c r="GIR83" s="4"/>
      <c r="GIS83" s="4"/>
      <c r="GIT83" s="4"/>
      <c r="GIU83" s="4"/>
      <c r="GIV83" s="4"/>
      <c r="GIW83" s="4"/>
      <c r="GIX83" s="4"/>
      <c r="GIY83" s="4"/>
      <c r="GIZ83" s="4"/>
      <c r="GJA83" s="4"/>
      <c r="GJB83" s="4"/>
      <c r="GJC83" s="4"/>
      <c r="GJD83" s="4"/>
      <c r="GJE83" s="4"/>
      <c r="GJF83" s="4"/>
      <c r="GJG83" s="4"/>
      <c r="GJH83" s="4"/>
      <c r="GJI83" s="4"/>
      <c r="GJJ83" s="4"/>
      <c r="GJK83" s="4"/>
      <c r="GJL83" s="4"/>
      <c r="GJM83" s="4"/>
      <c r="GJN83" s="4"/>
      <c r="GJO83" s="4"/>
      <c r="GJP83" s="4"/>
      <c r="GJQ83" s="4"/>
      <c r="GJR83" s="4"/>
      <c r="GJS83" s="4"/>
      <c r="GJT83" s="4"/>
      <c r="GJU83" s="4"/>
      <c r="GJV83" s="4"/>
      <c r="GJW83" s="4"/>
      <c r="GJX83" s="4"/>
      <c r="GJY83" s="4"/>
      <c r="GJZ83" s="4"/>
      <c r="GKA83" s="4"/>
      <c r="GKB83" s="4"/>
      <c r="GKC83" s="4"/>
      <c r="GKD83" s="4"/>
      <c r="GKE83" s="4"/>
      <c r="GKF83" s="4"/>
      <c r="GKG83" s="4"/>
      <c r="GKH83" s="4"/>
      <c r="GKI83" s="4"/>
      <c r="GKJ83" s="4"/>
      <c r="GKK83" s="4"/>
      <c r="GKL83" s="4"/>
      <c r="GKM83" s="4"/>
      <c r="GKN83" s="4"/>
      <c r="GKO83" s="4"/>
      <c r="GKP83" s="4"/>
      <c r="GKQ83" s="4"/>
      <c r="GKR83" s="4"/>
      <c r="GKS83" s="4"/>
      <c r="GKT83" s="4"/>
      <c r="GKU83" s="4"/>
      <c r="GKV83" s="4"/>
      <c r="GKW83" s="4"/>
      <c r="GKX83" s="4"/>
      <c r="GKY83" s="4"/>
      <c r="GKZ83" s="4"/>
      <c r="GLA83" s="4"/>
      <c r="GLB83" s="4"/>
      <c r="GLC83" s="4"/>
      <c r="GLD83" s="4"/>
      <c r="GLE83" s="4"/>
      <c r="GLF83" s="4"/>
      <c r="GLG83" s="4"/>
      <c r="GLH83" s="4"/>
      <c r="GLI83" s="4"/>
      <c r="GLJ83" s="4"/>
      <c r="GLK83" s="4"/>
      <c r="GLL83" s="4"/>
      <c r="GLM83" s="4"/>
      <c r="GLN83" s="4"/>
      <c r="GLO83" s="4"/>
      <c r="GLP83" s="4"/>
      <c r="GLQ83" s="4"/>
      <c r="GLR83" s="4"/>
      <c r="GLS83" s="4"/>
      <c r="GLT83" s="4"/>
      <c r="GLU83" s="4"/>
      <c r="GLV83" s="4"/>
      <c r="GLW83" s="4"/>
      <c r="GLX83" s="4"/>
      <c r="GLY83" s="4"/>
      <c r="GLZ83" s="4"/>
      <c r="GMA83" s="4"/>
      <c r="GMB83" s="4"/>
      <c r="GMC83" s="4"/>
      <c r="GMD83" s="4"/>
      <c r="GME83" s="4"/>
      <c r="GMF83" s="4"/>
      <c r="GMG83" s="4"/>
      <c r="GMH83" s="4"/>
      <c r="GMI83" s="4"/>
      <c r="GMJ83" s="4"/>
      <c r="GMK83" s="4"/>
      <c r="GML83" s="4"/>
      <c r="GMM83" s="4"/>
      <c r="GMN83" s="4"/>
      <c r="GMO83" s="4"/>
      <c r="GMP83" s="4"/>
      <c r="GMQ83" s="4"/>
      <c r="GMR83" s="4"/>
      <c r="GMS83" s="4"/>
      <c r="GMT83" s="4"/>
      <c r="GMU83" s="4"/>
      <c r="GMV83" s="4"/>
      <c r="GMW83" s="4"/>
      <c r="GMX83" s="4"/>
      <c r="GMY83" s="4"/>
      <c r="GMZ83" s="4"/>
      <c r="GNA83" s="4"/>
      <c r="GNB83" s="4"/>
      <c r="GNC83" s="4"/>
      <c r="GND83" s="4"/>
      <c r="GNE83" s="4"/>
      <c r="GNF83" s="4"/>
      <c r="GNG83" s="4"/>
      <c r="GNH83" s="4"/>
      <c r="GNI83" s="4"/>
      <c r="GNJ83" s="4"/>
      <c r="GNK83" s="4"/>
      <c r="GNL83" s="4"/>
      <c r="GNM83" s="4"/>
      <c r="GNN83" s="4"/>
      <c r="GNO83" s="4"/>
      <c r="GNP83" s="4"/>
      <c r="GNQ83" s="4"/>
      <c r="GNR83" s="4"/>
      <c r="GNS83" s="4"/>
      <c r="GNT83" s="4"/>
      <c r="GNU83" s="4"/>
      <c r="GNV83" s="4"/>
      <c r="GNW83" s="4"/>
      <c r="GNX83" s="4"/>
      <c r="GNY83" s="4"/>
      <c r="GNZ83" s="4"/>
      <c r="GOA83" s="4"/>
      <c r="GOB83" s="4"/>
      <c r="GOC83" s="4"/>
      <c r="GOD83" s="4"/>
      <c r="GOE83" s="4"/>
      <c r="GOF83" s="4"/>
      <c r="GOG83" s="4"/>
      <c r="GOH83" s="4"/>
      <c r="GOI83" s="4"/>
      <c r="GOJ83" s="4"/>
      <c r="GOK83" s="4"/>
      <c r="GOL83" s="4"/>
      <c r="GOM83" s="4"/>
      <c r="GON83" s="4"/>
      <c r="GOO83" s="4"/>
      <c r="GOP83" s="4"/>
      <c r="GOQ83" s="4"/>
      <c r="GOR83" s="4"/>
      <c r="GOS83" s="4"/>
      <c r="GOT83" s="4"/>
      <c r="GOU83" s="4"/>
      <c r="GOV83" s="4"/>
      <c r="GOW83" s="4"/>
      <c r="GOX83" s="4"/>
      <c r="GOY83" s="4"/>
      <c r="GOZ83" s="4"/>
      <c r="GPA83" s="4"/>
      <c r="GPB83" s="4"/>
      <c r="GPC83" s="4"/>
      <c r="GPD83" s="4"/>
      <c r="GPE83" s="4"/>
      <c r="GPF83" s="4"/>
      <c r="GPG83" s="4"/>
      <c r="GPH83" s="4"/>
      <c r="GPI83" s="4"/>
      <c r="GPJ83" s="4"/>
      <c r="GPK83" s="4"/>
      <c r="GPL83" s="4"/>
      <c r="GPM83" s="4"/>
      <c r="GPN83" s="4"/>
      <c r="GPO83" s="4"/>
      <c r="GPP83" s="4"/>
      <c r="GPQ83" s="4"/>
      <c r="GPR83" s="4"/>
      <c r="GPS83" s="4"/>
      <c r="GPT83" s="4"/>
      <c r="GPU83" s="4"/>
      <c r="GPV83" s="4"/>
      <c r="GPW83" s="4"/>
      <c r="GPX83" s="4"/>
      <c r="GPY83" s="4"/>
      <c r="GPZ83" s="4"/>
      <c r="GQA83" s="4"/>
      <c r="GQB83" s="4"/>
      <c r="GQC83" s="4"/>
      <c r="GQD83" s="4"/>
      <c r="GQE83" s="4"/>
      <c r="GQF83" s="4"/>
      <c r="GQG83" s="4"/>
      <c r="GQH83" s="4"/>
      <c r="GQI83" s="4"/>
      <c r="GQJ83" s="4"/>
      <c r="GQK83" s="4"/>
      <c r="GQL83" s="4"/>
      <c r="GQM83" s="4"/>
      <c r="GQN83" s="4"/>
      <c r="GQO83" s="4"/>
      <c r="GQP83" s="4"/>
      <c r="GQQ83" s="4"/>
      <c r="GQR83" s="4"/>
      <c r="GQS83" s="4"/>
      <c r="GQT83" s="4"/>
      <c r="GQU83" s="4"/>
      <c r="GQV83" s="4"/>
      <c r="GQW83" s="4"/>
      <c r="GQX83" s="4"/>
      <c r="GQY83" s="4"/>
      <c r="GQZ83" s="4"/>
      <c r="GRA83" s="4"/>
      <c r="GRB83" s="4"/>
      <c r="GRC83" s="4"/>
      <c r="GRD83" s="4"/>
      <c r="GRE83" s="4"/>
      <c r="GRF83" s="4"/>
      <c r="GRG83" s="4"/>
      <c r="GRH83" s="4"/>
      <c r="GRI83" s="4"/>
      <c r="GRJ83" s="4"/>
      <c r="GRK83" s="4"/>
      <c r="GRL83" s="4"/>
      <c r="GRM83" s="4"/>
      <c r="GRN83" s="4"/>
      <c r="GRO83" s="4"/>
      <c r="GRP83" s="4"/>
      <c r="GRQ83" s="4"/>
      <c r="GRR83" s="4"/>
      <c r="GRS83" s="4"/>
      <c r="GRT83" s="4"/>
      <c r="GRU83" s="4"/>
      <c r="GRV83" s="4"/>
      <c r="GRW83" s="4"/>
      <c r="GRX83" s="4"/>
      <c r="GRY83" s="4"/>
      <c r="GRZ83" s="4"/>
      <c r="GSA83" s="4"/>
      <c r="GSB83" s="4"/>
      <c r="GSC83" s="4"/>
      <c r="GSD83" s="4"/>
      <c r="GSE83" s="4"/>
      <c r="GSF83" s="4"/>
      <c r="GSG83" s="4"/>
      <c r="GSH83" s="4"/>
      <c r="GSI83" s="4"/>
      <c r="GSJ83" s="4"/>
      <c r="GSK83" s="4"/>
      <c r="GSL83" s="4"/>
      <c r="GSM83" s="4"/>
      <c r="GSN83" s="4"/>
      <c r="GSO83" s="4"/>
      <c r="GSP83" s="4"/>
      <c r="GSQ83" s="4"/>
      <c r="GSR83" s="4"/>
      <c r="GSS83" s="4"/>
      <c r="GST83" s="4"/>
      <c r="GSU83" s="4"/>
      <c r="GSV83" s="4"/>
      <c r="GSW83" s="4"/>
      <c r="GSX83" s="4"/>
      <c r="GSY83" s="4"/>
      <c r="GSZ83" s="4"/>
      <c r="GTA83" s="4"/>
      <c r="GTB83" s="4"/>
      <c r="GTC83" s="4"/>
      <c r="GTD83" s="4"/>
      <c r="GTE83" s="4"/>
      <c r="GTF83" s="4"/>
      <c r="GTG83" s="4"/>
      <c r="GTH83" s="4"/>
      <c r="GTI83" s="4"/>
      <c r="GTJ83" s="4"/>
      <c r="GTK83" s="4"/>
      <c r="GTL83" s="4"/>
      <c r="GTM83" s="4"/>
      <c r="GTN83" s="4"/>
      <c r="GTO83" s="4"/>
      <c r="GTP83" s="4"/>
      <c r="GTQ83" s="4"/>
      <c r="GTR83" s="4"/>
      <c r="GTS83" s="4"/>
      <c r="GTT83" s="4"/>
      <c r="GTU83" s="4"/>
      <c r="GTV83" s="4"/>
      <c r="GTW83" s="4"/>
      <c r="GTX83" s="4"/>
      <c r="GTY83" s="4"/>
      <c r="GTZ83" s="4"/>
      <c r="GUA83" s="4"/>
      <c r="GUB83" s="4"/>
      <c r="GUC83" s="4"/>
      <c r="GUD83" s="4"/>
      <c r="GUE83" s="4"/>
      <c r="GUF83" s="4"/>
      <c r="GUG83" s="4"/>
      <c r="GUH83" s="4"/>
      <c r="GUI83" s="4"/>
      <c r="GUJ83" s="4"/>
      <c r="GUK83" s="4"/>
      <c r="GUL83" s="4"/>
      <c r="GUM83" s="4"/>
      <c r="GUN83" s="4"/>
      <c r="GUO83" s="4"/>
      <c r="GUP83" s="4"/>
      <c r="GUQ83" s="4"/>
      <c r="GUR83" s="4"/>
      <c r="GUS83" s="4"/>
      <c r="GUT83" s="4"/>
      <c r="GUU83" s="4"/>
      <c r="GUV83" s="4"/>
      <c r="GUW83" s="4"/>
      <c r="GUX83" s="4"/>
      <c r="GUY83" s="4"/>
      <c r="GUZ83" s="4"/>
      <c r="GVA83" s="4"/>
      <c r="GVB83" s="4"/>
      <c r="GVC83" s="4"/>
      <c r="GVD83" s="4"/>
      <c r="GVE83" s="4"/>
      <c r="GVF83" s="4"/>
      <c r="GVG83" s="4"/>
      <c r="GVH83" s="4"/>
      <c r="GVI83" s="4"/>
      <c r="GVJ83" s="4"/>
      <c r="GVK83" s="4"/>
      <c r="GVL83" s="4"/>
      <c r="GVM83" s="4"/>
      <c r="GVN83" s="4"/>
      <c r="GVO83" s="4"/>
      <c r="GVP83" s="4"/>
      <c r="GVQ83" s="4"/>
      <c r="GVR83" s="4"/>
      <c r="GVS83" s="4"/>
      <c r="GVT83" s="4"/>
      <c r="GVU83" s="4"/>
      <c r="GVV83" s="4"/>
      <c r="GVW83" s="4"/>
      <c r="GVX83" s="4"/>
      <c r="GVY83" s="4"/>
      <c r="GVZ83" s="4"/>
      <c r="GWA83" s="4"/>
      <c r="GWB83" s="4"/>
      <c r="GWC83" s="4"/>
      <c r="GWD83" s="4"/>
      <c r="GWE83" s="4"/>
      <c r="GWF83" s="4"/>
      <c r="GWG83" s="4"/>
      <c r="GWH83" s="4"/>
      <c r="GWI83" s="4"/>
      <c r="GWJ83" s="4"/>
      <c r="GWK83" s="4"/>
      <c r="GWL83" s="4"/>
      <c r="GWM83" s="4"/>
      <c r="GWN83" s="4"/>
      <c r="GWO83" s="4"/>
      <c r="GWP83" s="4"/>
      <c r="GWQ83" s="4"/>
      <c r="GWR83" s="4"/>
      <c r="GWS83" s="4"/>
      <c r="GWT83" s="4"/>
      <c r="GWU83" s="4"/>
      <c r="GWV83" s="4"/>
      <c r="GWW83" s="4"/>
      <c r="GWX83" s="4"/>
      <c r="GWY83" s="4"/>
      <c r="GWZ83" s="4"/>
      <c r="GXA83" s="4"/>
      <c r="GXB83" s="4"/>
      <c r="GXC83" s="4"/>
      <c r="GXD83" s="4"/>
      <c r="GXE83" s="4"/>
      <c r="GXF83" s="4"/>
      <c r="GXG83" s="4"/>
      <c r="GXH83" s="4"/>
      <c r="GXI83" s="4"/>
      <c r="GXJ83" s="4"/>
      <c r="GXK83" s="4"/>
      <c r="GXL83" s="4"/>
      <c r="GXM83" s="4"/>
      <c r="GXN83" s="4"/>
      <c r="GXO83" s="4"/>
      <c r="GXP83" s="4"/>
      <c r="GXQ83" s="4"/>
      <c r="GXR83" s="4"/>
      <c r="GXS83" s="4"/>
      <c r="GXT83" s="4"/>
      <c r="GXU83" s="4"/>
      <c r="GXV83" s="4"/>
      <c r="GXW83" s="4"/>
      <c r="GXX83" s="4"/>
      <c r="GXY83" s="4"/>
      <c r="GXZ83" s="4"/>
      <c r="GYA83" s="4"/>
      <c r="GYB83" s="4"/>
      <c r="GYC83" s="4"/>
      <c r="GYD83" s="4"/>
      <c r="GYE83" s="4"/>
      <c r="GYF83" s="4"/>
      <c r="GYG83" s="4"/>
      <c r="GYH83" s="4"/>
      <c r="GYI83" s="4"/>
      <c r="GYJ83" s="4"/>
      <c r="GYK83" s="4"/>
      <c r="GYL83" s="4"/>
      <c r="GYM83" s="4"/>
      <c r="GYN83" s="4"/>
      <c r="GYO83" s="4"/>
      <c r="GYP83" s="4"/>
      <c r="GYQ83" s="4"/>
      <c r="GYR83" s="4"/>
      <c r="GYS83" s="4"/>
      <c r="GYT83" s="4"/>
      <c r="GYU83" s="4"/>
      <c r="GYV83" s="4"/>
      <c r="GYW83" s="4"/>
      <c r="GYX83" s="4"/>
      <c r="GYY83" s="4"/>
      <c r="GYZ83" s="4"/>
      <c r="GZA83" s="4"/>
      <c r="GZB83" s="4"/>
      <c r="GZC83" s="4"/>
      <c r="GZD83" s="4"/>
      <c r="GZE83" s="4"/>
      <c r="GZF83" s="4"/>
      <c r="GZG83" s="4"/>
      <c r="GZH83" s="4"/>
      <c r="GZI83" s="4"/>
      <c r="GZJ83" s="4"/>
      <c r="GZK83" s="4"/>
      <c r="GZL83" s="4"/>
      <c r="GZM83" s="4"/>
      <c r="GZN83" s="4"/>
      <c r="GZO83" s="4"/>
      <c r="GZP83" s="4"/>
      <c r="GZQ83" s="4"/>
      <c r="GZR83" s="4"/>
      <c r="GZS83" s="4"/>
      <c r="GZT83" s="4"/>
      <c r="GZU83" s="4"/>
      <c r="GZV83" s="4"/>
      <c r="GZW83" s="4"/>
      <c r="GZX83" s="4"/>
      <c r="GZY83" s="4"/>
      <c r="GZZ83" s="4"/>
      <c r="HAA83" s="4"/>
      <c r="HAB83" s="4"/>
      <c r="HAC83" s="4"/>
      <c r="HAD83" s="4"/>
      <c r="HAE83" s="4"/>
      <c r="HAF83" s="4"/>
      <c r="HAG83" s="4"/>
      <c r="HAH83" s="4"/>
      <c r="HAI83" s="4"/>
      <c r="HAJ83" s="4"/>
      <c r="HAK83" s="4"/>
      <c r="HAL83" s="4"/>
      <c r="HAM83" s="4"/>
      <c r="HAN83" s="4"/>
      <c r="HAO83" s="4"/>
      <c r="HAP83" s="4"/>
      <c r="HAQ83" s="4"/>
      <c r="HAR83" s="4"/>
      <c r="HAS83" s="4"/>
      <c r="HAT83" s="4"/>
      <c r="HAU83" s="4"/>
      <c r="HAV83" s="4"/>
      <c r="HAW83" s="4"/>
      <c r="HAX83" s="4"/>
      <c r="HAY83" s="4"/>
      <c r="HAZ83" s="4"/>
      <c r="HBA83" s="4"/>
      <c r="HBB83" s="4"/>
      <c r="HBC83" s="4"/>
      <c r="HBD83" s="4"/>
      <c r="HBE83" s="4"/>
      <c r="HBF83" s="4"/>
      <c r="HBG83" s="4"/>
      <c r="HBH83" s="4"/>
      <c r="HBI83" s="4"/>
      <c r="HBJ83" s="4"/>
      <c r="HBK83" s="4"/>
      <c r="HBL83" s="4"/>
      <c r="HBM83" s="4"/>
      <c r="HBN83" s="4"/>
      <c r="HBO83" s="4"/>
      <c r="HBP83" s="4"/>
      <c r="HBQ83" s="4"/>
      <c r="HBR83" s="4"/>
      <c r="HBS83" s="4"/>
      <c r="HBT83" s="4"/>
      <c r="HBU83" s="4"/>
      <c r="HBV83" s="4"/>
      <c r="HBW83" s="4"/>
      <c r="HBX83" s="4"/>
      <c r="HBY83" s="4"/>
      <c r="HBZ83" s="4"/>
      <c r="HCA83" s="4"/>
      <c r="HCB83" s="4"/>
      <c r="HCC83" s="4"/>
      <c r="HCD83" s="4"/>
      <c r="HCE83" s="4"/>
      <c r="HCF83" s="4"/>
      <c r="HCG83" s="4"/>
      <c r="HCH83" s="4"/>
      <c r="HCI83" s="4"/>
      <c r="HCJ83" s="4"/>
      <c r="HCK83" s="4"/>
      <c r="HCL83" s="4"/>
      <c r="HCM83" s="4"/>
      <c r="HCN83" s="4"/>
      <c r="HCO83" s="4"/>
      <c r="HCP83" s="4"/>
      <c r="HCQ83" s="4"/>
      <c r="HCR83" s="4"/>
      <c r="HCS83" s="4"/>
      <c r="HCT83" s="4"/>
      <c r="HCU83" s="4"/>
      <c r="HCV83" s="4"/>
      <c r="HCW83" s="4"/>
      <c r="HCX83" s="4"/>
      <c r="HCY83" s="4"/>
      <c r="HCZ83" s="4"/>
      <c r="HDA83" s="4"/>
      <c r="HDB83" s="4"/>
      <c r="HDC83" s="4"/>
      <c r="HDD83" s="4"/>
      <c r="HDE83" s="4"/>
      <c r="HDF83" s="4"/>
      <c r="HDG83" s="4"/>
      <c r="HDH83" s="4"/>
      <c r="HDI83" s="4"/>
      <c r="HDJ83" s="4"/>
      <c r="HDK83" s="4"/>
      <c r="HDL83" s="4"/>
      <c r="HDM83" s="4"/>
      <c r="HDN83" s="4"/>
      <c r="HDO83" s="4"/>
      <c r="HDP83" s="4"/>
      <c r="HDQ83" s="4"/>
      <c r="HDR83" s="4"/>
      <c r="HDS83" s="4"/>
      <c r="HDT83" s="4"/>
      <c r="HDU83" s="4"/>
      <c r="HDV83" s="4"/>
      <c r="HDW83" s="4"/>
      <c r="HDX83" s="4"/>
      <c r="HDY83" s="4"/>
      <c r="HDZ83" s="4"/>
      <c r="HEA83" s="4"/>
      <c r="HEB83" s="4"/>
      <c r="HEC83" s="4"/>
      <c r="HED83" s="4"/>
      <c r="HEE83" s="4"/>
      <c r="HEF83" s="4"/>
      <c r="HEG83" s="4"/>
      <c r="HEH83" s="4"/>
      <c r="HEI83" s="4"/>
      <c r="HEJ83" s="4"/>
      <c r="HEK83" s="4"/>
      <c r="HEL83" s="4"/>
      <c r="HEM83" s="4"/>
      <c r="HEN83" s="4"/>
      <c r="HEO83" s="4"/>
      <c r="HEP83" s="4"/>
      <c r="HEQ83" s="4"/>
      <c r="HER83" s="4"/>
      <c r="HES83" s="4"/>
      <c r="HET83" s="4"/>
      <c r="HEU83" s="4"/>
      <c r="HEV83" s="4"/>
      <c r="HEW83" s="4"/>
      <c r="HEX83" s="4"/>
      <c r="HEY83" s="4"/>
      <c r="HEZ83" s="4"/>
      <c r="HFA83" s="4"/>
      <c r="HFB83" s="4"/>
      <c r="HFC83" s="4"/>
      <c r="HFD83" s="4"/>
      <c r="HFE83" s="4"/>
      <c r="HFF83" s="4"/>
      <c r="HFG83" s="4"/>
      <c r="HFH83" s="4"/>
      <c r="HFI83" s="4"/>
      <c r="HFJ83" s="4"/>
      <c r="HFK83" s="4"/>
      <c r="HFL83" s="4"/>
      <c r="HFM83" s="4"/>
      <c r="HFN83" s="4"/>
      <c r="HFO83" s="4"/>
      <c r="HFP83" s="4"/>
      <c r="HFQ83" s="4"/>
      <c r="HFR83" s="4"/>
      <c r="HFS83" s="4"/>
      <c r="HFT83" s="4"/>
      <c r="HFU83" s="4"/>
      <c r="HFV83" s="4"/>
      <c r="HFW83" s="4"/>
      <c r="HFX83" s="4"/>
      <c r="HFY83" s="4"/>
      <c r="HFZ83" s="4"/>
      <c r="HGA83" s="4"/>
      <c r="HGB83" s="4"/>
      <c r="HGC83" s="4"/>
      <c r="HGD83" s="4"/>
      <c r="HGE83" s="4"/>
      <c r="HGF83" s="4"/>
      <c r="HGG83" s="4"/>
      <c r="HGH83" s="4"/>
      <c r="HGI83" s="4"/>
      <c r="HGJ83" s="4"/>
      <c r="HGK83" s="4"/>
      <c r="HGL83" s="4"/>
      <c r="HGM83" s="4"/>
      <c r="HGN83" s="4"/>
      <c r="HGO83" s="4"/>
      <c r="HGP83" s="4"/>
      <c r="HGQ83" s="4"/>
      <c r="HGR83" s="4"/>
      <c r="HGS83" s="4"/>
      <c r="HGT83" s="4"/>
      <c r="HGU83" s="4"/>
      <c r="HGV83" s="4"/>
      <c r="HGW83" s="4"/>
      <c r="HGX83" s="4"/>
      <c r="HGY83" s="4"/>
      <c r="HGZ83" s="4"/>
      <c r="HHA83" s="4"/>
      <c r="HHB83" s="4"/>
      <c r="HHC83" s="4"/>
      <c r="HHD83" s="4"/>
      <c r="HHE83" s="4"/>
      <c r="HHF83" s="4"/>
      <c r="HHG83" s="4"/>
      <c r="HHH83" s="4"/>
      <c r="HHI83" s="4"/>
      <c r="HHJ83" s="4"/>
      <c r="HHK83" s="4"/>
      <c r="HHL83" s="4"/>
      <c r="HHM83" s="4"/>
      <c r="HHN83" s="4"/>
      <c r="HHO83" s="4"/>
      <c r="HHP83" s="4"/>
      <c r="HHQ83" s="4"/>
      <c r="HHR83" s="4"/>
      <c r="HHS83" s="4"/>
      <c r="HHT83" s="4"/>
      <c r="HHU83" s="4"/>
      <c r="HHV83" s="4"/>
      <c r="HHW83" s="4"/>
      <c r="HHX83" s="4"/>
      <c r="HHY83" s="4"/>
      <c r="HHZ83" s="4"/>
      <c r="HIA83" s="4"/>
      <c r="HIB83" s="4"/>
      <c r="HIC83" s="4"/>
      <c r="HID83" s="4"/>
      <c r="HIE83" s="4"/>
      <c r="HIF83" s="4"/>
      <c r="HIG83" s="4"/>
      <c r="HIH83" s="4"/>
      <c r="HII83" s="4"/>
      <c r="HIJ83" s="4"/>
      <c r="HIK83" s="4"/>
      <c r="HIL83" s="4"/>
      <c r="HIM83" s="4"/>
      <c r="HIN83" s="4"/>
      <c r="HIO83" s="4"/>
      <c r="HIP83" s="4"/>
      <c r="HIQ83" s="4"/>
      <c r="HIR83" s="4"/>
      <c r="HIS83" s="4"/>
      <c r="HIT83" s="4"/>
      <c r="HIU83" s="4"/>
      <c r="HIV83" s="4"/>
      <c r="HIW83" s="4"/>
      <c r="HIX83" s="4"/>
      <c r="HIY83" s="4"/>
      <c r="HIZ83" s="4"/>
      <c r="HJA83" s="4"/>
      <c r="HJB83" s="4"/>
      <c r="HJC83" s="4"/>
      <c r="HJD83" s="4"/>
      <c r="HJE83" s="4"/>
      <c r="HJF83" s="4"/>
      <c r="HJG83" s="4"/>
      <c r="HJH83" s="4"/>
      <c r="HJI83" s="4"/>
      <c r="HJJ83" s="4"/>
      <c r="HJK83" s="4"/>
      <c r="HJL83" s="4"/>
      <c r="HJM83" s="4"/>
      <c r="HJN83" s="4"/>
      <c r="HJO83" s="4"/>
      <c r="HJP83" s="4"/>
      <c r="HJQ83" s="4"/>
      <c r="HJR83" s="4"/>
      <c r="HJS83" s="4"/>
      <c r="HJT83" s="4"/>
      <c r="HJU83" s="4"/>
      <c r="HJV83" s="4"/>
      <c r="HJW83" s="4"/>
      <c r="HJX83" s="4"/>
      <c r="HJY83" s="4"/>
      <c r="HJZ83" s="4"/>
      <c r="HKA83" s="4"/>
      <c r="HKB83" s="4"/>
      <c r="HKC83" s="4"/>
      <c r="HKD83" s="4"/>
      <c r="HKE83" s="4"/>
      <c r="HKF83" s="4"/>
      <c r="HKG83" s="4"/>
      <c r="HKH83" s="4"/>
      <c r="HKI83" s="4"/>
      <c r="HKJ83" s="4"/>
      <c r="HKK83" s="4"/>
      <c r="HKL83" s="4"/>
      <c r="HKM83" s="4"/>
      <c r="HKN83" s="4"/>
      <c r="HKO83" s="4"/>
      <c r="HKP83" s="4"/>
      <c r="HKQ83" s="4"/>
      <c r="HKR83" s="4"/>
      <c r="HKS83" s="4"/>
      <c r="HKT83" s="4"/>
      <c r="HKU83" s="4"/>
      <c r="HKV83" s="4"/>
      <c r="HKW83" s="4"/>
      <c r="HKX83" s="4"/>
      <c r="HKY83" s="4"/>
      <c r="HKZ83" s="4"/>
      <c r="HLA83" s="4"/>
      <c r="HLB83" s="4"/>
      <c r="HLC83" s="4"/>
      <c r="HLD83" s="4"/>
      <c r="HLE83" s="4"/>
      <c r="HLF83" s="4"/>
      <c r="HLG83" s="4"/>
      <c r="HLH83" s="4"/>
      <c r="HLI83" s="4"/>
      <c r="HLJ83" s="4"/>
      <c r="HLK83" s="4"/>
      <c r="HLL83" s="4"/>
      <c r="HLM83" s="4"/>
      <c r="HLN83" s="4"/>
      <c r="HLO83" s="4"/>
      <c r="HLP83" s="4"/>
      <c r="HLQ83" s="4"/>
      <c r="HLR83" s="4"/>
      <c r="HLS83" s="4"/>
      <c r="HLT83" s="4"/>
      <c r="HLU83" s="4"/>
      <c r="HLV83" s="4"/>
      <c r="HLW83" s="4"/>
      <c r="HLX83" s="4"/>
      <c r="HLY83" s="4"/>
      <c r="HLZ83" s="4"/>
      <c r="HMA83" s="4"/>
      <c r="HMB83" s="4"/>
      <c r="HMC83" s="4"/>
      <c r="HMD83" s="4"/>
      <c r="HME83" s="4"/>
      <c r="HMF83" s="4"/>
      <c r="HMG83" s="4"/>
      <c r="HMH83" s="4"/>
      <c r="HMI83" s="4"/>
      <c r="HMJ83" s="4"/>
      <c r="HMK83" s="4"/>
      <c r="HML83" s="4"/>
      <c r="HMM83" s="4"/>
      <c r="HMN83" s="4"/>
      <c r="HMO83" s="4"/>
      <c r="HMP83" s="4"/>
      <c r="HMQ83" s="4"/>
      <c r="HMR83" s="4"/>
      <c r="HMS83" s="4"/>
      <c r="HMT83" s="4"/>
      <c r="HMU83" s="4"/>
      <c r="HMV83" s="4"/>
      <c r="HMW83" s="4"/>
      <c r="HMX83" s="4"/>
      <c r="HMY83" s="4"/>
      <c r="HMZ83" s="4"/>
      <c r="HNA83" s="4"/>
      <c r="HNB83" s="4"/>
      <c r="HNC83" s="4"/>
      <c r="HND83" s="4"/>
      <c r="HNE83" s="4"/>
      <c r="HNF83" s="4"/>
      <c r="HNG83" s="4"/>
      <c r="HNH83" s="4"/>
      <c r="HNI83" s="4"/>
      <c r="HNJ83" s="4"/>
      <c r="HNK83" s="4"/>
      <c r="HNL83" s="4"/>
      <c r="HNM83" s="4"/>
      <c r="HNN83" s="4"/>
      <c r="HNO83" s="4"/>
      <c r="HNP83" s="4"/>
      <c r="HNQ83" s="4"/>
      <c r="HNR83" s="4"/>
      <c r="HNS83" s="4"/>
      <c r="HNT83" s="4"/>
      <c r="HNU83" s="4"/>
      <c r="HNV83" s="4"/>
      <c r="HNW83" s="4"/>
      <c r="HNX83" s="4"/>
      <c r="HNY83" s="4"/>
      <c r="HNZ83" s="4"/>
      <c r="HOA83" s="4"/>
      <c r="HOB83" s="4"/>
      <c r="HOC83" s="4"/>
      <c r="HOD83" s="4"/>
      <c r="HOE83" s="4"/>
      <c r="HOF83" s="4"/>
      <c r="HOG83" s="4"/>
      <c r="HOH83" s="4"/>
      <c r="HOI83" s="4"/>
      <c r="HOJ83" s="4"/>
      <c r="HOK83" s="4"/>
      <c r="HOL83" s="4"/>
      <c r="HOM83" s="4"/>
      <c r="HON83" s="4"/>
      <c r="HOO83" s="4"/>
      <c r="HOP83" s="4"/>
      <c r="HOQ83" s="4"/>
      <c r="HOR83" s="4"/>
      <c r="HOS83" s="4"/>
      <c r="HOT83" s="4"/>
      <c r="HOU83" s="4"/>
      <c r="HOV83" s="4"/>
      <c r="HOW83" s="4"/>
      <c r="HOX83" s="4"/>
      <c r="HOY83" s="4"/>
      <c r="HOZ83" s="4"/>
      <c r="HPA83" s="4"/>
      <c r="HPB83" s="4"/>
      <c r="HPC83" s="4"/>
      <c r="HPD83" s="4"/>
      <c r="HPE83" s="4"/>
      <c r="HPF83" s="4"/>
      <c r="HPG83" s="4"/>
      <c r="HPH83" s="4"/>
      <c r="HPI83" s="4"/>
      <c r="HPJ83" s="4"/>
      <c r="HPK83" s="4"/>
      <c r="HPL83" s="4"/>
      <c r="HPM83" s="4"/>
      <c r="HPN83" s="4"/>
      <c r="HPO83" s="4"/>
      <c r="HPP83" s="4"/>
      <c r="HPQ83" s="4"/>
      <c r="HPR83" s="4"/>
      <c r="HPS83" s="4"/>
      <c r="HPT83" s="4"/>
      <c r="HPU83" s="4"/>
      <c r="HPV83" s="4"/>
      <c r="HPW83" s="4"/>
      <c r="HPX83" s="4"/>
      <c r="HPY83" s="4"/>
      <c r="HPZ83" s="4"/>
      <c r="HQA83" s="4"/>
      <c r="HQB83" s="4"/>
      <c r="HQC83" s="4"/>
      <c r="HQD83" s="4"/>
      <c r="HQE83" s="4"/>
      <c r="HQF83" s="4"/>
      <c r="HQG83" s="4"/>
      <c r="HQH83" s="4"/>
      <c r="HQI83" s="4"/>
      <c r="HQJ83" s="4"/>
      <c r="HQK83" s="4"/>
      <c r="HQL83" s="4"/>
      <c r="HQM83" s="4"/>
      <c r="HQN83" s="4"/>
      <c r="HQO83" s="4"/>
      <c r="HQP83" s="4"/>
      <c r="HQQ83" s="4"/>
      <c r="HQR83" s="4"/>
      <c r="HQS83" s="4"/>
      <c r="HQT83" s="4"/>
      <c r="HQU83" s="4"/>
      <c r="HQV83" s="4"/>
      <c r="HQW83" s="4"/>
      <c r="HQX83" s="4"/>
      <c r="HQY83" s="4"/>
      <c r="HQZ83" s="4"/>
      <c r="HRA83" s="4"/>
      <c r="HRB83" s="4"/>
      <c r="HRC83" s="4"/>
      <c r="HRD83" s="4"/>
      <c r="HRE83" s="4"/>
      <c r="HRF83" s="4"/>
      <c r="HRG83" s="4"/>
      <c r="HRH83" s="4"/>
      <c r="HRI83" s="4"/>
      <c r="HRJ83" s="4"/>
      <c r="HRK83" s="4"/>
      <c r="HRL83" s="4"/>
      <c r="HRM83" s="4"/>
      <c r="HRN83" s="4"/>
      <c r="HRO83" s="4"/>
      <c r="HRP83" s="4"/>
      <c r="HRQ83" s="4"/>
      <c r="HRR83" s="4"/>
      <c r="HRS83" s="4"/>
      <c r="HRT83" s="4"/>
      <c r="HRU83" s="4"/>
      <c r="HRV83" s="4"/>
      <c r="HRW83" s="4"/>
      <c r="HRX83" s="4"/>
      <c r="HRY83" s="4"/>
      <c r="HRZ83" s="4"/>
      <c r="HSA83" s="4"/>
      <c r="HSB83" s="4"/>
      <c r="HSC83" s="4"/>
      <c r="HSD83" s="4"/>
      <c r="HSE83" s="4"/>
      <c r="HSF83" s="4"/>
      <c r="HSG83" s="4"/>
      <c r="HSH83" s="4"/>
      <c r="HSI83" s="4"/>
      <c r="HSJ83" s="4"/>
      <c r="HSK83" s="4"/>
      <c r="HSL83" s="4"/>
      <c r="HSM83" s="4"/>
      <c r="HSN83" s="4"/>
      <c r="HSO83" s="4"/>
      <c r="HSP83" s="4"/>
      <c r="HSQ83" s="4"/>
      <c r="HSR83" s="4"/>
      <c r="HSS83" s="4"/>
      <c r="HST83" s="4"/>
      <c r="HSU83" s="4"/>
      <c r="HSV83" s="4"/>
      <c r="HSW83" s="4"/>
      <c r="HSX83" s="4"/>
      <c r="HSY83" s="4"/>
      <c r="HSZ83" s="4"/>
      <c r="HTA83" s="4"/>
      <c r="HTB83" s="4"/>
      <c r="HTC83" s="4"/>
      <c r="HTD83" s="4"/>
      <c r="HTE83" s="4"/>
      <c r="HTF83" s="4"/>
      <c r="HTG83" s="4"/>
      <c r="HTH83" s="4"/>
      <c r="HTI83" s="4"/>
      <c r="HTJ83" s="4"/>
      <c r="HTK83" s="4"/>
      <c r="HTL83" s="4"/>
      <c r="HTM83" s="4"/>
      <c r="HTN83" s="4"/>
      <c r="HTO83" s="4"/>
      <c r="HTP83" s="4"/>
      <c r="HTQ83" s="4"/>
      <c r="HTR83" s="4"/>
      <c r="HTS83" s="4"/>
      <c r="HTT83" s="4"/>
      <c r="HTU83" s="4"/>
      <c r="HTV83" s="4"/>
      <c r="HTW83" s="4"/>
      <c r="HTX83" s="4"/>
      <c r="HTY83" s="4"/>
      <c r="HTZ83" s="4"/>
      <c r="HUA83" s="4"/>
      <c r="HUB83" s="4"/>
      <c r="HUC83" s="4"/>
      <c r="HUD83" s="4"/>
      <c r="HUE83" s="4"/>
      <c r="HUF83" s="4"/>
      <c r="HUG83" s="4"/>
      <c r="HUH83" s="4"/>
      <c r="HUI83" s="4"/>
      <c r="HUJ83" s="4"/>
      <c r="HUK83" s="4"/>
      <c r="HUL83" s="4"/>
      <c r="HUM83" s="4"/>
      <c r="HUN83" s="4"/>
      <c r="HUO83" s="4"/>
      <c r="HUP83" s="4"/>
      <c r="HUQ83" s="4"/>
      <c r="HUR83" s="4"/>
      <c r="HUS83" s="4"/>
      <c r="HUT83" s="4"/>
      <c r="HUU83" s="4"/>
      <c r="HUV83" s="4"/>
      <c r="HUW83" s="4"/>
      <c r="HUX83" s="4"/>
      <c r="HUY83" s="4"/>
      <c r="HUZ83" s="4"/>
      <c r="HVA83" s="4"/>
      <c r="HVB83" s="4"/>
      <c r="HVC83" s="4"/>
      <c r="HVD83" s="4"/>
      <c r="HVE83" s="4"/>
      <c r="HVF83" s="4"/>
      <c r="HVG83" s="4"/>
      <c r="HVH83" s="4"/>
      <c r="HVI83" s="4"/>
      <c r="HVJ83" s="4"/>
      <c r="HVK83" s="4"/>
      <c r="HVL83" s="4"/>
      <c r="HVM83" s="4"/>
      <c r="HVN83" s="4"/>
      <c r="HVO83" s="4"/>
      <c r="HVP83" s="4"/>
      <c r="HVQ83" s="4"/>
      <c r="HVR83" s="4"/>
      <c r="HVS83" s="4"/>
      <c r="HVT83" s="4"/>
      <c r="HVU83" s="4"/>
      <c r="HVV83" s="4"/>
      <c r="HVW83" s="4"/>
      <c r="HVX83" s="4"/>
      <c r="HVY83" s="4"/>
      <c r="HVZ83" s="4"/>
      <c r="HWA83" s="4"/>
      <c r="HWB83" s="4"/>
      <c r="HWC83" s="4"/>
      <c r="HWD83" s="4"/>
      <c r="HWE83" s="4"/>
      <c r="HWF83" s="4"/>
      <c r="HWG83" s="4"/>
      <c r="HWH83" s="4"/>
      <c r="HWI83" s="4"/>
      <c r="HWJ83" s="4"/>
      <c r="HWK83" s="4"/>
      <c r="HWL83" s="4"/>
      <c r="HWM83" s="4"/>
      <c r="HWN83" s="4"/>
      <c r="HWO83" s="4"/>
      <c r="HWP83" s="4"/>
      <c r="HWQ83" s="4"/>
      <c r="HWR83" s="4"/>
      <c r="HWS83" s="4"/>
      <c r="HWT83" s="4"/>
      <c r="HWU83" s="4"/>
      <c r="HWV83" s="4"/>
      <c r="HWW83" s="4"/>
      <c r="HWX83" s="4"/>
      <c r="HWY83" s="4"/>
      <c r="HWZ83" s="4"/>
      <c r="HXA83" s="4"/>
      <c r="HXB83" s="4"/>
      <c r="HXC83" s="4"/>
      <c r="HXD83" s="4"/>
      <c r="HXE83" s="4"/>
      <c r="HXF83" s="4"/>
      <c r="HXG83" s="4"/>
      <c r="HXH83" s="4"/>
      <c r="HXI83" s="4"/>
      <c r="HXJ83" s="4"/>
      <c r="HXK83" s="4"/>
      <c r="HXL83" s="4"/>
      <c r="HXM83" s="4"/>
      <c r="HXN83" s="4"/>
      <c r="HXO83" s="4"/>
      <c r="HXP83" s="4"/>
      <c r="HXQ83" s="4"/>
      <c r="HXR83" s="4"/>
      <c r="HXS83" s="4"/>
      <c r="HXT83" s="4"/>
      <c r="HXU83" s="4"/>
      <c r="HXV83" s="4"/>
      <c r="HXW83" s="4"/>
      <c r="HXX83" s="4"/>
      <c r="HXY83" s="4"/>
      <c r="HXZ83" s="4"/>
      <c r="HYA83" s="4"/>
      <c r="HYB83" s="4"/>
      <c r="HYC83" s="4"/>
      <c r="HYD83" s="4"/>
      <c r="HYE83" s="4"/>
      <c r="HYF83" s="4"/>
      <c r="HYG83" s="4"/>
      <c r="HYH83" s="4"/>
      <c r="HYI83" s="4"/>
      <c r="HYJ83" s="4"/>
      <c r="HYK83" s="4"/>
      <c r="HYL83" s="4"/>
      <c r="HYM83" s="4"/>
      <c r="HYN83" s="4"/>
      <c r="HYO83" s="4"/>
      <c r="HYP83" s="4"/>
      <c r="HYQ83" s="4"/>
      <c r="HYR83" s="4"/>
      <c r="HYS83" s="4"/>
      <c r="HYT83" s="4"/>
      <c r="HYU83" s="4"/>
      <c r="HYV83" s="4"/>
      <c r="HYW83" s="4"/>
      <c r="HYX83" s="4"/>
      <c r="HYY83" s="4"/>
      <c r="HYZ83" s="4"/>
      <c r="HZA83" s="4"/>
      <c r="HZB83" s="4"/>
      <c r="HZC83" s="4"/>
      <c r="HZD83" s="4"/>
      <c r="HZE83" s="4"/>
      <c r="HZF83" s="4"/>
      <c r="HZG83" s="4"/>
      <c r="HZH83" s="4"/>
      <c r="HZI83" s="4"/>
      <c r="HZJ83" s="4"/>
      <c r="HZK83" s="4"/>
      <c r="HZL83" s="4"/>
      <c r="HZM83" s="4"/>
      <c r="HZN83" s="4"/>
      <c r="HZO83" s="4"/>
      <c r="HZP83" s="4"/>
      <c r="HZQ83" s="4"/>
      <c r="HZR83" s="4"/>
      <c r="HZS83" s="4"/>
      <c r="HZT83" s="4"/>
      <c r="HZU83" s="4"/>
      <c r="HZV83" s="4"/>
      <c r="HZW83" s="4"/>
      <c r="HZX83" s="4"/>
      <c r="HZY83" s="4"/>
      <c r="HZZ83" s="4"/>
      <c r="IAA83" s="4"/>
      <c r="IAB83" s="4"/>
      <c r="IAC83" s="4"/>
      <c r="IAD83" s="4"/>
      <c r="IAE83" s="4"/>
      <c r="IAF83" s="4"/>
      <c r="IAG83" s="4"/>
      <c r="IAH83" s="4"/>
      <c r="IAI83" s="4"/>
      <c r="IAJ83" s="4"/>
      <c r="IAK83" s="4"/>
      <c r="IAL83" s="4"/>
      <c r="IAM83" s="4"/>
      <c r="IAN83" s="4"/>
      <c r="IAO83" s="4"/>
      <c r="IAP83" s="4"/>
      <c r="IAQ83" s="4"/>
      <c r="IAR83" s="4"/>
      <c r="IAS83" s="4"/>
      <c r="IAT83" s="4"/>
      <c r="IAU83" s="4"/>
      <c r="IAV83" s="4"/>
      <c r="IAW83" s="4"/>
      <c r="IAX83" s="4"/>
      <c r="IAY83" s="4"/>
      <c r="IAZ83" s="4"/>
      <c r="IBA83" s="4"/>
      <c r="IBB83" s="4"/>
      <c r="IBC83" s="4"/>
      <c r="IBD83" s="4"/>
      <c r="IBE83" s="4"/>
      <c r="IBF83" s="4"/>
      <c r="IBG83" s="4"/>
      <c r="IBH83" s="4"/>
      <c r="IBI83" s="4"/>
      <c r="IBJ83" s="4"/>
      <c r="IBK83" s="4"/>
      <c r="IBL83" s="4"/>
      <c r="IBM83" s="4"/>
      <c r="IBN83" s="4"/>
      <c r="IBO83" s="4"/>
      <c r="IBP83" s="4"/>
      <c r="IBQ83" s="4"/>
      <c r="IBR83" s="4"/>
      <c r="IBS83" s="4"/>
      <c r="IBT83" s="4"/>
      <c r="IBU83" s="4"/>
      <c r="IBV83" s="4"/>
      <c r="IBW83" s="4"/>
      <c r="IBX83" s="4"/>
      <c r="IBY83" s="4"/>
      <c r="IBZ83" s="4"/>
      <c r="ICA83" s="4"/>
      <c r="ICB83" s="4"/>
      <c r="ICC83" s="4"/>
      <c r="ICD83" s="4"/>
      <c r="ICE83" s="4"/>
      <c r="ICF83" s="4"/>
      <c r="ICG83" s="4"/>
      <c r="ICH83" s="4"/>
      <c r="ICI83" s="4"/>
      <c r="ICJ83" s="4"/>
      <c r="ICK83" s="4"/>
      <c r="ICL83" s="4"/>
      <c r="ICM83" s="4"/>
      <c r="ICN83" s="4"/>
      <c r="ICO83" s="4"/>
      <c r="ICP83" s="4"/>
      <c r="ICQ83" s="4"/>
      <c r="ICR83" s="4"/>
      <c r="ICS83" s="4"/>
      <c r="ICT83" s="4"/>
      <c r="ICU83" s="4"/>
      <c r="ICV83" s="4"/>
      <c r="ICW83" s="4"/>
      <c r="ICX83" s="4"/>
      <c r="ICY83" s="4"/>
      <c r="ICZ83" s="4"/>
      <c r="IDA83" s="4"/>
      <c r="IDB83" s="4"/>
      <c r="IDC83" s="4"/>
      <c r="IDD83" s="4"/>
      <c r="IDE83" s="4"/>
      <c r="IDF83" s="4"/>
      <c r="IDG83" s="4"/>
      <c r="IDH83" s="4"/>
      <c r="IDI83" s="4"/>
      <c r="IDJ83" s="4"/>
      <c r="IDK83" s="4"/>
      <c r="IDL83" s="4"/>
      <c r="IDM83" s="4"/>
      <c r="IDN83" s="4"/>
      <c r="IDO83" s="4"/>
      <c r="IDP83" s="4"/>
      <c r="IDQ83" s="4"/>
      <c r="IDR83" s="4"/>
      <c r="IDS83" s="4"/>
      <c r="IDT83" s="4"/>
      <c r="IDU83" s="4"/>
      <c r="IDV83" s="4"/>
      <c r="IDW83" s="4"/>
      <c r="IDX83" s="4"/>
      <c r="IDY83" s="4"/>
      <c r="IDZ83" s="4"/>
      <c r="IEA83" s="4"/>
      <c r="IEB83" s="4"/>
      <c r="IEC83" s="4"/>
      <c r="IED83" s="4"/>
      <c r="IEE83" s="4"/>
      <c r="IEF83" s="4"/>
      <c r="IEG83" s="4"/>
      <c r="IEH83" s="4"/>
      <c r="IEI83" s="4"/>
      <c r="IEJ83" s="4"/>
      <c r="IEK83" s="4"/>
      <c r="IEL83" s="4"/>
      <c r="IEM83" s="4"/>
      <c r="IEN83" s="4"/>
      <c r="IEO83" s="4"/>
      <c r="IEP83" s="4"/>
      <c r="IEQ83" s="4"/>
      <c r="IER83" s="4"/>
      <c r="IES83" s="4"/>
      <c r="IET83" s="4"/>
      <c r="IEU83" s="4"/>
      <c r="IEV83" s="4"/>
      <c r="IEW83" s="4"/>
      <c r="IEX83" s="4"/>
      <c r="IEY83" s="4"/>
      <c r="IEZ83" s="4"/>
      <c r="IFA83" s="4"/>
      <c r="IFB83" s="4"/>
      <c r="IFC83" s="4"/>
      <c r="IFD83" s="4"/>
      <c r="IFE83" s="4"/>
      <c r="IFF83" s="4"/>
      <c r="IFG83" s="4"/>
      <c r="IFH83" s="4"/>
      <c r="IFI83" s="4"/>
      <c r="IFJ83" s="4"/>
      <c r="IFK83" s="4"/>
      <c r="IFL83" s="4"/>
      <c r="IFM83" s="4"/>
      <c r="IFN83" s="4"/>
      <c r="IFO83" s="4"/>
      <c r="IFP83" s="4"/>
      <c r="IFQ83" s="4"/>
      <c r="IFR83" s="4"/>
      <c r="IFS83" s="4"/>
      <c r="IFT83" s="4"/>
      <c r="IFU83" s="4"/>
      <c r="IFV83" s="4"/>
      <c r="IFW83" s="4"/>
      <c r="IFX83" s="4"/>
      <c r="IFY83" s="4"/>
      <c r="IFZ83" s="4"/>
      <c r="IGA83" s="4"/>
      <c r="IGB83" s="4"/>
      <c r="IGC83" s="4"/>
      <c r="IGD83" s="4"/>
      <c r="IGE83" s="4"/>
      <c r="IGF83" s="4"/>
      <c r="IGG83" s="4"/>
      <c r="IGH83" s="4"/>
      <c r="IGI83" s="4"/>
      <c r="IGJ83" s="4"/>
      <c r="IGK83" s="4"/>
      <c r="IGL83" s="4"/>
      <c r="IGM83" s="4"/>
      <c r="IGN83" s="4"/>
      <c r="IGO83" s="4"/>
      <c r="IGP83" s="4"/>
      <c r="IGQ83" s="4"/>
      <c r="IGR83" s="4"/>
      <c r="IGS83" s="4"/>
      <c r="IGT83" s="4"/>
      <c r="IGU83" s="4"/>
      <c r="IGV83" s="4"/>
      <c r="IGW83" s="4"/>
      <c r="IGX83" s="4"/>
      <c r="IGY83" s="4"/>
      <c r="IGZ83" s="4"/>
      <c r="IHA83" s="4"/>
      <c r="IHB83" s="4"/>
      <c r="IHC83" s="4"/>
      <c r="IHD83" s="4"/>
      <c r="IHE83" s="4"/>
      <c r="IHF83" s="4"/>
      <c r="IHG83" s="4"/>
      <c r="IHH83" s="4"/>
      <c r="IHI83" s="4"/>
      <c r="IHJ83" s="4"/>
      <c r="IHK83" s="4"/>
      <c r="IHL83" s="4"/>
      <c r="IHM83" s="4"/>
      <c r="IHN83" s="4"/>
      <c r="IHO83" s="4"/>
      <c r="IHP83" s="4"/>
      <c r="IHQ83" s="4"/>
      <c r="IHR83" s="4"/>
      <c r="IHS83" s="4"/>
      <c r="IHT83" s="4"/>
      <c r="IHU83" s="4"/>
      <c r="IHV83" s="4"/>
      <c r="IHW83" s="4"/>
      <c r="IHX83" s="4"/>
      <c r="IHY83" s="4"/>
      <c r="IHZ83" s="4"/>
      <c r="IIA83" s="4"/>
      <c r="IIB83" s="4"/>
      <c r="IIC83" s="4"/>
      <c r="IID83" s="4"/>
      <c r="IIE83" s="4"/>
      <c r="IIF83" s="4"/>
      <c r="IIG83" s="4"/>
      <c r="IIH83" s="4"/>
      <c r="III83" s="4"/>
      <c r="IIJ83" s="4"/>
      <c r="IIK83" s="4"/>
      <c r="IIL83" s="4"/>
      <c r="IIM83" s="4"/>
      <c r="IIN83" s="4"/>
      <c r="IIO83" s="4"/>
      <c r="IIP83" s="4"/>
      <c r="IIQ83" s="4"/>
      <c r="IIR83" s="4"/>
      <c r="IIS83" s="4"/>
      <c r="IIT83" s="4"/>
      <c r="IIU83" s="4"/>
      <c r="IIV83" s="4"/>
      <c r="IIW83" s="4"/>
      <c r="IIX83" s="4"/>
      <c r="IIY83" s="4"/>
      <c r="IIZ83" s="4"/>
      <c r="IJA83" s="4"/>
      <c r="IJB83" s="4"/>
      <c r="IJC83" s="4"/>
      <c r="IJD83" s="4"/>
      <c r="IJE83" s="4"/>
      <c r="IJF83" s="4"/>
      <c r="IJG83" s="4"/>
      <c r="IJH83" s="4"/>
      <c r="IJI83" s="4"/>
      <c r="IJJ83" s="4"/>
      <c r="IJK83" s="4"/>
      <c r="IJL83" s="4"/>
      <c r="IJM83" s="4"/>
      <c r="IJN83" s="4"/>
      <c r="IJO83" s="4"/>
      <c r="IJP83" s="4"/>
      <c r="IJQ83" s="4"/>
      <c r="IJR83" s="4"/>
      <c r="IJS83" s="4"/>
      <c r="IJT83" s="4"/>
      <c r="IJU83" s="4"/>
      <c r="IJV83" s="4"/>
      <c r="IJW83" s="4"/>
      <c r="IJX83" s="4"/>
      <c r="IJY83" s="4"/>
      <c r="IJZ83" s="4"/>
      <c r="IKA83" s="4"/>
      <c r="IKB83" s="4"/>
      <c r="IKC83" s="4"/>
      <c r="IKD83" s="4"/>
      <c r="IKE83" s="4"/>
      <c r="IKF83" s="4"/>
      <c r="IKG83" s="4"/>
      <c r="IKH83" s="4"/>
      <c r="IKI83" s="4"/>
      <c r="IKJ83" s="4"/>
      <c r="IKK83" s="4"/>
      <c r="IKL83" s="4"/>
      <c r="IKM83" s="4"/>
      <c r="IKN83" s="4"/>
      <c r="IKO83" s="4"/>
      <c r="IKP83" s="4"/>
      <c r="IKQ83" s="4"/>
      <c r="IKR83" s="4"/>
      <c r="IKS83" s="4"/>
      <c r="IKT83" s="4"/>
      <c r="IKU83" s="4"/>
      <c r="IKV83" s="4"/>
      <c r="IKW83" s="4"/>
      <c r="IKX83" s="4"/>
      <c r="IKY83" s="4"/>
      <c r="IKZ83" s="4"/>
      <c r="ILA83" s="4"/>
      <c r="ILB83" s="4"/>
      <c r="ILC83" s="4"/>
      <c r="ILD83" s="4"/>
      <c r="ILE83" s="4"/>
      <c r="ILF83" s="4"/>
      <c r="ILG83" s="4"/>
      <c r="ILH83" s="4"/>
      <c r="ILI83" s="4"/>
      <c r="ILJ83" s="4"/>
      <c r="ILK83" s="4"/>
      <c r="ILL83" s="4"/>
      <c r="ILM83" s="4"/>
      <c r="ILN83" s="4"/>
      <c r="ILO83" s="4"/>
      <c r="ILP83" s="4"/>
      <c r="ILQ83" s="4"/>
      <c r="ILR83" s="4"/>
      <c r="ILS83" s="4"/>
      <c r="ILT83" s="4"/>
      <c r="ILU83" s="4"/>
      <c r="ILV83" s="4"/>
      <c r="ILW83" s="4"/>
      <c r="ILX83" s="4"/>
      <c r="ILY83" s="4"/>
      <c r="ILZ83" s="4"/>
      <c r="IMA83" s="4"/>
      <c r="IMB83" s="4"/>
      <c r="IMC83" s="4"/>
      <c r="IMD83" s="4"/>
      <c r="IME83" s="4"/>
      <c r="IMF83" s="4"/>
      <c r="IMG83" s="4"/>
      <c r="IMH83" s="4"/>
      <c r="IMI83" s="4"/>
      <c r="IMJ83" s="4"/>
      <c r="IMK83" s="4"/>
      <c r="IML83" s="4"/>
      <c r="IMM83" s="4"/>
      <c r="IMN83" s="4"/>
      <c r="IMO83" s="4"/>
      <c r="IMP83" s="4"/>
      <c r="IMQ83" s="4"/>
      <c r="IMR83" s="4"/>
      <c r="IMS83" s="4"/>
      <c r="IMT83" s="4"/>
      <c r="IMU83" s="4"/>
      <c r="IMV83" s="4"/>
      <c r="IMW83" s="4"/>
      <c r="IMX83" s="4"/>
      <c r="IMY83" s="4"/>
      <c r="IMZ83" s="4"/>
      <c r="INA83" s="4"/>
      <c r="INB83" s="4"/>
      <c r="INC83" s="4"/>
      <c r="IND83" s="4"/>
      <c r="INE83" s="4"/>
      <c r="INF83" s="4"/>
      <c r="ING83" s="4"/>
      <c r="INH83" s="4"/>
      <c r="INI83" s="4"/>
      <c r="INJ83" s="4"/>
      <c r="INK83" s="4"/>
      <c r="INL83" s="4"/>
      <c r="INM83" s="4"/>
      <c r="INN83" s="4"/>
      <c r="INO83" s="4"/>
      <c r="INP83" s="4"/>
      <c r="INQ83" s="4"/>
      <c r="INR83" s="4"/>
      <c r="INS83" s="4"/>
      <c r="INT83" s="4"/>
      <c r="INU83" s="4"/>
      <c r="INV83" s="4"/>
      <c r="INW83" s="4"/>
      <c r="INX83" s="4"/>
      <c r="INY83" s="4"/>
      <c r="INZ83" s="4"/>
      <c r="IOA83" s="4"/>
      <c r="IOB83" s="4"/>
      <c r="IOC83" s="4"/>
      <c r="IOD83" s="4"/>
      <c r="IOE83" s="4"/>
      <c r="IOF83" s="4"/>
      <c r="IOG83" s="4"/>
      <c r="IOH83" s="4"/>
      <c r="IOI83" s="4"/>
      <c r="IOJ83" s="4"/>
      <c r="IOK83" s="4"/>
      <c r="IOL83" s="4"/>
      <c r="IOM83" s="4"/>
      <c r="ION83" s="4"/>
      <c r="IOO83" s="4"/>
      <c r="IOP83" s="4"/>
      <c r="IOQ83" s="4"/>
      <c r="IOR83" s="4"/>
      <c r="IOS83" s="4"/>
      <c r="IOT83" s="4"/>
      <c r="IOU83" s="4"/>
      <c r="IOV83" s="4"/>
      <c r="IOW83" s="4"/>
      <c r="IOX83" s="4"/>
      <c r="IOY83" s="4"/>
      <c r="IOZ83" s="4"/>
      <c r="IPA83" s="4"/>
      <c r="IPB83" s="4"/>
      <c r="IPC83" s="4"/>
      <c r="IPD83" s="4"/>
      <c r="IPE83" s="4"/>
      <c r="IPF83" s="4"/>
      <c r="IPG83" s="4"/>
      <c r="IPH83" s="4"/>
      <c r="IPI83" s="4"/>
      <c r="IPJ83" s="4"/>
      <c r="IPK83" s="4"/>
      <c r="IPL83" s="4"/>
      <c r="IPM83" s="4"/>
      <c r="IPN83" s="4"/>
      <c r="IPO83" s="4"/>
      <c r="IPP83" s="4"/>
      <c r="IPQ83" s="4"/>
      <c r="IPR83" s="4"/>
      <c r="IPS83" s="4"/>
      <c r="IPT83" s="4"/>
      <c r="IPU83" s="4"/>
      <c r="IPV83" s="4"/>
      <c r="IPW83" s="4"/>
      <c r="IPX83" s="4"/>
      <c r="IPY83" s="4"/>
      <c r="IPZ83" s="4"/>
      <c r="IQA83" s="4"/>
      <c r="IQB83" s="4"/>
      <c r="IQC83" s="4"/>
      <c r="IQD83" s="4"/>
      <c r="IQE83" s="4"/>
      <c r="IQF83" s="4"/>
      <c r="IQG83" s="4"/>
      <c r="IQH83" s="4"/>
      <c r="IQI83" s="4"/>
      <c r="IQJ83" s="4"/>
      <c r="IQK83" s="4"/>
      <c r="IQL83" s="4"/>
      <c r="IQM83" s="4"/>
      <c r="IQN83" s="4"/>
      <c r="IQO83" s="4"/>
      <c r="IQP83" s="4"/>
      <c r="IQQ83" s="4"/>
      <c r="IQR83" s="4"/>
      <c r="IQS83" s="4"/>
      <c r="IQT83" s="4"/>
      <c r="IQU83" s="4"/>
      <c r="IQV83" s="4"/>
      <c r="IQW83" s="4"/>
      <c r="IQX83" s="4"/>
      <c r="IQY83" s="4"/>
      <c r="IQZ83" s="4"/>
      <c r="IRA83" s="4"/>
      <c r="IRB83" s="4"/>
      <c r="IRC83" s="4"/>
      <c r="IRD83" s="4"/>
      <c r="IRE83" s="4"/>
      <c r="IRF83" s="4"/>
      <c r="IRG83" s="4"/>
      <c r="IRH83" s="4"/>
      <c r="IRI83" s="4"/>
      <c r="IRJ83" s="4"/>
      <c r="IRK83" s="4"/>
      <c r="IRL83" s="4"/>
      <c r="IRM83" s="4"/>
      <c r="IRN83" s="4"/>
      <c r="IRO83" s="4"/>
      <c r="IRP83" s="4"/>
      <c r="IRQ83" s="4"/>
      <c r="IRR83" s="4"/>
      <c r="IRS83" s="4"/>
      <c r="IRT83" s="4"/>
      <c r="IRU83" s="4"/>
      <c r="IRV83" s="4"/>
      <c r="IRW83" s="4"/>
      <c r="IRX83" s="4"/>
      <c r="IRY83" s="4"/>
      <c r="IRZ83" s="4"/>
      <c r="ISA83" s="4"/>
      <c r="ISB83" s="4"/>
      <c r="ISC83" s="4"/>
      <c r="ISD83" s="4"/>
      <c r="ISE83" s="4"/>
      <c r="ISF83" s="4"/>
      <c r="ISG83" s="4"/>
      <c r="ISH83" s="4"/>
      <c r="ISI83" s="4"/>
      <c r="ISJ83" s="4"/>
      <c r="ISK83" s="4"/>
      <c r="ISL83" s="4"/>
      <c r="ISM83" s="4"/>
      <c r="ISN83" s="4"/>
      <c r="ISO83" s="4"/>
      <c r="ISP83" s="4"/>
      <c r="ISQ83" s="4"/>
      <c r="ISR83" s="4"/>
      <c r="ISS83" s="4"/>
      <c r="IST83" s="4"/>
      <c r="ISU83" s="4"/>
      <c r="ISV83" s="4"/>
      <c r="ISW83" s="4"/>
      <c r="ISX83" s="4"/>
      <c r="ISY83" s="4"/>
      <c r="ISZ83" s="4"/>
      <c r="ITA83" s="4"/>
      <c r="ITB83" s="4"/>
      <c r="ITC83" s="4"/>
      <c r="ITD83" s="4"/>
      <c r="ITE83" s="4"/>
      <c r="ITF83" s="4"/>
      <c r="ITG83" s="4"/>
      <c r="ITH83" s="4"/>
      <c r="ITI83" s="4"/>
      <c r="ITJ83" s="4"/>
      <c r="ITK83" s="4"/>
      <c r="ITL83" s="4"/>
      <c r="ITM83" s="4"/>
      <c r="ITN83" s="4"/>
      <c r="ITO83" s="4"/>
      <c r="ITP83" s="4"/>
      <c r="ITQ83" s="4"/>
      <c r="ITR83" s="4"/>
      <c r="ITS83" s="4"/>
      <c r="ITT83" s="4"/>
      <c r="ITU83" s="4"/>
      <c r="ITV83" s="4"/>
      <c r="ITW83" s="4"/>
      <c r="ITX83" s="4"/>
      <c r="ITY83" s="4"/>
      <c r="ITZ83" s="4"/>
      <c r="IUA83" s="4"/>
      <c r="IUB83" s="4"/>
      <c r="IUC83" s="4"/>
      <c r="IUD83" s="4"/>
      <c r="IUE83" s="4"/>
      <c r="IUF83" s="4"/>
      <c r="IUG83" s="4"/>
      <c r="IUH83" s="4"/>
      <c r="IUI83" s="4"/>
      <c r="IUJ83" s="4"/>
      <c r="IUK83" s="4"/>
      <c r="IUL83" s="4"/>
      <c r="IUM83" s="4"/>
      <c r="IUN83" s="4"/>
      <c r="IUO83" s="4"/>
      <c r="IUP83" s="4"/>
      <c r="IUQ83" s="4"/>
      <c r="IUR83" s="4"/>
      <c r="IUS83" s="4"/>
      <c r="IUT83" s="4"/>
      <c r="IUU83" s="4"/>
      <c r="IUV83" s="4"/>
      <c r="IUW83" s="4"/>
      <c r="IUX83" s="4"/>
      <c r="IUY83" s="4"/>
      <c r="IUZ83" s="4"/>
      <c r="IVA83" s="4"/>
      <c r="IVB83" s="4"/>
      <c r="IVC83" s="4"/>
      <c r="IVD83" s="4"/>
      <c r="IVE83" s="4"/>
      <c r="IVF83" s="4"/>
      <c r="IVG83" s="4"/>
      <c r="IVH83" s="4"/>
      <c r="IVI83" s="4"/>
      <c r="IVJ83" s="4"/>
      <c r="IVK83" s="4"/>
      <c r="IVL83" s="4"/>
      <c r="IVM83" s="4"/>
      <c r="IVN83" s="4"/>
      <c r="IVO83" s="4"/>
      <c r="IVP83" s="4"/>
      <c r="IVQ83" s="4"/>
      <c r="IVR83" s="4"/>
      <c r="IVS83" s="4"/>
      <c r="IVT83" s="4"/>
      <c r="IVU83" s="4"/>
      <c r="IVV83" s="4"/>
      <c r="IVW83" s="4"/>
      <c r="IVX83" s="4"/>
      <c r="IVY83" s="4"/>
      <c r="IVZ83" s="4"/>
      <c r="IWA83" s="4"/>
      <c r="IWB83" s="4"/>
      <c r="IWC83" s="4"/>
      <c r="IWD83" s="4"/>
      <c r="IWE83" s="4"/>
      <c r="IWF83" s="4"/>
      <c r="IWG83" s="4"/>
      <c r="IWH83" s="4"/>
      <c r="IWI83" s="4"/>
      <c r="IWJ83" s="4"/>
      <c r="IWK83" s="4"/>
      <c r="IWL83" s="4"/>
      <c r="IWM83" s="4"/>
      <c r="IWN83" s="4"/>
      <c r="IWO83" s="4"/>
      <c r="IWP83" s="4"/>
      <c r="IWQ83" s="4"/>
      <c r="IWR83" s="4"/>
      <c r="IWS83" s="4"/>
      <c r="IWT83" s="4"/>
      <c r="IWU83" s="4"/>
      <c r="IWV83" s="4"/>
      <c r="IWW83" s="4"/>
      <c r="IWX83" s="4"/>
      <c r="IWY83" s="4"/>
      <c r="IWZ83" s="4"/>
      <c r="IXA83" s="4"/>
      <c r="IXB83" s="4"/>
      <c r="IXC83" s="4"/>
      <c r="IXD83" s="4"/>
      <c r="IXE83" s="4"/>
      <c r="IXF83" s="4"/>
      <c r="IXG83" s="4"/>
      <c r="IXH83" s="4"/>
      <c r="IXI83" s="4"/>
      <c r="IXJ83" s="4"/>
      <c r="IXK83" s="4"/>
      <c r="IXL83" s="4"/>
      <c r="IXM83" s="4"/>
      <c r="IXN83" s="4"/>
      <c r="IXO83" s="4"/>
      <c r="IXP83" s="4"/>
      <c r="IXQ83" s="4"/>
      <c r="IXR83" s="4"/>
      <c r="IXS83" s="4"/>
      <c r="IXT83" s="4"/>
      <c r="IXU83" s="4"/>
      <c r="IXV83" s="4"/>
      <c r="IXW83" s="4"/>
      <c r="IXX83" s="4"/>
      <c r="IXY83" s="4"/>
      <c r="IXZ83" s="4"/>
      <c r="IYA83" s="4"/>
      <c r="IYB83" s="4"/>
      <c r="IYC83" s="4"/>
      <c r="IYD83" s="4"/>
      <c r="IYE83" s="4"/>
      <c r="IYF83" s="4"/>
      <c r="IYG83" s="4"/>
      <c r="IYH83" s="4"/>
      <c r="IYI83" s="4"/>
      <c r="IYJ83" s="4"/>
      <c r="IYK83" s="4"/>
      <c r="IYL83" s="4"/>
      <c r="IYM83" s="4"/>
      <c r="IYN83" s="4"/>
      <c r="IYO83" s="4"/>
      <c r="IYP83" s="4"/>
      <c r="IYQ83" s="4"/>
      <c r="IYR83" s="4"/>
      <c r="IYS83" s="4"/>
      <c r="IYT83" s="4"/>
      <c r="IYU83" s="4"/>
      <c r="IYV83" s="4"/>
      <c r="IYW83" s="4"/>
      <c r="IYX83" s="4"/>
      <c r="IYY83" s="4"/>
      <c r="IYZ83" s="4"/>
      <c r="IZA83" s="4"/>
      <c r="IZB83" s="4"/>
      <c r="IZC83" s="4"/>
      <c r="IZD83" s="4"/>
      <c r="IZE83" s="4"/>
      <c r="IZF83" s="4"/>
      <c r="IZG83" s="4"/>
      <c r="IZH83" s="4"/>
      <c r="IZI83" s="4"/>
      <c r="IZJ83" s="4"/>
      <c r="IZK83" s="4"/>
      <c r="IZL83" s="4"/>
      <c r="IZM83" s="4"/>
      <c r="IZN83" s="4"/>
      <c r="IZO83" s="4"/>
      <c r="IZP83" s="4"/>
      <c r="IZQ83" s="4"/>
      <c r="IZR83" s="4"/>
      <c r="IZS83" s="4"/>
      <c r="IZT83" s="4"/>
      <c r="IZU83" s="4"/>
      <c r="IZV83" s="4"/>
      <c r="IZW83" s="4"/>
      <c r="IZX83" s="4"/>
      <c r="IZY83" s="4"/>
      <c r="IZZ83" s="4"/>
      <c r="JAA83" s="4"/>
      <c r="JAB83" s="4"/>
      <c r="JAC83" s="4"/>
      <c r="JAD83" s="4"/>
      <c r="JAE83" s="4"/>
      <c r="JAF83" s="4"/>
      <c r="JAG83" s="4"/>
      <c r="JAH83" s="4"/>
      <c r="JAI83" s="4"/>
      <c r="JAJ83" s="4"/>
      <c r="JAK83" s="4"/>
      <c r="JAL83" s="4"/>
      <c r="JAM83" s="4"/>
      <c r="JAN83" s="4"/>
      <c r="JAO83" s="4"/>
      <c r="JAP83" s="4"/>
      <c r="JAQ83" s="4"/>
      <c r="JAR83" s="4"/>
      <c r="JAS83" s="4"/>
      <c r="JAT83" s="4"/>
      <c r="JAU83" s="4"/>
      <c r="JAV83" s="4"/>
      <c r="JAW83" s="4"/>
      <c r="JAX83" s="4"/>
      <c r="JAY83" s="4"/>
      <c r="JAZ83" s="4"/>
      <c r="JBA83" s="4"/>
      <c r="JBB83" s="4"/>
      <c r="JBC83" s="4"/>
      <c r="JBD83" s="4"/>
      <c r="JBE83" s="4"/>
      <c r="JBF83" s="4"/>
      <c r="JBG83" s="4"/>
      <c r="JBH83" s="4"/>
      <c r="JBI83" s="4"/>
      <c r="JBJ83" s="4"/>
      <c r="JBK83" s="4"/>
      <c r="JBL83" s="4"/>
      <c r="JBM83" s="4"/>
      <c r="JBN83" s="4"/>
      <c r="JBO83" s="4"/>
      <c r="JBP83" s="4"/>
      <c r="JBQ83" s="4"/>
      <c r="JBR83" s="4"/>
      <c r="JBS83" s="4"/>
      <c r="JBT83" s="4"/>
      <c r="JBU83" s="4"/>
      <c r="JBV83" s="4"/>
      <c r="JBW83" s="4"/>
      <c r="JBX83" s="4"/>
      <c r="JBY83" s="4"/>
      <c r="JBZ83" s="4"/>
      <c r="JCA83" s="4"/>
      <c r="JCB83" s="4"/>
      <c r="JCC83" s="4"/>
      <c r="JCD83" s="4"/>
      <c r="JCE83" s="4"/>
      <c r="JCF83" s="4"/>
      <c r="JCG83" s="4"/>
      <c r="JCH83" s="4"/>
      <c r="JCI83" s="4"/>
      <c r="JCJ83" s="4"/>
      <c r="JCK83" s="4"/>
      <c r="JCL83" s="4"/>
      <c r="JCM83" s="4"/>
      <c r="JCN83" s="4"/>
      <c r="JCO83" s="4"/>
      <c r="JCP83" s="4"/>
      <c r="JCQ83" s="4"/>
      <c r="JCR83" s="4"/>
      <c r="JCS83" s="4"/>
      <c r="JCT83" s="4"/>
      <c r="JCU83" s="4"/>
      <c r="JCV83" s="4"/>
      <c r="JCW83" s="4"/>
      <c r="JCX83" s="4"/>
      <c r="JCY83" s="4"/>
      <c r="JCZ83" s="4"/>
      <c r="JDA83" s="4"/>
      <c r="JDB83" s="4"/>
      <c r="JDC83" s="4"/>
      <c r="JDD83" s="4"/>
      <c r="JDE83" s="4"/>
      <c r="JDF83" s="4"/>
      <c r="JDG83" s="4"/>
      <c r="JDH83" s="4"/>
      <c r="JDI83" s="4"/>
      <c r="JDJ83" s="4"/>
      <c r="JDK83" s="4"/>
      <c r="JDL83" s="4"/>
      <c r="JDM83" s="4"/>
      <c r="JDN83" s="4"/>
      <c r="JDO83" s="4"/>
      <c r="JDP83" s="4"/>
      <c r="JDQ83" s="4"/>
      <c r="JDR83" s="4"/>
      <c r="JDS83" s="4"/>
      <c r="JDT83" s="4"/>
      <c r="JDU83" s="4"/>
      <c r="JDV83" s="4"/>
      <c r="JDW83" s="4"/>
      <c r="JDX83" s="4"/>
      <c r="JDY83" s="4"/>
      <c r="JDZ83" s="4"/>
      <c r="JEA83" s="4"/>
      <c r="JEB83" s="4"/>
      <c r="JEC83" s="4"/>
      <c r="JED83" s="4"/>
      <c r="JEE83" s="4"/>
      <c r="JEF83" s="4"/>
      <c r="JEG83" s="4"/>
      <c r="JEH83" s="4"/>
      <c r="JEI83" s="4"/>
      <c r="JEJ83" s="4"/>
      <c r="JEK83" s="4"/>
      <c r="JEL83" s="4"/>
      <c r="JEM83" s="4"/>
      <c r="JEN83" s="4"/>
      <c r="JEO83" s="4"/>
      <c r="JEP83" s="4"/>
      <c r="JEQ83" s="4"/>
      <c r="JER83" s="4"/>
      <c r="JES83" s="4"/>
      <c r="JET83" s="4"/>
      <c r="JEU83" s="4"/>
      <c r="JEV83" s="4"/>
      <c r="JEW83" s="4"/>
      <c r="JEX83" s="4"/>
      <c r="JEY83" s="4"/>
      <c r="JEZ83" s="4"/>
      <c r="JFA83" s="4"/>
      <c r="JFB83" s="4"/>
      <c r="JFC83" s="4"/>
      <c r="JFD83" s="4"/>
      <c r="JFE83" s="4"/>
      <c r="JFF83" s="4"/>
      <c r="JFG83" s="4"/>
      <c r="JFH83" s="4"/>
      <c r="JFI83" s="4"/>
      <c r="JFJ83" s="4"/>
      <c r="JFK83" s="4"/>
      <c r="JFL83" s="4"/>
      <c r="JFM83" s="4"/>
      <c r="JFN83" s="4"/>
      <c r="JFO83" s="4"/>
      <c r="JFP83" s="4"/>
      <c r="JFQ83" s="4"/>
      <c r="JFR83" s="4"/>
      <c r="JFS83" s="4"/>
      <c r="JFT83" s="4"/>
      <c r="JFU83" s="4"/>
      <c r="JFV83" s="4"/>
      <c r="JFW83" s="4"/>
      <c r="JFX83" s="4"/>
      <c r="JFY83" s="4"/>
      <c r="JFZ83" s="4"/>
      <c r="JGA83" s="4"/>
      <c r="JGB83" s="4"/>
      <c r="JGC83" s="4"/>
      <c r="JGD83" s="4"/>
      <c r="JGE83" s="4"/>
      <c r="JGF83" s="4"/>
      <c r="JGG83" s="4"/>
      <c r="JGH83" s="4"/>
      <c r="JGI83" s="4"/>
      <c r="JGJ83" s="4"/>
      <c r="JGK83" s="4"/>
      <c r="JGL83" s="4"/>
      <c r="JGM83" s="4"/>
      <c r="JGN83" s="4"/>
      <c r="JGO83" s="4"/>
      <c r="JGP83" s="4"/>
      <c r="JGQ83" s="4"/>
      <c r="JGR83" s="4"/>
      <c r="JGS83" s="4"/>
      <c r="JGT83" s="4"/>
      <c r="JGU83" s="4"/>
      <c r="JGV83" s="4"/>
      <c r="JGW83" s="4"/>
      <c r="JGX83" s="4"/>
      <c r="JGY83" s="4"/>
      <c r="JGZ83" s="4"/>
      <c r="JHA83" s="4"/>
      <c r="JHB83" s="4"/>
      <c r="JHC83" s="4"/>
      <c r="JHD83" s="4"/>
      <c r="JHE83" s="4"/>
      <c r="JHF83" s="4"/>
      <c r="JHG83" s="4"/>
      <c r="JHH83" s="4"/>
      <c r="JHI83" s="4"/>
      <c r="JHJ83" s="4"/>
      <c r="JHK83" s="4"/>
      <c r="JHL83" s="4"/>
      <c r="JHM83" s="4"/>
      <c r="JHN83" s="4"/>
      <c r="JHO83" s="4"/>
      <c r="JHP83" s="4"/>
      <c r="JHQ83" s="4"/>
      <c r="JHR83" s="4"/>
      <c r="JHS83" s="4"/>
      <c r="JHT83" s="4"/>
      <c r="JHU83" s="4"/>
      <c r="JHV83" s="4"/>
      <c r="JHW83" s="4"/>
      <c r="JHX83" s="4"/>
      <c r="JHY83" s="4"/>
      <c r="JHZ83" s="4"/>
      <c r="JIA83" s="4"/>
      <c r="JIB83" s="4"/>
      <c r="JIC83" s="4"/>
      <c r="JID83" s="4"/>
      <c r="JIE83" s="4"/>
      <c r="JIF83" s="4"/>
      <c r="JIG83" s="4"/>
      <c r="JIH83" s="4"/>
      <c r="JII83" s="4"/>
      <c r="JIJ83" s="4"/>
      <c r="JIK83" s="4"/>
      <c r="JIL83" s="4"/>
      <c r="JIM83" s="4"/>
      <c r="JIN83" s="4"/>
      <c r="JIO83" s="4"/>
      <c r="JIP83" s="4"/>
      <c r="JIQ83" s="4"/>
      <c r="JIR83" s="4"/>
      <c r="JIS83" s="4"/>
      <c r="JIT83" s="4"/>
      <c r="JIU83" s="4"/>
      <c r="JIV83" s="4"/>
      <c r="JIW83" s="4"/>
      <c r="JIX83" s="4"/>
      <c r="JIY83" s="4"/>
      <c r="JIZ83" s="4"/>
      <c r="JJA83" s="4"/>
      <c r="JJB83" s="4"/>
      <c r="JJC83" s="4"/>
      <c r="JJD83" s="4"/>
      <c r="JJE83" s="4"/>
      <c r="JJF83" s="4"/>
      <c r="JJG83" s="4"/>
      <c r="JJH83" s="4"/>
      <c r="JJI83" s="4"/>
      <c r="JJJ83" s="4"/>
      <c r="JJK83" s="4"/>
      <c r="JJL83" s="4"/>
      <c r="JJM83" s="4"/>
      <c r="JJN83" s="4"/>
      <c r="JJO83" s="4"/>
      <c r="JJP83" s="4"/>
      <c r="JJQ83" s="4"/>
      <c r="JJR83" s="4"/>
      <c r="JJS83" s="4"/>
      <c r="JJT83" s="4"/>
      <c r="JJU83" s="4"/>
      <c r="JJV83" s="4"/>
      <c r="JJW83" s="4"/>
      <c r="JJX83" s="4"/>
      <c r="JJY83" s="4"/>
      <c r="JJZ83" s="4"/>
      <c r="JKA83" s="4"/>
      <c r="JKB83" s="4"/>
      <c r="JKC83" s="4"/>
      <c r="JKD83" s="4"/>
      <c r="JKE83" s="4"/>
      <c r="JKF83" s="4"/>
      <c r="JKG83" s="4"/>
      <c r="JKH83" s="4"/>
      <c r="JKI83" s="4"/>
      <c r="JKJ83" s="4"/>
      <c r="JKK83" s="4"/>
      <c r="JKL83" s="4"/>
      <c r="JKM83" s="4"/>
      <c r="JKN83" s="4"/>
      <c r="JKO83" s="4"/>
      <c r="JKP83" s="4"/>
      <c r="JKQ83" s="4"/>
      <c r="JKR83" s="4"/>
      <c r="JKS83" s="4"/>
      <c r="JKT83" s="4"/>
      <c r="JKU83" s="4"/>
      <c r="JKV83" s="4"/>
      <c r="JKW83" s="4"/>
      <c r="JKX83" s="4"/>
      <c r="JKY83" s="4"/>
      <c r="JKZ83" s="4"/>
      <c r="JLA83" s="4"/>
      <c r="JLB83" s="4"/>
      <c r="JLC83" s="4"/>
      <c r="JLD83" s="4"/>
      <c r="JLE83" s="4"/>
      <c r="JLF83" s="4"/>
      <c r="JLG83" s="4"/>
      <c r="JLH83" s="4"/>
      <c r="JLI83" s="4"/>
      <c r="JLJ83" s="4"/>
      <c r="JLK83" s="4"/>
      <c r="JLL83" s="4"/>
      <c r="JLM83" s="4"/>
      <c r="JLN83" s="4"/>
      <c r="JLO83" s="4"/>
      <c r="JLP83" s="4"/>
      <c r="JLQ83" s="4"/>
      <c r="JLR83" s="4"/>
      <c r="JLS83" s="4"/>
      <c r="JLT83" s="4"/>
      <c r="JLU83" s="4"/>
      <c r="JLV83" s="4"/>
      <c r="JLW83" s="4"/>
      <c r="JLX83" s="4"/>
      <c r="JLY83" s="4"/>
      <c r="JLZ83" s="4"/>
      <c r="JMA83" s="4"/>
      <c r="JMB83" s="4"/>
      <c r="JMC83" s="4"/>
      <c r="JMD83" s="4"/>
      <c r="JME83" s="4"/>
      <c r="JMF83" s="4"/>
      <c r="JMG83" s="4"/>
      <c r="JMH83" s="4"/>
      <c r="JMI83" s="4"/>
      <c r="JMJ83" s="4"/>
      <c r="JMK83" s="4"/>
      <c r="JML83" s="4"/>
      <c r="JMM83" s="4"/>
      <c r="JMN83" s="4"/>
      <c r="JMO83" s="4"/>
      <c r="JMP83" s="4"/>
      <c r="JMQ83" s="4"/>
      <c r="JMR83" s="4"/>
      <c r="JMS83" s="4"/>
      <c r="JMT83" s="4"/>
      <c r="JMU83" s="4"/>
      <c r="JMV83" s="4"/>
      <c r="JMW83" s="4"/>
      <c r="JMX83" s="4"/>
      <c r="JMY83" s="4"/>
      <c r="JMZ83" s="4"/>
      <c r="JNA83" s="4"/>
      <c r="JNB83" s="4"/>
      <c r="JNC83" s="4"/>
      <c r="JND83" s="4"/>
      <c r="JNE83" s="4"/>
      <c r="JNF83" s="4"/>
      <c r="JNG83" s="4"/>
      <c r="JNH83" s="4"/>
      <c r="JNI83" s="4"/>
      <c r="JNJ83" s="4"/>
      <c r="JNK83" s="4"/>
      <c r="JNL83" s="4"/>
      <c r="JNM83" s="4"/>
      <c r="JNN83" s="4"/>
      <c r="JNO83" s="4"/>
      <c r="JNP83" s="4"/>
      <c r="JNQ83" s="4"/>
      <c r="JNR83" s="4"/>
      <c r="JNS83" s="4"/>
      <c r="JNT83" s="4"/>
      <c r="JNU83" s="4"/>
      <c r="JNV83" s="4"/>
      <c r="JNW83" s="4"/>
      <c r="JNX83" s="4"/>
      <c r="JNY83" s="4"/>
      <c r="JNZ83" s="4"/>
      <c r="JOA83" s="4"/>
      <c r="JOB83" s="4"/>
      <c r="JOC83" s="4"/>
      <c r="JOD83" s="4"/>
      <c r="JOE83" s="4"/>
      <c r="JOF83" s="4"/>
      <c r="JOG83" s="4"/>
      <c r="JOH83" s="4"/>
      <c r="JOI83" s="4"/>
      <c r="JOJ83" s="4"/>
      <c r="JOK83" s="4"/>
      <c r="JOL83" s="4"/>
      <c r="JOM83" s="4"/>
      <c r="JON83" s="4"/>
      <c r="JOO83" s="4"/>
      <c r="JOP83" s="4"/>
      <c r="JOQ83" s="4"/>
      <c r="JOR83" s="4"/>
      <c r="JOS83" s="4"/>
      <c r="JOT83" s="4"/>
      <c r="JOU83" s="4"/>
      <c r="JOV83" s="4"/>
      <c r="JOW83" s="4"/>
      <c r="JOX83" s="4"/>
      <c r="JOY83" s="4"/>
      <c r="JOZ83" s="4"/>
      <c r="JPA83" s="4"/>
      <c r="JPB83" s="4"/>
      <c r="JPC83" s="4"/>
      <c r="JPD83" s="4"/>
      <c r="JPE83" s="4"/>
      <c r="JPF83" s="4"/>
      <c r="JPG83" s="4"/>
      <c r="JPH83" s="4"/>
      <c r="JPI83" s="4"/>
      <c r="JPJ83" s="4"/>
      <c r="JPK83" s="4"/>
      <c r="JPL83" s="4"/>
      <c r="JPM83" s="4"/>
      <c r="JPN83" s="4"/>
      <c r="JPO83" s="4"/>
      <c r="JPP83" s="4"/>
      <c r="JPQ83" s="4"/>
      <c r="JPR83" s="4"/>
      <c r="JPS83" s="4"/>
      <c r="JPT83" s="4"/>
      <c r="JPU83" s="4"/>
      <c r="JPV83" s="4"/>
      <c r="JPW83" s="4"/>
      <c r="JPX83" s="4"/>
      <c r="JPY83" s="4"/>
      <c r="JPZ83" s="4"/>
      <c r="JQA83" s="4"/>
      <c r="JQB83" s="4"/>
      <c r="JQC83" s="4"/>
      <c r="JQD83" s="4"/>
      <c r="JQE83" s="4"/>
      <c r="JQF83" s="4"/>
      <c r="JQG83" s="4"/>
      <c r="JQH83" s="4"/>
      <c r="JQI83" s="4"/>
      <c r="JQJ83" s="4"/>
      <c r="JQK83" s="4"/>
      <c r="JQL83" s="4"/>
      <c r="JQM83" s="4"/>
      <c r="JQN83" s="4"/>
      <c r="JQO83" s="4"/>
      <c r="JQP83" s="4"/>
      <c r="JQQ83" s="4"/>
      <c r="JQR83" s="4"/>
      <c r="JQS83" s="4"/>
      <c r="JQT83" s="4"/>
      <c r="JQU83" s="4"/>
      <c r="JQV83" s="4"/>
      <c r="JQW83" s="4"/>
      <c r="JQX83" s="4"/>
      <c r="JQY83" s="4"/>
      <c r="JQZ83" s="4"/>
      <c r="JRA83" s="4"/>
      <c r="JRB83" s="4"/>
      <c r="JRC83" s="4"/>
      <c r="JRD83" s="4"/>
      <c r="JRE83" s="4"/>
      <c r="JRF83" s="4"/>
      <c r="JRG83" s="4"/>
      <c r="JRH83" s="4"/>
      <c r="JRI83" s="4"/>
      <c r="JRJ83" s="4"/>
      <c r="JRK83" s="4"/>
      <c r="JRL83" s="4"/>
      <c r="JRM83" s="4"/>
      <c r="JRN83" s="4"/>
      <c r="JRO83" s="4"/>
      <c r="JRP83" s="4"/>
      <c r="JRQ83" s="4"/>
      <c r="JRR83" s="4"/>
      <c r="JRS83" s="4"/>
      <c r="JRT83" s="4"/>
      <c r="JRU83" s="4"/>
      <c r="JRV83" s="4"/>
      <c r="JRW83" s="4"/>
      <c r="JRX83" s="4"/>
      <c r="JRY83" s="4"/>
      <c r="JRZ83" s="4"/>
      <c r="JSA83" s="4"/>
      <c r="JSB83" s="4"/>
      <c r="JSC83" s="4"/>
      <c r="JSD83" s="4"/>
      <c r="JSE83" s="4"/>
      <c r="JSF83" s="4"/>
      <c r="JSG83" s="4"/>
      <c r="JSH83" s="4"/>
      <c r="JSI83" s="4"/>
      <c r="JSJ83" s="4"/>
      <c r="JSK83" s="4"/>
      <c r="JSL83" s="4"/>
      <c r="JSM83" s="4"/>
      <c r="JSN83" s="4"/>
      <c r="JSO83" s="4"/>
      <c r="JSP83" s="4"/>
      <c r="JSQ83" s="4"/>
      <c r="JSR83" s="4"/>
      <c r="JSS83" s="4"/>
      <c r="JST83" s="4"/>
      <c r="JSU83" s="4"/>
      <c r="JSV83" s="4"/>
      <c r="JSW83" s="4"/>
      <c r="JSX83" s="4"/>
      <c r="JSY83" s="4"/>
      <c r="JSZ83" s="4"/>
      <c r="JTA83" s="4"/>
      <c r="JTB83" s="4"/>
      <c r="JTC83" s="4"/>
      <c r="JTD83" s="4"/>
      <c r="JTE83" s="4"/>
      <c r="JTF83" s="4"/>
      <c r="JTG83" s="4"/>
      <c r="JTH83" s="4"/>
      <c r="JTI83" s="4"/>
      <c r="JTJ83" s="4"/>
      <c r="JTK83" s="4"/>
      <c r="JTL83" s="4"/>
      <c r="JTM83" s="4"/>
      <c r="JTN83" s="4"/>
      <c r="JTO83" s="4"/>
      <c r="JTP83" s="4"/>
      <c r="JTQ83" s="4"/>
      <c r="JTR83" s="4"/>
      <c r="JTS83" s="4"/>
      <c r="JTT83" s="4"/>
      <c r="JTU83" s="4"/>
      <c r="JTV83" s="4"/>
      <c r="JTW83" s="4"/>
      <c r="JTX83" s="4"/>
      <c r="JTY83" s="4"/>
      <c r="JTZ83" s="4"/>
      <c r="JUA83" s="4"/>
      <c r="JUB83" s="4"/>
      <c r="JUC83" s="4"/>
      <c r="JUD83" s="4"/>
      <c r="JUE83" s="4"/>
      <c r="JUF83" s="4"/>
      <c r="JUG83" s="4"/>
      <c r="JUH83" s="4"/>
      <c r="JUI83" s="4"/>
      <c r="JUJ83" s="4"/>
      <c r="JUK83" s="4"/>
      <c r="JUL83" s="4"/>
      <c r="JUM83" s="4"/>
      <c r="JUN83" s="4"/>
      <c r="JUO83" s="4"/>
      <c r="JUP83" s="4"/>
      <c r="JUQ83" s="4"/>
      <c r="JUR83" s="4"/>
      <c r="JUS83" s="4"/>
      <c r="JUT83" s="4"/>
      <c r="JUU83" s="4"/>
      <c r="JUV83" s="4"/>
      <c r="JUW83" s="4"/>
      <c r="JUX83" s="4"/>
      <c r="JUY83" s="4"/>
      <c r="JUZ83" s="4"/>
      <c r="JVA83" s="4"/>
      <c r="JVB83" s="4"/>
      <c r="JVC83" s="4"/>
      <c r="JVD83" s="4"/>
      <c r="JVE83" s="4"/>
      <c r="JVF83" s="4"/>
      <c r="JVG83" s="4"/>
      <c r="JVH83" s="4"/>
      <c r="JVI83" s="4"/>
      <c r="JVJ83" s="4"/>
      <c r="JVK83" s="4"/>
      <c r="JVL83" s="4"/>
      <c r="JVM83" s="4"/>
      <c r="JVN83" s="4"/>
      <c r="JVO83" s="4"/>
      <c r="JVP83" s="4"/>
      <c r="JVQ83" s="4"/>
      <c r="JVR83" s="4"/>
      <c r="JVS83" s="4"/>
      <c r="JVT83" s="4"/>
      <c r="JVU83" s="4"/>
      <c r="JVV83" s="4"/>
      <c r="JVW83" s="4"/>
      <c r="JVX83" s="4"/>
      <c r="JVY83" s="4"/>
      <c r="JVZ83" s="4"/>
      <c r="JWA83" s="4"/>
      <c r="JWB83" s="4"/>
      <c r="JWC83" s="4"/>
      <c r="JWD83" s="4"/>
      <c r="JWE83" s="4"/>
      <c r="JWF83" s="4"/>
      <c r="JWG83" s="4"/>
      <c r="JWH83" s="4"/>
      <c r="JWI83" s="4"/>
      <c r="JWJ83" s="4"/>
      <c r="JWK83" s="4"/>
      <c r="JWL83" s="4"/>
      <c r="JWM83" s="4"/>
      <c r="JWN83" s="4"/>
      <c r="JWO83" s="4"/>
      <c r="JWP83" s="4"/>
      <c r="JWQ83" s="4"/>
      <c r="JWR83" s="4"/>
      <c r="JWS83" s="4"/>
      <c r="JWT83" s="4"/>
      <c r="JWU83" s="4"/>
      <c r="JWV83" s="4"/>
      <c r="JWW83" s="4"/>
      <c r="JWX83" s="4"/>
      <c r="JWY83" s="4"/>
      <c r="JWZ83" s="4"/>
      <c r="JXA83" s="4"/>
      <c r="JXB83" s="4"/>
      <c r="JXC83" s="4"/>
      <c r="JXD83" s="4"/>
      <c r="JXE83" s="4"/>
      <c r="JXF83" s="4"/>
      <c r="JXG83" s="4"/>
      <c r="JXH83" s="4"/>
      <c r="JXI83" s="4"/>
      <c r="JXJ83" s="4"/>
      <c r="JXK83" s="4"/>
      <c r="JXL83" s="4"/>
      <c r="JXM83" s="4"/>
      <c r="JXN83" s="4"/>
      <c r="JXO83" s="4"/>
      <c r="JXP83" s="4"/>
      <c r="JXQ83" s="4"/>
      <c r="JXR83" s="4"/>
      <c r="JXS83" s="4"/>
      <c r="JXT83" s="4"/>
      <c r="JXU83" s="4"/>
      <c r="JXV83" s="4"/>
      <c r="JXW83" s="4"/>
      <c r="JXX83" s="4"/>
      <c r="JXY83" s="4"/>
      <c r="JXZ83" s="4"/>
      <c r="JYA83" s="4"/>
      <c r="JYB83" s="4"/>
      <c r="JYC83" s="4"/>
      <c r="JYD83" s="4"/>
      <c r="JYE83" s="4"/>
      <c r="JYF83" s="4"/>
      <c r="JYG83" s="4"/>
      <c r="JYH83" s="4"/>
      <c r="JYI83" s="4"/>
      <c r="JYJ83" s="4"/>
      <c r="JYK83" s="4"/>
      <c r="JYL83" s="4"/>
      <c r="JYM83" s="4"/>
      <c r="JYN83" s="4"/>
      <c r="JYO83" s="4"/>
      <c r="JYP83" s="4"/>
      <c r="JYQ83" s="4"/>
      <c r="JYR83" s="4"/>
      <c r="JYS83" s="4"/>
      <c r="JYT83" s="4"/>
      <c r="JYU83" s="4"/>
      <c r="JYV83" s="4"/>
      <c r="JYW83" s="4"/>
      <c r="JYX83" s="4"/>
      <c r="JYY83" s="4"/>
      <c r="JYZ83" s="4"/>
      <c r="JZA83" s="4"/>
      <c r="JZB83" s="4"/>
      <c r="JZC83" s="4"/>
      <c r="JZD83" s="4"/>
      <c r="JZE83" s="4"/>
      <c r="JZF83" s="4"/>
      <c r="JZG83" s="4"/>
      <c r="JZH83" s="4"/>
      <c r="JZI83" s="4"/>
      <c r="JZJ83" s="4"/>
      <c r="JZK83" s="4"/>
      <c r="JZL83" s="4"/>
      <c r="JZM83" s="4"/>
      <c r="JZN83" s="4"/>
      <c r="JZO83" s="4"/>
      <c r="JZP83" s="4"/>
      <c r="JZQ83" s="4"/>
      <c r="JZR83" s="4"/>
      <c r="JZS83" s="4"/>
      <c r="JZT83" s="4"/>
      <c r="JZU83" s="4"/>
      <c r="JZV83" s="4"/>
      <c r="JZW83" s="4"/>
      <c r="JZX83" s="4"/>
      <c r="JZY83" s="4"/>
      <c r="JZZ83" s="4"/>
      <c r="KAA83" s="4"/>
      <c r="KAB83" s="4"/>
      <c r="KAC83" s="4"/>
      <c r="KAD83" s="4"/>
      <c r="KAE83" s="4"/>
      <c r="KAF83" s="4"/>
      <c r="KAG83" s="4"/>
      <c r="KAH83" s="4"/>
      <c r="KAI83" s="4"/>
      <c r="KAJ83" s="4"/>
      <c r="KAK83" s="4"/>
      <c r="KAL83" s="4"/>
      <c r="KAM83" s="4"/>
      <c r="KAN83" s="4"/>
      <c r="KAO83" s="4"/>
      <c r="KAP83" s="4"/>
      <c r="KAQ83" s="4"/>
      <c r="KAR83" s="4"/>
      <c r="KAS83" s="4"/>
      <c r="KAT83" s="4"/>
      <c r="KAU83" s="4"/>
      <c r="KAV83" s="4"/>
      <c r="KAW83" s="4"/>
      <c r="KAX83" s="4"/>
      <c r="KAY83" s="4"/>
      <c r="KAZ83" s="4"/>
      <c r="KBA83" s="4"/>
      <c r="KBB83" s="4"/>
      <c r="KBC83" s="4"/>
      <c r="KBD83" s="4"/>
      <c r="KBE83" s="4"/>
      <c r="KBF83" s="4"/>
      <c r="KBG83" s="4"/>
      <c r="KBH83" s="4"/>
      <c r="KBI83" s="4"/>
      <c r="KBJ83" s="4"/>
      <c r="KBK83" s="4"/>
      <c r="KBL83" s="4"/>
      <c r="KBM83" s="4"/>
      <c r="KBN83" s="4"/>
      <c r="KBO83" s="4"/>
      <c r="KBP83" s="4"/>
      <c r="KBQ83" s="4"/>
      <c r="KBR83" s="4"/>
      <c r="KBS83" s="4"/>
      <c r="KBT83" s="4"/>
      <c r="KBU83" s="4"/>
      <c r="KBV83" s="4"/>
      <c r="KBW83" s="4"/>
      <c r="KBX83" s="4"/>
      <c r="KBY83" s="4"/>
      <c r="KBZ83" s="4"/>
      <c r="KCA83" s="4"/>
      <c r="KCB83" s="4"/>
      <c r="KCC83" s="4"/>
      <c r="KCD83" s="4"/>
      <c r="KCE83" s="4"/>
      <c r="KCF83" s="4"/>
      <c r="KCG83" s="4"/>
      <c r="KCH83" s="4"/>
      <c r="KCI83" s="4"/>
      <c r="KCJ83" s="4"/>
      <c r="KCK83" s="4"/>
      <c r="KCL83" s="4"/>
      <c r="KCM83" s="4"/>
      <c r="KCN83" s="4"/>
      <c r="KCO83" s="4"/>
      <c r="KCP83" s="4"/>
      <c r="KCQ83" s="4"/>
      <c r="KCR83" s="4"/>
      <c r="KCS83" s="4"/>
      <c r="KCT83" s="4"/>
      <c r="KCU83" s="4"/>
      <c r="KCV83" s="4"/>
      <c r="KCW83" s="4"/>
      <c r="KCX83" s="4"/>
      <c r="KCY83" s="4"/>
      <c r="KCZ83" s="4"/>
      <c r="KDA83" s="4"/>
      <c r="KDB83" s="4"/>
      <c r="KDC83" s="4"/>
      <c r="KDD83" s="4"/>
      <c r="KDE83" s="4"/>
      <c r="KDF83" s="4"/>
      <c r="KDG83" s="4"/>
      <c r="KDH83" s="4"/>
      <c r="KDI83" s="4"/>
      <c r="KDJ83" s="4"/>
      <c r="KDK83" s="4"/>
      <c r="KDL83" s="4"/>
      <c r="KDM83" s="4"/>
      <c r="KDN83" s="4"/>
      <c r="KDO83" s="4"/>
      <c r="KDP83" s="4"/>
      <c r="KDQ83" s="4"/>
      <c r="KDR83" s="4"/>
      <c r="KDS83" s="4"/>
      <c r="KDT83" s="4"/>
      <c r="KDU83" s="4"/>
      <c r="KDV83" s="4"/>
      <c r="KDW83" s="4"/>
      <c r="KDX83" s="4"/>
      <c r="KDY83" s="4"/>
      <c r="KDZ83" s="4"/>
      <c r="KEA83" s="4"/>
      <c r="KEB83" s="4"/>
      <c r="KEC83" s="4"/>
      <c r="KED83" s="4"/>
      <c r="KEE83" s="4"/>
      <c r="KEF83" s="4"/>
      <c r="KEG83" s="4"/>
      <c r="KEH83" s="4"/>
      <c r="KEI83" s="4"/>
      <c r="KEJ83" s="4"/>
      <c r="KEK83" s="4"/>
      <c r="KEL83" s="4"/>
      <c r="KEM83" s="4"/>
      <c r="KEN83" s="4"/>
      <c r="KEO83" s="4"/>
      <c r="KEP83" s="4"/>
      <c r="KEQ83" s="4"/>
      <c r="KER83" s="4"/>
      <c r="KES83" s="4"/>
      <c r="KET83" s="4"/>
      <c r="KEU83" s="4"/>
      <c r="KEV83" s="4"/>
      <c r="KEW83" s="4"/>
      <c r="KEX83" s="4"/>
      <c r="KEY83" s="4"/>
      <c r="KEZ83" s="4"/>
      <c r="KFA83" s="4"/>
      <c r="KFB83" s="4"/>
      <c r="KFC83" s="4"/>
      <c r="KFD83" s="4"/>
      <c r="KFE83" s="4"/>
      <c r="KFF83" s="4"/>
      <c r="KFG83" s="4"/>
      <c r="KFH83" s="4"/>
      <c r="KFI83" s="4"/>
      <c r="KFJ83" s="4"/>
      <c r="KFK83" s="4"/>
      <c r="KFL83" s="4"/>
      <c r="KFM83" s="4"/>
      <c r="KFN83" s="4"/>
      <c r="KFO83" s="4"/>
      <c r="KFP83" s="4"/>
      <c r="KFQ83" s="4"/>
      <c r="KFR83" s="4"/>
      <c r="KFS83" s="4"/>
      <c r="KFT83" s="4"/>
      <c r="KFU83" s="4"/>
      <c r="KFV83" s="4"/>
      <c r="KFW83" s="4"/>
      <c r="KFX83" s="4"/>
      <c r="KFY83" s="4"/>
      <c r="KFZ83" s="4"/>
      <c r="KGA83" s="4"/>
      <c r="KGB83" s="4"/>
      <c r="KGC83" s="4"/>
      <c r="KGD83" s="4"/>
      <c r="KGE83" s="4"/>
      <c r="KGF83" s="4"/>
      <c r="KGG83" s="4"/>
      <c r="KGH83" s="4"/>
      <c r="KGI83" s="4"/>
      <c r="KGJ83" s="4"/>
      <c r="KGK83" s="4"/>
      <c r="KGL83" s="4"/>
      <c r="KGM83" s="4"/>
      <c r="KGN83" s="4"/>
      <c r="KGO83" s="4"/>
      <c r="KGP83" s="4"/>
      <c r="KGQ83" s="4"/>
      <c r="KGR83" s="4"/>
      <c r="KGS83" s="4"/>
      <c r="KGT83" s="4"/>
      <c r="KGU83" s="4"/>
      <c r="KGV83" s="4"/>
      <c r="KGW83" s="4"/>
      <c r="KGX83" s="4"/>
      <c r="KGY83" s="4"/>
      <c r="KGZ83" s="4"/>
      <c r="KHA83" s="4"/>
      <c r="KHB83" s="4"/>
      <c r="KHC83" s="4"/>
      <c r="KHD83" s="4"/>
      <c r="KHE83" s="4"/>
      <c r="KHF83" s="4"/>
      <c r="KHG83" s="4"/>
      <c r="KHH83" s="4"/>
      <c r="KHI83" s="4"/>
      <c r="KHJ83" s="4"/>
      <c r="KHK83" s="4"/>
      <c r="KHL83" s="4"/>
      <c r="KHM83" s="4"/>
      <c r="KHN83" s="4"/>
      <c r="KHO83" s="4"/>
      <c r="KHP83" s="4"/>
      <c r="KHQ83" s="4"/>
      <c r="KHR83" s="4"/>
      <c r="KHS83" s="4"/>
      <c r="KHT83" s="4"/>
      <c r="KHU83" s="4"/>
      <c r="KHV83" s="4"/>
      <c r="KHW83" s="4"/>
      <c r="KHX83" s="4"/>
      <c r="KHY83" s="4"/>
      <c r="KHZ83" s="4"/>
      <c r="KIA83" s="4"/>
      <c r="KIB83" s="4"/>
      <c r="KIC83" s="4"/>
      <c r="KID83" s="4"/>
      <c r="KIE83" s="4"/>
      <c r="KIF83" s="4"/>
      <c r="KIG83" s="4"/>
      <c r="KIH83" s="4"/>
      <c r="KII83" s="4"/>
      <c r="KIJ83" s="4"/>
      <c r="KIK83" s="4"/>
      <c r="KIL83" s="4"/>
      <c r="KIM83" s="4"/>
      <c r="KIN83" s="4"/>
      <c r="KIO83" s="4"/>
      <c r="KIP83" s="4"/>
      <c r="KIQ83" s="4"/>
      <c r="KIR83" s="4"/>
      <c r="KIS83" s="4"/>
      <c r="KIT83" s="4"/>
      <c r="KIU83" s="4"/>
      <c r="KIV83" s="4"/>
      <c r="KIW83" s="4"/>
      <c r="KIX83" s="4"/>
      <c r="KIY83" s="4"/>
      <c r="KIZ83" s="4"/>
      <c r="KJA83" s="4"/>
      <c r="KJB83" s="4"/>
      <c r="KJC83" s="4"/>
      <c r="KJD83" s="4"/>
      <c r="KJE83" s="4"/>
      <c r="KJF83" s="4"/>
      <c r="KJG83" s="4"/>
      <c r="KJH83" s="4"/>
      <c r="KJI83" s="4"/>
      <c r="KJJ83" s="4"/>
      <c r="KJK83" s="4"/>
      <c r="KJL83" s="4"/>
      <c r="KJM83" s="4"/>
      <c r="KJN83" s="4"/>
      <c r="KJO83" s="4"/>
      <c r="KJP83" s="4"/>
      <c r="KJQ83" s="4"/>
      <c r="KJR83" s="4"/>
      <c r="KJS83" s="4"/>
      <c r="KJT83" s="4"/>
      <c r="KJU83" s="4"/>
      <c r="KJV83" s="4"/>
      <c r="KJW83" s="4"/>
      <c r="KJX83" s="4"/>
      <c r="KJY83" s="4"/>
      <c r="KJZ83" s="4"/>
      <c r="KKA83" s="4"/>
      <c r="KKB83" s="4"/>
      <c r="KKC83" s="4"/>
      <c r="KKD83" s="4"/>
      <c r="KKE83" s="4"/>
      <c r="KKF83" s="4"/>
      <c r="KKG83" s="4"/>
      <c r="KKH83" s="4"/>
      <c r="KKI83" s="4"/>
      <c r="KKJ83" s="4"/>
      <c r="KKK83" s="4"/>
      <c r="KKL83" s="4"/>
      <c r="KKM83" s="4"/>
      <c r="KKN83" s="4"/>
      <c r="KKO83" s="4"/>
      <c r="KKP83" s="4"/>
      <c r="KKQ83" s="4"/>
      <c r="KKR83" s="4"/>
      <c r="KKS83" s="4"/>
      <c r="KKT83" s="4"/>
      <c r="KKU83" s="4"/>
      <c r="KKV83" s="4"/>
      <c r="KKW83" s="4"/>
      <c r="KKX83" s="4"/>
      <c r="KKY83" s="4"/>
      <c r="KKZ83" s="4"/>
      <c r="KLA83" s="4"/>
      <c r="KLB83" s="4"/>
      <c r="KLC83" s="4"/>
      <c r="KLD83" s="4"/>
      <c r="KLE83" s="4"/>
      <c r="KLF83" s="4"/>
      <c r="KLG83" s="4"/>
      <c r="KLH83" s="4"/>
      <c r="KLI83" s="4"/>
      <c r="KLJ83" s="4"/>
      <c r="KLK83" s="4"/>
      <c r="KLL83" s="4"/>
      <c r="KLM83" s="4"/>
      <c r="KLN83" s="4"/>
      <c r="KLO83" s="4"/>
      <c r="KLP83" s="4"/>
      <c r="KLQ83" s="4"/>
      <c r="KLR83" s="4"/>
      <c r="KLS83" s="4"/>
      <c r="KLT83" s="4"/>
      <c r="KLU83" s="4"/>
      <c r="KLV83" s="4"/>
      <c r="KLW83" s="4"/>
      <c r="KLX83" s="4"/>
      <c r="KLY83" s="4"/>
      <c r="KLZ83" s="4"/>
      <c r="KMA83" s="4"/>
      <c r="KMB83" s="4"/>
      <c r="KMC83" s="4"/>
      <c r="KMD83" s="4"/>
      <c r="KME83" s="4"/>
      <c r="KMF83" s="4"/>
      <c r="KMG83" s="4"/>
      <c r="KMH83" s="4"/>
      <c r="KMI83" s="4"/>
      <c r="KMJ83" s="4"/>
      <c r="KMK83" s="4"/>
      <c r="KML83" s="4"/>
      <c r="KMM83" s="4"/>
      <c r="KMN83" s="4"/>
      <c r="KMO83" s="4"/>
      <c r="KMP83" s="4"/>
      <c r="KMQ83" s="4"/>
      <c r="KMR83" s="4"/>
      <c r="KMS83" s="4"/>
      <c r="KMT83" s="4"/>
      <c r="KMU83" s="4"/>
      <c r="KMV83" s="4"/>
      <c r="KMW83" s="4"/>
      <c r="KMX83" s="4"/>
      <c r="KMY83" s="4"/>
      <c r="KMZ83" s="4"/>
      <c r="KNA83" s="4"/>
      <c r="KNB83" s="4"/>
      <c r="KNC83" s="4"/>
      <c r="KND83" s="4"/>
      <c r="KNE83" s="4"/>
      <c r="KNF83" s="4"/>
      <c r="KNG83" s="4"/>
      <c r="KNH83" s="4"/>
      <c r="KNI83" s="4"/>
      <c r="KNJ83" s="4"/>
      <c r="KNK83" s="4"/>
      <c r="KNL83" s="4"/>
      <c r="KNM83" s="4"/>
      <c r="KNN83" s="4"/>
      <c r="KNO83" s="4"/>
      <c r="KNP83" s="4"/>
      <c r="KNQ83" s="4"/>
      <c r="KNR83" s="4"/>
      <c r="KNS83" s="4"/>
      <c r="KNT83" s="4"/>
      <c r="KNU83" s="4"/>
      <c r="KNV83" s="4"/>
      <c r="KNW83" s="4"/>
      <c r="KNX83" s="4"/>
      <c r="KNY83" s="4"/>
      <c r="KNZ83" s="4"/>
      <c r="KOA83" s="4"/>
      <c r="KOB83" s="4"/>
      <c r="KOC83" s="4"/>
      <c r="KOD83" s="4"/>
      <c r="KOE83" s="4"/>
      <c r="KOF83" s="4"/>
      <c r="KOG83" s="4"/>
      <c r="KOH83" s="4"/>
      <c r="KOI83" s="4"/>
      <c r="KOJ83" s="4"/>
      <c r="KOK83" s="4"/>
      <c r="KOL83" s="4"/>
      <c r="KOM83" s="4"/>
      <c r="KON83" s="4"/>
      <c r="KOO83" s="4"/>
      <c r="KOP83" s="4"/>
      <c r="KOQ83" s="4"/>
      <c r="KOR83" s="4"/>
      <c r="KOS83" s="4"/>
      <c r="KOT83" s="4"/>
      <c r="KOU83" s="4"/>
      <c r="KOV83" s="4"/>
      <c r="KOW83" s="4"/>
      <c r="KOX83" s="4"/>
      <c r="KOY83" s="4"/>
      <c r="KOZ83" s="4"/>
      <c r="KPA83" s="4"/>
      <c r="KPB83" s="4"/>
      <c r="KPC83" s="4"/>
      <c r="KPD83" s="4"/>
      <c r="KPE83" s="4"/>
      <c r="KPF83" s="4"/>
      <c r="KPG83" s="4"/>
      <c r="KPH83" s="4"/>
      <c r="KPI83" s="4"/>
      <c r="KPJ83" s="4"/>
      <c r="KPK83" s="4"/>
      <c r="KPL83" s="4"/>
      <c r="KPM83" s="4"/>
      <c r="KPN83" s="4"/>
      <c r="KPO83" s="4"/>
      <c r="KPP83" s="4"/>
      <c r="KPQ83" s="4"/>
      <c r="KPR83" s="4"/>
      <c r="KPS83" s="4"/>
      <c r="KPT83" s="4"/>
      <c r="KPU83" s="4"/>
      <c r="KPV83" s="4"/>
      <c r="KPW83" s="4"/>
      <c r="KPX83" s="4"/>
      <c r="KPY83" s="4"/>
      <c r="KPZ83" s="4"/>
      <c r="KQA83" s="4"/>
      <c r="KQB83" s="4"/>
      <c r="KQC83" s="4"/>
      <c r="KQD83" s="4"/>
      <c r="KQE83" s="4"/>
      <c r="KQF83" s="4"/>
      <c r="KQG83" s="4"/>
      <c r="KQH83" s="4"/>
      <c r="KQI83" s="4"/>
      <c r="KQJ83" s="4"/>
      <c r="KQK83" s="4"/>
      <c r="KQL83" s="4"/>
      <c r="KQM83" s="4"/>
      <c r="KQN83" s="4"/>
      <c r="KQO83" s="4"/>
      <c r="KQP83" s="4"/>
      <c r="KQQ83" s="4"/>
      <c r="KQR83" s="4"/>
      <c r="KQS83" s="4"/>
      <c r="KQT83" s="4"/>
      <c r="KQU83" s="4"/>
      <c r="KQV83" s="4"/>
      <c r="KQW83" s="4"/>
      <c r="KQX83" s="4"/>
      <c r="KQY83" s="4"/>
      <c r="KQZ83" s="4"/>
      <c r="KRA83" s="4"/>
      <c r="KRB83" s="4"/>
      <c r="KRC83" s="4"/>
      <c r="KRD83" s="4"/>
      <c r="KRE83" s="4"/>
      <c r="KRF83" s="4"/>
      <c r="KRG83" s="4"/>
      <c r="KRH83" s="4"/>
      <c r="KRI83" s="4"/>
      <c r="KRJ83" s="4"/>
      <c r="KRK83" s="4"/>
      <c r="KRL83" s="4"/>
      <c r="KRM83" s="4"/>
      <c r="KRN83" s="4"/>
      <c r="KRO83" s="4"/>
      <c r="KRP83" s="4"/>
      <c r="KRQ83" s="4"/>
      <c r="KRR83" s="4"/>
      <c r="KRS83" s="4"/>
      <c r="KRT83" s="4"/>
      <c r="KRU83" s="4"/>
      <c r="KRV83" s="4"/>
      <c r="KRW83" s="4"/>
      <c r="KRX83" s="4"/>
      <c r="KRY83" s="4"/>
      <c r="KRZ83" s="4"/>
      <c r="KSA83" s="4"/>
      <c r="KSB83" s="4"/>
      <c r="KSC83" s="4"/>
      <c r="KSD83" s="4"/>
      <c r="KSE83" s="4"/>
      <c r="KSF83" s="4"/>
      <c r="KSG83" s="4"/>
      <c r="KSH83" s="4"/>
      <c r="KSI83" s="4"/>
      <c r="KSJ83" s="4"/>
      <c r="KSK83" s="4"/>
      <c r="KSL83" s="4"/>
      <c r="KSM83" s="4"/>
      <c r="KSN83" s="4"/>
      <c r="KSO83" s="4"/>
      <c r="KSP83" s="4"/>
      <c r="KSQ83" s="4"/>
      <c r="KSR83" s="4"/>
      <c r="KSS83" s="4"/>
      <c r="KST83" s="4"/>
      <c r="KSU83" s="4"/>
      <c r="KSV83" s="4"/>
      <c r="KSW83" s="4"/>
      <c r="KSX83" s="4"/>
      <c r="KSY83" s="4"/>
      <c r="KSZ83" s="4"/>
      <c r="KTA83" s="4"/>
      <c r="KTB83" s="4"/>
      <c r="KTC83" s="4"/>
      <c r="KTD83" s="4"/>
      <c r="KTE83" s="4"/>
      <c r="KTF83" s="4"/>
      <c r="KTG83" s="4"/>
      <c r="KTH83" s="4"/>
      <c r="KTI83" s="4"/>
      <c r="KTJ83" s="4"/>
      <c r="KTK83" s="4"/>
      <c r="KTL83" s="4"/>
      <c r="KTM83" s="4"/>
      <c r="KTN83" s="4"/>
      <c r="KTO83" s="4"/>
      <c r="KTP83" s="4"/>
      <c r="KTQ83" s="4"/>
      <c r="KTR83" s="4"/>
      <c r="KTS83" s="4"/>
      <c r="KTT83" s="4"/>
      <c r="KTU83" s="4"/>
      <c r="KTV83" s="4"/>
      <c r="KTW83" s="4"/>
      <c r="KTX83" s="4"/>
      <c r="KTY83" s="4"/>
      <c r="KTZ83" s="4"/>
      <c r="KUA83" s="4"/>
      <c r="KUB83" s="4"/>
      <c r="KUC83" s="4"/>
      <c r="KUD83" s="4"/>
      <c r="KUE83" s="4"/>
      <c r="KUF83" s="4"/>
      <c r="KUG83" s="4"/>
      <c r="KUH83" s="4"/>
      <c r="KUI83" s="4"/>
      <c r="KUJ83" s="4"/>
      <c r="KUK83" s="4"/>
      <c r="KUL83" s="4"/>
      <c r="KUM83" s="4"/>
      <c r="KUN83" s="4"/>
      <c r="KUO83" s="4"/>
      <c r="KUP83" s="4"/>
      <c r="KUQ83" s="4"/>
      <c r="KUR83" s="4"/>
      <c r="KUS83" s="4"/>
      <c r="KUT83" s="4"/>
      <c r="KUU83" s="4"/>
      <c r="KUV83" s="4"/>
      <c r="KUW83" s="4"/>
      <c r="KUX83" s="4"/>
      <c r="KUY83" s="4"/>
      <c r="KUZ83" s="4"/>
      <c r="KVA83" s="4"/>
      <c r="KVB83" s="4"/>
      <c r="KVC83" s="4"/>
      <c r="KVD83" s="4"/>
      <c r="KVE83" s="4"/>
      <c r="KVF83" s="4"/>
      <c r="KVG83" s="4"/>
      <c r="KVH83" s="4"/>
      <c r="KVI83" s="4"/>
      <c r="KVJ83" s="4"/>
      <c r="KVK83" s="4"/>
      <c r="KVL83" s="4"/>
      <c r="KVM83" s="4"/>
      <c r="KVN83" s="4"/>
      <c r="KVO83" s="4"/>
      <c r="KVP83" s="4"/>
      <c r="KVQ83" s="4"/>
      <c r="KVR83" s="4"/>
      <c r="KVS83" s="4"/>
      <c r="KVT83" s="4"/>
      <c r="KVU83" s="4"/>
      <c r="KVV83" s="4"/>
      <c r="KVW83" s="4"/>
      <c r="KVX83" s="4"/>
      <c r="KVY83" s="4"/>
      <c r="KVZ83" s="4"/>
      <c r="KWA83" s="4"/>
      <c r="KWB83" s="4"/>
      <c r="KWC83" s="4"/>
      <c r="KWD83" s="4"/>
      <c r="KWE83" s="4"/>
      <c r="KWF83" s="4"/>
      <c r="KWG83" s="4"/>
      <c r="KWH83" s="4"/>
      <c r="KWI83" s="4"/>
      <c r="KWJ83" s="4"/>
      <c r="KWK83" s="4"/>
      <c r="KWL83" s="4"/>
      <c r="KWM83" s="4"/>
      <c r="KWN83" s="4"/>
      <c r="KWO83" s="4"/>
      <c r="KWP83" s="4"/>
      <c r="KWQ83" s="4"/>
      <c r="KWR83" s="4"/>
      <c r="KWS83" s="4"/>
      <c r="KWT83" s="4"/>
      <c r="KWU83" s="4"/>
      <c r="KWV83" s="4"/>
      <c r="KWW83" s="4"/>
      <c r="KWX83" s="4"/>
      <c r="KWY83" s="4"/>
      <c r="KWZ83" s="4"/>
      <c r="KXA83" s="4"/>
      <c r="KXB83" s="4"/>
      <c r="KXC83" s="4"/>
      <c r="KXD83" s="4"/>
      <c r="KXE83" s="4"/>
      <c r="KXF83" s="4"/>
      <c r="KXG83" s="4"/>
      <c r="KXH83" s="4"/>
      <c r="KXI83" s="4"/>
      <c r="KXJ83" s="4"/>
      <c r="KXK83" s="4"/>
      <c r="KXL83" s="4"/>
      <c r="KXM83" s="4"/>
      <c r="KXN83" s="4"/>
      <c r="KXO83" s="4"/>
      <c r="KXP83" s="4"/>
      <c r="KXQ83" s="4"/>
      <c r="KXR83" s="4"/>
      <c r="KXS83" s="4"/>
      <c r="KXT83" s="4"/>
      <c r="KXU83" s="4"/>
      <c r="KXV83" s="4"/>
      <c r="KXW83" s="4"/>
      <c r="KXX83" s="4"/>
      <c r="KXY83" s="4"/>
      <c r="KXZ83" s="4"/>
      <c r="KYA83" s="4"/>
      <c r="KYB83" s="4"/>
      <c r="KYC83" s="4"/>
      <c r="KYD83" s="4"/>
      <c r="KYE83" s="4"/>
      <c r="KYF83" s="4"/>
      <c r="KYG83" s="4"/>
      <c r="KYH83" s="4"/>
      <c r="KYI83" s="4"/>
      <c r="KYJ83" s="4"/>
      <c r="KYK83" s="4"/>
      <c r="KYL83" s="4"/>
      <c r="KYM83" s="4"/>
      <c r="KYN83" s="4"/>
      <c r="KYO83" s="4"/>
      <c r="KYP83" s="4"/>
      <c r="KYQ83" s="4"/>
      <c r="KYR83" s="4"/>
      <c r="KYS83" s="4"/>
      <c r="KYT83" s="4"/>
      <c r="KYU83" s="4"/>
      <c r="KYV83" s="4"/>
      <c r="KYW83" s="4"/>
      <c r="KYX83" s="4"/>
      <c r="KYY83" s="4"/>
      <c r="KYZ83" s="4"/>
      <c r="KZA83" s="4"/>
      <c r="KZB83" s="4"/>
      <c r="KZC83" s="4"/>
      <c r="KZD83" s="4"/>
      <c r="KZE83" s="4"/>
      <c r="KZF83" s="4"/>
      <c r="KZG83" s="4"/>
      <c r="KZH83" s="4"/>
      <c r="KZI83" s="4"/>
      <c r="KZJ83" s="4"/>
      <c r="KZK83" s="4"/>
      <c r="KZL83" s="4"/>
      <c r="KZM83" s="4"/>
      <c r="KZN83" s="4"/>
      <c r="KZO83" s="4"/>
      <c r="KZP83" s="4"/>
      <c r="KZQ83" s="4"/>
      <c r="KZR83" s="4"/>
      <c r="KZS83" s="4"/>
      <c r="KZT83" s="4"/>
      <c r="KZU83" s="4"/>
      <c r="KZV83" s="4"/>
      <c r="KZW83" s="4"/>
      <c r="KZX83" s="4"/>
      <c r="KZY83" s="4"/>
      <c r="KZZ83" s="4"/>
      <c r="LAA83" s="4"/>
      <c r="LAB83" s="4"/>
      <c r="LAC83" s="4"/>
      <c r="LAD83" s="4"/>
      <c r="LAE83" s="4"/>
      <c r="LAF83" s="4"/>
      <c r="LAG83" s="4"/>
      <c r="LAH83" s="4"/>
      <c r="LAI83" s="4"/>
      <c r="LAJ83" s="4"/>
      <c r="LAK83" s="4"/>
      <c r="LAL83" s="4"/>
      <c r="LAM83" s="4"/>
      <c r="LAN83" s="4"/>
      <c r="LAO83" s="4"/>
      <c r="LAP83" s="4"/>
      <c r="LAQ83" s="4"/>
      <c r="LAR83" s="4"/>
      <c r="LAS83" s="4"/>
      <c r="LAT83" s="4"/>
      <c r="LAU83" s="4"/>
      <c r="LAV83" s="4"/>
      <c r="LAW83" s="4"/>
      <c r="LAX83" s="4"/>
      <c r="LAY83" s="4"/>
      <c r="LAZ83" s="4"/>
      <c r="LBA83" s="4"/>
      <c r="LBB83" s="4"/>
      <c r="LBC83" s="4"/>
      <c r="LBD83" s="4"/>
      <c r="LBE83" s="4"/>
      <c r="LBF83" s="4"/>
      <c r="LBG83" s="4"/>
      <c r="LBH83" s="4"/>
      <c r="LBI83" s="4"/>
      <c r="LBJ83" s="4"/>
      <c r="LBK83" s="4"/>
      <c r="LBL83" s="4"/>
      <c r="LBM83" s="4"/>
      <c r="LBN83" s="4"/>
      <c r="LBO83" s="4"/>
      <c r="LBP83" s="4"/>
      <c r="LBQ83" s="4"/>
      <c r="LBR83" s="4"/>
      <c r="LBS83" s="4"/>
      <c r="LBT83" s="4"/>
      <c r="LBU83" s="4"/>
      <c r="LBV83" s="4"/>
      <c r="LBW83" s="4"/>
      <c r="LBX83" s="4"/>
      <c r="LBY83" s="4"/>
      <c r="LBZ83" s="4"/>
      <c r="LCA83" s="4"/>
      <c r="LCB83" s="4"/>
      <c r="LCC83" s="4"/>
      <c r="LCD83" s="4"/>
      <c r="LCE83" s="4"/>
      <c r="LCF83" s="4"/>
      <c r="LCG83" s="4"/>
      <c r="LCH83" s="4"/>
      <c r="LCI83" s="4"/>
      <c r="LCJ83" s="4"/>
      <c r="LCK83" s="4"/>
      <c r="LCL83" s="4"/>
      <c r="LCM83" s="4"/>
      <c r="LCN83" s="4"/>
      <c r="LCO83" s="4"/>
      <c r="LCP83" s="4"/>
      <c r="LCQ83" s="4"/>
      <c r="LCR83" s="4"/>
      <c r="LCS83" s="4"/>
      <c r="LCT83" s="4"/>
      <c r="LCU83" s="4"/>
      <c r="LCV83" s="4"/>
      <c r="LCW83" s="4"/>
      <c r="LCX83" s="4"/>
      <c r="LCY83" s="4"/>
      <c r="LCZ83" s="4"/>
      <c r="LDA83" s="4"/>
      <c r="LDB83" s="4"/>
      <c r="LDC83" s="4"/>
      <c r="LDD83" s="4"/>
      <c r="LDE83" s="4"/>
      <c r="LDF83" s="4"/>
      <c r="LDG83" s="4"/>
      <c r="LDH83" s="4"/>
      <c r="LDI83" s="4"/>
      <c r="LDJ83" s="4"/>
      <c r="LDK83" s="4"/>
      <c r="LDL83" s="4"/>
      <c r="LDM83" s="4"/>
      <c r="LDN83" s="4"/>
      <c r="LDO83" s="4"/>
      <c r="LDP83" s="4"/>
      <c r="LDQ83" s="4"/>
      <c r="LDR83" s="4"/>
      <c r="LDS83" s="4"/>
      <c r="LDT83" s="4"/>
      <c r="LDU83" s="4"/>
      <c r="LDV83" s="4"/>
      <c r="LDW83" s="4"/>
      <c r="LDX83" s="4"/>
      <c r="LDY83" s="4"/>
      <c r="LDZ83" s="4"/>
      <c r="LEA83" s="4"/>
      <c r="LEB83" s="4"/>
      <c r="LEC83" s="4"/>
      <c r="LED83" s="4"/>
      <c r="LEE83" s="4"/>
      <c r="LEF83" s="4"/>
      <c r="LEG83" s="4"/>
      <c r="LEH83" s="4"/>
      <c r="LEI83" s="4"/>
      <c r="LEJ83" s="4"/>
      <c r="LEK83" s="4"/>
      <c r="LEL83" s="4"/>
      <c r="LEM83" s="4"/>
      <c r="LEN83" s="4"/>
      <c r="LEO83" s="4"/>
      <c r="LEP83" s="4"/>
      <c r="LEQ83" s="4"/>
      <c r="LER83" s="4"/>
      <c r="LES83" s="4"/>
      <c r="LET83" s="4"/>
      <c r="LEU83" s="4"/>
      <c r="LEV83" s="4"/>
      <c r="LEW83" s="4"/>
      <c r="LEX83" s="4"/>
      <c r="LEY83" s="4"/>
      <c r="LEZ83" s="4"/>
      <c r="LFA83" s="4"/>
      <c r="LFB83" s="4"/>
      <c r="LFC83" s="4"/>
      <c r="LFD83" s="4"/>
      <c r="LFE83" s="4"/>
      <c r="LFF83" s="4"/>
      <c r="LFG83" s="4"/>
      <c r="LFH83" s="4"/>
      <c r="LFI83" s="4"/>
      <c r="LFJ83" s="4"/>
      <c r="LFK83" s="4"/>
      <c r="LFL83" s="4"/>
      <c r="LFM83" s="4"/>
      <c r="LFN83" s="4"/>
      <c r="LFO83" s="4"/>
      <c r="LFP83" s="4"/>
      <c r="LFQ83" s="4"/>
      <c r="LFR83" s="4"/>
      <c r="LFS83" s="4"/>
      <c r="LFT83" s="4"/>
      <c r="LFU83" s="4"/>
      <c r="LFV83" s="4"/>
      <c r="LFW83" s="4"/>
      <c r="LFX83" s="4"/>
      <c r="LFY83" s="4"/>
      <c r="LFZ83" s="4"/>
      <c r="LGA83" s="4"/>
      <c r="LGB83" s="4"/>
      <c r="LGC83" s="4"/>
      <c r="LGD83" s="4"/>
      <c r="LGE83" s="4"/>
      <c r="LGF83" s="4"/>
      <c r="LGG83" s="4"/>
      <c r="LGH83" s="4"/>
      <c r="LGI83" s="4"/>
      <c r="LGJ83" s="4"/>
      <c r="LGK83" s="4"/>
      <c r="LGL83" s="4"/>
      <c r="LGM83" s="4"/>
      <c r="LGN83" s="4"/>
      <c r="LGO83" s="4"/>
      <c r="LGP83" s="4"/>
      <c r="LGQ83" s="4"/>
      <c r="LGR83" s="4"/>
      <c r="LGS83" s="4"/>
      <c r="LGT83" s="4"/>
      <c r="LGU83" s="4"/>
      <c r="LGV83" s="4"/>
      <c r="LGW83" s="4"/>
      <c r="LGX83" s="4"/>
      <c r="LGY83" s="4"/>
      <c r="LGZ83" s="4"/>
      <c r="LHA83" s="4"/>
      <c r="LHB83" s="4"/>
      <c r="LHC83" s="4"/>
      <c r="LHD83" s="4"/>
      <c r="LHE83" s="4"/>
      <c r="LHF83" s="4"/>
      <c r="LHG83" s="4"/>
      <c r="LHH83" s="4"/>
      <c r="LHI83" s="4"/>
      <c r="LHJ83" s="4"/>
      <c r="LHK83" s="4"/>
      <c r="LHL83" s="4"/>
      <c r="LHM83" s="4"/>
      <c r="LHN83" s="4"/>
      <c r="LHO83" s="4"/>
      <c r="LHP83" s="4"/>
      <c r="LHQ83" s="4"/>
      <c r="LHR83" s="4"/>
      <c r="LHS83" s="4"/>
      <c r="LHT83" s="4"/>
      <c r="LHU83" s="4"/>
      <c r="LHV83" s="4"/>
      <c r="LHW83" s="4"/>
      <c r="LHX83" s="4"/>
      <c r="LHY83" s="4"/>
      <c r="LHZ83" s="4"/>
      <c r="LIA83" s="4"/>
      <c r="LIB83" s="4"/>
      <c r="LIC83" s="4"/>
      <c r="LID83" s="4"/>
      <c r="LIE83" s="4"/>
      <c r="LIF83" s="4"/>
      <c r="LIG83" s="4"/>
      <c r="LIH83" s="4"/>
      <c r="LII83" s="4"/>
      <c r="LIJ83" s="4"/>
      <c r="LIK83" s="4"/>
      <c r="LIL83" s="4"/>
      <c r="LIM83" s="4"/>
      <c r="LIN83" s="4"/>
      <c r="LIO83" s="4"/>
      <c r="LIP83" s="4"/>
      <c r="LIQ83" s="4"/>
      <c r="LIR83" s="4"/>
      <c r="LIS83" s="4"/>
      <c r="LIT83" s="4"/>
      <c r="LIU83" s="4"/>
      <c r="LIV83" s="4"/>
      <c r="LIW83" s="4"/>
      <c r="LIX83" s="4"/>
      <c r="LIY83" s="4"/>
      <c r="LIZ83" s="4"/>
      <c r="LJA83" s="4"/>
      <c r="LJB83" s="4"/>
      <c r="LJC83" s="4"/>
      <c r="LJD83" s="4"/>
      <c r="LJE83" s="4"/>
      <c r="LJF83" s="4"/>
      <c r="LJG83" s="4"/>
      <c r="LJH83" s="4"/>
      <c r="LJI83" s="4"/>
      <c r="LJJ83" s="4"/>
      <c r="LJK83" s="4"/>
      <c r="LJL83" s="4"/>
      <c r="LJM83" s="4"/>
      <c r="LJN83" s="4"/>
      <c r="LJO83" s="4"/>
      <c r="LJP83" s="4"/>
      <c r="LJQ83" s="4"/>
      <c r="LJR83" s="4"/>
      <c r="LJS83" s="4"/>
      <c r="LJT83" s="4"/>
      <c r="LJU83" s="4"/>
      <c r="LJV83" s="4"/>
      <c r="LJW83" s="4"/>
      <c r="LJX83" s="4"/>
      <c r="LJY83" s="4"/>
      <c r="LJZ83" s="4"/>
      <c r="LKA83" s="4"/>
      <c r="LKB83" s="4"/>
      <c r="LKC83" s="4"/>
      <c r="LKD83" s="4"/>
      <c r="LKE83" s="4"/>
      <c r="LKF83" s="4"/>
      <c r="LKG83" s="4"/>
      <c r="LKH83" s="4"/>
      <c r="LKI83" s="4"/>
      <c r="LKJ83" s="4"/>
      <c r="LKK83" s="4"/>
      <c r="LKL83" s="4"/>
      <c r="LKM83" s="4"/>
      <c r="LKN83" s="4"/>
      <c r="LKO83" s="4"/>
      <c r="LKP83" s="4"/>
      <c r="LKQ83" s="4"/>
      <c r="LKR83" s="4"/>
      <c r="LKS83" s="4"/>
      <c r="LKT83" s="4"/>
      <c r="LKU83" s="4"/>
      <c r="LKV83" s="4"/>
      <c r="LKW83" s="4"/>
      <c r="LKX83" s="4"/>
      <c r="LKY83" s="4"/>
      <c r="LKZ83" s="4"/>
      <c r="LLA83" s="4"/>
      <c r="LLB83" s="4"/>
      <c r="LLC83" s="4"/>
      <c r="LLD83" s="4"/>
      <c r="LLE83" s="4"/>
      <c r="LLF83" s="4"/>
      <c r="LLG83" s="4"/>
      <c r="LLH83" s="4"/>
      <c r="LLI83" s="4"/>
      <c r="LLJ83" s="4"/>
      <c r="LLK83" s="4"/>
      <c r="LLL83" s="4"/>
      <c r="LLM83" s="4"/>
      <c r="LLN83" s="4"/>
      <c r="LLO83" s="4"/>
      <c r="LLP83" s="4"/>
      <c r="LLQ83" s="4"/>
      <c r="LLR83" s="4"/>
      <c r="LLS83" s="4"/>
      <c r="LLT83" s="4"/>
      <c r="LLU83" s="4"/>
      <c r="LLV83" s="4"/>
      <c r="LLW83" s="4"/>
      <c r="LLX83" s="4"/>
      <c r="LLY83" s="4"/>
      <c r="LLZ83" s="4"/>
      <c r="LMA83" s="4"/>
      <c r="LMB83" s="4"/>
      <c r="LMC83" s="4"/>
      <c r="LMD83" s="4"/>
      <c r="LME83" s="4"/>
      <c r="LMF83" s="4"/>
      <c r="LMG83" s="4"/>
      <c r="LMH83" s="4"/>
      <c r="LMI83" s="4"/>
      <c r="LMJ83" s="4"/>
      <c r="LMK83" s="4"/>
      <c r="LML83" s="4"/>
      <c r="LMM83" s="4"/>
      <c r="LMN83" s="4"/>
      <c r="LMO83" s="4"/>
      <c r="LMP83" s="4"/>
      <c r="LMQ83" s="4"/>
      <c r="LMR83" s="4"/>
      <c r="LMS83" s="4"/>
      <c r="LMT83" s="4"/>
      <c r="LMU83" s="4"/>
      <c r="LMV83" s="4"/>
      <c r="LMW83" s="4"/>
      <c r="LMX83" s="4"/>
      <c r="LMY83" s="4"/>
      <c r="LMZ83" s="4"/>
      <c r="LNA83" s="4"/>
      <c r="LNB83" s="4"/>
      <c r="LNC83" s="4"/>
      <c r="LND83" s="4"/>
      <c r="LNE83" s="4"/>
      <c r="LNF83" s="4"/>
      <c r="LNG83" s="4"/>
      <c r="LNH83" s="4"/>
      <c r="LNI83" s="4"/>
      <c r="LNJ83" s="4"/>
      <c r="LNK83" s="4"/>
      <c r="LNL83" s="4"/>
      <c r="LNM83" s="4"/>
      <c r="LNN83" s="4"/>
      <c r="LNO83" s="4"/>
      <c r="LNP83" s="4"/>
      <c r="LNQ83" s="4"/>
      <c r="LNR83" s="4"/>
      <c r="LNS83" s="4"/>
      <c r="LNT83" s="4"/>
      <c r="LNU83" s="4"/>
      <c r="LNV83" s="4"/>
      <c r="LNW83" s="4"/>
      <c r="LNX83" s="4"/>
      <c r="LNY83" s="4"/>
      <c r="LNZ83" s="4"/>
      <c r="LOA83" s="4"/>
      <c r="LOB83" s="4"/>
      <c r="LOC83" s="4"/>
      <c r="LOD83" s="4"/>
      <c r="LOE83" s="4"/>
      <c r="LOF83" s="4"/>
      <c r="LOG83" s="4"/>
      <c r="LOH83" s="4"/>
      <c r="LOI83" s="4"/>
      <c r="LOJ83" s="4"/>
      <c r="LOK83" s="4"/>
      <c r="LOL83" s="4"/>
      <c r="LOM83" s="4"/>
      <c r="LON83" s="4"/>
      <c r="LOO83" s="4"/>
      <c r="LOP83" s="4"/>
      <c r="LOQ83" s="4"/>
      <c r="LOR83" s="4"/>
      <c r="LOS83" s="4"/>
      <c r="LOT83" s="4"/>
      <c r="LOU83" s="4"/>
      <c r="LOV83" s="4"/>
      <c r="LOW83" s="4"/>
      <c r="LOX83" s="4"/>
      <c r="LOY83" s="4"/>
      <c r="LOZ83" s="4"/>
      <c r="LPA83" s="4"/>
      <c r="LPB83" s="4"/>
      <c r="LPC83" s="4"/>
      <c r="LPD83" s="4"/>
      <c r="LPE83" s="4"/>
      <c r="LPF83" s="4"/>
      <c r="LPG83" s="4"/>
      <c r="LPH83" s="4"/>
      <c r="LPI83" s="4"/>
      <c r="LPJ83" s="4"/>
      <c r="LPK83" s="4"/>
      <c r="LPL83" s="4"/>
      <c r="LPM83" s="4"/>
      <c r="LPN83" s="4"/>
      <c r="LPO83" s="4"/>
      <c r="LPP83" s="4"/>
      <c r="LPQ83" s="4"/>
      <c r="LPR83" s="4"/>
      <c r="LPS83" s="4"/>
      <c r="LPT83" s="4"/>
      <c r="LPU83" s="4"/>
      <c r="LPV83" s="4"/>
      <c r="LPW83" s="4"/>
      <c r="LPX83" s="4"/>
      <c r="LPY83" s="4"/>
      <c r="LPZ83" s="4"/>
      <c r="LQA83" s="4"/>
      <c r="LQB83" s="4"/>
      <c r="LQC83" s="4"/>
      <c r="LQD83" s="4"/>
      <c r="LQE83" s="4"/>
      <c r="LQF83" s="4"/>
      <c r="LQG83" s="4"/>
      <c r="LQH83" s="4"/>
      <c r="LQI83" s="4"/>
      <c r="LQJ83" s="4"/>
      <c r="LQK83" s="4"/>
      <c r="LQL83" s="4"/>
      <c r="LQM83" s="4"/>
      <c r="LQN83" s="4"/>
      <c r="LQO83" s="4"/>
      <c r="LQP83" s="4"/>
      <c r="LQQ83" s="4"/>
      <c r="LQR83" s="4"/>
      <c r="LQS83" s="4"/>
      <c r="LQT83" s="4"/>
      <c r="LQU83" s="4"/>
      <c r="LQV83" s="4"/>
      <c r="LQW83" s="4"/>
      <c r="LQX83" s="4"/>
      <c r="LQY83" s="4"/>
      <c r="LQZ83" s="4"/>
      <c r="LRA83" s="4"/>
      <c r="LRB83" s="4"/>
      <c r="LRC83" s="4"/>
      <c r="LRD83" s="4"/>
      <c r="LRE83" s="4"/>
      <c r="LRF83" s="4"/>
      <c r="LRG83" s="4"/>
      <c r="LRH83" s="4"/>
      <c r="LRI83" s="4"/>
      <c r="LRJ83" s="4"/>
      <c r="LRK83" s="4"/>
      <c r="LRL83" s="4"/>
      <c r="LRM83" s="4"/>
      <c r="LRN83" s="4"/>
      <c r="LRO83" s="4"/>
      <c r="LRP83" s="4"/>
      <c r="LRQ83" s="4"/>
      <c r="LRR83" s="4"/>
      <c r="LRS83" s="4"/>
      <c r="LRT83" s="4"/>
      <c r="LRU83" s="4"/>
      <c r="LRV83" s="4"/>
      <c r="LRW83" s="4"/>
      <c r="LRX83" s="4"/>
      <c r="LRY83" s="4"/>
      <c r="LRZ83" s="4"/>
      <c r="LSA83" s="4"/>
      <c r="LSB83" s="4"/>
      <c r="LSC83" s="4"/>
      <c r="LSD83" s="4"/>
      <c r="LSE83" s="4"/>
      <c r="LSF83" s="4"/>
      <c r="LSG83" s="4"/>
      <c r="LSH83" s="4"/>
      <c r="LSI83" s="4"/>
      <c r="LSJ83" s="4"/>
      <c r="LSK83" s="4"/>
      <c r="LSL83" s="4"/>
      <c r="LSM83" s="4"/>
      <c r="LSN83" s="4"/>
      <c r="LSO83" s="4"/>
      <c r="LSP83" s="4"/>
      <c r="LSQ83" s="4"/>
      <c r="LSR83" s="4"/>
      <c r="LSS83" s="4"/>
      <c r="LST83" s="4"/>
      <c r="LSU83" s="4"/>
      <c r="LSV83" s="4"/>
      <c r="LSW83" s="4"/>
      <c r="LSX83" s="4"/>
      <c r="LSY83" s="4"/>
      <c r="LSZ83" s="4"/>
      <c r="LTA83" s="4"/>
      <c r="LTB83" s="4"/>
      <c r="LTC83" s="4"/>
      <c r="LTD83" s="4"/>
      <c r="LTE83" s="4"/>
      <c r="LTF83" s="4"/>
      <c r="LTG83" s="4"/>
      <c r="LTH83" s="4"/>
      <c r="LTI83" s="4"/>
      <c r="LTJ83" s="4"/>
      <c r="LTK83" s="4"/>
      <c r="LTL83" s="4"/>
      <c r="LTM83" s="4"/>
      <c r="LTN83" s="4"/>
      <c r="LTO83" s="4"/>
      <c r="LTP83" s="4"/>
      <c r="LTQ83" s="4"/>
      <c r="LTR83" s="4"/>
      <c r="LTS83" s="4"/>
      <c r="LTT83" s="4"/>
      <c r="LTU83" s="4"/>
      <c r="LTV83" s="4"/>
      <c r="LTW83" s="4"/>
      <c r="LTX83" s="4"/>
      <c r="LTY83" s="4"/>
      <c r="LTZ83" s="4"/>
      <c r="LUA83" s="4"/>
      <c r="LUB83" s="4"/>
      <c r="LUC83" s="4"/>
      <c r="LUD83" s="4"/>
      <c r="LUE83" s="4"/>
      <c r="LUF83" s="4"/>
      <c r="LUG83" s="4"/>
      <c r="LUH83" s="4"/>
      <c r="LUI83" s="4"/>
      <c r="LUJ83" s="4"/>
      <c r="LUK83" s="4"/>
      <c r="LUL83" s="4"/>
      <c r="LUM83" s="4"/>
      <c r="LUN83" s="4"/>
      <c r="LUO83" s="4"/>
      <c r="LUP83" s="4"/>
      <c r="LUQ83" s="4"/>
      <c r="LUR83" s="4"/>
      <c r="LUS83" s="4"/>
      <c r="LUT83" s="4"/>
      <c r="LUU83" s="4"/>
      <c r="LUV83" s="4"/>
      <c r="LUW83" s="4"/>
      <c r="LUX83" s="4"/>
      <c r="LUY83" s="4"/>
      <c r="LUZ83" s="4"/>
      <c r="LVA83" s="4"/>
      <c r="LVB83" s="4"/>
      <c r="LVC83" s="4"/>
      <c r="LVD83" s="4"/>
      <c r="LVE83" s="4"/>
      <c r="LVF83" s="4"/>
      <c r="LVG83" s="4"/>
      <c r="LVH83" s="4"/>
      <c r="LVI83" s="4"/>
      <c r="LVJ83" s="4"/>
      <c r="LVK83" s="4"/>
      <c r="LVL83" s="4"/>
      <c r="LVM83" s="4"/>
      <c r="LVN83" s="4"/>
      <c r="LVO83" s="4"/>
      <c r="LVP83" s="4"/>
      <c r="LVQ83" s="4"/>
      <c r="LVR83" s="4"/>
      <c r="LVS83" s="4"/>
      <c r="LVT83" s="4"/>
      <c r="LVU83" s="4"/>
      <c r="LVV83" s="4"/>
      <c r="LVW83" s="4"/>
      <c r="LVX83" s="4"/>
      <c r="LVY83" s="4"/>
      <c r="LVZ83" s="4"/>
      <c r="LWA83" s="4"/>
      <c r="LWB83" s="4"/>
      <c r="LWC83" s="4"/>
      <c r="LWD83" s="4"/>
      <c r="LWE83" s="4"/>
      <c r="LWF83" s="4"/>
      <c r="LWG83" s="4"/>
      <c r="LWH83" s="4"/>
      <c r="LWI83" s="4"/>
      <c r="LWJ83" s="4"/>
      <c r="LWK83" s="4"/>
      <c r="LWL83" s="4"/>
      <c r="LWM83" s="4"/>
      <c r="LWN83" s="4"/>
      <c r="LWO83" s="4"/>
      <c r="LWP83" s="4"/>
      <c r="LWQ83" s="4"/>
      <c r="LWR83" s="4"/>
      <c r="LWS83" s="4"/>
      <c r="LWT83" s="4"/>
      <c r="LWU83" s="4"/>
      <c r="LWV83" s="4"/>
      <c r="LWW83" s="4"/>
      <c r="LWX83" s="4"/>
      <c r="LWY83" s="4"/>
      <c r="LWZ83" s="4"/>
      <c r="LXA83" s="4"/>
      <c r="LXB83" s="4"/>
      <c r="LXC83" s="4"/>
      <c r="LXD83" s="4"/>
      <c r="LXE83" s="4"/>
      <c r="LXF83" s="4"/>
      <c r="LXG83" s="4"/>
      <c r="LXH83" s="4"/>
      <c r="LXI83" s="4"/>
      <c r="LXJ83" s="4"/>
      <c r="LXK83" s="4"/>
      <c r="LXL83" s="4"/>
      <c r="LXM83" s="4"/>
      <c r="LXN83" s="4"/>
      <c r="LXO83" s="4"/>
      <c r="LXP83" s="4"/>
      <c r="LXQ83" s="4"/>
      <c r="LXR83" s="4"/>
      <c r="LXS83" s="4"/>
      <c r="LXT83" s="4"/>
      <c r="LXU83" s="4"/>
      <c r="LXV83" s="4"/>
      <c r="LXW83" s="4"/>
      <c r="LXX83" s="4"/>
      <c r="LXY83" s="4"/>
      <c r="LXZ83" s="4"/>
      <c r="LYA83" s="4"/>
      <c r="LYB83" s="4"/>
      <c r="LYC83" s="4"/>
      <c r="LYD83" s="4"/>
      <c r="LYE83" s="4"/>
      <c r="LYF83" s="4"/>
      <c r="LYG83" s="4"/>
      <c r="LYH83" s="4"/>
      <c r="LYI83" s="4"/>
      <c r="LYJ83" s="4"/>
      <c r="LYK83" s="4"/>
      <c r="LYL83" s="4"/>
      <c r="LYM83" s="4"/>
      <c r="LYN83" s="4"/>
      <c r="LYO83" s="4"/>
      <c r="LYP83" s="4"/>
      <c r="LYQ83" s="4"/>
      <c r="LYR83" s="4"/>
      <c r="LYS83" s="4"/>
      <c r="LYT83" s="4"/>
      <c r="LYU83" s="4"/>
      <c r="LYV83" s="4"/>
      <c r="LYW83" s="4"/>
      <c r="LYX83" s="4"/>
      <c r="LYY83" s="4"/>
      <c r="LYZ83" s="4"/>
      <c r="LZA83" s="4"/>
      <c r="LZB83" s="4"/>
      <c r="LZC83" s="4"/>
      <c r="LZD83" s="4"/>
      <c r="LZE83" s="4"/>
      <c r="LZF83" s="4"/>
      <c r="LZG83" s="4"/>
      <c r="LZH83" s="4"/>
      <c r="LZI83" s="4"/>
      <c r="LZJ83" s="4"/>
      <c r="LZK83" s="4"/>
      <c r="LZL83" s="4"/>
      <c r="LZM83" s="4"/>
      <c r="LZN83" s="4"/>
      <c r="LZO83" s="4"/>
      <c r="LZP83" s="4"/>
      <c r="LZQ83" s="4"/>
      <c r="LZR83" s="4"/>
      <c r="LZS83" s="4"/>
      <c r="LZT83" s="4"/>
      <c r="LZU83" s="4"/>
      <c r="LZV83" s="4"/>
      <c r="LZW83" s="4"/>
      <c r="LZX83" s="4"/>
      <c r="LZY83" s="4"/>
      <c r="LZZ83" s="4"/>
      <c r="MAA83" s="4"/>
      <c r="MAB83" s="4"/>
      <c r="MAC83" s="4"/>
      <c r="MAD83" s="4"/>
      <c r="MAE83" s="4"/>
      <c r="MAF83" s="4"/>
      <c r="MAG83" s="4"/>
      <c r="MAH83" s="4"/>
      <c r="MAI83" s="4"/>
      <c r="MAJ83" s="4"/>
      <c r="MAK83" s="4"/>
      <c r="MAL83" s="4"/>
      <c r="MAM83" s="4"/>
      <c r="MAN83" s="4"/>
      <c r="MAO83" s="4"/>
      <c r="MAP83" s="4"/>
      <c r="MAQ83" s="4"/>
      <c r="MAR83" s="4"/>
      <c r="MAS83" s="4"/>
      <c r="MAT83" s="4"/>
      <c r="MAU83" s="4"/>
      <c r="MAV83" s="4"/>
      <c r="MAW83" s="4"/>
      <c r="MAX83" s="4"/>
      <c r="MAY83" s="4"/>
      <c r="MAZ83" s="4"/>
      <c r="MBA83" s="4"/>
      <c r="MBB83" s="4"/>
      <c r="MBC83" s="4"/>
      <c r="MBD83" s="4"/>
      <c r="MBE83" s="4"/>
      <c r="MBF83" s="4"/>
      <c r="MBG83" s="4"/>
      <c r="MBH83" s="4"/>
      <c r="MBI83" s="4"/>
      <c r="MBJ83" s="4"/>
      <c r="MBK83" s="4"/>
      <c r="MBL83" s="4"/>
      <c r="MBM83" s="4"/>
      <c r="MBN83" s="4"/>
      <c r="MBO83" s="4"/>
      <c r="MBP83" s="4"/>
      <c r="MBQ83" s="4"/>
      <c r="MBR83" s="4"/>
      <c r="MBS83" s="4"/>
      <c r="MBT83" s="4"/>
      <c r="MBU83" s="4"/>
      <c r="MBV83" s="4"/>
      <c r="MBW83" s="4"/>
      <c r="MBX83" s="4"/>
      <c r="MBY83" s="4"/>
      <c r="MBZ83" s="4"/>
      <c r="MCA83" s="4"/>
      <c r="MCB83" s="4"/>
      <c r="MCC83" s="4"/>
      <c r="MCD83" s="4"/>
      <c r="MCE83" s="4"/>
      <c r="MCF83" s="4"/>
      <c r="MCG83" s="4"/>
      <c r="MCH83" s="4"/>
      <c r="MCI83" s="4"/>
      <c r="MCJ83" s="4"/>
      <c r="MCK83" s="4"/>
      <c r="MCL83" s="4"/>
      <c r="MCM83" s="4"/>
      <c r="MCN83" s="4"/>
      <c r="MCO83" s="4"/>
      <c r="MCP83" s="4"/>
      <c r="MCQ83" s="4"/>
      <c r="MCR83" s="4"/>
      <c r="MCS83" s="4"/>
      <c r="MCT83" s="4"/>
      <c r="MCU83" s="4"/>
      <c r="MCV83" s="4"/>
      <c r="MCW83" s="4"/>
      <c r="MCX83" s="4"/>
      <c r="MCY83" s="4"/>
      <c r="MCZ83" s="4"/>
      <c r="MDA83" s="4"/>
      <c r="MDB83" s="4"/>
      <c r="MDC83" s="4"/>
      <c r="MDD83" s="4"/>
      <c r="MDE83" s="4"/>
      <c r="MDF83" s="4"/>
      <c r="MDG83" s="4"/>
      <c r="MDH83" s="4"/>
      <c r="MDI83" s="4"/>
      <c r="MDJ83" s="4"/>
      <c r="MDK83" s="4"/>
      <c r="MDL83" s="4"/>
      <c r="MDM83" s="4"/>
      <c r="MDN83" s="4"/>
      <c r="MDO83" s="4"/>
      <c r="MDP83" s="4"/>
      <c r="MDQ83" s="4"/>
      <c r="MDR83" s="4"/>
      <c r="MDS83" s="4"/>
      <c r="MDT83" s="4"/>
      <c r="MDU83" s="4"/>
      <c r="MDV83" s="4"/>
      <c r="MDW83" s="4"/>
      <c r="MDX83" s="4"/>
      <c r="MDY83" s="4"/>
      <c r="MDZ83" s="4"/>
      <c r="MEA83" s="4"/>
      <c r="MEB83" s="4"/>
      <c r="MEC83" s="4"/>
      <c r="MED83" s="4"/>
      <c r="MEE83" s="4"/>
      <c r="MEF83" s="4"/>
      <c r="MEG83" s="4"/>
      <c r="MEH83" s="4"/>
      <c r="MEI83" s="4"/>
      <c r="MEJ83" s="4"/>
      <c r="MEK83" s="4"/>
      <c r="MEL83" s="4"/>
      <c r="MEM83" s="4"/>
      <c r="MEN83" s="4"/>
      <c r="MEO83" s="4"/>
      <c r="MEP83" s="4"/>
      <c r="MEQ83" s="4"/>
      <c r="MER83" s="4"/>
      <c r="MES83" s="4"/>
      <c r="MET83" s="4"/>
      <c r="MEU83" s="4"/>
      <c r="MEV83" s="4"/>
      <c r="MEW83" s="4"/>
      <c r="MEX83" s="4"/>
      <c r="MEY83" s="4"/>
      <c r="MEZ83" s="4"/>
      <c r="MFA83" s="4"/>
      <c r="MFB83" s="4"/>
      <c r="MFC83" s="4"/>
      <c r="MFD83" s="4"/>
      <c r="MFE83" s="4"/>
      <c r="MFF83" s="4"/>
      <c r="MFG83" s="4"/>
      <c r="MFH83" s="4"/>
      <c r="MFI83" s="4"/>
      <c r="MFJ83" s="4"/>
      <c r="MFK83" s="4"/>
      <c r="MFL83" s="4"/>
      <c r="MFM83" s="4"/>
      <c r="MFN83" s="4"/>
      <c r="MFO83" s="4"/>
      <c r="MFP83" s="4"/>
      <c r="MFQ83" s="4"/>
      <c r="MFR83" s="4"/>
      <c r="MFS83" s="4"/>
      <c r="MFT83" s="4"/>
      <c r="MFU83" s="4"/>
      <c r="MFV83" s="4"/>
      <c r="MFW83" s="4"/>
      <c r="MFX83" s="4"/>
      <c r="MFY83" s="4"/>
      <c r="MFZ83" s="4"/>
      <c r="MGA83" s="4"/>
      <c r="MGB83" s="4"/>
      <c r="MGC83" s="4"/>
      <c r="MGD83" s="4"/>
      <c r="MGE83" s="4"/>
      <c r="MGF83" s="4"/>
      <c r="MGG83" s="4"/>
      <c r="MGH83" s="4"/>
      <c r="MGI83" s="4"/>
      <c r="MGJ83" s="4"/>
      <c r="MGK83" s="4"/>
      <c r="MGL83" s="4"/>
      <c r="MGM83" s="4"/>
      <c r="MGN83" s="4"/>
      <c r="MGO83" s="4"/>
      <c r="MGP83" s="4"/>
      <c r="MGQ83" s="4"/>
      <c r="MGR83" s="4"/>
      <c r="MGS83" s="4"/>
      <c r="MGT83" s="4"/>
      <c r="MGU83" s="4"/>
      <c r="MGV83" s="4"/>
      <c r="MGW83" s="4"/>
      <c r="MGX83" s="4"/>
      <c r="MGY83" s="4"/>
      <c r="MGZ83" s="4"/>
      <c r="MHA83" s="4"/>
      <c r="MHB83" s="4"/>
      <c r="MHC83" s="4"/>
      <c r="MHD83" s="4"/>
      <c r="MHE83" s="4"/>
      <c r="MHF83" s="4"/>
      <c r="MHG83" s="4"/>
      <c r="MHH83" s="4"/>
      <c r="MHI83" s="4"/>
      <c r="MHJ83" s="4"/>
      <c r="MHK83" s="4"/>
      <c r="MHL83" s="4"/>
      <c r="MHM83" s="4"/>
      <c r="MHN83" s="4"/>
      <c r="MHO83" s="4"/>
      <c r="MHP83" s="4"/>
      <c r="MHQ83" s="4"/>
      <c r="MHR83" s="4"/>
      <c r="MHS83" s="4"/>
      <c r="MHT83" s="4"/>
      <c r="MHU83" s="4"/>
      <c r="MHV83" s="4"/>
      <c r="MHW83" s="4"/>
      <c r="MHX83" s="4"/>
      <c r="MHY83" s="4"/>
      <c r="MHZ83" s="4"/>
      <c r="MIA83" s="4"/>
      <c r="MIB83" s="4"/>
      <c r="MIC83" s="4"/>
      <c r="MID83" s="4"/>
      <c r="MIE83" s="4"/>
      <c r="MIF83" s="4"/>
      <c r="MIG83" s="4"/>
      <c r="MIH83" s="4"/>
      <c r="MII83" s="4"/>
      <c r="MIJ83" s="4"/>
      <c r="MIK83" s="4"/>
      <c r="MIL83" s="4"/>
      <c r="MIM83" s="4"/>
      <c r="MIN83" s="4"/>
      <c r="MIO83" s="4"/>
      <c r="MIP83" s="4"/>
      <c r="MIQ83" s="4"/>
      <c r="MIR83" s="4"/>
      <c r="MIS83" s="4"/>
      <c r="MIT83" s="4"/>
      <c r="MIU83" s="4"/>
      <c r="MIV83" s="4"/>
      <c r="MIW83" s="4"/>
      <c r="MIX83" s="4"/>
      <c r="MIY83" s="4"/>
      <c r="MIZ83" s="4"/>
      <c r="MJA83" s="4"/>
      <c r="MJB83" s="4"/>
      <c r="MJC83" s="4"/>
      <c r="MJD83" s="4"/>
      <c r="MJE83" s="4"/>
      <c r="MJF83" s="4"/>
      <c r="MJG83" s="4"/>
      <c r="MJH83" s="4"/>
      <c r="MJI83" s="4"/>
      <c r="MJJ83" s="4"/>
      <c r="MJK83" s="4"/>
      <c r="MJL83" s="4"/>
      <c r="MJM83" s="4"/>
      <c r="MJN83" s="4"/>
      <c r="MJO83" s="4"/>
      <c r="MJP83" s="4"/>
      <c r="MJQ83" s="4"/>
      <c r="MJR83" s="4"/>
      <c r="MJS83" s="4"/>
      <c r="MJT83" s="4"/>
      <c r="MJU83" s="4"/>
      <c r="MJV83" s="4"/>
      <c r="MJW83" s="4"/>
      <c r="MJX83" s="4"/>
      <c r="MJY83" s="4"/>
      <c r="MJZ83" s="4"/>
      <c r="MKA83" s="4"/>
      <c r="MKB83" s="4"/>
      <c r="MKC83" s="4"/>
      <c r="MKD83" s="4"/>
      <c r="MKE83" s="4"/>
      <c r="MKF83" s="4"/>
      <c r="MKG83" s="4"/>
      <c r="MKH83" s="4"/>
      <c r="MKI83" s="4"/>
      <c r="MKJ83" s="4"/>
      <c r="MKK83" s="4"/>
      <c r="MKL83" s="4"/>
      <c r="MKM83" s="4"/>
      <c r="MKN83" s="4"/>
      <c r="MKO83" s="4"/>
      <c r="MKP83" s="4"/>
      <c r="MKQ83" s="4"/>
      <c r="MKR83" s="4"/>
      <c r="MKS83" s="4"/>
      <c r="MKT83" s="4"/>
      <c r="MKU83" s="4"/>
      <c r="MKV83" s="4"/>
      <c r="MKW83" s="4"/>
      <c r="MKX83" s="4"/>
      <c r="MKY83" s="4"/>
      <c r="MKZ83" s="4"/>
      <c r="MLA83" s="4"/>
      <c r="MLB83" s="4"/>
      <c r="MLC83" s="4"/>
      <c r="MLD83" s="4"/>
      <c r="MLE83" s="4"/>
      <c r="MLF83" s="4"/>
      <c r="MLG83" s="4"/>
      <c r="MLH83" s="4"/>
      <c r="MLI83" s="4"/>
      <c r="MLJ83" s="4"/>
      <c r="MLK83" s="4"/>
      <c r="MLL83" s="4"/>
      <c r="MLM83" s="4"/>
      <c r="MLN83" s="4"/>
      <c r="MLO83" s="4"/>
      <c r="MLP83" s="4"/>
      <c r="MLQ83" s="4"/>
      <c r="MLR83" s="4"/>
      <c r="MLS83" s="4"/>
      <c r="MLT83" s="4"/>
      <c r="MLU83" s="4"/>
      <c r="MLV83" s="4"/>
      <c r="MLW83" s="4"/>
      <c r="MLX83" s="4"/>
      <c r="MLY83" s="4"/>
      <c r="MLZ83" s="4"/>
      <c r="MMA83" s="4"/>
      <c r="MMB83" s="4"/>
      <c r="MMC83" s="4"/>
      <c r="MMD83" s="4"/>
      <c r="MME83" s="4"/>
      <c r="MMF83" s="4"/>
      <c r="MMG83" s="4"/>
      <c r="MMH83" s="4"/>
      <c r="MMI83" s="4"/>
      <c r="MMJ83" s="4"/>
      <c r="MMK83" s="4"/>
      <c r="MML83" s="4"/>
      <c r="MMM83" s="4"/>
      <c r="MMN83" s="4"/>
      <c r="MMO83" s="4"/>
      <c r="MMP83" s="4"/>
      <c r="MMQ83" s="4"/>
      <c r="MMR83" s="4"/>
      <c r="MMS83" s="4"/>
      <c r="MMT83" s="4"/>
      <c r="MMU83" s="4"/>
      <c r="MMV83" s="4"/>
      <c r="MMW83" s="4"/>
      <c r="MMX83" s="4"/>
      <c r="MMY83" s="4"/>
      <c r="MMZ83" s="4"/>
      <c r="MNA83" s="4"/>
      <c r="MNB83" s="4"/>
      <c r="MNC83" s="4"/>
      <c r="MND83" s="4"/>
      <c r="MNE83" s="4"/>
      <c r="MNF83" s="4"/>
      <c r="MNG83" s="4"/>
      <c r="MNH83" s="4"/>
      <c r="MNI83" s="4"/>
      <c r="MNJ83" s="4"/>
      <c r="MNK83" s="4"/>
      <c r="MNL83" s="4"/>
      <c r="MNM83" s="4"/>
      <c r="MNN83" s="4"/>
      <c r="MNO83" s="4"/>
      <c r="MNP83" s="4"/>
      <c r="MNQ83" s="4"/>
      <c r="MNR83" s="4"/>
      <c r="MNS83" s="4"/>
      <c r="MNT83" s="4"/>
      <c r="MNU83" s="4"/>
      <c r="MNV83" s="4"/>
      <c r="MNW83" s="4"/>
      <c r="MNX83" s="4"/>
      <c r="MNY83" s="4"/>
      <c r="MNZ83" s="4"/>
      <c r="MOA83" s="4"/>
      <c r="MOB83" s="4"/>
      <c r="MOC83" s="4"/>
      <c r="MOD83" s="4"/>
      <c r="MOE83" s="4"/>
      <c r="MOF83" s="4"/>
      <c r="MOG83" s="4"/>
      <c r="MOH83" s="4"/>
      <c r="MOI83" s="4"/>
      <c r="MOJ83" s="4"/>
      <c r="MOK83" s="4"/>
      <c r="MOL83" s="4"/>
      <c r="MOM83" s="4"/>
      <c r="MON83" s="4"/>
      <c r="MOO83" s="4"/>
      <c r="MOP83" s="4"/>
      <c r="MOQ83" s="4"/>
      <c r="MOR83" s="4"/>
      <c r="MOS83" s="4"/>
      <c r="MOT83" s="4"/>
      <c r="MOU83" s="4"/>
      <c r="MOV83" s="4"/>
      <c r="MOW83" s="4"/>
      <c r="MOX83" s="4"/>
      <c r="MOY83" s="4"/>
      <c r="MOZ83" s="4"/>
      <c r="MPA83" s="4"/>
      <c r="MPB83" s="4"/>
      <c r="MPC83" s="4"/>
      <c r="MPD83" s="4"/>
      <c r="MPE83" s="4"/>
      <c r="MPF83" s="4"/>
      <c r="MPG83" s="4"/>
      <c r="MPH83" s="4"/>
      <c r="MPI83" s="4"/>
      <c r="MPJ83" s="4"/>
      <c r="MPK83" s="4"/>
      <c r="MPL83" s="4"/>
      <c r="MPM83" s="4"/>
      <c r="MPN83" s="4"/>
      <c r="MPO83" s="4"/>
      <c r="MPP83" s="4"/>
      <c r="MPQ83" s="4"/>
      <c r="MPR83" s="4"/>
      <c r="MPS83" s="4"/>
      <c r="MPT83" s="4"/>
      <c r="MPU83" s="4"/>
      <c r="MPV83" s="4"/>
      <c r="MPW83" s="4"/>
      <c r="MPX83" s="4"/>
      <c r="MPY83" s="4"/>
      <c r="MPZ83" s="4"/>
      <c r="MQA83" s="4"/>
      <c r="MQB83" s="4"/>
      <c r="MQC83" s="4"/>
      <c r="MQD83" s="4"/>
      <c r="MQE83" s="4"/>
      <c r="MQF83" s="4"/>
      <c r="MQG83" s="4"/>
      <c r="MQH83" s="4"/>
      <c r="MQI83" s="4"/>
      <c r="MQJ83" s="4"/>
      <c r="MQK83" s="4"/>
      <c r="MQL83" s="4"/>
      <c r="MQM83" s="4"/>
      <c r="MQN83" s="4"/>
      <c r="MQO83" s="4"/>
      <c r="MQP83" s="4"/>
      <c r="MQQ83" s="4"/>
      <c r="MQR83" s="4"/>
      <c r="MQS83" s="4"/>
      <c r="MQT83" s="4"/>
      <c r="MQU83" s="4"/>
      <c r="MQV83" s="4"/>
      <c r="MQW83" s="4"/>
      <c r="MQX83" s="4"/>
      <c r="MQY83" s="4"/>
      <c r="MQZ83" s="4"/>
      <c r="MRA83" s="4"/>
      <c r="MRB83" s="4"/>
      <c r="MRC83" s="4"/>
      <c r="MRD83" s="4"/>
      <c r="MRE83" s="4"/>
      <c r="MRF83" s="4"/>
      <c r="MRG83" s="4"/>
      <c r="MRH83" s="4"/>
      <c r="MRI83" s="4"/>
      <c r="MRJ83" s="4"/>
      <c r="MRK83" s="4"/>
      <c r="MRL83" s="4"/>
      <c r="MRM83" s="4"/>
      <c r="MRN83" s="4"/>
      <c r="MRO83" s="4"/>
      <c r="MRP83" s="4"/>
      <c r="MRQ83" s="4"/>
      <c r="MRR83" s="4"/>
      <c r="MRS83" s="4"/>
      <c r="MRT83" s="4"/>
      <c r="MRU83" s="4"/>
      <c r="MRV83" s="4"/>
      <c r="MRW83" s="4"/>
      <c r="MRX83" s="4"/>
      <c r="MRY83" s="4"/>
      <c r="MRZ83" s="4"/>
      <c r="MSA83" s="4"/>
      <c r="MSB83" s="4"/>
      <c r="MSC83" s="4"/>
      <c r="MSD83" s="4"/>
      <c r="MSE83" s="4"/>
      <c r="MSF83" s="4"/>
      <c r="MSG83" s="4"/>
      <c r="MSH83" s="4"/>
      <c r="MSI83" s="4"/>
      <c r="MSJ83" s="4"/>
      <c r="MSK83" s="4"/>
      <c r="MSL83" s="4"/>
      <c r="MSM83" s="4"/>
      <c r="MSN83" s="4"/>
      <c r="MSO83" s="4"/>
      <c r="MSP83" s="4"/>
      <c r="MSQ83" s="4"/>
      <c r="MSR83" s="4"/>
      <c r="MSS83" s="4"/>
      <c r="MST83" s="4"/>
      <c r="MSU83" s="4"/>
      <c r="MSV83" s="4"/>
      <c r="MSW83" s="4"/>
      <c r="MSX83" s="4"/>
      <c r="MSY83" s="4"/>
      <c r="MSZ83" s="4"/>
      <c r="MTA83" s="4"/>
      <c r="MTB83" s="4"/>
      <c r="MTC83" s="4"/>
      <c r="MTD83" s="4"/>
      <c r="MTE83" s="4"/>
      <c r="MTF83" s="4"/>
      <c r="MTG83" s="4"/>
      <c r="MTH83" s="4"/>
      <c r="MTI83" s="4"/>
      <c r="MTJ83" s="4"/>
      <c r="MTK83" s="4"/>
      <c r="MTL83" s="4"/>
      <c r="MTM83" s="4"/>
      <c r="MTN83" s="4"/>
      <c r="MTO83" s="4"/>
      <c r="MTP83" s="4"/>
      <c r="MTQ83" s="4"/>
      <c r="MTR83" s="4"/>
      <c r="MTS83" s="4"/>
      <c r="MTT83" s="4"/>
      <c r="MTU83" s="4"/>
      <c r="MTV83" s="4"/>
      <c r="MTW83" s="4"/>
      <c r="MTX83" s="4"/>
      <c r="MTY83" s="4"/>
      <c r="MTZ83" s="4"/>
      <c r="MUA83" s="4"/>
      <c r="MUB83" s="4"/>
      <c r="MUC83" s="4"/>
      <c r="MUD83" s="4"/>
      <c r="MUE83" s="4"/>
      <c r="MUF83" s="4"/>
      <c r="MUG83" s="4"/>
      <c r="MUH83" s="4"/>
      <c r="MUI83" s="4"/>
      <c r="MUJ83" s="4"/>
      <c r="MUK83" s="4"/>
      <c r="MUL83" s="4"/>
      <c r="MUM83" s="4"/>
      <c r="MUN83" s="4"/>
      <c r="MUO83" s="4"/>
      <c r="MUP83" s="4"/>
      <c r="MUQ83" s="4"/>
      <c r="MUR83" s="4"/>
      <c r="MUS83" s="4"/>
      <c r="MUT83" s="4"/>
      <c r="MUU83" s="4"/>
      <c r="MUV83" s="4"/>
      <c r="MUW83" s="4"/>
      <c r="MUX83" s="4"/>
      <c r="MUY83" s="4"/>
      <c r="MUZ83" s="4"/>
      <c r="MVA83" s="4"/>
      <c r="MVB83" s="4"/>
      <c r="MVC83" s="4"/>
      <c r="MVD83" s="4"/>
      <c r="MVE83" s="4"/>
      <c r="MVF83" s="4"/>
      <c r="MVG83" s="4"/>
      <c r="MVH83" s="4"/>
      <c r="MVI83" s="4"/>
      <c r="MVJ83" s="4"/>
      <c r="MVK83" s="4"/>
      <c r="MVL83" s="4"/>
      <c r="MVM83" s="4"/>
      <c r="MVN83" s="4"/>
      <c r="MVO83" s="4"/>
      <c r="MVP83" s="4"/>
      <c r="MVQ83" s="4"/>
      <c r="MVR83" s="4"/>
      <c r="MVS83" s="4"/>
      <c r="MVT83" s="4"/>
      <c r="MVU83" s="4"/>
      <c r="MVV83" s="4"/>
      <c r="MVW83" s="4"/>
      <c r="MVX83" s="4"/>
      <c r="MVY83" s="4"/>
      <c r="MVZ83" s="4"/>
      <c r="MWA83" s="4"/>
      <c r="MWB83" s="4"/>
      <c r="MWC83" s="4"/>
      <c r="MWD83" s="4"/>
      <c r="MWE83" s="4"/>
      <c r="MWF83" s="4"/>
      <c r="MWG83" s="4"/>
      <c r="MWH83" s="4"/>
      <c r="MWI83" s="4"/>
      <c r="MWJ83" s="4"/>
      <c r="MWK83" s="4"/>
      <c r="MWL83" s="4"/>
      <c r="MWM83" s="4"/>
      <c r="MWN83" s="4"/>
      <c r="MWO83" s="4"/>
      <c r="MWP83" s="4"/>
      <c r="MWQ83" s="4"/>
      <c r="MWR83" s="4"/>
      <c r="MWS83" s="4"/>
      <c r="MWT83" s="4"/>
      <c r="MWU83" s="4"/>
      <c r="MWV83" s="4"/>
      <c r="MWW83" s="4"/>
      <c r="MWX83" s="4"/>
      <c r="MWY83" s="4"/>
      <c r="MWZ83" s="4"/>
      <c r="MXA83" s="4"/>
      <c r="MXB83" s="4"/>
      <c r="MXC83" s="4"/>
      <c r="MXD83" s="4"/>
      <c r="MXE83" s="4"/>
      <c r="MXF83" s="4"/>
      <c r="MXG83" s="4"/>
      <c r="MXH83" s="4"/>
      <c r="MXI83" s="4"/>
      <c r="MXJ83" s="4"/>
      <c r="MXK83" s="4"/>
      <c r="MXL83" s="4"/>
      <c r="MXM83" s="4"/>
      <c r="MXN83" s="4"/>
      <c r="MXO83" s="4"/>
      <c r="MXP83" s="4"/>
      <c r="MXQ83" s="4"/>
      <c r="MXR83" s="4"/>
      <c r="MXS83" s="4"/>
      <c r="MXT83" s="4"/>
      <c r="MXU83" s="4"/>
      <c r="MXV83" s="4"/>
      <c r="MXW83" s="4"/>
      <c r="MXX83" s="4"/>
      <c r="MXY83" s="4"/>
      <c r="MXZ83" s="4"/>
      <c r="MYA83" s="4"/>
      <c r="MYB83" s="4"/>
      <c r="MYC83" s="4"/>
      <c r="MYD83" s="4"/>
      <c r="MYE83" s="4"/>
      <c r="MYF83" s="4"/>
      <c r="MYG83" s="4"/>
      <c r="MYH83" s="4"/>
      <c r="MYI83" s="4"/>
      <c r="MYJ83" s="4"/>
      <c r="MYK83" s="4"/>
      <c r="MYL83" s="4"/>
      <c r="MYM83" s="4"/>
      <c r="MYN83" s="4"/>
      <c r="MYO83" s="4"/>
      <c r="MYP83" s="4"/>
      <c r="MYQ83" s="4"/>
      <c r="MYR83" s="4"/>
      <c r="MYS83" s="4"/>
      <c r="MYT83" s="4"/>
      <c r="MYU83" s="4"/>
      <c r="MYV83" s="4"/>
      <c r="MYW83" s="4"/>
      <c r="MYX83" s="4"/>
      <c r="MYY83" s="4"/>
      <c r="MYZ83" s="4"/>
      <c r="MZA83" s="4"/>
      <c r="MZB83" s="4"/>
      <c r="MZC83" s="4"/>
      <c r="MZD83" s="4"/>
      <c r="MZE83" s="4"/>
      <c r="MZF83" s="4"/>
      <c r="MZG83" s="4"/>
      <c r="MZH83" s="4"/>
      <c r="MZI83" s="4"/>
      <c r="MZJ83" s="4"/>
      <c r="MZK83" s="4"/>
      <c r="MZL83" s="4"/>
      <c r="MZM83" s="4"/>
      <c r="MZN83" s="4"/>
      <c r="MZO83" s="4"/>
      <c r="MZP83" s="4"/>
      <c r="MZQ83" s="4"/>
      <c r="MZR83" s="4"/>
      <c r="MZS83" s="4"/>
      <c r="MZT83" s="4"/>
      <c r="MZU83" s="4"/>
      <c r="MZV83" s="4"/>
      <c r="MZW83" s="4"/>
      <c r="MZX83" s="4"/>
      <c r="MZY83" s="4"/>
      <c r="MZZ83" s="4"/>
      <c r="NAA83" s="4"/>
      <c r="NAB83" s="4"/>
      <c r="NAC83" s="4"/>
      <c r="NAD83" s="4"/>
      <c r="NAE83" s="4"/>
      <c r="NAF83" s="4"/>
      <c r="NAG83" s="4"/>
      <c r="NAH83" s="4"/>
      <c r="NAI83" s="4"/>
      <c r="NAJ83" s="4"/>
      <c r="NAK83" s="4"/>
      <c r="NAL83" s="4"/>
      <c r="NAM83" s="4"/>
      <c r="NAN83" s="4"/>
      <c r="NAO83" s="4"/>
      <c r="NAP83" s="4"/>
      <c r="NAQ83" s="4"/>
      <c r="NAR83" s="4"/>
      <c r="NAS83" s="4"/>
      <c r="NAT83" s="4"/>
      <c r="NAU83" s="4"/>
      <c r="NAV83" s="4"/>
      <c r="NAW83" s="4"/>
      <c r="NAX83" s="4"/>
      <c r="NAY83" s="4"/>
      <c r="NAZ83" s="4"/>
      <c r="NBA83" s="4"/>
      <c r="NBB83" s="4"/>
      <c r="NBC83" s="4"/>
      <c r="NBD83" s="4"/>
      <c r="NBE83" s="4"/>
      <c r="NBF83" s="4"/>
      <c r="NBG83" s="4"/>
      <c r="NBH83" s="4"/>
      <c r="NBI83" s="4"/>
      <c r="NBJ83" s="4"/>
      <c r="NBK83" s="4"/>
      <c r="NBL83" s="4"/>
      <c r="NBM83" s="4"/>
      <c r="NBN83" s="4"/>
      <c r="NBO83" s="4"/>
      <c r="NBP83" s="4"/>
      <c r="NBQ83" s="4"/>
      <c r="NBR83" s="4"/>
      <c r="NBS83" s="4"/>
      <c r="NBT83" s="4"/>
      <c r="NBU83" s="4"/>
      <c r="NBV83" s="4"/>
      <c r="NBW83" s="4"/>
      <c r="NBX83" s="4"/>
      <c r="NBY83" s="4"/>
      <c r="NBZ83" s="4"/>
      <c r="NCA83" s="4"/>
      <c r="NCB83" s="4"/>
      <c r="NCC83" s="4"/>
      <c r="NCD83" s="4"/>
      <c r="NCE83" s="4"/>
      <c r="NCF83" s="4"/>
      <c r="NCG83" s="4"/>
      <c r="NCH83" s="4"/>
      <c r="NCI83" s="4"/>
      <c r="NCJ83" s="4"/>
      <c r="NCK83" s="4"/>
      <c r="NCL83" s="4"/>
      <c r="NCM83" s="4"/>
      <c r="NCN83" s="4"/>
      <c r="NCO83" s="4"/>
      <c r="NCP83" s="4"/>
      <c r="NCQ83" s="4"/>
      <c r="NCR83" s="4"/>
      <c r="NCS83" s="4"/>
      <c r="NCT83" s="4"/>
      <c r="NCU83" s="4"/>
      <c r="NCV83" s="4"/>
      <c r="NCW83" s="4"/>
      <c r="NCX83" s="4"/>
      <c r="NCY83" s="4"/>
      <c r="NCZ83" s="4"/>
      <c r="NDA83" s="4"/>
      <c r="NDB83" s="4"/>
      <c r="NDC83" s="4"/>
      <c r="NDD83" s="4"/>
      <c r="NDE83" s="4"/>
      <c r="NDF83" s="4"/>
      <c r="NDG83" s="4"/>
      <c r="NDH83" s="4"/>
      <c r="NDI83" s="4"/>
      <c r="NDJ83" s="4"/>
      <c r="NDK83" s="4"/>
      <c r="NDL83" s="4"/>
      <c r="NDM83" s="4"/>
      <c r="NDN83" s="4"/>
      <c r="NDO83" s="4"/>
      <c r="NDP83" s="4"/>
      <c r="NDQ83" s="4"/>
      <c r="NDR83" s="4"/>
      <c r="NDS83" s="4"/>
      <c r="NDT83" s="4"/>
      <c r="NDU83" s="4"/>
      <c r="NDV83" s="4"/>
      <c r="NDW83" s="4"/>
      <c r="NDX83" s="4"/>
      <c r="NDY83" s="4"/>
      <c r="NDZ83" s="4"/>
      <c r="NEA83" s="4"/>
      <c r="NEB83" s="4"/>
      <c r="NEC83" s="4"/>
      <c r="NED83" s="4"/>
      <c r="NEE83" s="4"/>
      <c r="NEF83" s="4"/>
      <c r="NEG83" s="4"/>
      <c r="NEH83" s="4"/>
      <c r="NEI83" s="4"/>
      <c r="NEJ83" s="4"/>
      <c r="NEK83" s="4"/>
      <c r="NEL83" s="4"/>
      <c r="NEM83" s="4"/>
      <c r="NEN83" s="4"/>
      <c r="NEO83" s="4"/>
      <c r="NEP83" s="4"/>
      <c r="NEQ83" s="4"/>
      <c r="NER83" s="4"/>
      <c r="NES83" s="4"/>
      <c r="NET83" s="4"/>
      <c r="NEU83" s="4"/>
      <c r="NEV83" s="4"/>
      <c r="NEW83" s="4"/>
      <c r="NEX83" s="4"/>
      <c r="NEY83" s="4"/>
      <c r="NEZ83" s="4"/>
      <c r="NFA83" s="4"/>
      <c r="NFB83" s="4"/>
      <c r="NFC83" s="4"/>
      <c r="NFD83" s="4"/>
      <c r="NFE83" s="4"/>
      <c r="NFF83" s="4"/>
      <c r="NFG83" s="4"/>
      <c r="NFH83" s="4"/>
      <c r="NFI83" s="4"/>
      <c r="NFJ83" s="4"/>
      <c r="NFK83" s="4"/>
      <c r="NFL83" s="4"/>
      <c r="NFM83" s="4"/>
      <c r="NFN83" s="4"/>
      <c r="NFO83" s="4"/>
      <c r="NFP83" s="4"/>
      <c r="NFQ83" s="4"/>
      <c r="NFR83" s="4"/>
      <c r="NFS83" s="4"/>
      <c r="NFT83" s="4"/>
      <c r="NFU83" s="4"/>
      <c r="NFV83" s="4"/>
      <c r="NFW83" s="4"/>
      <c r="NFX83" s="4"/>
      <c r="NFY83" s="4"/>
      <c r="NFZ83" s="4"/>
      <c r="NGA83" s="4"/>
      <c r="NGB83" s="4"/>
      <c r="NGC83" s="4"/>
      <c r="NGD83" s="4"/>
      <c r="NGE83" s="4"/>
      <c r="NGF83" s="4"/>
      <c r="NGG83" s="4"/>
      <c r="NGH83" s="4"/>
      <c r="NGI83" s="4"/>
      <c r="NGJ83" s="4"/>
      <c r="NGK83" s="4"/>
      <c r="NGL83" s="4"/>
      <c r="NGM83" s="4"/>
      <c r="NGN83" s="4"/>
      <c r="NGO83" s="4"/>
      <c r="NGP83" s="4"/>
      <c r="NGQ83" s="4"/>
      <c r="NGR83" s="4"/>
      <c r="NGS83" s="4"/>
      <c r="NGT83" s="4"/>
      <c r="NGU83" s="4"/>
      <c r="NGV83" s="4"/>
      <c r="NGW83" s="4"/>
      <c r="NGX83" s="4"/>
      <c r="NGY83" s="4"/>
      <c r="NGZ83" s="4"/>
      <c r="NHA83" s="4"/>
      <c r="NHB83" s="4"/>
      <c r="NHC83" s="4"/>
      <c r="NHD83" s="4"/>
      <c r="NHE83" s="4"/>
      <c r="NHF83" s="4"/>
      <c r="NHG83" s="4"/>
      <c r="NHH83" s="4"/>
      <c r="NHI83" s="4"/>
      <c r="NHJ83" s="4"/>
      <c r="NHK83" s="4"/>
      <c r="NHL83" s="4"/>
      <c r="NHM83" s="4"/>
      <c r="NHN83" s="4"/>
      <c r="NHO83" s="4"/>
      <c r="NHP83" s="4"/>
      <c r="NHQ83" s="4"/>
      <c r="NHR83" s="4"/>
      <c r="NHS83" s="4"/>
      <c r="NHT83" s="4"/>
      <c r="NHU83" s="4"/>
      <c r="NHV83" s="4"/>
      <c r="NHW83" s="4"/>
      <c r="NHX83" s="4"/>
      <c r="NHY83" s="4"/>
      <c r="NHZ83" s="4"/>
      <c r="NIA83" s="4"/>
      <c r="NIB83" s="4"/>
      <c r="NIC83" s="4"/>
      <c r="NID83" s="4"/>
      <c r="NIE83" s="4"/>
      <c r="NIF83" s="4"/>
      <c r="NIG83" s="4"/>
      <c r="NIH83" s="4"/>
      <c r="NII83" s="4"/>
      <c r="NIJ83" s="4"/>
      <c r="NIK83" s="4"/>
      <c r="NIL83" s="4"/>
      <c r="NIM83" s="4"/>
      <c r="NIN83" s="4"/>
      <c r="NIO83" s="4"/>
      <c r="NIP83" s="4"/>
      <c r="NIQ83" s="4"/>
      <c r="NIR83" s="4"/>
      <c r="NIS83" s="4"/>
      <c r="NIT83" s="4"/>
      <c r="NIU83" s="4"/>
      <c r="NIV83" s="4"/>
      <c r="NIW83" s="4"/>
      <c r="NIX83" s="4"/>
      <c r="NIY83" s="4"/>
      <c r="NIZ83" s="4"/>
      <c r="NJA83" s="4"/>
      <c r="NJB83" s="4"/>
      <c r="NJC83" s="4"/>
      <c r="NJD83" s="4"/>
      <c r="NJE83" s="4"/>
      <c r="NJF83" s="4"/>
      <c r="NJG83" s="4"/>
      <c r="NJH83" s="4"/>
      <c r="NJI83" s="4"/>
      <c r="NJJ83" s="4"/>
      <c r="NJK83" s="4"/>
      <c r="NJL83" s="4"/>
      <c r="NJM83" s="4"/>
      <c r="NJN83" s="4"/>
      <c r="NJO83" s="4"/>
      <c r="NJP83" s="4"/>
      <c r="NJQ83" s="4"/>
      <c r="NJR83" s="4"/>
      <c r="NJS83" s="4"/>
      <c r="NJT83" s="4"/>
      <c r="NJU83" s="4"/>
      <c r="NJV83" s="4"/>
      <c r="NJW83" s="4"/>
      <c r="NJX83" s="4"/>
      <c r="NJY83" s="4"/>
      <c r="NJZ83" s="4"/>
      <c r="NKA83" s="4"/>
      <c r="NKB83" s="4"/>
      <c r="NKC83" s="4"/>
      <c r="NKD83" s="4"/>
      <c r="NKE83" s="4"/>
      <c r="NKF83" s="4"/>
      <c r="NKG83" s="4"/>
      <c r="NKH83" s="4"/>
      <c r="NKI83" s="4"/>
      <c r="NKJ83" s="4"/>
      <c r="NKK83" s="4"/>
      <c r="NKL83" s="4"/>
      <c r="NKM83" s="4"/>
      <c r="NKN83" s="4"/>
      <c r="NKO83" s="4"/>
      <c r="NKP83" s="4"/>
      <c r="NKQ83" s="4"/>
      <c r="NKR83" s="4"/>
      <c r="NKS83" s="4"/>
      <c r="NKT83" s="4"/>
      <c r="NKU83" s="4"/>
      <c r="NKV83" s="4"/>
      <c r="NKW83" s="4"/>
      <c r="NKX83" s="4"/>
      <c r="NKY83" s="4"/>
      <c r="NKZ83" s="4"/>
      <c r="NLA83" s="4"/>
      <c r="NLB83" s="4"/>
      <c r="NLC83" s="4"/>
      <c r="NLD83" s="4"/>
      <c r="NLE83" s="4"/>
      <c r="NLF83" s="4"/>
      <c r="NLG83" s="4"/>
      <c r="NLH83" s="4"/>
      <c r="NLI83" s="4"/>
      <c r="NLJ83" s="4"/>
      <c r="NLK83" s="4"/>
      <c r="NLL83" s="4"/>
      <c r="NLM83" s="4"/>
      <c r="NLN83" s="4"/>
      <c r="NLO83" s="4"/>
      <c r="NLP83" s="4"/>
      <c r="NLQ83" s="4"/>
      <c r="NLR83" s="4"/>
      <c r="NLS83" s="4"/>
      <c r="NLT83" s="4"/>
      <c r="NLU83" s="4"/>
      <c r="NLV83" s="4"/>
      <c r="NLW83" s="4"/>
      <c r="NLX83" s="4"/>
      <c r="NLY83" s="4"/>
      <c r="NLZ83" s="4"/>
      <c r="NMA83" s="4"/>
      <c r="NMB83" s="4"/>
      <c r="NMC83" s="4"/>
      <c r="NMD83" s="4"/>
      <c r="NME83" s="4"/>
      <c r="NMF83" s="4"/>
      <c r="NMG83" s="4"/>
      <c r="NMH83" s="4"/>
      <c r="NMI83" s="4"/>
      <c r="NMJ83" s="4"/>
      <c r="NMK83" s="4"/>
      <c r="NML83" s="4"/>
      <c r="NMM83" s="4"/>
      <c r="NMN83" s="4"/>
      <c r="NMO83" s="4"/>
      <c r="NMP83" s="4"/>
      <c r="NMQ83" s="4"/>
      <c r="NMR83" s="4"/>
      <c r="NMS83" s="4"/>
      <c r="NMT83" s="4"/>
      <c r="NMU83" s="4"/>
      <c r="NMV83" s="4"/>
      <c r="NMW83" s="4"/>
      <c r="NMX83" s="4"/>
      <c r="NMY83" s="4"/>
      <c r="NMZ83" s="4"/>
      <c r="NNA83" s="4"/>
      <c r="NNB83" s="4"/>
      <c r="NNC83" s="4"/>
      <c r="NND83" s="4"/>
      <c r="NNE83" s="4"/>
      <c r="NNF83" s="4"/>
      <c r="NNG83" s="4"/>
      <c r="NNH83" s="4"/>
      <c r="NNI83" s="4"/>
      <c r="NNJ83" s="4"/>
      <c r="NNK83" s="4"/>
      <c r="NNL83" s="4"/>
      <c r="NNM83" s="4"/>
      <c r="NNN83" s="4"/>
      <c r="NNO83" s="4"/>
      <c r="NNP83" s="4"/>
      <c r="NNQ83" s="4"/>
      <c r="NNR83" s="4"/>
      <c r="NNS83" s="4"/>
      <c r="NNT83" s="4"/>
      <c r="NNU83" s="4"/>
      <c r="NNV83" s="4"/>
      <c r="NNW83" s="4"/>
      <c r="NNX83" s="4"/>
      <c r="NNY83" s="4"/>
      <c r="NNZ83" s="4"/>
      <c r="NOA83" s="4"/>
      <c r="NOB83" s="4"/>
      <c r="NOC83" s="4"/>
      <c r="NOD83" s="4"/>
      <c r="NOE83" s="4"/>
      <c r="NOF83" s="4"/>
      <c r="NOG83" s="4"/>
      <c r="NOH83" s="4"/>
      <c r="NOI83" s="4"/>
      <c r="NOJ83" s="4"/>
      <c r="NOK83" s="4"/>
      <c r="NOL83" s="4"/>
      <c r="NOM83" s="4"/>
      <c r="NON83" s="4"/>
      <c r="NOO83" s="4"/>
      <c r="NOP83" s="4"/>
      <c r="NOQ83" s="4"/>
      <c r="NOR83" s="4"/>
      <c r="NOS83" s="4"/>
      <c r="NOT83" s="4"/>
      <c r="NOU83" s="4"/>
      <c r="NOV83" s="4"/>
      <c r="NOW83" s="4"/>
      <c r="NOX83" s="4"/>
      <c r="NOY83" s="4"/>
      <c r="NOZ83" s="4"/>
      <c r="NPA83" s="4"/>
      <c r="NPB83" s="4"/>
      <c r="NPC83" s="4"/>
      <c r="NPD83" s="4"/>
      <c r="NPE83" s="4"/>
      <c r="NPF83" s="4"/>
      <c r="NPG83" s="4"/>
      <c r="NPH83" s="4"/>
      <c r="NPI83" s="4"/>
      <c r="NPJ83" s="4"/>
      <c r="NPK83" s="4"/>
      <c r="NPL83" s="4"/>
      <c r="NPM83" s="4"/>
      <c r="NPN83" s="4"/>
      <c r="NPO83" s="4"/>
      <c r="NPP83" s="4"/>
      <c r="NPQ83" s="4"/>
      <c r="NPR83" s="4"/>
      <c r="NPS83" s="4"/>
      <c r="NPT83" s="4"/>
      <c r="NPU83" s="4"/>
      <c r="NPV83" s="4"/>
      <c r="NPW83" s="4"/>
      <c r="NPX83" s="4"/>
      <c r="NPY83" s="4"/>
      <c r="NPZ83" s="4"/>
      <c r="NQA83" s="4"/>
      <c r="NQB83" s="4"/>
      <c r="NQC83" s="4"/>
      <c r="NQD83" s="4"/>
      <c r="NQE83" s="4"/>
      <c r="NQF83" s="4"/>
      <c r="NQG83" s="4"/>
      <c r="NQH83" s="4"/>
      <c r="NQI83" s="4"/>
      <c r="NQJ83" s="4"/>
      <c r="NQK83" s="4"/>
      <c r="NQL83" s="4"/>
      <c r="NQM83" s="4"/>
      <c r="NQN83" s="4"/>
      <c r="NQO83" s="4"/>
      <c r="NQP83" s="4"/>
      <c r="NQQ83" s="4"/>
      <c r="NQR83" s="4"/>
      <c r="NQS83" s="4"/>
      <c r="NQT83" s="4"/>
      <c r="NQU83" s="4"/>
      <c r="NQV83" s="4"/>
      <c r="NQW83" s="4"/>
      <c r="NQX83" s="4"/>
      <c r="NQY83" s="4"/>
      <c r="NQZ83" s="4"/>
      <c r="NRA83" s="4"/>
      <c r="NRB83" s="4"/>
      <c r="NRC83" s="4"/>
      <c r="NRD83" s="4"/>
      <c r="NRE83" s="4"/>
      <c r="NRF83" s="4"/>
      <c r="NRG83" s="4"/>
      <c r="NRH83" s="4"/>
      <c r="NRI83" s="4"/>
      <c r="NRJ83" s="4"/>
      <c r="NRK83" s="4"/>
      <c r="NRL83" s="4"/>
      <c r="NRM83" s="4"/>
      <c r="NRN83" s="4"/>
      <c r="NRO83" s="4"/>
      <c r="NRP83" s="4"/>
      <c r="NRQ83" s="4"/>
      <c r="NRR83" s="4"/>
      <c r="NRS83" s="4"/>
      <c r="NRT83" s="4"/>
      <c r="NRU83" s="4"/>
      <c r="NRV83" s="4"/>
      <c r="NRW83" s="4"/>
      <c r="NRX83" s="4"/>
      <c r="NRY83" s="4"/>
      <c r="NRZ83" s="4"/>
      <c r="NSA83" s="4"/>
      <c r="NSB83" s="4"/>
      <c r="NSC83" s="4"/>
      <c r="NSD83" s="4"/>
      <c r="NSE83" s="4"/>
      <c r="NSF83" s="4"/>
      <c r="NSG83" s="4"/>
      <c r="NSH83" s="4"/>
      <c r="NSI83" s="4"/>
      <c r="NSJ83" s="4"/>
      <c r="NSK83" s="4"/>
      <c r="NSL83" s="4"/>
      <c r="NSM83" s="4"/>
      <c r="NSN83" s="4"/>
      <c r="NSO83" s="4"/>
      <c r="NSP83" s="4"/>
      <c r="NSQ83" s="4"/>
      <c r="NSR83" s="4"/>
      <c r="NSS83" s="4"/>
      <c r="NST83" s="4"/>
      <c r="NSU83" s="4"/>
      <c r="NSV83" s="4"/>
      <c r="NSW83" s="4"/>
      <c r="NSX83" s="4"/>
      <c r="NSY83" s="4"/>
      <c r="NSZ83" s="4"/>
      <c r="NTA83" s="4"/>
      <c r="NTB83" s="4"/>
      <c r="NTC83" s="4"/>
      <c r="NTD83" s="4"/>
      <c r="NTE83" s="4"/>
      <c r="NTF83" s="4"/>
      <c r="NTG83" s="4"/>
      <c r="NTH83" s="4"/>
      <c r="NTI83" s="4"/>
      <c r="NTJ83" s="4"/>
      <c r="NTK83" s="4"/>
      <c r="NTL83" s="4"/>
      <c r="NTM83" s="4"/>
      <c r="NTN83" s="4"/>
      <c r="NTO83" s="4"/>
      <c r="NTP83" s="4"/>
      <c r="NTQ83" s="4"/>
      <c r="NTR83" s="4"/>
      <c r="NTS83" s="4"/>
      <c r="NTT83" s="4"/>
      <c r="NTU83" s="4"/>
      <c r="NTV83" s="4"/>
      <c r="NTW83" s="4"/>
      <c r="NTX83" s="4"/>
      <c r="NTY83" s="4"/>
      <c r="NTZ83" s="4"/>
      <c r="NUA83" s="4"/>
      <c r="NUB83" s="4"/>
      <c r="NUC83" s="4"/>
      <c r="NUD83" s="4"/>
      <c r="NUE83" s="4"/>
      <c r="NUF83" s="4"/>
      <c r="NUG83" s="4"/>
      <c r="NUH83" s="4"/>
      <c r="NUI83" s="4"/>
      <c r="NUJ83" s="4"/>
      <c r="NUK83" s="4"/>
      <c r="NUL83" s="4"/>
      <c r="NUM83" s="4"/>
      <c r="NUN83" s="4"/>
      <c r="NUO83" s="4"/>
      <c r="NUP83" s="4"/>
      <c r="NUQ83" s="4"/>
      <c r="NUR83" s="4"/>
      <c r="NUS83" s="4"/>
      <c r="NUT83" s="4"/>
      <c r="NUU83" s="4"/>
      <c r="NUV83" s="4"/>
      <c r="NUW83" s="4"/>
      <c r="NUX83" s="4"/>
      <c r="NUY83" s="4"/>
      <c r="NUZ83" s="4"/>
      <c r="NVA83" s="4"/>
      <c r="NVB83" s="4"/>
      <c r="NVC83" s="4"/>
      <c r="NVD83" s="4"/>
      <c r="NVE83" s="4"/>
      <c r="NVF83" s="4"/>
      <c r="NVG83" s="4"/>
      <c r="NVH83" s="4"/>
      <c r="NVI83" s="4"/>
      <c r="NVJ83" s="4"/>
      <c r="NVK83" s="4"/>
      <c r="NVL83" s="4"/>
      <c r="NVM83" s="4"/>
      <c r="NVN83" s="4"/>
      <c r="NVO83" s="4"/>
      <c r="NVP83" s="4"/>
      <c r="NVQ83" s="4"/>
      <c r="NVR83" s="4"/>
      <c r="NVS83" s="4"/>
      <c r="NVT83" s="4"/>
      <c r="NVU83" s="4"/>
      <c r="NVV83" s="4"/>
      <c r="NVW83" s="4"/>
      <c r="NVX83" s="4"/>
      <c r="NVY83" s="4"/>
      <c r="NVZ83" s="4"/>
      <c r="NWA83" s="4"/>
      <c r="NWB83" s="4"/>
      <c r="NWC83" s="4"/>
      <c r="NWD83" s="4"/>
      <c r="NWE83" s="4"/>
      <c r="NWF83" s="4"/>
      <c r="NWG83" s="4"/>
      <c r="NWH83" s="4"/>
      <c r="NWI83" s="4"/>
      <c r="NWJ83" s="4"/>
      <c r="NWK83" s="4"/>
      <c r="NWL83" s="4"/>
      <c r="NWM83" s="4"/>
      <c r="NWN83" s="4"/>
      <c r="NWO83" s="4"/>
      <c r="NWP83" s="4"/>
      <c r="NWQ83" s="4"/>
      <c r="NWR83" s="4"/>
      <c r="NWS83" s="4"/>
      <c r="NWT83" s="4"/>
      <c r="NWU83" s="4"/>
      <c r="NWV83" s="4"/>
      <c r="NWW83" s="4"/>
      <c r="NWX83" s="4"/>
      <c r="NWY83" s="4"/>
      <c r="NWZ83" s="4"/>
      <c r="NXA83" s="4"/>
      <c r="NXB83" s="4"/>
      <c r="NXC83" s="4"/>
      <c r="NXD83" s="4"/>
      <c r="NXE83" s="4"/>
      <c r="NXF83" s="4"/>
      <c r="NXG83" s="4"/>
      <c r="NXH83" s="4"/>
      <c r="NXI83" s="4"/>
      <c r="NXJ83" s="4"/>
      <c r="NXK83" s="4"/>
      <c r="NXL83" s="4"/>
      <c r="NXM83" s="4"/>
      <c r="NXN83" s="4"/>
      <c r="NXO83" s="4"/>
      <c r="NXP83" s="4"/>
      <c r="NXQ83" s="4"/>
      <c r="NXR83" s="4"/>
      <c r="NXS83" s="4"/>
      <c r="NXT83" s="4"/>
      <c r="NXU83" s="4"/>
      <c r="NXV83" s="4"/>
      <c r="NXW83" s="4"/>
      <c r="NXX83" s="4"/>
      <c r="NXY83" s="4"/>
      <c r="NXZ83" s="4"/>
      <c r="NYA83" s="4"/>
      <c r="NYB83" s="4"/>
      <c r="NYC83" s="4"/>
      <c r="NYD83" s="4"/>
      <c r="NYE83" s="4"/>
      <c r="NYF83" s="4"/>
      <c r="NYG83" s="4"/>
      <c r="NYH83" s="4"/>
      <c r="NYI83" s="4"/>
      <c r="NYJ83" s="4"/>
      <c r="NYK83" s="4"/>
      <c r="NYL83" s="4"/>
      <c r="NYM83" s="4"/>
      <c r="NYN83" s="4"/>
      <c r="NYO83" s="4"/>
      <c r="NYP83" s="4"/>
      <c r="NYQ83" s="4"/>
      <c r="NYR83" s="4"/>
      <c r="NYS83" s="4"/>
      <c r="NYT83" s="4"/>
      <c r="NYU83" s="4"/>
      <c r="NYV83" s="4"/>
      <c r="NYW83" s="4"/>
      <c r="NYX83" s="4"/>
      <c r="NYY83" s="4"/>
      <c r="NYZ83" s="4"/>
      <c r="NZA83" s="4"/>
      <c r="NZB83" s="4"/>
      <c r="NZC83" s="4"/>
      <c r="NZD83" s="4"/>
      <c r="NZE83" s="4"/>
      <c r="NZF83" s="4"/>
      <c r="NZG83" s="4"/>
      <c r="NZH83" s="4"/>
      <c r="NZI83" s="4"/>
      <c r="NZJ83" s="4"/>
      <c r="NZK83" s="4"/>
      <c r="NZL83" s="4"/>
      <c r="NZM83" s="4"/>
      <c r="NZN83" s="4"/>
      <c r="NZO83" s="4"/>
      <c r="NZP83" s="4"/>
      <c r="NZQ83" s="4"/>
      <c r="NZR83" s="4"/>
      <c r="NZS83" s="4"/>
      <c r="NZT83" s="4"/>
      <c r="NZU83" s="4"/>
      <c r="NZV83" s="4"/>
      <c r="NZW83" s="4"/>
      <c r="NZX83" s="4"/>
      <c r="NZY83" s="4"/>
      <c r="NZZ83" s="4"/>
      <c r="OAA83" s="4"/>
      <c r="OAB83" s="4"/>
      <c r="OAC83" s="4"/>
      <c r="OAD83" s="4"/>
      <c r="OAE83" s="4"/>
      <c r="OAF83" s="4"/>
      <c r="OAG83" s="4"/>
      <c r="OAH83" s="4"/>
      <c r="OAI83" s="4"/>
      <c r="OAJ83" s="4"/>
      <c r="OAK83" s="4"/>
      <c r="OAL83" s="4"/>
      <c r="OAM83" s="4"/>
      <c r="OAN83" s="4"/>
      <c r="OAO83" s="4"/>
      <c r="OAP83" s="4"/>
      <c r="OAQ83" s="4"/>
      <c r="OAR83" s="4"/>
      <c r="OAS83" s="4"/>
      <c r="OAT83" s="4"/>
      <c r="OAU83" s="4"/>
      <c r="OAV83" s="4"/>
      <c r="OAW83" s="4"/>
      <c r="OAX83" s="4"/>
      <c r="OAY83" s="4"/>
      <c r="OAZ83" s="4"/>
      <c r="OBA83" s="4"/>
      <c r="OBB83" s="4"/>
      <c r="OBC83" s="4"/>
      <c r="OBD83" s="4"/>
      <c r="OBE83" s="4"/>
      <c r="OBF83" s="4"/>
      <c r="OBG83" s="4"/>
      <c r="OBH83" s="4"/>
      <c r="OBI83" s="4"/>
      <c r="OBJ83" s="4"/>
      <c r="OBK83" s="4"/>
      <c r="OBL83" s="4"/>
      <c r="OBM83" s="4"/>
      <c r="OBN83" s="4"/>
      <c r="OBO83" s="4"/>
      <c r="OBP83" s="4"/>
      <c r="OBQ83" s="4"/>
      <c r="OBR83" s="4"/>
      <c r="OBS83" s="4"/>
      <c r="OBT83" s="4"/>
      <c r="OBU83" s="4"/>
      <c r="OBV83" s="4"/>
      <c r="OBW83" s="4"/>
      <c r="OBX83" s="4"/>
      <c r="OBY83" s="4"/>
      <c r="OBZ83" s="4"/>
      <c r="OCA83" s="4"/>
      <c r="OCB83" s="4"/>
      <c r="OCC83" s="4"/>
      <c r="OCD83" s="4"/>
      <c r="OCE83" s="4"/>
      <c r="OCF83" s="4"/>
      <c r="OCG83" s="4"/>
      <c r="OCH83" s="4"/>
      <c r="OCI83" s="4"/>
      <c r="OCJ83" s="4"/>
      <c r="OCK83" s="4"/>
      <c r="OCL83" s="4"/>
      <c r="OCM83" s="4"/>
      <c r="OCN83" s="4"/>
      <c r="OCO83" s="4"/>
      <c r="OCP83" s="4"/>
      <c r="OCQ83" s="4"/>
      <c r="OCR83" s="4"/>
      <c r="OCS83" s="4"/>
      <c r="OCT83" s="4"/>
      <c r="OCU83" s="4"/>
      <c r="OCV83" s="4"/>
      <c r="OCW83" s="4"/>
      <c r="OCX83" s="4"/>
      <c r="OCY83" s="4"/>
      <c r="OCZ83" s="4"/>
      <c r="ODA83" s="4"/>
      <c r="ODB83" s="4"/>
      <c r="ODC83" s="4"/>
      <c r="ODD83" s="4"/>
      <c r="ODE83" s="4"/>
      <c r="ODF83" s="4"/>
      <c r="ODG83" s="4"/>
      <c r="ODH83" s="4"/>
      <c r="ODI83" s="4"/>
      <c r="ODJ83" s="4"/>
      <c r="ODK83" s="4"/>
      <c r="ODL83" s="4"/>
      <c r="ODM83" s="4"/>
      <c r="ODN83" s="4"/>
      <c r="ODO83" s="4"/>
      <c r="ODP83" s="4"/>
      <c r="ODQ83" s="4"/>
      <c r="ODR83" s="4"/>
      <c r="ODS83" s="4"/>
      <c r="ODT83" s="4"/>
      <c r="ODU83" s="4"/>
      <c r="ODV83" s="4"/>
      <c r="ODW83" s="4"/>
      <c r="ODX83" s="4"/>
      <c r="ODY83" s="4"/>
      <c r="ODZ83" s="4"/>
      <c r="OEA83" s="4"/>
      <c r="OEB83" s="4"/>
      <c r="OEC83" s="4"/>
      <c r="OED83" s="4"/>
      <c r="OEE83" s="4"/>
      <c r="OEF83" s="4"/>
      <c r="OEG83" s="4"/>
      <c r="OEH83" s="4"/>
      <c r="OEI83" s="4"/>
      <c r="OEJ83" s="4"/>
      <c r="OEK83" s="4"/>
      <c r="OEL83" s="4"/>
      <c r="OEM83" s="4"/>
      <c r="OEN83" s="4"/>
      <c r="OEO83" s="4"/>
      <c r="OEP83" s="4"/>
      <c r="OEQ83" s="4"/>
      <c r="OER83" s="4"/>
      <c r="OES83" s="4"/>
      <c r="OET83" s="4"/>
      <c r="OEU83" s="4"/>
      <c r="OEV83" s="4"/>
      <c r="OEW83" s="4"/>
      <c r="OEX83" s="4"/>
      <c r="OEY83" s="4"/>
      <c r="OEZ83" s="4"/>
      <c r="OFA83" s="4"/>
      <c r="OFB83" s="4"/>
      <c r="OFC83" s="4"/>
      <c r="OFD83" s="4"/>
      <c r="OFE83" s="4"/>
      <c r="OFF83" s="4"/>
      <c r="OFG83" s="4"/>
      <c r="OFH83" s="4"/>
      <c r="OFI83" s="4"/>
      <c r="OFJ83" s="4"/>
      <c r="OFK83" s="4"/>
      <c r="OFL83" s="4"/>
      <c r="OFM83" s="4"/>
      <c r="OFN83" s="4"/>
      <c r="OFO83" s="4"/>
      <c r="OFP83" s="4"/>
      <c r="OFQ83" s="4"/>
      <c r="OFR83" s="4"/>
      <c r="OFS83" s="4"/>
      <c r="OFT83" s="4"/>
      <c r="OFU83" s="4"/>
      <c r="OFV83" s="4"/>
      <c r="OFW83" s="4"/>
      <c r="OFX83" s="4"/>
      <c r="OFY83" s="4"/>
      <c r="OFZ83" s="4"/>
      <c r="OGA83" s="4"/>
      <c r="OGB83" s="4"/>
      <c r="OGC83" s="4"/>
      <c r="OGD83" s="4"/>
      <c r="OGE83" s="4"/>
      <c r="OGF83" s="4"/>
      <c r="OGG83" s="4"/>
      <c r="OGH83" s="4"/>
      <c r="OGI83" s="4"/>
      <c r="OGJ83" s="4"/>
      <c r="OGK83" s="4"/>
      <c r="OGL83" s="4"/>
      <c r="OGM83" s="4"/>
      <c r="OGN83" s="4"/>
      <c r="OGO83" s="4"/>
      <c r="OGP83" s="4"/>
      <c r="OGQ83" s="4"/>
      <c r="OGR83" s="4"/>
      <c r="OGS83" s="4"/>
      <c r="OGT83" s="4"/>
      <c r="OGU83" s="4"/>
      <c r="OGV83" s="4"/>
      <c r="OGW83" s="4"/>
      <c r="OGX83" s="4"/>
      <c r="OGY83" s="4"/>
      <c r="OGZ83" s="4"/>
      <c r="OHA83" s="4"/>
      <c r="OHB83" s="4"/>
      <c r="OHC83" s="4"/>
      <c r="OHD83" s="4"/>
      <c r="OHE83" s="4"/>
      <c r="OHF83" s="4"/>
      <c r="OHG83" s="4"/>
      <c r="OHH83" s="4"/>
      <c r="OHI83" s="4"/>
      <c r="OHJ83" s="4"/>
      <c r="OHK83" s="4"/>
      <c r="OHL83" s="4"/>
      <c r="OHM83" s="4"/>
      <c r="OHN83" s="4"/>
      <c r="OHO83" s="4"/>
      <c r="OHP83" s="4"/>
      <c r="OHQ83" s="4"/>
      <c r="OHR83" s="4"/>
      <c r="OHS83" s="4"/>
      <c r="OHT83" s="4"/>
      <c r="OHU83" s="4"/>
      <c r="OHV83" s="4"/>
      <c r="OHW83" s="4"/>
      <c r="OHX83" s="4"/>
      <c r="OHY83" s="4"/>
      <c r="OHZ83" s="4"/>
      <c r="OIA83" s="4"/>
      <c r="OIB83" s="4"/>
      <c r="OIC83" s="4"/>
      <c r="OID83" s="4"/>
      <c r="OIE83" s="4"/>
      <c r="OIF83" s="4"/>
      <c r="OIG83" s="4"/>
      <c r="OIH83" s="4"/>
      <c r="OII83" s="4"/>
      <c r="OIJ83" s="4"/>
      <c r="OIK83" s="4"/>
      <c r="OIL83" s="4"/>
      <c r="OIM83" s="4"/>
      <c r="OIN83" s="4"/>
      <c r="OIO83" s="4"/>
      <c r="OIP83" s="4"/>
      <c r="OIQ83" s="4"/>
      <c r="OIR83" s="4"/>
      <c r="OIS83" s="4"/>
      <c r="OIT83" s="4"/>
      <c r="OIU83" s="4"/>
      <c r="OIV83" s="4"/>
      <c r="OIW83" s="4"/>
      <c r="OIX83" s="4"/>
      <c r="OIY83" s="4"/>
      <c r="OIZ83" s="4"/>
      <c r="OJA83" s="4"/>
      <c r="OJB83" s="4"/>
      <c r="OJC83" s="4"/>
      <c r="OJD83" s="4"/>
      <c r="OJE83" s="4"/>
      <c r="OJF83" s="4"/>
      <c r="OJG83" s="4"/>
      <c r="OJH83" s="4"/>
      <c r="OJI83" s="4"/>
      <c r="OJJ83" s="4"/>
      <c r="OJK83" s="4"/>
      <c r="OJL83" s="4"/>
      <c r="OJM83" s="4"/>
      <c r="OJN83" s="4"/>
      <c r="OJO83" s="4"/>
      <c r="OJP83" s="4"/>
      <c r="OJQ83" s="4"/>
      <c r="OJR83" s="4"/>
      <c r="OJS83" s="4"/>
      <c r="OJT83" s="4"/>
      <c r="OJU83" s="4"/>
      <c r="OJV83" s="4"/>
      <c r="OJW83" s="4"/>
      <c r="OJX83" s="4"/>
      <c r="OJY83" s="4"/>
      <c r="OJZ83" s="4"/>
      <c r="OKA83" s="4"/>
      <c r="OKB83" s="4"/>
      <c r="OKC83" s="4"/>
      <c r="OKD83" s="4"/>
      <c r="OKE83" s="4"/>
      <c r="OKF83" s="4"/>
      <c r="OKG83" s="4"/>
      <c r="OKH83" s="4"/>
      <c r="OKI83" s="4"/>
      <c r="OKJ83" s="4"/>
      <c r="OKK83" s="4"/>
      <c r="OKL83" s="4"/>
      <c r="OKM83" s="4"/>
      <c r="OKN83" s="4"/>
      <c r="OKO83" s="4"/>
      <c r="OKP83" s="4"/>
      <c r="OKQ83" s="4"/>
      <c r="OKR83" s="4"/>
      <c r="OKS83" s="4"/>
      <c r="OKT83" s="4"/>
      <c r="OKU83" s="4"/>
      <c r="OKV83" s="4"/>
      <c r="OKW83" s="4"/>
      <c r="OKX83" s="4"/>
      <c r="OKY83" s="4"/>
      <c r="OKZ83" s="4"/>
      <c r="OLA83" s="4"/>
      <c r="OLB83" s="4"/>
      <c r="OLC83" s="4"/>
      <c r="OLD83" s="4"/>
      <c r="OLE83" s="4"/>
      <c r="OLF83" s="4"/>
      <c r="OLG83" s="4"/>
      <c r="OLH83" s="4"/>
      <c r="OLI83" s="4"/>
      <c r="OLJ83" s="4"/>
      <c r="OLK83" s="4"/>
      <c r="OLL83" s="4"/>
      <c r="OLM83" s="4"/>
      <c r="OLN83" s="4"/>
      <c r="OLO83" s="4"/>
      <c r="OLP83" s="4"/>
      <c r="OLQ83" s="4"/>
      <c r="OLR83" s="4"/>
      <c r="OLS83" s="4"/>
      <c r="OLT83" s="4"/>
      <c r="OLU83" s="4"/>
      <c r="OLV83" s="4"/>
      <c r="OLW83" s="4"/>
      <c r="OLX83" s="4"/>
      <c r="OLY83" s="4"/>
      <c r="OLZ83" s="4"/>
      <c r="OMA83" s="4"/>
      <c r="OMB83" s="4"/>
      <c r="OMC83" s="4"/>
      <c r="OMD83" s="4"/>
      <c r="OME83" s="4"/>
      <c r="OMF83" s="4"/>
      <c r="OMG83" s="4"/>
      <c r="OMH83" s="4"/>
      <c r="OMI83" s="4"/>
      <c r="OMJ83" s="4"/>
      <c r="OMK83" s="4"/>
      <c r="OML83" s="4"/>
      <c r="OMM83" s="4"/>
      <c r="OMN83" s="4"/>
      <c r="OMO83" s="4"/>
      <c r="OMP83" s="4"/>
      <c r="OMQ83" s="4"/>
      <c r="OMR83" s="4"/>
      <c r="OMS83" s="4"/>
      <c r="OMT83" s="4"/>
      <c r="OMU83" s="4"/>
      <c r="OMV83" s="4"/>
      <c r="OMW83" s="4"/>
      <c r="OMX83" s="4"/>
      <c r="OMY83" s="4"/>
      <c r="OMZ83" s="4"/>
      <c r="ONA83" s="4"/>
      <c r="ONB83" s="4"/>
      <c r="ONC83" s="4"/>
      <c r="OND83" s="4"/>
      <c r="ONE83" s="4"/>
      <c r="ONF83" s="4"/>
      <c r="ONG83" s="4"/>
      <c r="ONH83" s="4"/>
      <c r="ONI83" s="4"/>
      <c r="ONJ83" s="4"/>
      <c r="ONK83" s="4"/>
      <c r="ONL83" s="4"/>
      <c r="ONM83" s="4"/>
      <c r="ONN83" s="4"/>
      <c r="ONO83" s="4"/>
      <c r="ONP83" s="4"/>
      <c r="ONQ83" s="4"/>
      <c r="ONR83" s="4"/>
      <c r="ONS83" s="4"/>
      <c r="ONT83" s="4"/>
      <c r="ONU83" s="4"/>
      <c r="ONV83" s="4"/>
      <c r="ONW83" s="4"/>
      <c r="ONX83" s="4"/>
      <c r="ONY83" s="4"/>
      <c r="ONZ83" s="4"/>
      <c r="OOA83" s="4"/>
      <c r="OOB83" s="4"/>
      <c r="OOC83" s="4"/>
      <c r="OOD83" s="4"/>
      <c r="OOE83" s="4"/>
      <c r="OOF83" s="4"/>
      <c r="OOG83" s="4"/>
      <c r="OOH83" s="4"/>
      <c r="OOI83" s="4"/>
      <c r="OOJ83" s="4"/>
      <c r="OOK83" s="4"/>
      <c r="OOL83" s="4"/>
      <c r="OOM83" s="4"/>
      <c r="OON83" s="4"/>
      <c r="OOO83" s="4"/>
      <c r="OOP83" s="4"/>
      <c r="OOQ83" s="4"/>
      <c r="OOR83" s="4"/>
      <c r="OOS83" s="4"/>
      <c r="OOT83" s="4"/>
      <c r="OOU83" s="4"/>
      <c r="OOV83" s="4"/>
      <c r="OOW83" s="4"/>
      <c r="OOX83" s="4"/>
      <c r="OOY83" s="4"/>
      <c r="OOZ83" s="4"/>
      <c r="OPA83" s="4"/>
      <c r="OPB83" s="4"/>
      <c r="OPC83" s="4"/>
      <c r="OPD83" s="4"/>
      <c r="OPE83" s="4"/>
      <c r="OPF83" s="4"/>
      <c r="OPG83" s="4"/>
      <c r="OPH83" s="4"/>
      <c r="OPI83" s="4"/>
      <c r="OPJ83" s="4"/>
      <c r="OPK83" s="4"/>
      <c r="OPL83" s="4"/>
      <c r="OPM83" s="4"/>
      <c r="OPN83" s="4"/>
      <c r="OPO83" s="4"/>
      <c r="OPP83" s="4"/>
      <c r="OPQ83" s="4"/>
      <c r="OPR83" s="4"/>
      <c r="OPS83" s="4"/>
      <c r="OPT83" s="4"/>
      <c r="OPU83" s="4"/>
      <c r="OPV83" s="4"/>
      <c r="OPW83" s="4"/>
      <c r="OPX83" s="4"/>
      <c r="OPY83" s="4"/>
      <c r="OPZ83" s="4"/>
      <c r="OQA83" s="4"/>
      <c r="OQB83" s="4"/>
      <c r="OQC83" s="4"/>
      <c r="OQD83" s="4"/>
      <c r="OQE83" s="4"/>
      <c r="OQF83" s="4"/>
      <c r="OQG83" s="4"/>
      <c r="OQH83" s="4"/>
      <c r="OQI83" s="4"/>
      <c r="OQJ83" s="4"/>
      <c r="OQK83" s="4"/>
      <c r="OQL83" s="4"/>
      <c r="OQM83" s="4"/>
      <c r="OQN83" s="4"/>
      <c r="OQO83" s="4"/>
      <c r="OQP83" s="4"/>
      <c r="OQQ83" s="4"/>
      <c r="OQR83" s="4"/>
      <c r="OQS83" s="4"/>
      <c r="OQT83" s="4"/>
      <c r="OQU83" s="4"/>
      <c r="OQV83" s="4"/>
      <c r="OQW83" s="4"/>
      <c r="OQX83" s="4"/>
      <c r="OQY83" s="4"/>
      <c r="OQZ83" s="4"/>
      <c r="ORA83" s="4"/>
      <c r="ORB83" s="4"/>
      <c r="ORC83" s="4"/>
      <c r="ORD83" s="4"/>
      <c r="ORE83" s="4"/>
      <c r="ORF83" s="4"/>
      <c r="ORG83" s="4"/>
      <c r="ORH83" s="4"/>
      <c r="ORI83" s="4"/>
      <c r="ORJ83" s="4"/>
      <c r="ORK83" s="4"/>
      <c r="ORL83" s="4"/>
      <c r="ORM83" s="4"/>
      <c r="ORN83" s="4"/>
      <c r="ORO83" s="4"/>
      <c r="ORP83" s="4"/>
      <c r="ORQ83" s="4"/>
      <c r="ORR83" s="4"/>
      <c r="ORS83" s="4"/>
      <c r="ORT83" s="4"/>
      <c r="ORU83" s="4"/>
      <c r="ORV83" s="4"/>
      <c r="ORW83" s="4"/>
      <c r="ORX83" s="4"/>
      <c r="ORY83" s="4"/>
      <c r="ORZ83" s="4"/>
      <c r="OSA83" s="4"/>
      <c r="OSB83" s="4"/>
      <c r="OSC83" s="4"/>
      <c r="OSD83" s="4"/>
      <c r="OSE83" s="4"/>
      <c r="OSF83" s="4"/>
      <c r="OSG83" s="4"/>
      <c r="OSH83" s="4"/>
      <c r="OSI83" s="4"/>
      <c r="OSJ83" s="4"/>
      <c r="OSK83" s="4"/>
      <c r="OSL83" s="4"/>
      <c r="OSM83" s="4"/>
      <c r="OSN83" s="4"/>
      <c r="OSO83" s="4"/>
      <c r="OSP83" s="4"/>
      <c r="OSQ83" s="4"/>
      <c r="OSR83" s="4"/>
      <c r="OSS83" s="4"/>
      <c r="OST83" s="4"/>
      <c r="OSU83" s="4"/>
      <c r="OSV83" s="4"/>
      <c r="OSW83" s="4"/>
      <c r="OSX83" s="4"/>
      <c r="OSY83" s="4"/>
      <c r="OSZ83" s="4"/>
      <c r="OTA83" s="4"/>
      <c r="OTB83" s="4"/>
      <c r="OTC83" s="4"/>
      <c r="OTD83" s="4"/>
      <c r="OTE83" s="4"/>
      <c r="OTF83" s="4"/>
      <c r="OTG83" s="4"/>
      <c r="OTH83" s="4"/>
      <c r="OTI83" s="4"/>
      <c r="OTJ83" s="4"/>
      <c r="OTK83" s="4"/>
      <c r="OTL83" s="4"/>
      <c r="OTM83" s="4"/>
      <c r="OTN83" s="4"/>
      <c r="OTO83" s="4"/>
      <c r="OTP83" s="4"/>
      <c r="OTQ83" s="4"/>
      <c r="OTR83" s="4"/>
      <c r="OTS83" s="4"/>
      <c r="OTT83" s="4"/>
      <c r="OTU83" s="4"/>
      <c r="OTV83" s="4"/>
      <c r="OTW83" s="4"/>
      <c r="OTX83" s="4"/>
      <c r="OTY83" s="4"/>
      <c r="OTZ83" s="4"/>
      <c r="OUA83" s="4"/>
      <c r="OUB83" s="4"/>
      <c r="OUC83" s="4"/>
      <c r="OUD83" s="4"/>
      <c r="OUE83" s="4"/>
      <c r="OUF83" s="4"/>
      <c r="OUG83" s="4"/>
      <c r="OUH83" s="4"/>
      <c r="OUI83" s="4"/>
      <c r="OUJ83" s="4"/>
      <c r="OUK83" s="4"/>
      <c r="OUL83" s="4"/>
      <c r="OUM83" s="4"/>
      <c r="OUN83" s="4"/>
      <c r="OUO83" s="4"/>
      <c r="OUP83" s="4"/>
      <c r="OUQ83" s="4"/>
      <c r="OUR83" s="4"/>
      <c r="OUS83" s="4"/>
      <c r="OUT83" s="4"/>
      <c r="OUU83" s="4"/>
      <c r="OUV83" s="4"/>
      <c r="OUW83" s="4"/>
      <c r="OUX83" s="4"/>
      <c r="OUY83" s="4"/>
      <c r="OUZ83" s="4"/>
      <c r="OVA83" s="4"/>
      <c r="OVB83" s="4"/>
      <c r="OVC83" s="4"/>
      <c r="OVD83" s="4"/>
      <c r="OVE83" s="4"/>
      <c r="OVF83" s="4"/>
      <c r="OVG83" s="4"/>
      <c r="OVH83" s="4"/>
      <c r="OVI83" s="4"/>
      <c r="OVJ83" s="4"/>
      <c r="OVK83" s="4"/>
      <c r="OVL83" s="4"/>
      <c r="OVM83" s="4"/>
      <c r="OVN83" s="4"/>
      <c r="OVO83" s="4"/>
      <c r="OVP83" s="4"/>
      <c r="OVQ83" s="4"/>
      <c r="OVR83" s="4"/>
      <c r="OVS83" s="4"/>
      <c r="OVT83" s="4"/>
      <c r="OVU83" s="4"/>
      <c r="OVV83" s="4"/>
      <c r="OVW83" s="4"/>
      <c r="OVX83" s="4"/>
      <c r="OVY83" s="4"/>
      <c r="OVZ83" s="4"/>
      <c r="OWA83" s="4"/>
      <c r="OWB83" s="4"/>
      <c r="OWC83" s="4"/>
      <c r="OWD83" s="4"/>
      <c r="OWE83" s="4"/>
      <c r="OWF83" s="4"/>
      <c r="OWG83" s="4"/>
      <c r="OWH83" s="4"/>
      <c r="OWI83" s="4"/>
      <c r="OWJ83" s="4"/>
      <c r="OWK83" s="4"/>
      <c r="OWL83" s="4"/>
      <c r="OWM83" s="4"/>
      <c r="OWN83" s="4"/>
      <c r="OWO83" s="4"/>
      <c r="OWP83" s="4"/>
      <c r="OWQ83" s="4"/>
      <c r="OWR83" s="4"/>
      <c r="OWS83" s="4"/>
      <c r="OWT83" s="4"/>
      <c r="OWU83" s="4"/>
      <c r="OWV83" s="4"/>
      <c r="OWW83" s="4"/>
      <c r="OWX83" s="4"/>
      <c r="OWY83" s="4"/>
      <c r="OWZ83" s="4"/>
      <c r="OXA83" s="4"/>
      <c r="OXB83" s="4"/>
      <c r="OXC83" s="4"/>
      <c r="OXD83" s="4"/>
      <c r="OXE83" s="4"/>
      <c r="OXF83" s="4"/>
      <c r="OXG83" s="4"/>
      <c r="OXH83" s="4"/>
      <c r="OXI83" s="4"/>
      <c r="OXJ83" s="4"/>
      <c r="OXK83" s="4"/>
      <c r="OXL83" s="4"/>
      <c r="OXM83" s="4"/>
      <c r="OXN83" s="4"/>
      <c r="OXO83" s="4"/>
      <c r="OXP83" s="4"/>
      <c r="OXQ83" s="4"/>
      <c r="OXR83" s="4"/>
      <c r="OXS83" s="4"/>
      <c r="OXT83" s="4"/>
      <c r="OXU83" s="4"/>
      <c r="OXV83" s="4"/>
      <c r="OXW83" s="4"/>
      <c r="OXX83" s="4"/>
      <c r="OXY83" s="4"/>
      <c r="OXZ83" s="4"/>
      <c r="OYA83" s="4"/>
      <c r="OYB83" s="4"/>
      <c r="OYC83" s="4"/>
      <c r="OYD83" s="4"/>
      <c r="OYE83" s="4"/>
      <c r="OYF83" s="4"/>
      <c r="OYG83" s="4"/>
      <c r="OYH83" s="4"/>
      <c r="OYI83" s="4"/>
      <c r="OYJ83" s="4"/>
      <c r="OYK83" s="4"/>
      <c r="OYL83" s="4"/>
      <c r="OYM83" s="4"/>
      <c r="OYN83" s="4"/>
      <c r="OYO83" s="4"/>
      <c r="OYP83" s="4"/>
      <c r="OYQ83" s="4"/>
      <c r="OYR83" s="4"/>
      <c r="OYS83" s="4"/>
      <c r="OYT83" s="4"/>
      <c r="OYU83" s="4"/>
      <c r="OYV83" s="4"/>
      <c r="OYW83" s="4"/>
      <c r="OYX83" s="4"/>
      <c r="OYY83" s="4"/>
      <c r="OYZ83" s="4"/>
      <c r="OZA83" s="4"/>
      <c r="OZB83" s="4"/>
      <c r="OZC83" s="4"/>
      <c r="OZD83" s="4"/>
      <c r="OZE83" s="4"/>
      <c r="OZF83" s="4"/>
      <c r="OZG83" s="4"/>
      <c r="OZH83" s="4"/>
      <c r="OZI83" s="4"/>
      <c r="OZJ83" s="4"/>
      <c r="OZK83" s="4"/>
      <c r="OZL83" s="4"/>
      <c r="OZM83" s="4"/>
      <c r="OZN83" s="4"/>
      <c r="OZO83" s="4"/>
      <c r="OZP83" s="4"/>
      <c r="OZQ83" s="4"/>
      <c r="OZR83" s="4"/>
      <c r="OZS83" s="4"/>
      <c r="OZT83" s="4"/>
      <c r="OZU83" s="4"/>
      <c r="OZV83" s="4"/>
      <c r="OZW83" s="4"/>
      <c r="OZX83" s="4"/>
      <c r="OZY83" s="4"/>
      <c r="OZZ83" s="4"/>
      <c r="PAA83" s="4"/>
      <c r="PAB83" s="4"/>
      <c r="PAC83" s="4"/>
      <c r="PAD83" s="4"/>
      <c r="PAE83" s="4"/>
      <c r="PAF83" s="4"/>
      <c r="PAG83" s="4"/>
      <c r="PAH83" s="4"/>
      <c r="PAI83" s="4"/>
      <c r="PAJ83" s="4"/>
      <c r="PAK83" s="4"/>
      <c r="PAL83" s="4"/>
      <c r="PAM83" s="4"/>
      <c r="PAN83" s="4"/>
      <c r="PAO83" s="4"/>
      <c r="PAP83" s="4"/>
      <c r="PAQ83" s="4"/>
      <c r="PAR83" s="4"/>
      <c r="PAS83" s="4"/>
      <c r="PAT83" s="4"/>
      <c r="PAU83" s="4"/>
      <c r="PAV83" s="4"/>
      <c r="PAW83" s="4"/>
      <c r="PAX83" s="4"/>
      <c r="PAY83" s="4"/>
      <c r="PAZ83" s="4"/>
      <c r="PBA83" s="4"/>
      <c r="PBB83" s="4"/>
      <c r="PBC83" s="4"/>
      <c r="PBD83" s="4"/>
      <c r="PBE83" s="4"/>
      <c r="PBF83" s="4"/>
      <c r="PBG83" s="4"/>
      <c r="PBH83" s="4"/>
      <c r="PBI83" s="4"/>
      <c r="PBJ83" s="4"/>
      <c r="PBK83" s="4"/>
      <c r="PBL83" s="4"/>
      <c r="PBM83" s="4"/>
      <c r="PBN83" s="4"/>
      <c r="PBO83" s="4"/>
      <c r="PBP83" s="4"/>
      <c r="PBQ83" s="4"/>
      <c r="PBR83" s="4"/>
      <c r="PBS83" s="4"/>
      <c r="PBT83" s="4"/>
      <c r="PBU83" s="4"/>
      <c r="PBV83" s="4"/>
      <c r="PBW83" s="4"/>
      <c r="PBX83" s="4"/>
      <c r="PBY83" s="4"/>
      <c r="PBZ83" s="4"/>
      <c r="PCA83" s="4"/>
      <c r="PCB83" s="4"/>
      <c r="PCC83" s="4"/>
      <c r="PCD83" s="4"/>
      <c r="PCE83" s="4"/>
      <c r="PCF83" s="4"/>
      <c r="PCG83" s="4"/>
      <c r="PCH83" s="4"/>
      <c r="PCI83" s="4"/>
      <c r="PCJ83" s="4"/>
      <c r="PCK83" s="4"/>
      <c r="PCL83" s="4"/>
      <c r="PCM83" s="4"/>
      <c r="PCN83" s="4"/>
      <c r="PCO83" s="4"/>
      <c r="PCP83" s="4"/>
      <c r="PCQ83" s="4"/>
      <c r="PCR83" s="4"/>
      <c r="PCS83" s="4"/>
      <c r="PCT83" s="4"/>
      <c r="PCU83" s="4"/>
      <c r="PCV83" s="4"/>
      <c r="PCW83" s="4"/>
      <c r="PCX83" s="4"/>
      <c r="PCY83" s="4"/>
      <c r="PCZ83" s="4"/>
      <c r="PDA83" s="4"/>
      <c r="PDB83" s="4"/>
      <c r="PDC83" s="4"/>
      <c r="PDD83" s="4"/>
      <c r="PDE83" s="4"/>
      <c r="PDF83" s="4"/>
      <c r="PDG83" s="4"/>
      <c r="PDH83" s="4"/>
      <c r="PDI83" s="4"/>
      <c r="PDJ83" s="4"/>
      <c r="PDK83" s="4"/>
      <c r="PDL83" s="4"/>
      <c r="PDM83" s="4"/>
      <c r="PDN83" s="4"/>
      <c r="PDO83" s="4"/>
      <c r="PDP83" s="4"/>
      <c r="PDQ83" s="4"/>
      <c r="PDR83" s="4"/>
      <c r="PDS83" s="4"/>
      <c r="PDT83" s="4"/>
      <c r="PDU83" s="4"/>
      <c r="PDV83" s="4"/>
      <c r="PDW83" s="4"/>
      <c r="PDX83" s="4"/>
      <c r="PDY83" s="4"/>
      <c r="PDZ83" s="4"/>
      <c r="PEA83" s="4"/>
      <c r="PEB83" s="4"/>
      <c r="PEC83" s="4"/>
      <c r="PED83" s="4"/>
      <c r="PEE83" s="4"/>
      <c r="PEF83" s="4"/>
      <c r="PEG83" s="4"/>
      <c r="PEH83" s="4"/>
      <c r="PEI83" s="4"/>
      <c r="PEJ83" s="4"/>
      <c r="PEK83" s="4"/>
      <c r="PEL83" s="4"/>
      <c r="PEM83" s="4"/>
      <c r="PEN83" s="4"/>
      <c r="PEO83" s="4"/>
      <c r="PEP83" s="4"/>
      <c r="PEQ83" s="4"/>
      <c r="PER83" s="4"/>
      <c r="PES83" s="4"/>
      <c r="PET83" s="4"/>
      <c r="PEU83" s="4"/>
      <c r="PEV83" s="4"/>
      <c r="PEW83" s="4"/>
      <c r="PEX83" s="4"/>
      <c r="PEY83" s="4"/>
      <c r="PEZ83" s="4"/>
      <c r="PFA83" s="4"/>
      <c r="PFB83" s="4"/>
      <c r="PFC83" s="4"/>
      <c r="PFD83" s="4"/>
      <c r="PFE83" s="4"/>
      <c r="PFF83" s="4"/>
      <c r="PFG83" s="4"/>
      <c r="PFH83" s="4"/>
      <c r="PFI83" s="4"/>
      <c r="PFJ83" s="4"/>
      <c r="PFK83" s="4"/>
      <c r="PFL83" s="4"/>
      <c r="PFM83" s="4"/>
      <c r="PFN83" s="4"/>
      <c r="PFO83" s="4"/>
      <c r="PFP83" s="4"/>
      <c r="PFQ83" s="4"/>
      <c r="PFR83" s="4"/>
      <c r="PFS83" s="4"/>
      <c r="PFT83" s="4"/>
      <c r="PFU83" s="4"/>
      <c r="PFV83" s="4"/>
      <c r="PFW83" s="4"/>
      <c r="PFX83" s="4"/>
      <c r="PFY83" s="4"/>
      <c r="PFZ83" s="4"/>
      <c r="PGA83" s="4"/>
      <c r="PGB83" s="4"/>
      <c r="PGC83" s="4"/>
      <c r="PGD83" s="4"/>
      <c r="PGE83" s="4"/>
      <c r="PGF83" s="4"/>
      <c r="PGG83" s="4"/>
      <c r="PGH83" s="4"/>
      <c r="PGI83" s="4"/>
      <c r="PGJ83" s="4"/>
      <c r="PGK83" s="4"/>
      <c r="PGL83" s="4"/>
      <c r="PGM83" s="4"/>
      <c r="PGN83" s="4"/>
      <c r="PGO83" s="4"/>
      <c r="PGP83" s="4"/>
      <c r="PGQ83" s="4"/>
      <c r="PGR83" s="4"/>
      <c r="PGS83" s="4"/>
      <c r="PGT83" s="4"/>
      <c r="PGU83" s="4"/>
      <c r="PGV83" s="4"/>
      <c r="PGW83" s="4"/>
      <c r="PGX83" s="4"/>
      <c r="PGY83" s="4"/>
      <c r="PGZ83" s="4"/>
      <c r="PHA83" s="4"/>
      <c r="PHB83" s="4"/>
      <c r="PHC83" s="4"/>
      <c r="PHD83" s="4"/>
      <c r="PHE83" s="4"/>
      <c r="PHF83" s="4"/>
      <c r="PHG83" s="4"/>
      <c r="PHH83" s="4"/>
      <c r="PHI83" s="4"/>
      <c r="PHJ83" s="4"/>
      <c r="PHK83" s="4"/>
      <c r="PHL83" s="4"/>
      <c r="PHM83" s="4"/>
      <c r="PHN83" s="4"/>
      <c r="PHO83" s="4"/>
      <c r="PHP83" s="4"/>
      <c r="PHQ83" s="4"/>
      <c r="PHR83" s="4"/>
      <c r="PHS83" s="4"/>
      <c r="PHT83" s="4"/>
      <c r="PHU83" s="4"/>
      <c r="PHV83" s="4"/>
      <c r="PHW83" s="4"/>
      <c r="PHX83" s="4"/>
      <c r="PHY83" s="4"/>
      <c r="PHZ83" s="4"/>
      <c r="PIA83" s="4"/>
      <c r="PIB83" s="4"/>
      <c r="PIC83" s="4"/>
      <c r="PID83" s="4"/>
      <c r="PIE83" s="4"/>
      <c r="PIF83" s="4"/>
      <c r="PIG83" s="4"/>
      <c r="PIH83" s="4"/>
      <c r="PII83" s="4"/>
      <c r="PIJ83" s="4"/>
      <c r="PIK83" s="4"/>
      <c r="PIL83" s="4"/>
      <c r="PIM83" s="4"/>
      <c r="PIN83" s="4"/>
      <c r="PIO83" s="4"/>
      <c r="PIP83" s="4"/>
      <c r="PIQ83" s="4"/>
      <c r="PIR83" s="4"/>
      <c r="PIS83" s="4"/>
      <c r="PIT83" s="4"/>
      <c r="PIU83" s="4"/>
      <c r="PIV83" s="4"/>
      <c r="PIW83" s="4"/>
      <c r="PIX83" s="4"/>
      <c r="PIY83" s="4"/>
      <c r="PIZ83" s="4"/>
      <c r="PJA83" s="4"/>
      <c r="PJB83" s="4"/>
      <c r="PJC83" s="4"/>
      <c r="PJD83" s="4"/>
      <c r="PJE83" s="4"/>
      <c r="PJF83" s="4"/>
      <c r="PJG83" s="4"/>
      <c r="PJH83" s="4"/>
      <c r="PJI83" s="4"/>
      <c r="PJJ83" s="4"/>
      <c r="PJK83" s="4"/>
      <c r="PJL83" s="4"/>
      <c r="PJM83" s="4"/>
      <c r="PJN83" s="4"/>
      <c r="PJO83" s="4"/>
      <c r="PJP83" s="4"/>
      <c r="PJQ83" s="4"/>
      <c r="PJR83" s="4"/>
      <c r="PJS83" s="4"/>
      <c r="PJT83" s="4"/>
      <c r="PJU83" s="4"/>
      <c r="PJV83" s="4"/>
      <c r="PJW83" s="4"/>
      <c r="PJX83" s="4"/>
      <c r="PJY83" s="4"/>
      <c r="PJZ83" s="4"/>
      <c r="PKA83" s="4"/>
      <c r="PKB83" s="4"/>
      <c r="PKC83" s="4"/>
      <c r="PKD83" s="4"/>
      <c r="PKE83" s="4"/>
      <c r="PKF83" s="4"/>
      <c r="PKG83" s="4"/>
      <c r="PKH83" s="4"/>
      <c r="PKI83" s="4"/>
      <c r="PKJ83" s="4"/>
      <c r="PKK83" s="4"/>
      <c r="PKL83" s="4"/>
      <c r="PKM83" s="4"/>
      <c r="PKN83" s="4"/>
      <c r="PKO83" s="4"/>
      <c r="PKP83" s="4"/>
      <c r="PKQ83" s="4"/>
      <c r="PKR83" s="4"/>
      <c r="PKS83" s="4"/>
      <c r="PKT83" s="4"/>
      <c r="PKU83" s="4"/>
      <c r="PKV83" s="4"/>
      <c r="PKW83" s="4"/>
      <c r="PKX83" s="4"/>
      <c r="PKY83" s="4"/>
      <c r="PKZ83" s="4"/>
      <c r="PLA83" s="4"/>
      <c r="PLB83" s="4"/>
      <c r="PLC83" s="4"/>
      <c r="PLD83" s="4"/>
      <c r="PLE83" s="4"/>
      <c r="PLF83" s="4"/>
      <c r="PLG83" s="4"/>
      <c r="PLH83" s="4"/>
      <c r="PLI83" s="4"/>
      <c r="PLJ83" s="4"/>
      <c r="PLK83" s="4"/>
      <c r="PLL83" s="4"/>
      <c r="PLM83" s="4"/>
      <c r="PLN83" s="4"/>
      <c r="PLO83" s="4"/>
      <c r="PLP83" s="4"/>
      <c r="PLQ83" s="4"/>
      <c r="PLR83" s="4"/>
      <c r="PLS83" s="4"/>
      <c r="PLT83" s="4"/>
      <c r="PLU83" s="4"/>
      <c r="PLV83" s="4"/>
      <c r="PLW83" s="4"/>
      <c r="PLX83" s="4"/>
      <c r="PLY83" s="4"/>
      <c r="PLZ83" s="4"/>
      <c r="PMA83" s="4"/>
      <c r="PMB83" s="4"/>
      <c r="PMC83" s="4"/>
      <c r="PMD83" s="4"/>
      <c r="PME83" s="4"/>
      <c r="PMF83" s="4"/>
      <c r="PMG83" s="4"/>
      <c r="PMH83" s="4"/>
      <c r="PMI83" s="4"/>
      <c r="PMJ83" s="4"/>
      <c r="PMK83" s="4"/>
      <c r="PML83" s="4"/>
      <c r="PMM83" s="4"/>
      <c r="PMN83" s="4"/>
      <c r="PMO83" s="4"/>
      <c r="PMP83" s="4"/>
      <c r="PMQ83" s="4"/>
      <c r="PMR83" s="4"/>
      <c r="PMS83" s="4"/>
      <c r="PMT83" s="4"/>
      <c r="PMU83" s="4"/>
      <c r="PMV83" s="4"/>
      <c r="PMW83" s="4"/>
      <c r="PMX83" s="4"/>
      <c r="PMY83" s="4"/>
      <c r="PMZ83" s="4"/>
      <c r="PNA83" s="4"/>
      <c r="PNB83" s="4"/>
      <c r="PNC83" s="4"/>
      <c r="PND83" s="4"/>
      <c r="PNE83" s="4"/>
      <c r="PNF83" s="4"/>
      <c r="PNG83" s="4"/>
      <c r="PNH83" s="4"/>
      <c r="PNI83" s="4"/>
      <c r="PNJ83" s="4"/>
      <c r="PNK83" s="4"/>
      <c r="PNL83" s="4"/>
      <c r="PNM83" s="4"/>
      <c r="PNN83" s="4"/>
      <c r="PNO83" s="4"/>
      <c r="PNP83" s="4"/>
      <c r="PNQ83" s="4"/>
      <c r="PNR83" s="4"/>
      <c r="PNS83" s="4"/>
      <c r="PNT83" s="4"/>
      <c r="PNU83" s="4"/>
      <c r="PNV83" s="4"/>
      <c r="PNW83" s="4"/>
      <c r="PNX83" s="4"/>
      <c r="PNY83" s="4"/>
      <c r="PNZ83" s="4"/>
      <c r="POA83" s="4"/>
      <c r="POB83" s="4"/>
      <c r="POC83" s="4"/>
      <c r="POD83" s="4"/>
      <c r="POE83" s="4"/>
      <c r="POF83" s="4"/>
      <c r="POG83" s="4"/>
      <c r="POH83" s="4"/>
      <c r="POI83" s="4"/>
      <c r="POJ83" s="4"/>
      <c r="POK83" s="4"/>
      <c r="POL83" s="4"/>
      <c r="POM83" s="4"/>
      <c r="PON83" s="4"/>
      <c r="POO83" s="4"/>
      <c r="POP83" s="4"/>
      <c r="POQ83" s="4"/>
      <c r="POR83" s="4"/>
      <c r="POS83" s="4"/>
      <c r="POT83" s="4"/>
      <c r="POU83" s="4"/>
      <c r="POV83" s="4"/>
      <c r="POW83" s="4"/>
      <c r="POX83" s="4"/>
      <c r="POY83" s="4"/>
      <c r="POZ83" s="4"/>
      <c r="PPA83" s="4"/>
      <c r="PPB83" s="4"/>
      <c r="PPC83" s="4"/>
      <c r="PPD83" s="4"/>
      <c r="PPE83" s="4"/>
      <c r="PPF83" s="4"/>
      <c r="PPG83" s="4"/>
      <c r="PPH83" s="4"/>
      <c r="PPI83" s="4"/>
      <c r="PPJ83" s="4"/>
      <c r="PPK83" s="4"/>
      <c r="PPL83" s="4"/>
      <c r="PPM83" s="4"/>
      <c r="PPN83" s="4"/>
      <c r="PPO83" s="4"/>
      <c r="PPP83" s="4"/>
      <c r="PPQ83" s="4"/>
      <c r="PPR83" s="4"/>
      <c r="PPS83" s="4"/>
      <c r="PPT83" s="4"/>
      <c r="PPU83" s="4"/>
      <c r="PPV83" s="4"/>
      <c r="PPW83" s="4"/>
      <c r="PPX83" s="4"/>
      <c r="PPY83" s="4"/>
      <c r="PPZ83" s="4"/>
      <c r="PQA83" s="4"/>
      <c r="PQB83" s="4"/>
      <c r="PQC83" s="4"/>
      <c r="PQD83" s="4"/>
      <c r="PQE83" s="4"/>
      <c r="PQF83" s="4"/>
      <c r="PQG83" s="4"/>
      <c r="PQH83" s="4"/>
      <c r="PQI83" s="4"/>
      <c r="PQJ83" s="4"/>
      <c r="PQK83" s="4"/>
      <c r="PQL83" s="4"/>
      <c r="PQM83" s="4"/>
      <c r="PQN83" s="4"/>
      <c r="PQO83" s="4"/>
      <c r="PQP83" s="4"/>
      <c r="PQQ83" s="4"/>
      <c r="PQR83" s="4"/>
      <c r="PQS83" s="4"/>
      <c r="PQT83" s="4"/>
      <c r="PQU83" s="4"/>
      <c r="PQV83" s="4"/>
      <c r="PQW83" s="4"/>
      <c r="PQX83" s="4"/>
      <c r="PQY83" s="4"/>
      <c r="PQZ83" s="4"/>
      <c r="PRA83" s="4"/>
      <c r="PRB83" s="4"/>
      <c r="PRC83" s="4"/>
      <c r="PRD83" s="4"/>
      <c r="PRE83" s="4"/>
      <c r="PRF83" s="4"/>
      <c r="PRG83" s="4"/>
      <c r="PRH83" s="4"/>
      <c r="PRI83" s="4"/>
      <c r="PRJ83" s="4"/>
      <c r="PRK83" s="4"/>
      <c r="PRL83" s="4"/>
      <c r="PRM83" s="4"/>
      <c r="PRN83" s="4"/>
      <c r="PRO83" s="4"/>
      <c r="PRP83" s="4"/>
      <c r="PRQ83" s="4"/>
      <c r="PRR83" s="4"/>
      <c r="PRS83" s="4"/>
      <c r="PRT83" s="4"/>
      <c r="PRU83" s="4"/>
      <c r="PRV83" s="4"/>
      <c r="PRW83" s="4"/>
      <c r="PRX83" s="4"/>
      <c r="PRY83" s="4"/>
      <c r="PRZ83" s="4"/>
      <c r="PSA83" s="4"/>
      <c r="PSB83" s="4"/>
      <c r="PSC83" s="4"/>
      <c r="PSD83" s="4"/>
      <c r="PSE83" s="4"/>
      <c r="PSF83" s="4"/>
      <c r="PSG83" s="4"/>
      <c r="PSH83" s="4"/>
      <c r="PSI83" s="4"/>
      <c r="PSJ83" s="4"/>
      <c r="PSK83" s="4"/>
      <c r="PSL83" s="4"/>
      <c r="PSM83" s="4"/>
      <c r="PSN83" s="4"/>
      <c r="PSO83" s="4"/>
      <c r="PSP83" s="4"/>
      <c r="PSQ83" s="4"/>
      <c r="PSR83" s="4"/>
      <c r="PSS83" s="4"/>
      <c r="PST83" s="4"/>
      <c r="PSU83" s="4"/>
      <c r="PSV83" s="4"/>
      <c r="PSW83" s="4"/>
      <c r="PSX83" s="4"/>
      <c r="PSY83" s="4"/>
      <c r="PSZ83" s="4"/>
      <c r="PTA83" s="4"/>
      <c r="PTB83" s="4"/>
      <c r="PTC83" s="4"/>
      <c r="PTD83" s="4"/>
      <c r="PTE83" s="4"/>
      <c r="PTF83" s="4"/>
      <c r="PTG83" s="4"/>
      <c r="PTH83" s="4"/>
      <c r="PTI83" s="4"/>
      <c r="PTJ83" s="4"/>
      <c r="PTK83" s="4"/>
      <c r="PTL83" s="4"/>
      <c r="PTM83" s="4"/>
      <c r="PTN83" s="4"/>
      <c r="PTO83" s="4"/>
      <c r="PTP83" s="4"/>
      <c r="PTQ83" s="4"/>
      <c r="PTR83" s="4"/>
      <c r="PTS83" s="4"/>
      <c r="PTT83" s="4"/>
      <c r="PTU83" s="4"/>
      <c r="PTV83" s="4"/>
      <c r="PTW83" s="4"/>
      <c r="PTX83" s="4"/>
      <c r="PTY83" s="4"/>
      <c r="PTZ83" s="4"/>
      <c r="PUA83" s="4"/>
      <c r="PUB83" s="4"/>
      <c r="PUC83" s="4"/>
      <c r="PUD83" s="4"/>
      <c r="PUE83" s="4"/>
      <c r="PUF83" s="4"/>
      <c r="PUG83" s="4"/>
      <c r="PUH83" s="4"/>
      <c r="PUI83" s="4"/>
      <c r="PUJ83" s="4"/>
      <c r="PUK83" s="4"/>
      <c r="PUL83" s="4"/>
      <c r="PUM83" s="4"/>
      <c r="PUN83" s="4"/>
      <c r="PUO83" s="4"/>
      <c r="PUP83" s="4"/>
      <c r="PUQ83" s="4"/>
      <c r="PUR83" s="4"/>
      <c r="PUS83" s="4"/>
      <c r="PUT83" s="4"/>
      <c r="PUU83" s="4"/>
      <c r="PUV83" s="4"/>
      <c r="PUW83" s="4"/>
      <c r="PUX83" s="4"/>
      <c r="PUY83" s="4"/>
      <c r="PUZ83" s="4"/>
      <c r="PVA83" s="4"/>
      <c r="PVB83" s="4"/>
      <c r="PVC83" s="4"/>
      <c r="PVD83" s="4"/>
      <c r="PVE83" s="4"/>
      <c r="PVF83" s="4"/>
      <c r="PVG83" s="4"/>
      <c r="PVH83" s="4"/>
      <c r="PVI83" s="4"/>
      <c r="PVJ83" s="4"/>
      <c r="PVK83" s="4"/>
      <c r="PVL83" s="4"/>
      <c r="PVM83" s="4"/>
      <c r="PVN83" s="4"/>
      <c r="PVO83" s="4"/>
      <c r="PVP83" s="4"/>
      <c r="PVQ83" s="4"/>
      <c r="PVR83" s="4"/>
      <c r="PVS83" s="4"/>
      <c r="PVT83" s="4"/>
      <c r="PVU83" s="4"/>
      <c r="PVV83" s="4"/>
      <c r="PVW83" s="4"/>
      <c r="PVX83" s="4"/>
      <c r="PVY83" s="4"/>
      <c r="PVZ83" s="4"/>
      <c r="PWA83" s="4"/>
      <c r="PWB83" s="4"/>
      <c r="PWC83" s="4"/>
      <c r="PWD83" s="4"/>
      <c r="PWE83" s="4"/>
      <c r="PWF83" s="4"/>
      <c r="PWG83" s="4"/>
      <c r="PWH83" s="4"/>
      <c r="PWI83" s="4"/>
      <c r="PWJ83" s="4"/>
      <c r="PWK83" s="4"/>
      <c r="PWL83" s="4"/>
      <c r="PWM83" s="4"/>
      <c r="PWN83" s="4"/>
      <c r="PWO83" s="4"/>
      <c r="PWP83" s="4"/>
      <c r="PWQ83" s="4"/>
      <c r="PWR83" s="4"/>
      <c r="PWS83" s="4"/>
      <c r="PWT83" s="4"/>
      <c r="PWU83" s="4"/>
      <c r="PWV83" s="4"/>
      <c r="PWW83" s="4"/>
      <c r="PWX83" s="4"/>
      <c r="PWY83" s="4"/>
      <c r="PWZ83" s="4"/>
      <c r="PXA83" s="4"/>
      <c r="PXB83" s="4"/>
      <c r="PXC83" s="4"/>
      <c r="PXD83" s="4"/>
      <c r="PXE83" s="4"/>
      <c r="PXF83" s="4"/>
      <c r="PXG83" s="4"/>
      <c r="PXH83" s="4"/>
      <c r="PXI83" s="4"/>
      <c r="PXJ83" s="4"/>
      <c r="PXK83" s="4"/>
      <c r="PXL83" s="4"/>
      <c r="PXM83" s="4"/>
      <c r="PXN83" s="4"/>
      <c r="PXO83" s="4"/>
      <c r="PXP83" s="4"/>
      <c r="PXQ83" s="4"/>
      <c r="PXR83" s="4"/>
      <c r="PXS83" s="4"/>
      <c r="PXT83" s="4"/>
      <c r="PXU83" s="4"/>
      <c r="PXV83" s="4"/>
      <c r="PXW83" s="4"/>
      <c r="PXX83" s="4"/>
      <c r="PXY83" s="4"/>
      <c r="PXZ83" s="4"/>
      <c r="PYA83" s="4"/>
      <c r="PYB83" s="4"/>
      <c r="PYC83" s="4"/>
      <c r="PYD83" s="4"/>
      <c r="PYE83" s="4"/>
      <c r="PYF83" s="4"/>
      <c r="PYG83" s="4"/>
      <c r="PYH83" s="4"/>
      <c r="PYI83" s="4"/>
      <c r="PYJ83" s="4"/>
      <c r="PYK83" s="4"/>
      <c r="PYL83" s="4"/>
      <c r="PYM83" s="4"/>
      <c r="PYN83" s="4"/>
      <c r="PYO83" s="4"/>
      <c r="PYP83" s="4"/>
      <c r="PYQ83" s="4"/>
      <c r="PYR83" s="4"/>
      <c r="PYS83" s="4"/>
      <c r="PYT83" s="4"/>
      <c r="PYU83" s="4"/>
      <c r="PYV83" s="4"/>
      <c r="PYW83" s="4"/>
      <c r="PYX83" s="4"/>
      <c r="PYY83" s="4"/>
      <c r="PYZ83" s="4"/>
      <c r="PZA83" s="4"/>
      <c r="PZB83" s="4"/>
      <c r="PZC83" s="4"/>
      <c r="PZD83" s="4"/>
      <c r="PZE83" s="4"/>
      <c r="PZF83" s="4"/>
      <c r="PZG83" s="4"/>
      <c r="PZH83" s="4"/>
      <c r="PZI83" s="4"/>
      <c r="PZJ83" s="4"/>
      <c r="PZK83" s="4"/>
      <c r="PZL83" s="4"/>
      <c r="PZM83" s="4"/>
      <c r="PZN83" s="4"/>
      <c r="PZO83" s="4"/>
      <c r="PZP83" s="4"/>
      <c r="PZQ83" s="4"/>
      <c r="PZR83" s="4"/>
      <c r="PZS83" s="4"/>
      <c r="PZT83" s="4"/>
      <c r="PZU83" s="4"/>
      <c r="PZV83" s="4"/>
      <c r="PZW83" s="4"/>
      <c r="PZX83" s="4"/>
      <c r="PZY83" s="4"/>
      <c r="PZZ83" s="4"/>
      <c r="QAA83" s="4"/>
      <c r="QAB83" s="4"/>
      <c r="QAC83" s="4"/>
      <c r="QAD83" s="4"/>
      <c r="QAE83" s="4"/>
      <c r="QAF83" s="4"/>
      <c r="QAG83" s="4"/>
      <c r="QAH83" s="4"/>
      <c r="QAI83" s="4"/>
      <c r="QAJ83" s="4"/>
      <c r="QAK83" s="4"/>
      <c r="QAL83" s="4"/>
      <c r="QAM83" s="4"/>
      <c r="QAN83" s="4"/>
      <c r="QAO83" s="4"/>
      <c r="QAP83" s="4"/>
      <c r="QAQ83" s="4"/>
      <c r="QAR83" s="4"/>
      <c r="QAS83" s="4"/>
      <c r="QAT83" s="4"/>
      <c r="QAU83" s="4"/>
      <c r="QAV83" s="4"/>
      <c r="QAW83" s="4"/>
      <c r="QAX83" s="4"/>
      <c r="QAY83" s="4"/>
      <c r="QAZ83" s="4"/>
      <c r="QBA83" s="4"/>
      <c r="QBB83" s="4"/>
      <c r="QBC83" s="4"/>
      <c r="QBD83" s="4"/>
      <c r="QBE83" s="4"/>
      <c r="QBF83" s="4"/>
      <c r="QBG83" s="4"/>
      <c r="QBH83" s="4"/>
      <c r="QBI83" s="4"/>
      <c r="QBJ83" s="4"/>
      <c r="QBK83" s="4"/>
      <c r="QBL83" s="4"/>
      <c r="QBM83" s="4"/>
      <c r="QBN83" s="4"/>
      <c r="QBO83" s="4"/>
      <c r="QBP83" s="4"/>
      <c r="QBQ83" s="4"/>
      <c r="QBR83" s="4"/>
      <c r="QBS83" s="4"/>
      <c r="QBT83" s="4"/>
      <c r="QBU83" s="4"/>
      <c r="QBV83" s="4"/>
      <c r="QBW83" s="4"/>
      <c r="QBX83" s="4"/>
      <c r="QBY83" s="4"/>
      <c r="QBZ83" s="4"/>
      <c r="QCA83" s="4"/>
      <c r="QCB83" s="4"/>
      <c r="QCC83" s="4"/>
      <c r="QCD83" s="4"/>
      <c r="QCE83" s="4"/>
      <c r="QCF83" s="4"/>
      <c r="QCG83" s="4"/>
      <c r="QCH83" s="4"/>
      <c r="QCI83" s="4"/>
      <c r="QCJ83" s="4"/>
      <c r="QCK83" s="4"/>
      <c r="QCL83" s="4"/>
      <c r="QCM83" s="4"/>
      <c r="QCN83" s="4"/>
      <c r="QCO83" s="4"/>
      <c r="QCP83" s="4"/>
      <c r="QCQ83" s="4"/>
      <c r="QCR83" s="4"/>
      <c r="QCS83" s="4"/>
      <c r="QCT83" s="4"/>
      <c r="QCU83" s="4"/>
      <c r="QCV83" s="4"/>
      <c r="QCW83" s="4"/>
      <c r="QCX83" s="4"/>
      <c r="QCY83" s="4"/>
      <c r="QCZ83" s="4"/>
      <c r="QDA83" s="4"/>
      <c r="QDB83" s="4"/>
      <c r="QDC83" s="4"/>
      <c r="QDD83" s="4"/>
      <c r="QDE83" s="4"/>
      <c r="QDF83" s="4"/>
      <c r="QDG83" s="4"/>
      <c r="QDH83" s="4"/>
      <c r="QDI83" s="4"/>
      <c r="QDJ83" s="4"/>
      <c r="QDK83" s="4"/>
      <c r="QDL83" s="4"/>
      <c r="QDM83" s="4"/>
      <c r="QDN83" s="4"/>
      <c r="QDO83" s="4"/>
      <c r="QDP83" s="4"/>
      <c r="QDQ83" s="4"/>
      <c r="QDR83" s="4"/>
      <c r="QDS83" s="4"/>
      <c r="QDT83" s="4"/>
      <c r="QDU83" s="4"/>
      <c r="QDV83" s="4"/>
      <c r="QDW83" s="4"/>
      <c r="QDX83" s="4"/>
      <c r="QDY83" s="4"/>
      <c r="QDZ83" s="4"/>
      <c r="QEA83" s="4"/>
      <c r="QEB83" s="4"/>
      <c r="QEC83" s="4"/>
      <c r="QED83" s="4"/>
      <c r="QEE83" s="4"/>
      <c r="QEF83" s="4"/>
      <c r="QEG83" s="4"/>
      <c r="QEH83" s="4"/>
      <c r="QEI83" s="4"/>
      <c r="QEJ83" s="4"/>
      <c r="QEK83" s="4"/>
      <c r="QEL83" s="4"/>
      <c r="QEM83" s="4"/>
      <c r="QEN83" s="4"/>
      <c r="QEO83" s="4"/>
      <c r="QEP83" s="4"/>
      <c r="QEQ83" s="4"/>
      <c r="QER83" s="4"/>
      <c r="QES83" s="4"/>
      <c r="QET83" s="4"/>
      <c r="QEU83" s="4"/>
      <c r="QEV83" s="4"/>
      <c r="QEW83" s="4"/>
      <c r="QEX83" s="4"/>
      <c r="QEY83" s="4"/>
      <c r="QEZ83" s="4"/>
      <c r="QFA83" s="4"/>
      <c r="QFB83" s="4"/>
      <c r="QFC83" s="4"/>
      <c r="QFD83" s="4"/>
      <c r="QFE83" s="4"/>
      <c r="QFF83" s="4"/>
      <c r="QFG83" s="4"/>
      <c r="QFH83" s="4"/>
      <c r="QFI83" s="4"/>
      <c r="QFJ83" s="4"/>
      <c r="QFK83" s="4"/>
      <c r="QFL83" s="4"/>
      <c r="QFM83" s="4"/>
      <c r="QFN83" s="4"/>
      <c r="QFO83" s="4"/>
      <c r="QFP83" s="4"/>
      <c r="QFQ83" s="4"/>
      <c r="QFR83" s="4"/>
      <c r="QFS83" s="4"/>
      <c r="QFT83" s="4"/>
      <c r="QFU83" s="4"/>
      <c r="QFV83" s="4"/>
      <c r="QFW83" s="4"/>
      <c r="QFX83" s="4"/>
      <c r="QFY83" s="4"/>
      <c r="QFZ83" s="4"/>
      <c r="QGA83" s="4"/>
      <c r="QGB83" s="4"/>
      <c r="QGC83" s="4"/>
      <c r="QGD83" s="4"/>
      <c r="QGE83" s="4"/>
      <c r="QGF83" s="4"/>
      <c r="QGG83" s="4"/>
      <c r="QGH83" s="4"/>
      <c r="QGI83" s="4"/>
      <c r="QGJ83" s="4"/>
      <c r="QGK83" s="4"/>
      <c r="QGL83" s="4"/>
      <c r="QGM83" s="4"/>
      <c r="QGN83" s="4"/>
      <c r="QGO83" s="4"/>
      <c r="QGP83" s="4"/>
      <c r="QGQ83" s="4"/>
      <c r="QGR83" s="4"/>
      <c r="QGS83" s="4"/>
      <c r="QGT83" s="4"/>
      <c r="QGU83" s="4"/>
      <c r="QGV83" s="4"/>
      <c r="QGW83" s="4"/>
      <c r="QGX83" s="4"/>
      <c r="QGY83" s="4"/>
      <c r="QGZ83" s="4"/>
      <c r="QHA83" s="4"/>
      <c r="QHB83" s="4"/>
      <c r="QHC83" s="4"/>
      <c r="QHD83" s="4"/>
      <c r="QHE83" s="4"/>
      <c r="QHF83" s="4"/>
      <c r="QHG83" s="4"/>
      <c r="QHH83" s="4"/>
      <c r="QHI83" s="4"/>
      <c r="QHJ83" s="4"/>
      <c r="QHK83" s="4"/>
      <c r="QHL83" s="4"/>
      <c r="QHM83" s="4"/>
      <c r="QHN83" s="4"/>
      <c r="QHO83" s="4"/>
      <c r="QHP83" s="4"/>
      <c r="QHQ83" s="4"/>
      <c r="QHR83" s="4"/>
      <c r="QHS83" s="4"/>
      <c r="QHT83" s="4"/>
      <c r="QHU83" s="4"/>
      <c r="QHV83" s="4"/>
      <c r="QHW83" s="4"/>
      <c r="QHX83" s="4"/>
      <c r="QHY83" s="4"/>
      <c r="QHZ83" s="4"/>
      <c r="QIA83" s="4"/>
      <c r="QIB83" s="4"/>
      <c r="QIC83" s="4"/>
      <c r="QID83" s="4"/>
      <c r="QIE83" s="4"/>
      <c r="QIF83" s="4"/>
      <c r="QIG83" s="4"/>
      <c r="QIH83" s="4"/>
      <c r="QII83" s="4"/>
      <c r="QIJ83" s="4"/>
      <c r="QIK83" s="4"/>
      <c r="QIL83" s="4"/>
      <c r="QIM83" s="4"/>
      <c r="QIN83" s="4"/>
      <c r="QIO83" s="4"/>
      <c r="QIP83" s="4"/>
      <c r="QIQ83" s="4"/>
      <c r="QIR83" s="4"/>
      <c r="QIS83" s="4"/>
      <c r="QIT83" s="4"/>
      <c r="QIU83" s="4"/>
      <c r="QIV83" s="4"/>
      <c r="QIW83" s="4"/>
      <c r="QIX83" s="4"/>
      <c r="QIY83" s="4"/>
      <c r="QIZ83" s="4"/>
      <c r="QJA83" s="4"/>
      <c r="QJB83" s="4"/>
      <c r="QJC83" s="4"/>
      <c r="QJD83" s="4"/>
      <c r="QJE83" s="4"/>
      <c r="QJF83" s="4"/>
      <c r="QJG83" s="4"/>
      <c r="QJH83" s="4"/>
      <c r="QJI83" s="4"/>
      <c r="QJJ83" s="4"/>
      <c r="QJK83" s="4"/>
      <c r="QJL83" s="4"/>
      <c r="QJM83" s="4"/>
      <c r="QJN83" s="4"/>
      <c r="QJO83" s="4"/>
      <c r="QJP83" s="4"/>
      <c r="QJQ83" s="4"/>
      <c r="QJR83" s="4"/>
      <c r="QJS83" s="4"/>
      <c r="QJT83" s="4"/>
      <c r="QJU83" s="4"/>
      <c r="QJV83" s="4"/>
      <c r="QJW83" s="4"/>
      <c r="QJX83" s="4"/>
      <c r="QJY83" s="4"/>
      <c r="QJZ83" s="4"/>
      <c r="QKA83" s="4"/>
      <c r="QKB83" s="4"/>
      <c r="QKC83" s="4"/>
      <c r="QKD83" s="4"/>
      <c r="QKE83" s="4"/>
      <c r="QKF83" s="4"/>
      <c r="QKG83" s="4"/>
      <c r="QKH83" s="4"/>
      <c r="QKI83" s="4"/>
      <c r="QKJ83" s="4"/>
      <c r="QKK83" s="4"/>
      <c r="QKL83" s="4"/>
      <c r="QKM83" s="4"/>
      <c r="QKN83" s="4"/>
      <c r="QKO83" s="4"/>
      <c r="QKP83" s="4"/>
      <c r="QKQ83" s="4"/>
      <c r="QKR83" s="4"/>
      <c r="QKS83" s="4"/>
      <c r="QKT83" s="4"/>
      <c r="QKU83" s="4"/>
      <c r="QKV83" s="4"/>
      <c r="QKW83" s="4"/>
      <c r="QKX83" s="4"/>
      <c r="QKY83" s="4"/>
      <c r="QKZ83" s="4"/>
      <c r="QLA83" s="4"/>
      <c r="QLB83" s="4"/>
      <c r="QLC83" s="4"/>
      <c r="QLD83" s="4"/>
      <c r="QLE83" s="4"/>
      <c r="QLF83" s="4"/>
      <c r="QLG83" s="4"/>
      <c r="QLH83" s="4"/>
      <c r="QLI83" s="4"/>
      <c r="QLJ83" s="4"/>
      <c r="QLK83" s="4"/>
      <c r="QLL83" s="4"/>
      <c r="QLM83" s="4"/>
      <c r="QLN83" s="4"/>
      <c r="QLO83" s="4"/>
      <c r="QLP83" s="4"/>
      <c r="QLQ83" s="4"/>
      <c r="QLR83" s="4"/>
      <c r="QLS83" s="4"/>
      <c r="QLT83" s="4"/>
      <c r="QLU83" s="4"/>
      <c r="QLV83" s="4"/>
      <c r="QLW83" s="4"/>
      <c r="QLX83" s="4"/>
      <c r="QLY83" s="4"/>
      <c r="QLZ83" s="4"/>
      <c r="QMA83" s="4"/>
      <c r="QMB83" s="4"/>
      <c r="QMC83" s="4"/>
      <c r="QMD83" s="4"/>
      <c r="QME83" s="4"/>
      <c r="QMF83" s="4"/>
      <c r="QMG83" s="4"/>
      <c r="QMH83" s="4"/>
      <c r="QMI83" s="4"/>
      <c r="QMJ83" s="4"/>
      <c r="QMK83" s="4"/>
      <c r="QML83" s="4"/>
      <c r="QMM83" s="4"/>
      <c r="QMN83" s="4"/>
      <c r="QMO83" s="4"/>
      <c r="QMP83" s="4"/>
      <c r="QMQ83" s="4"/>
      <c r="QMR83" s="4"/>
      <c r="QMS83" s="4"/>
      <c r="QMT83" s="4"/>
      <c r="QMU83" s="4"/>
      <c r="QMV83" s="4"/>
      <c r="QMW83" s="4"/>
      <c r="QMX83" s="4"/>
      <c r="QMY83" s="4"/>
      <c r="QMZ83" s="4"/>
      <c r="QNA83" s="4"/>
      <c r="QNB83" s="4"/>
      <c r="QNC83" s="4"/>
      <c r="QND83" s="4"/>
      <c r="QNE83" s="4"/>
      <c r="QNF83" s="4"/>
      <c r="QNG83" s="4"/>
      <c r="QNH83" s="4"/>
      <c r="QNI83" s="4"/>
      <c r="QNJ83" s="4"/>
      <c r="QNK83" s="4"/>
      <c r="QNL83" s="4"/>
      <c r="QNM83" s="4"/>
      <c r="QNN83" s="4"/>
      <c r="QNO83" s="4"/>
      <c r="QNP83" s="4"/>
      <c r="QNQ83" s="4"/>
      <c r="QNR83" s="4"/>
      <c r="QNS83" s="4"/>
      <c r="QNT83" s="4"/>
      <c r="QNU83" s="4"/>
      <c r="QNV83" s="4"/>
      <c r="QNW83" s="4"/>
      <c r="QNX83" s="4"/>
      <c r="QNY83" s="4"/>
      <c r="QNZ83" s="4"/>
      <c r="QOA83" s="4"/>
      <c r="QOB83" s="4"/>
      <c r="QOC83" s="4"/>
      <c r="QOD83" s="4"/>
      <c r="QOE83" s="4"/>
      <c r="QOF83" s="4"/>
      <c r="QOG83" s="4"/>
      <c r="QOH83" s="4"/>
      <c r="QOI83" s="4"/>
      <c r="QOJ83" s="4"/>
      <c r="QOK83" s="4"/>
      <c r="QOL83" s="4"/>
      <c r="QOM83" s="4"/>
      <c r="QON83" s="4"/>
      <c r="QOO83" s="4"/>
      <c r="QOP83" s="4"/>
      <c r="QOQ83" s="4"/>
      <c r="QOR83" s="4"/>
      <c r="QOS83" s="4"/>
      <c r="QOT83" s="4"/>
      <c r="QOU83" s="4"/>
      <c r="QOV83" s="4"/>
      <c r="QOW83" s="4"/>
      <c r="QOX83" s="4"/>
      <c r="QOY83" s="4"/>
      <c r="QOZ83" s="4"/>
      <c r="QPA83" s="4"/>
      <c r="QPB83" s="4"/>
      <c r="QPC83" s="4"/>
      <c r="QPD83" s="4"/>
      <c r="QPE83" s="4"/>
      <c r="QPF83" s="4"/>
      <c r="QPG83" s="4"/>
      <c r="QPH83" s="4"/>
      <c r="QPI83" s="4"/>
      <c r="QPJ83" s="4"/>
      <c r="QPK83" s="4"/>
      <c r="QPL83" s="4"/>
      <c r="QPM83" s="4"/>
      <c r="QPN83" s="4"/>
      <c r="QPO83" s="4"/>
      <c r="QPP83" s="4"/>
      <c r="QPQ83" s="4"/>
      <c r="QPR83" s="4"/>
      <c r="QPS83" s="4"/>
      <c r="QPT83" s="4"/>
      <c r="QPU83" s="4"/>
      <c r="QPV83" s="4"/>
      <c r="QPW83" s="4"/>
      <c r="QPX83" s="4"/>
      <c r="QPY83" s="4"/>
      <c r="QPZ83" s="4"/>
      <c r="QQA83" s="4"/>
      <c r="QQB83" s="4"/>
      <c r="QQC83" s="4"/>
      <c r="QQD83" s="4"/>
      <c r="QQE83" s="4"/>
      <c r="QQF83" s="4"/>
      <c r="QQG83" s="4"/>
      <c r="QQH83" s="4"/>
      <c r="QQI83" s="4"/>
      <c r="QQJ83" s="4"/>
      <c r="QQK83" s="4"/>
      <c r="QQL83" s="4"/>
      <c r="QQM83" s="4"/>
      <c r="QQN83" s="4"/>
      <c r="QQO83" s="4"/>
      <c r="QQP83" s="4"/>
      <c r="QQQ83" s="4"/>
      <c r="QQR83" s="4"/>
      <c r="QQS83" s="4"/>
      <c r="QQT83" s="4"/>
      <c r="QQU83" s="4"/>
      <c r="QQV83" s="4"/>
      <c r="QQW83" s="4"/>
      <c r="QQX83" s="4"/>
      <c r="QQY83" s="4"/>
      <c r="QQZ83" s="4"/>
      <c r="QRA83" s="4"/>
      <c r="QRB83" s="4"/>
      <c r="QRC83" s="4"/>
      <c r="QRD83" s="4"/>
      <c r="QRE83" s="4"/>
      <c r="QRF83" s="4"/>
      <c r="QRG83" s="4"/>
      <c r="QRH83" s="4"/>
      <c r="QRI83" s="4"/>
      <c r="QRJ83" s="4"/>
      <c r="QRK83" s="4"/>
      <c r="QRL83" s="4"/>
      <c r="QRM83" s="4"/>
      <c r="QRN83" s="4"/>
      <c r="QRO83" s="4"/>
      <c r="QRP83" s="4"/>
      <c r="QRQ83" s="4"/>
      <c r="QRR83" s="4"/>
      <c r="QRS83" s="4"/>
      <c r="QRT83" s="4"/>
      <c r="QRU83" s="4"/>
      <c r="QRV83" s="4"/>
      <c r="QRW83" s="4"/>
      <c r="QRX83" s="4"/>
      <c r="QRY83" s="4"/>
      <c r="QRZ83" s="4"/>
      <c r="QSA83" s="4"/>
      <c r="QSB83" s="4"/>
      <c r="QSC83" s="4"/>
      <c r="QSD83" s="4"/>
      <c r="QSE83" s="4"/>
      <c r="QSF83" s="4"/>
      <c r="QSG83" s="4"/>
      <c r="QSH83" s="4"/>
      <c r="QSI83" s="4"/>
      <c r="QSJ83" s="4"/>
      <c r="QSK83" s="4"/>
      <c r="QSL83" s="4"/>
      <c r="QSM83" s="4"/>
      <c r="QSN83" s="4"/>
      <c r="QSO83" s="4"/>
      <c r="QSP83" s="4"/>
      <c r="QSQ83" s="4"/>
      <c r="QSR83" s="4"/>
      <c r="QSS83" s="4"/>
      <c r="QST83" s="4"/>
      <c r="QSU83" s="4"/>
      <c r="QSV83" s="4"/>
      <c r="QSW83" s="4"/>
      <c r="QSX83" s="4"/>
      <c r="QSY83" s="4"/>
      <c r="QSZ83" s="4"/>
      <c r="QTA83" s="4"/>
      <c r="QTB83" s="4"/>
      <c r="QTC83" s="4"/>
      <c r="QTD83" s="4"/>
      <c r="QTE83" s="4"/>
      <c r="QTF83" s="4"/>
      <c r="QTG83" s="4"/>
      <c r="QTH83" s="4"/>
      <c r="QTI83" s="4"/>
      <c r="QTJ83" s="4"/>
      <c r="QTK83" s="4"/>
      <c r="QTL83" s="4"/>
      <c r="QTM83" s="4"/>
      <c r="QTN83" s="4"/>
      <c r="QTO83" s="4"/>
      <c r="QTP83" s="4"/>
      <c r="QTQ83" s="4"/>
      <c r="QTR83" s="4"/>
      <c r="QTS83" s="4"/>
      <c r="QTT83" s="4"/>
      <c r="QTU83" s="4"/>
      <c r="QTV83" s="4"/>
      <c r="QTW83" s="4"/>
      <c r="QTX83" s="4"/>
      <c r="QTY83" s="4"/>
      <c r="QTZ83" s="4"/>
      <c r="QUA83" s="4"/>
      <c r="QUB83" s="4"/>
      <c r="QUC83" s="4"/>
      <c r="QUD83" s="4"/>
      <c r="QUE83" s="4"/>
      <c r="QUF83" s="4"/>
      <c r="QUG83" s="4"/>
      <c r="QUH83" s="4"/>
      <c r="QUI83" s="4"/>
      <c r="QUJ83" s="4"/>
      <c r="QUK83" s="4"/>
      <c r="QUL83" s="4"/>
      <c r="QUM83" s="4"/>
      <c r="QUN83" s="4"/>
      <c r="QUO83" s="4"/>
      <c r="QUP83" s="4"/>
      <c r="QUQ83" s="4"/>
      <c r="QUR83" s="4"/>
      <c r="QUS83" s="4"/>
      <c r="QUT83" s="4"/>
      <c r="QUU83" s="4"/>
      <c r="QUV83" s="4"/>
      <c r="QUW83" s="4"/>
      <c r="QUX83" s="4"/>
      <c r="QUY83" s="4"/>
      <c r="QUZ83" s="4"/>
      <c r="QVA83" s="4"/>
      <c r="QVB83" s="4"/>
      <c r="QVC83" s="4"/>
      <c r="QVD83" s="4"/>
      <c r="QVE83" s="4"/>
      <c r="QVF83" s="4"/>
      <c r="QVG83" s="4"/>
      <c r="QVH83" s="4"/>
      <c r="QVI83" s="4"/>
      <c r="QVJ83" s="4"/>
      <c r="QVK83" s="4"/>
      <c r="QVL83" s="4"/>
      <c r="QVM83" s="4"/>
      <c r="QVN83" s="4"/>
      <c r="QVO83" s="4"/>
      <c r="QVP83" s="4"/>
      <c r="QVQ83" s="4"/>
      <c r="QVR83" s="4"/>
      <c r="QVS83" s="4"/>
      <c r="QVT83" s="4"/>
      <c r="QVU83" s="4"/>
      <c r="QVV83" s="4"/>
      <c r="QVW83" s="4"/>
      <c r="QVX83" s="4"/>
      <c r="QVY83" s="4"/>
      <c r="QVZ83" s="4"/>
      <c r="QWA83" s="4"/>
      <c r="QWB83" s="4"/>
      <c r="QWC83" s="4"/>
      <c r="QWD83" s="4"/>
      <c r="QWE83" s="4"/>
      <c r="QWF83" s="4"/>
      <c r="QWG83" s="4"/>
      <c r="QWH83" s="4"/>
      <c r="QWI83" s="4"/>
      <c r="QWJ83" s="4"/>
      <c r="QWK83" s="4"/>
      <c r="QWL83" s="4"/>
      <c r="QWM83" s="4"/>
      <c r="QWN83" s="4"/>
      <c r="QWO83" s="4"/>
      <c r="QWP83" s="4"/>
      <c r="QWQ83" s="4"/>
      <c r="QWR83" s="4"/>
      <c r="QWS83" s="4"/>
      <c r="QWT83" s="4"/>
      <c r="QWU83" s="4"/>
      <c r="QWV83" s="4"/>
      <c r="QWW83" s="4"/>
      <c r="QWX83" s="4"/>
      <c r="QWY83" s="4"/>
      <c r="QWZ83" s="4"/>
      <c r="QXA83" s="4"/>
      <c r="QXB83" s="4"/>
      <c r="QXC83" s="4"/>
      <c r="QXD83" s="4"/>
      <c r="QXE83" s="4"/>
      <c r="QXF83" s="4"/>
      <c r="QXG83" s="4"/>
      <c r="QXH83" s="4"/>
      <c r="QXI83" s="4"/>
      <c r="QXJ83" s="4"/>
      <c r="QXK83" s="4"/>
      <c r="QXL83" s="4"/>
      <c r="QXM83" s="4"/>
      <c r="QXN83" s="4"/>
      <c r="QXO83" s="4"/>
      <c r="QXP83" s="4"/>
      <c r="QXQ83" s="4"/>
      <c r="QXR83" s="4"/>
      <c r="QXS83" s="4"/>
      <c r="QXT83" s="4"/>
      <c r="QXU83" s="4"/>
      <c r="QXV83" s="4"/>
      <c r="QXW83" s="4"/>
      <c r="QXX83" s="4"/>
      <c r="QXY83" s="4"/>
      <c r="QXZ83" s="4"/>
      <c r="QYA83" s="4"/>
      <c r="QYB83" s="4"/>
      <c r="QYC83" s="4"/>
      <c r="QYD83" s="4"/>
      <c r="QYE83" s="4"/>
      <c r="QYF83" s="4"/>
      <c r="QYG83" s="4"/>
      <c r="QYH83" s="4"/>
      <c r="QYI83" s="4"/>
      <c r="QYJ83" s="4"/>
      <c r="QYK83" s="4"/>
      <c r="QYL83" s="4"/>
      <c r="QYM83" s="4"/>
      <c r="QYN83" s="4"/>
      <c r="QYO83" s="4"/>
      <c r="QYP83" s="4"/>
      <c r="QYQ83" s="4"/>
      <c r="QYR83" s="4"/>
      <c r="QYS83" s="4"/>
      <c r="QYT83" s="4"/>
      <c r="QYU83" s="4"/>
      <c r="QYV83" s="4"/>
      <c r="QYW83" s="4"/>
      <c r="QYX83" s="4"/>
      <c r="QYY83" s="4"/>
      <c r="QYZ83" s="4"/>
      <c r="QZA83" s="4"/>
      <c r="QZB83" s="4"/>
      <c r="QZC83" s="4"/>
      <c r="QZD83" s="4"/>
      <c r="QZE83" s="4"/>
      <c r="QZF83" s="4"/>
      <c r="QZG83" s="4"/>
      <c r="QZH83" s="4"/>
      <c r="QZI83" s="4"/>
      <c r="QZJ83" s="4"/>
      <c r="QZK83" s="4"/>
      <c r="QZL83" s="4"/>
      <c r="QZM83" s="4"/>
      <c r="QZN83" s="4"/>
      <c r="QZO83" s="4"/>
      <c r="QZP83" s="4"/>
      <c r="QZQ83" s="4"/>
      <c r="QZR83" s="4"/>
      <c r="QZS83" s="4"/>
      <c r="QZT83" s="4"/>
      <c r="QZU83" s="4"/>
      <c r="QZV83" s="4"/>
      <c r="QZW83" s="4"/>
      <c r="QZX83" s="4"/>
      <c r="QZY83" s="4"/>
      <c r="QZZ83" s="4"/>
      <c r="RAA83" s="4"/>
      <c r="RAB83" s="4"/>
      <c r="RAC83" s="4"/>
      <c r="RAD83" s="4"/>
      <c r="RAE83" s="4"/>
      <c r="RAF83" s="4"/>
      <c r="RAG83" s="4"/>
      <c r="RAH83" s="4"/>
      <c r="RAI83" s="4"/>
      <c r="RAJ83" s="4"/>
      <c r="RAK83" s="4"/>
      <c r="RAL83" s="4"/>
      <c r="RAM83" s="4"/>
      <c r="RAN83" s="4"/>
      <c r="RAO83" s="4"/>
      <c r="RAP83" s="4"/>
      <c r="RAQ83" s="4"/>
      <c r="RAR83" s="4"/>
      <c r="RAS83" s="4"/>
      <c r="RAT83" s="4"/>
      <c r="RAU83" s="4"/>
      <c r="RAV83" s="4"/>
      <c r="RAW83" s="4"/>
      <c r="RAX83" s="4"/>
      <c r="RAY83" s="4"/>
      <c r="RAZ83" s="4"/>
      <c r="RBA83" s="4"/>
      <c r="RBB83" s="4"/>
      <c r="RBC83" s="4"/>
      <c r="RBD83" s="4"/>
      <c r="RBE83" s="4"/>
      <c r="RBF83" s="4"/>
      <c r="RBG83" s="4"/>
      <c r="RBH83" s="4"/>
      <c r="RBI83" s="4"/>
      <c r="RBJ83" s="4"/>
      <c r="RBK83" s="4"/>
      <c r="RBL83" s="4"/>
      <c r="RBM83" s="4"/>
      <c r="RBN83" s="4"/>
      <c r="RBO83" s="4"/>
      <c r="RBP83" s="4"/>
      <c r="RBQ83" s="4"/>
      <c r="RBR83" s="4"/>
      <c r="RBS83" s="4"/>
      <c r="RBT83" s="4"/>
      <c r="RBU83" s="4"/>
      <c r="RBV83" s="4"/>
      <c r="RBW83" s="4"/>
      <c r="RBX83" s="4"/>
      <c r="RBY83" s="4"/>
      <c r="RBZ83" s="4"/>
      <c r="RCA83" s="4"/>
      <c r="RCB83" s="4"/>
      <c r="RCC83" s="4"/>
      <c r="RCD83" s="4"/>
      <c r="RCE83" s="4"/>
      <c r="RCF83" s="4"/>
      <c r="RCG83" s="4"/>
      <c r="RCH83" s="4"/>
      <c r="RCI83" s="4"/>
      <c r="RCJ83" s="4"/>
      <c r="RCK83" s="4"/>
      <c r="RCL83" s="4"/>
      <c r="RCM83" s="4"/>
      <c r="RCN83" s="4"/>
      <c r="RCO83" s="4"/>
      <c r="RCP83" s="4"/>
      <c r="RCQ83" s="4"/>
      <c r="RCR83" s="4"/>
      <c r="RCS83" s="4"/>
      <c r="RCT83" s="4"/>
      <c r="RCU83" s="4"/>
      <c r="RCV83" s="4"/>
      <c r="RCW83" s="4"/>
      <c r="RCX83" s="4"/>
      <c r="RCY83" s="4"/>
      <c r="RCZ83" s="4"/>
      <c r="RDA83" s="4"/>
      <c r="RDB83" s="4"/>
      <c r="RDC83" s="4"/>
      <c r="RDD83" s="4"/>
      <c r="RDE83" s="4"/>
      <c r="RDF83" s="4"/>
      <c r="RDG83" s="4"/>
      <c r="RDH83" s="4"/>
      <c r="RDI83" s="4"/>
      <c r="RDJ83" s="4"/>
      <c r="RDK83" s="4"/>
      <c r="RDL83" s="4"/>
      <c r="RDM83" s="4"/>
      <c r="RDN83" s="4"/>
      <c r="RDO83" s="4"/>
      <c r="RDP83" s="4"/>
      <c r="RDQ83" s="4"/>
      <c r="RDR83" s="4"/>
      <c r="RDS83" s="4"/>
      <c r="RDT83" s="4"/>
      <c r="RDU83" s="4"/>
      <c r="RDV83" s="4"/>
      <c r="RDW83" s="4"/>
      <c r="RDX83" s="4"/>
      <c r="RDY83" s="4"/>
      <c r="RDZ83" s="4"/>
      <c r="REA83" s="4"/>
      <c r="REB83" s="4"/>
      <c r="REC83" s="4"/>
      <c r="RED83" s="4"/>
      <c r="REE83" s="4"/>
      <c r="REF83" s="4"/>
      <c r="REG83" s="4"/>
      <c r="REH83" s="4"/>
      <c r="REI83" s="4"/>
      <c r="REJ83" s="4"/>
      <c r="REK83" s="4"/>
      <c r="REL83" s="4"/>
      <c r="REM83" s="4"/>
      <c r="REN83" s="4"/>
      <c r="REO83" s="4"/>
      <c r="REP83" s="4"/>
      <c r="REQ83" s="4"/>
      <c r="RER83" s="4"/>
      <c r="RES83" s="4"/>
      <c r="RET83" s="4"/>
      <c r="REU83" s="4"/>
      <c r="REV83" s="4"/>
      <c r="REW83" s="4"/>
      <c r="REX83" s="4"/>
      <c r="REY83" s="4"/>
      <c r="REZ83" s="4"/>
      <c r="RFA83" s="4"/>
      <c r="RFB83" s="4"/>
      <c r="RFC83" s="4"/>
      <c r="RFD83" s="4"/>
      <c r="RFE83" s="4"/>
      <c r="RFF83" s="4"/>
      <c r="RFG83" s="4"/>
      <c r="RFH83" s="4"/>
      <c r="RFI83" s="4"/>
      <c r="RFJ83" s="4"/>
      <c r="RFK83" s="4"/>
      <c r="RFL83" s="4"/>
      <c r="RFM83" s="4"/>
      <c r="RFN83" s="4"/>
      <c r="RFO83" s="4"/>
      <c r="RFP83" s="4"/>
      <c r="RFQ83" s="4"/>
      <c r="RFR83" s="4"/>
      <c r="RFS83" s="4"/>
      <c r="RFT83" s="4"/>
      <c r="RFU83" s="4"/>
      <c r="RFV83" s="4"/>
      <c r="RFW83" s="4"/>
      <c r="RFX83" s="4"/>
      <c r="RFY83" s="4"/>
      <c r="RFZ83" s="4"/>
      <c r="RGA83" s="4"/>
      <c r="RGB83" s="4"/>
      <c r="RGC83" s="4"/>
      <c r="RGD83" s="4"/>
      <c r="RGE83" s="4"/>
      <c r="RGF83" s="4"/>
      <c r="RGG83" s="4"/>
      <c r="RGH83" s="4"/>
      <c r="RGI83" s="4"/>
      <c r="RGJ83" s="4"/>
      <c r="RGK83" s="4"/>
      <c r="RGL83" s="4"/>
      <c r="RGM83" s="4"/>
      <c r="RGN83" s="4"/>
      <c r="RGO83" s="4"/>
      <c r="RGP83" s="4"/>
      <c r="RGQ83" s="4"/>
      <c r="RGR83" s="4"/>
      <c r="RGS83" s="4"/>
      <c r="RGT83" s="4"/>
      <c r="RGU83" s="4"/>
      <c r="RGV83" s="4"/>
      <c r="RGW83" s="4"/>
      <c r="RGX83" s="4"/>
      <c r="RGY83" s="4"/>
      <c r="RGZ83" s="4"/>
      <c r="RHA83" s="4"/>
      <c r="RHB83" s="4"/>
      <c r="RHC83" s="4"/>
      <c r="RHD83" s="4"/>
      <c r="RHE83" s="4"/>
      <c r="RHF83" s="4"/>
      <c r="RHG83" s="4"/>
      <c r="RHH83" s="4"/>
      <c r="RHI83" s="4"/>
      <c r="RHJ83" s="4"/>
      <c r="RHK83" s="4"/>
      <c r="RHL83" s="4"/>
      <c r="RHM83" s="4"/>
      <c r="RHN83" s="4"/>
      <c r="RHO83" s="4"/>
      <c r="RHP83" s="4"/>
      <c r="RHQ83" s="4"/>
      <c r="RHR83" s="4"/>
      <c r="RHS83" s="4"/>
      <c r="RHT83" s="4"/>
      <c r="RHU83" s="4"/>
      <c r="RHV83" s="4"/>
      <c r="RHW83" s="4"/>
      <c r="RHX83" s="4"/>
      <c r="RHY83" s="4"/>
      <c r="RHZ83" s="4"/>
      <c r="RIA83" s="4"/>
      <c r="RIB83" s="4"/>
      <c r="RIC83" s="4"/>
      <c r="RID83" s="4"/>
      <c r="RIE83" s="4"/>
      <c r="RIF83" s="4"/>
      <c r="RIG83" s="4"/>
      <c r="RIH83" s="4"/>
      <c r="RII83" s="4"/>
      <c r="RIJ83" s="4"/>
      <c r="RIK83" s="4"/>
      <c r="RIL83" s="4"/>
      <c r="RIM83" s="4"/>
      <c r="RIN83" s="4"/>
      <c r="RIO83" s="4"/>
      <c r="RIP83" s="4"/>
      <c r="RIQ83" s="4"/>
      <c r="RIR83" s="4"/>
      <c r="RIS83" s="4"/>
      <c r="RIT83" s="4"/>
      <c r="RIU83" s="4"/>
      <c r="RIV83" s="4"/>
      <c r="RIW83" s="4"/>
      <c r="RIX83" s="4"/>
      <c r="RIY83" s="4"/>
      <c r="RIZ83" s="4"/>
      <c r="RJA83" s="4"/>
      <c r="RJB83" s="4"/>
      <c r="RJC83" s="4"/>
      <c r="RJD83" s="4"/>
      <c r="RJE83" s="4"/>
      <c r="RJF83" s="4"/>
      <c r="RJG83" s="4"/>
      <c r="RJH83" s="4"/>
      <c r="RJI83" s="4"/>
      <c r="RJJ83" s="4"/>
      <c r="RJK83" s="4"/>
      <c r="RJL83" s="4"/>
      <c r="RJM83" s="4"/>
      <c r="RJN83" s="4"/>
      <c r="RJO83" s="4"/>
      <c r="RJP83" s="4"/>
      <c r="RJQ83" s="4"/>
      <c r="RJR83" s="4"/>
      <c r="RJS83" s="4"/>
      <c r="RJT83" s="4"/>
      <c r="RJU83" s="4"/>
      <c r="RJV83" s="4"/>
      <c r="RJW83" s="4"/>
      <c r="RJX83" s="4"/>
      <c r="RJY83" s="4"/>
      <c r="RJZ83" s="4"/>
      <c r="RKA83" s="4"/>
      <c r="RKB83" s="4"/>
      <c r="RKC83" s="4"/>
      <c r="RKD83" s="4"/>
      <c r="RKE83" s="4"/>
      <c r="RKF83" s="4"/>
      <c r="RKG83" s="4"/>
      <c r="RKH83" s="4"/>
      <c r="RKI83" s="4"/>
      <c r="RKJ83" s="4"/>
      <c r="RKK83" s="4"/>
      <c r="RKL83" s="4"/>
      <c r="RKM83" s="4"/>
      <c r="RKN83" s="4"/>
      <c r="RKO83" s="4"/>
      <c r="RKP83" s="4"/>
      <c r="RKQ83" s="4"/>
      <c r="RKR83" s="4"/>
      <c r="RKS83" s="4"/>
      <c r="RKT83" s="4"/>
      <c r="RKU83" s="4"/>
      <c r="RKV83" s="4"/>
      <c r="RKW83" s="4"/>
      <c r="RKX83" s="4"/>
      <c r="RKY83" s="4"/>
      <c r="RKZ83" s="4"/>
      <c r="RLA83" s="4"/>
      <c r="RLB83" s="4"/>
      <c r="RLC83" s="4"/>
      <c r="RLD83" s="4"/>
      <c r="RLE83" s="4"/>
      <c r="RLF83" s="4"/>
      <c r="RLG83" s="4"/>
      <c r="RLH83" s="4"/>
      <c r="RLI83" s="4"/>
      <c r="RLJ83" s="4"/>
      <c r="RLK83" s="4"/>
      <c r="RLL83" s="4"/>
      <c r="RLM83" s="4"/>
      <c r="RLN83" s="4"/>
      <c r="RLO83" s="4"/>
      <c r="RLP83" s="4"/>
      <c r="RLQ83" s="4"/>
      <c r="RLR83" s="4"/>
      <c r="RLS83" s="4"/>
      <c r="RLT83" s="4"/>
      <c r="RLU83" s="4"/>
      <c r="RLV83" s="4"/>
      <c r="RLW83" s="4"/>
      <c r="RLX83" s="4"/>
      <c r="RLY83" s="4"/>
      <c r="RLZ83" s="4"/>
      <c r="RMA83" s="4"/>
      <c r="RMB83" s="4"/>
      <c r="RMC83" s="4"/>
      <c r="RMD83" s="4"/>
      <c r="RME83" s="4"/>
      <c r="RMF83" s="4"/>
      <c r="RMG83" s="4"/>
      <c r="RMH83" s="4"/>
      <c r="RMI83" s="4"/>
      <c r="RMJ83" s="4"/>
      <c r="RMK83" s="4"/>
      <c r="RML83" s="4"/>
      <c r="RMM83" s="4"/>
      <c r="RMN83" s="4"/>
      <c r="RMO83" s="4"/>
      <c r="RMP83" s="4"/>
      <c r="RMQ83" s="4"/>
      <c r="RMR83" s="4"/>
      <c r="RMS83" s="4"/>
      <c r="RMT83" s="4"/>
      <c r="RMU83" s="4"/>
      <c r="RMV83" s="4"/>
      <c r="RMW83" s="4"/>
      <c r="RMX83" s="4"/>
      <c r="RMY83" s="4"/>
      <c r="RMZ83" s="4"/>
      <c r="RNA83" s="4"/>
      <c r="RNB83" s="4"/>
      <c r="RNC83" s="4"/>
      <c r="RND83" s="4"/>
      <c r="RNE83" s="4"/>
      <c r="RNF83" s="4"/>
      <c r="RNG83" s="4"/>
      <c r="RNH83" s="4"/>
      <c r="RNI83" s="4"/>
      <c r="RNJ83" s="4"/>
      <c r="RNK83" s="4"/>
      <c r="RNL83" s="4"/>
      <c r="RNM83" s="4"/>
      <c r="RNN83" s="4"/>
      <c r="RNO83" s="4"/>
      <c r="RNP83" s="4"/>
      <c r="RNQ83" s="4"/>
      <c r="RNR83" s="4"/>
      <c r="RNS83" s="4"/>
      <c r="RNT83" s="4"/>
      <c r="RNU83" s="4"/>
      <c r="RNV83" s="4"/>
      <c r="RNW83" s="4"/>
      <c r="RNX83" s="4"/>
      <c r="RNY83" s="4"/>
      <c r="RNZ83" s="4"/>
      <c r="ROA83" s="4"/>
      <c r="ROB83" s="4"/>
      <c r="ROC83" s="4"/>
      <c r="ROD83" s="4"/>
      <c r="ROE83" s="4"/>
      <c r="ROF83" s="4"/>
      <c r="ROG83" s="4"/>
      <c r="ROH83" s="4"/>
      <c r="ROI83" s="4"/>
      <c r="ROJ83" s="4"/>
      <c r="ROK83" s="4"/>
      <c r="ROL83" s="4"/>
      <c r="ROM83" s="4"/>
      <c r="RON83" s="4"/>
      <c r="ROO83" s="4"/>
      <c r="ROP83" s="4"/>
      <c r="ROQ83" s="4"/>
      <c r="ROR83" s="4"/>
      <c r="ROS83" s="4"/>
      <c r="ROT83" s="4"/>
      <c r="ROU83" s="4"/>
      <c r="ROV83" s="4"/>
      <c r="ROW83" s="4"/>
      <c r="ROX83" s="4"/>
      <c r="ROY83" s="4"/>
      <c r="ROZ83" s="4"/>
      <c r="RPA83" s="4"/>
      <c r="RPB83" s="4"/>
      <c r="RPC83" s="4"/>
      <c r="RPD83" s="4"/>
      <c r="RPE83" s="4"/>
      <c r="RPF83" s="4"/>
      <c r="RPG83" s="4"/>
      <c r="RPH83" s="4"/>
      <c r="RPI83" s="4"/>
      <c r="RPJ83" s="4"/>
      <c r="RPK83" s="4"/>
      <c r="RPL83" s="4"/>
      <c r="RPM83" s="4"/>
      <c r="RPN83" s="4"/>
      <c r="RPO83" s="4"/>
      <c r="RPP83" s="4"/>
      <c r="RPQ83" s="4"/>
      <c r="RPR83" s="4"/>
      <c r="RPS83" s="4"/>
      <c r="RPT83" s="4"/>
      <c r="RPU83" s="4"/>
      <c r="RPV83" s="4"/>
      <c r="RPW83" s="4"/>
      <c r="RPX83" s="4"/>
      <c r="RPY83" s="4"/>
      <c r="RPZ83" s="4"/>
      <c r="RQA83" s="4"/>
      <c r="RQB83" s="4"/>
      <c r="RQC83" s="4"/>
      <c r="RQD83" s="4"/>
      <c r="RQE83" s="4"/>
      <c r="RQF83" s="4"/>
      <c r="RQG83" s="4"/>
      <c r="RQH83" s="4"/>
      <c r="RQI83" s="4"/>
      <c r="RQJ83" s="4"/>
      <c r="RQK83" s="4"/>
      <c r="RQL83" s="4"/>
      <c r="RQM83" s="4"/>
      <c r="RQN83" s="4"/>
      <c r="RQO83" s="4"/>
      <c r="RQP83" s="4"/>
      <c r="RQQ83" s="4"/>
      <c r="RQR83" s="4"/>
      <c r="RQS83" s="4"/>
      <c r="RQT83" s="4"/>
      <c r="RQU83" s="4"/>
      <c r="RQV83" s="4"/>
      <c r="RQW83" s="4"/>
      <c r="RQX83" s="4"/>
      <c r="RQY83" s="4"/>
      <c r="RQZ83" s="4"/>
      <c r="RRA83" s="4"/>
      <c r="RRB83" s="4"/>
      <c r="RRC83" s="4"/>
      <c r="RRD83" s="4"/>
      <c r="RRE83" s="4"/>
      <c r="RRF83" s="4"/>
      <c r="RRG83" s="4"/>
      <c r="RRH83" s="4"/>
      <c r="RRI83" s="4"/>
      <c r="RRJ83" s="4"/>
      <c r="RRK83" s="4"/>
      <c r="RRL83" s="4"/>
      <c r="RRM83" s="4"/>
      <c r="RRN83" s="4"/>
      <c r="RRO83" s="4"/>
      <c r="RRP83" s="4"/>
      <c r="RRQ83" s="4"/>
      <c r="RRR83" s="4"/>
      <c r="RRS83" s="4"/>
      <c r="RRT83" s="4"/>
      <c r="RRU83" s="4"/>
      <c r="RRV83" s="4"/>
      <c r="RRW83" s="4"/>
      <c r="RRX83" s="4"/>
      <c r="RRY83" s="4"/>
      <c r="RRZ83" s="4"/>
      <c r="RSA83" s="4"/>
      <c r="RSB83" s="4"/>
      <c r="RSC83" s="4"/>
      <c r="RSD83" s="4"/>
      <c r="RSE83" s="4"/>
      <c r="RSF83" s="4"/>
      <c r="RSG83" s="4"/>
      <c r="RSH83" s="4"/>
      <c r="RSI83" s="4"/>
      <c r="RSJ83" s="4"/>
      <c r="RSK83" s="4"/>
      <c r="RSL83" s="4"/>
      <c r="RSM83" s="4"/>
      <c r="RSN83" s="4"/>
      <c r="RSO83" s="4"/>
      <c r="RSP83" s="4"/>
      <c r="RSQ83" s="4"/>
      <c r="RSR83" s="4"/>
      <c r="RSS83" s="4"/>
      <c r="RST83" s="4"/>
      <c r="RSU83" s="4"/>
      <c r="RSV83" s="4"/>
      <c r="RSW83" s="4"/>
      <c r="RSX83" s="4"/>
      <c r="RSY83" s="4"/>
      <c r="RSZ83" s="4"/>
      <c r="RTA83" s="4"/>
      <c r="RTB83" s="4"/>
      <c r="RTC83" s="4"/>
      <c r="RTD83" s="4"/>
      <c r="RTE83" s="4"/>
      <c r="RTF83" s="4"/>
      <c r="RTG83" s="4"/>
      <c r="RTH83" s="4"/>
      <c r="RTI83" s="4"/>
      <c r="RTJ83" s="4"/>
      <c r="RTK83" s="4"/>
      <c r="RTL83" s="4"/>
      <c r="RTM83" s="4"/>
      <c r="RTN83" s="4"/>
      <c r="RTO83" s="4"/>
      <c r="RTP83" s="4"/>
      <c r="RTQ83" s="4"/>
      <c r="RTR83" s="4"/>
      <c r="RTS83" s="4"/>
      <c r="RTT83" s="4"/>
      <c r="RTU83" s="4"/>
      <c r="RTV83" s="4"/>
      <c r="RTW83" s="4"/>
      <c r="RTX83" s="4"/>
      <c r="RTY83" s="4"/>
      <c r="RTZ83" s="4"/>
      <c r="RUA83" s="4"/>
      <c r="RUB83" s="4"/>
      <c r="RUC83" s="4"/>
      <c r="RUD83" s="4"/>
      <c r="RUE83" s="4"/>
      <c r="RUF83" s="4"/>
      <c r="RUG83" s="4"/>
      <c r="RUH83" s="4"/>
      <c r="RUI83" s="4"/>
      <c r="RUJ83" s="4"/>
      <c r="RUK83" s="4"/>
      <c r="RUL83" s="4"/>
      <c r="RUM83" s="4"/>
      <c r="RUN83" s="4"/>
      <c r="RUO83" s="4"/>
      <c r="RUP83" s="4"/>
      <c r="RUQ83" s="4"/>
      <c r="RUR83" s="4"/>
      <c r="RUS83" s="4"/>
      <c r="RUT83" s="4"/>
      <c r="RUU83" s="4"/>
      <c r="RUV83" s="4"/>
      <c r="RUW83" s="4"/>
      <c r="RUX83" s="4"/>
      <c r="RUY83" s="4"/>
      <c r="RUZ83" s="4"/>
      <c r="RVA83" s="4"/>
      <c r="RVB83" s="4"/>
      <c r="RVC83" s="4"/>
      <c r="RVD83" s="4"/>
      <c r="RVE83" s="4"/>
      <c r="RVF83" s="4"/>
      <c r="RVG83" s="4"/>
      <c r="RVH83" s="4"/>
      <c r="RVI83" s="4"/>
      <c r="RVJ83" s="4"/>
      <c r="RVK83" s="4"/>
      <c r="RVL83" s="4"/>
      <c r="RVM83" s="4"/>
      <c r="RVN83" s="4"/>
      <c r="RVO83" s="4"/>
      <c r="RVP83" s="4"/>
      <c r="RVQ83" s="4"/>
      <c r="RVR83" s="4"/>
      <c r="RVS83" s="4"/>
      <c r="RVT83" s="4"/>
      <c r="RVU83" s="4"/>
      <c r="RVV83" s="4"/>
      <c r="RVW83" s="4"/>
      <c r="RVX83" s="4"/>
      <c r="RVY83" s="4"/>
      <c r="RVZ83" s="4"/>
      <c r="RWA83" s="4"/>
      <c r="RWB83" s="4"/>
      <c r="RWC83" s="4"/>
      <c r="RWD83" s="4"/>
      <c r="RWE83" s="4"/>
      <c r="RWF83" s="4"/>
      <c r="RWG83" s="4"/>
      <c r="RWH83" s="4"/>
      <c r="RWI83" s="4"/>
      <c r="RWJ83" s="4"/>
      <c r="RWK83" s="4"/>
      <c r="RWL83" s="4"/>
      <c r="RWM83" s="4"/>
      <c r="RWN83" s="4"/>
      <c r="RWO83" s="4"/>
      <c r="RWP83" s="4"/>
      <c r="RWQ83" s="4"/>
      <c r="RWR83" s="4"/>
      <c r="RWS83" s="4"/>
      <c r="RWT83" s="4"/>
      <c r="RWU83" s="4"/>
      <c r="RWV83" s="4"/>
      <c r="RWW83" s="4"/>
      <c r="RWX83" s="4"/>
      <c r="RWY83" s="4"/>
      <c r="RWZ83" s="4"/>
      <c r="RXA83" s="4"/>
      <c r="RXB83" s="4"/>
      <c r="RXC83" s="4"/>
      <c r="RXD83" s="4"/>
      <c r="RXE83" s="4"/>
      <c r="RXF83" s="4"/>
      <c r="RXG83" s="4"/>
      <c r="RXH83" s="4"/>
      <c r="RXI83" s="4"/>
      <c r="RXJ83" s="4"/>
      <c r="RXK83" s="4"/>
      <c r="RXL83" s="4"/>
      <c r="RXM83" s="4"/>
      <c r="RXN83" s="4"/>
      <c r="RXO83" s="4"/>
      <c r="RXP83" s="4"/>
      <c r="RXQ83" s="4"/>
      <c r="RXR83" s="4"/>
      <c r="RXS83" s="4"/>
      <c r="RXT83" s="4"/>
      <c r="RXU83" s="4"/>
      <c r="RXV83" s="4"/>
      <c r="RXW83" s="4"/>
      <c r="RXX83" s="4"/>
      <c r="RXY83" s="4"/>
      <c r="RXZ83" s="4"/>
      <c r="RYA83" s="4"/>
      <c r="RYB83" s="4"/>
      <c r="RYC83" s="4"/>
      <c r="RYD83" s="4"/>
      <c r="RYE83" s="4"/>
      <c r="RYF83" s="4"/>
      <c r="RYG83" s="4"/>
      <c r="RYH83" s="4"/>
      <c r="RYI83" s="4"/>
      <c r="RYJ83" s="4"/>
      <c r="RYK83" s="4"/>
      <c r="RYL83" s="4"/>
      <c r="RYM83" s="4"/>
      <c r="RYN83" s="4"/>
      <c r="RYO83" s="4"/>
      <c r="RYP83" s="4"/>
      <c r="RYQ83" s="4"/>
      <c r="RYR83" s="4"/>
      <c r="RYS83" s="4"/>
      <c r="RYT83" s="4"/>
      <c r="RYU83" s="4"/>
      <c r="RYV83" s="4"/>
      <c r="RYW83" s="4"/>
      <c r="RYX83" s="4"/>
      <c r="RYY83" s="4"/>
      <c r="RYZ83" s="4"/>
      <c r="RZA83" s="4"/>
      <c r="RZB83" s="4"/>
      <c r="RZC83" s="4"/>
      <c r="RZD83" s="4"/>
      <c r="RZE83" s="4"/>
      <c r="RZF83" s="4"/>
      <c r="RZG83" s="4"/>
      <c r="RZH83" s="4"/>
      <c r="RZI83" s="4"/>
      <c r="RZJ83" s="4"/>
      <c r="RZK83" s="4"/>
      <c r="RZL83" s="4"/>
      <c r="RZM83" s="4"/>
      <c r="RZN83" s="4"/>
      <c r="RZO83" s="4"/>
      <c r="RZP83" s="4"/>
      <c r="RZQ83" s="4"/>
      <c r="RZR83" s="4"/>
      <c r="RZS83" s="4"/>
      <c r="RZT83" s="4"/>
      <c r="RZU83" s="4"/>
      <c r="RZV83" s="4"/>
      <c r="RZW83" s="4"/>
      <c r="RZX83" s="4"/>
      <c r="RZY83" s="4"/>
      <c r="RZZ83" s="4"/>
      <c r="SAA83" s="4"/>
      <c r="SAB83" s="4"/>
      <c r="SAC83" s="4"/>
      <c r="SAD83" s="4"/>
      <c r="SAE83" s="4"/>
      <c r="SAF83" s="4"/>
      <c r="SAG83" s="4"/>
      <c r="SAH83" s="4"/>
      <c r="SAI83" s="4"/>
      <c r="SAJ83" s="4"/>
      <c r="SAK83" s="4"/>
      <c r="SAL83" s="4"/>
      <c r="SAM83" s="4"/>
      <c r="SAN83" s="4"/>
      <c r="SAO83" s="4"/>
      <c r="SAP83" s="4"/>
      <c r="SAQ83" s="4"/>
      <c r="SAR83" s="4"/>
      <c r="SAS83" s="4"/>
      <c r="SAT83" s="4"/>
      <c r="SAU83" s="4"/>
      <c r="SAV83" s="4"/>
      <c r="SAW83" s="4"/>
      <c r="SAX83" s="4"/>
      <c r="SAY83" s="4"/>
      <c r="SAZ83" s="4"/>
      <c r="SBA83" s="4"/>
      <c r="SBB83" s="4"/>
      <c r="SBC83" s="4"/>
      <c r="SBD83" s="4"/>
      <c r="SBE83" s="4"/>
      <c r="SBF83" s="4"/>
      <c r="SBG83" s="4"/>
      <c r="SBH83" s="4"/>
      <c r="SBI83" s="4"/>
      <c r="SBJ83" s="4"/>
      <c r="SBK83" s="4"/>
      <c r="SBL83" s="4"/>
      <c r="SBM83" s="4"/>
      <c r="SBN83" s="4"/>
      <c r="SBO83" s="4"/>
      <c r="SBP83" s="4"/>
      <c r="SBQ83" s="4"/>
      <c r="SBR83" s="4"/>
      <c r="SBS83" s="4"/>
      <c r="SBT83" s="4"/>
      <c r="SBU83" s="4"/>
      <c r="SBV83" s="4"/>
      <c r="SBW83" s="4"/>
      <c r="SBX83" s="4"/>
      <c r="SBY83" s="4"/>
      <c r="SBZ83" s="4"/>
      <c r="SCA83" s="4"/>
      <c r="SCB83" s="4"/>
      <c r="SCC83" s="4"/>
      <c r="SCD83" s="4"/>
      <c r="SCE83" s="4"/>
      <c r="SCF83" s="4"/>
      <c r="SCG83" s="4"/>
      <c r="SCH83" s="4"/>
      <c r="SCI83" s="4"/>
      <c r="SCJ83" s="4"/>
      <c r="SCK83" s="4"/>
      <c r="SCL83" s="4"/>
      <c r="SCM83" s="4"/>
      <c r="SCN83" s="4"/>
      <c r="SCO83" s="4"/>
      <c r="SCP83" s="4"/>
      <c r="SCQ83" s="4"/>
      <c r="SCR83" s="4"/>
      <c r="SCS83" s="4"/>
      <c r="SCT83" s="4"/>
      <c r="SCU83" s="4"/>
      <c r="SCV83" s="4"/>
      <c r="SCW83" s="4"/>
      <c r="SCX83" s="4"/>
      <c r="SCY83" s="4"/>
      <c r="SCZ83" s="4"/>
      <c r="SDA83" s="4"/>
      <c r="SDB83" s="4"/>
      <c r="SDC83" s="4"/>
      <c r="SDD83" s="4"/>
      <c r="SDE83" s="4"/>
      <c r="SDF83" s="4"/>
      <c r="SDG83" s="4"/>
      <c r="SDH83" s="4"/>
      <c r="SDI83" s="4"/>
      <c r="SDJ83" s="4"/>
      <c r="SDK83" s="4"/>
      <c r="SDL83" s="4"/>
      <c r="SDM83" s="4"/>
      <c r="SDN83" s="4"/>
      <c r="SDO83" s="4"/>
      <c r="SDP83" s="4"/>
      <c r="SDQ83" s="4"/>
      <c r="SDR83" s="4"/>
      <c r="SDS83" s="4"/>
      <c r="SDT83" s="4"/>
      <c r="SDU83" s="4"/>
      <c r="SDV83" s="4"/>
      <c r="SDW83" s="4"/>
      <c r="SDX83" s="4"/>
      <c r="SDY83" s="4"/>
      <c r="SDZ83" s="4"/>
      <c r="SEA83" s="4"/>
      <c r="SEB83" s="4"/>
      <c r="SEC83" s="4"/>
      <c r="SED83" s="4"/>
      <c r="SEE83" s="4"/>
      <c r="SEF83" s="4"/>
      <c r="SEG83" s="4"/>
      <c r="SEH83" s="4"/>
      <c r="SEI83" s="4"/>
      <c r="SEJ83" s="4"/>
      <c r="SEK83" s="4"/>
      <c r="SEL83" s="4"/>
      <c r="SEM83" s="4"/>
      <c r="SEN83" s="4"/>
      <c r="SEO83" s="4"/>
      <c r="SEP83" s="4"/>
      <c r="SEQ83" s="4"/>
      <c r="SER83" s="4"/>
      <c r="SES83" s="4"/>
      <c r="SET83" s="4"/>
      <c r="SEU83" s="4"/>
      <c r="SEV83" s="4"/>
      <c r="SEW83" s="4"/>
      <c r="SEX83" s="4"/>
      <c r="SEY83" s="4"/>
      <c r="SEZ83" s="4"/>
      <c r="SFA83" s="4"/>
      <c r="SFB83" s="4"/>
      <c r="SFC83" s="4"/>
      <c r="SFD83" s="4"/>
      <c r="SFE83" s="4"/>
      <c r="SFF83" s="4"/>
      <c r="SFG83" s="4"/>
      <c r="SFH83" s="4"/>
      <c r="SFI83" s="4"/>
      <c r="SFJ83" s="4"/>
      <c r="SFK83" s="4"/>
      <c r="SFL83" s="4"/>
      <c r="SFM83" s="4"/>
      <c r="SFN83" s="4"/>
      <c r="SFO83" s="4"/>
      <c r="SFP83" s="4"/>
      <c r="SFQ83" s="4"/>
      <c r="SFR83" s="4"/>
      <c r="SFS83" s="4"/>
      <c r="SFT83" s="4"/>
      <c r="SFU83" s="4"/>
      <c r="SFV83" s="4"/>
      <c r="SFW83" s="4"/>
      <c r="SFX83" s="4"/>
      <c r="SFY83" s="4"/>
      <c r="SFZ83" s="4"/>
      <c r="SGA83" s="4"/>
      <c r="SGB83" s="4"/>
      <c r="SGC83" s="4"/>
      <c r="SGD83" s="4"/>
      <c r="SGE83" s="4"/>
      <c r="SGF83" s="4"/>
      <c r="SGG83" s="4"/>
      <c r="SGH83" s="4"/>
      <c r="SGI83" s="4"/>
      <c r="SGJ83" s="4"/>
      <c r="SGK83" s="4"/>
      <c r="SGL83" s="4"/>
      <c r="SGM83" s="4"/>
      <c r="SGN83" s="4"/>
      <c r="SGO83" s="4"/>
      <c r="SGP83" s="4"/>
      <c r="SGQ83" s="4"/>
      <c r="SGR83" s="4"/>
      <c r="SGS83" s="4"/>
      <c r="SGT83" s="4"/>
      <c r="SGU83" s="4"/>
      <c r="SGV83" s="4"/>
      <c r="SGW83" s="4"/>
      <c r="SGX83" s="4"/>
      <c r="SGY83" s="4"/>
      <c r="SGZ83" s="4"/>
      <c r="SHA83" s="4"/>
      <c r="SHB83" s="4"/>
      <c r="SHC83" s="4"/>
      <c r="SHD83" s="4"/>
      <c r="SHE83" s="4"/>
      <c r="SHF83" s="4"/>
      <c r="SHG83" s="4"/>
      <c r="SHH83" s="4"/>
      <c r="SHI83" s="4"/>
      <c r="SHJ83" s="4"/>
      <c r="SHK83" s="4"/>
      <c r="SHL83" s="4"/>
      <c r="SHM83" s="4"/>
      <c r="SHN83" s="4"/>
      <c r="SHO83" s="4"/>
      <c r="SHP83" s="4"/>
      <c r="SHQ83" s="4"/>
      <c r="SHR83" s="4"/>
      <c r="SHS83" s="4"/>
      <c r="SHT83" s="4"/>
      <c r="SHU83" s="4"/>
      <c r="SHV83" s="4"/>
      <c r="SHW83" s="4"/>
      <c r="SHX83" s="4"/>
      <c r="SHY83" s="4"/>
      <c r="SHZ83" s="4"/>
      <c r="SIA83" s="4"/>
      <c r="SIB83" s="4"/>
      <c r="SIC83" s="4"/>
      <c r="SID83" s="4"/>
      <c r="SIE83" s="4"/>
      <c r="SIF83" s="4"/>
      <c r="SIG83" s="4"/>
      <c r="SIH83" s="4"/>
      <c r="SII83" s="4"/>
      <c r="SIJ83" s="4"/>
      <c r="SIK83" s="4"/>
      <c r="SIL83" s="4"/>
      <c r="SIM83" s="4"/>
      <c r="SIN83" s="4"/>
      <c r="SIO83" s="4"/>
      <c r="SIP83" s="4"/>
      <c r="SIQ83" s="4"/>
      <c r="SIR83" s="4"/>
      <c r="SIS83" s="4"/>
      <c r="SIT83" s="4"/>
      <c r="SIU83" s="4"/>
      <c r="SIV83" s="4"/>
      <c r="SIW83" s="4"/>
      <c r="SIX83" s="4"/>
      <c r="SIY83" s="4"/>
      <c r="SIZ83" s="4"/>
      <c r="SJA83" s="4"/>
      <c r="SJB83" s="4"/>
      <c r="SJC83" s="4"/>
      <c r="SJD83" s="4"/>
      <c r="SJE83" s="4"/>
      <c r="SJF83" s="4"/>
      <c r="SJG83" s="4"/>
      <c r="SJH83" s="4"/>
      <c r="SJI83" s="4"/>
      <c r="SJJ83" s="4"/>
      <c r="SJK83" s="4"/>
      <c r="SJL83" s="4"/>
      <c r="SJM83" s="4"/>
      <c r="SJN83" s="4"/>
      <c r="SJO83" s="4"/>
      <c r="SJP83" s="4"/>
      <c r="SJQ83" s="4"/>
      <c r="SJR83" s="4"/>
      <c r="SJS83" s="4"/>
      <c r="SJT83" s="4"/>
      <c r="SJU83" s="4"/>
      <c r="SJV83" s="4"/>
      <c r="SJW83" s="4"/>
      <c r="SJX83" s="4"/>
      <c r="SJY83" s="4"/>
      <c r="SJZ83" s="4"/>
      <c r="SKA83" s="4"/>
      <c r="SKB83" s="4"/>
      <c r="SKC83" s="4"/>
      <c r="SKD83" s="4"/>
      <c r="SKE83" s="4"/>
      <c r="SKF83" s="4"/>
      <c r="SKG83" s="4"/>
      <c r="SKH83" s="4"/>
      <c r="SKI83" s="4"/>
      <c r="SKJ83" s="4"/>
      <c r="SKK83" s="4"/>
      <c r="SKL83" s="4"/>
      <c r="SKM83" s="4"/>
      <c r="SKN83" s="4"/>
      <c r="SKO83" s="4"/>
      <c r="SKP83" s="4"/>
      <c r="SKQ83" s="4"/>
      <c r="SKR83" s="4"/>
      <c r="SKS83" s="4"/>
      <c r="SKT83" s="4"/>
      <c r="SKU83" s="4"/>
      <c r="SKV83" s="4"/>
      <c r="SKW83" s="4"/>
      <c r="SKX83" s="4"/>
      <c r="SKY83" s="4"/>
      <c r="SKZ83" s="4"/>
      <c r="SLA83" s="4"/>
      <c r="SLB83" s="4"/>
      <c r="SLC83" s="4"/>
      <c r="SLD83" s="4"/>
      <c r="SLE83" s="4"/>
      <c r="SLF83" s="4"/>
      <c r="SLG83" s="4"/>
      <c r="SLH83" s="4"/>
      <c r="SLI83" s="4"/>
      <c r="SLJ83" s="4"/>
      <c r="SLK83" s="4"/>
      <c r="SLL83" s="4"/>
      <c r="SLM83" s="4"/>
      <c r="SLN83" s="4"/>
      <c r="SLO83" s="4"/>
      <c r="SLP83" s="4"/>
      <c r="SLQ83" s="4"/>
      <c r="SLR83" s="4"/>
      <c r="SLS83" s="4"/>
      <c r="SLT83" s="4"/>
      <c r="SLU83" s="4"/>
      <c r="SLV83" s="4"/>
      <c r="SLW83" s="4"/>
      <c r="SLX83" s="4"/>
      <c r="SLY83" s="4"/>
      <c r="SLZ83" s="4"/>
      <c r="SMA83" s="4"/>
      <c r="SMB83" s="4"/>
      <c r="SMC83" s="4"/>
      <c r="SMD83" s="4"/>
      <c r="SME83" s="4"/>
      <c r="SMF83" s="4"/>
      <c r="SMG83" s="4"/>
      <c r="SMH83" s="4"/>
      <c r="SMI83" s="4"/>
      <c r="SMJ83" s="4"/>
      <c r="SMK83" s="4"/>
      <c r="SML83" s="4"/>
      <c r="SMM83" s="4"/>
      <c r="SMN83" s="4"/>
      <c r="SMO83" s="4"/>
      <c r="SMP83" s="4"/>
      <c r="SMQ83" s="4"/>
      <c r="SMR83" s="4"/>
      <c r="SMS83" s="4"/>
      <c r="SMT83" s="4"/>
      <c r="SMU83" s="4"/>
      <c r="SMV83" s="4"/>
      <c r="SMW83" s="4"/>
      <c r="SMX83" s="4"/>
      <c r="SMY83" s="4"/>
      <c r="SMZ83" s="4"/>
      <c r="SNA83" s="4"/>
      <c r="SNB83" s="4"/>
      <c r="SNC83" s="4"/>
      <c r="SND83" s="4"/>
      <c r="SNE83" s="4"/>
      <c r="SNF83" s="4"/>
      <c r="SNG83" s="4"/>
      <c r="SNH83" s="4"/>
      <c r="SNI83" s="4"/>
      <c r="SNJ83" s="4"/>
      <c r="SNK83" s="4"/>
      <c r="SNL83" s="4"/>
      <c r="SNM83" s="4"/>
      <c r="SNN83" s="4"/>
      <c r="SNO83" s="4"/>
      <c r="SNP83" s="4"/>
      <c r="SNQ83" s="4"/>
      <c r="SNR83" s="4"/>
      <c r="SNS83" s="4"/>
      <c r="SNT83" s="4"/>
      <c r="SNU83" s="4"/>
      <c r="SNV83" s="4"/>
      <c r="SNW83" s="4"/>
      <c r="SNX83" s="4"/>
      <c r="SNY83" s="4"/>
      <c r="SNZ83" s="4"/>
      <c r="SOA83" s="4"/>
      <c r="SOB83" s="4"/>
      <c r="SOC83" s="4"/>
      <c r="SOD83" s="4"/>
      <c r="SOE83" s="4"/>
      <c r="SOF83" s="4"/>
      <c r="SOG83" s="4"/>
      <c r="SOH83" s="4"/>
      <c r="SOI83" s="4"/>
      <c r="SOJ83" s="4"/>
      <c r="SOK83" s="4"/>
      <c r="SOL83" s="4"/>
      <c r="SOM83" s="4"/>
      <c r="SON83" s="4"/>
      <c r="SOO83" s="4"/>
      <c r="SOP83" s="4"/>
      <c r="SOQ83" s="4"/>
      <c r="SOR83" s="4"/>
      <c r="SOS83" s="4"/>
      <c r="SOT83" s="4"/>
      <c r="SOU83" s="4"/>
      <c r="SOV83" s="4"/>
      <c r="SOW83" s="4"/>
      <c r="SOX83" s="4"/>
      <c r="SOY83" s="4"/>
      <c r="SOZ83" s="4"/>
      <c r="SPA83" s="4"/>
      <c r="SPB83" s="4"/>
      <c r="SPC83" s="4"/>
      <c r="SPD83" s="4"/>
      <c r="SPE83" s="4"/>
      <c r="SPF83" s="4"/>
      <c r="SPG83" s="4"/>
      <c r="SPH83" s="4"/>
      <c r="SPI83" s="4"/>
      <c r="SPJ83" s="4"/>
      <c r="SPK83" s="4"/>
      <c r="SPL83" s="4"/>
      <c r="SPM83" s="4"/>
      <c r="SPN83" s="4"/>
      <c r="SPO83" s="4"/>
      <c r="SPP83" s="4"/>
      <c r="SPQ83" s="4"/>
      <c r="SPR83" s="4"/>
      <c r="SPS83" s="4"/>
      <c r="SPT83" s="4"/>
      <c r="SPU83" s="4"/>
      <c r="SPV83" s="4"/>
      <c r="SPW83" s="4"/>
      <c r="SPX83" s="4"/>
      <c r="SPY83" s="4"/>
      <c r="SPZ83" s="4"/>
      <c r="SQA83" s="4"/>
      <c r="SQB83" s="4"/>
      <c r="SQC83" s="4"/>
      <c r="SQD83" s="4"/>
      <c r="SQE83" s="4"/>
      <c r="SQF83" s="4"/>
      <c r="SQG83" s="4"/>
      <c r="SQH83" s="4"/>
      <c r="SQI83" s="4"/>
      <c r="SQJ83" s="4"/>
      <c r="SQK83" s="4"/>
      <c r="SQL83" s="4"/>
      <c r="SQM83" s="4"/>
      <c r="SQN83" s="4"/>
      <c r="SQO83" s="4"/>
      <c r="SQP83" s="4"/>
      <c r="SQQ83" s="4"/>
      <c r="SQR83" s="4"/>
      <c r="SQS83" s="4"/>
      <c r="SQT83" s="4"/>
      <c r="SQU83" s="4"/>
      <c r="SQV83" s="4"/>
      <c r="SQW83" s="4"/>
      <c r="SQX83" s="4"/>
      <c r="SQY83" s="4"/>
      <c r="SQZ83" s="4"/>
      <c r="SRA83" s="4"/>
      <c r="SRB83" s="4"/>
      <c r="SRC83" s="4"/>
      <c r="SRD83" s="4"/>
      <c r="SRE83" s="4"/>
      <c r="SRF83" s="4"/>
      <c r="SRG83" s="4"/>
      <c r="SRH83" s="4"/>
      <c r="SRI83" s="4"/>
      <c r="SRJ83" s="4"/>
      <c r="SRK83" s="4"/>
      <c r="SRL83" s="4"/>
      <c r="SRM83" s="4"/>
      <c r="SRN83" s="4"/>
      <c r="SRO83" s="4"/>
      <c r="SRP83" s="4"/>
      <c r="SRQ83" s="4"/>
      <c r="SRR83" s="4"/>
      <c r="SRS83" s="4"/>
      <c r="SRT83" s="4"/>
      <c r="SRU83" s="4"/>
      <c r="SRV83" s="4"/>
      <c r="SRW83" s="4"/>
      <c r="SRX83" s="4"/>
      <c r="SRY83" s="4"/>
      <c r="SRZ83" s="4"/>
      <c r="SSA83" s="4"/>
      <c r="SSB83" s="4"/>
      <c r="SSC83" s="4"/>
      <c r="SSD83" s="4"/>
      <c r="SSE83" s="4"/>
      <c r="SSF83" s="4"/>
      <c r="SSG83" s="4"/>
      <c r="SSH83" s="4"/>
      <c r="SSI83" s="4"/>
      <c r="SSJ83" s="4"/>
      <c r="SSK83" s="4"/>
      <c r="SSL83" s="4"/>
      <c r="SSM83" s="4"/>
      <c r="SSN83" s="4"/>
      <c r="SSO83" s="4"/>
      <c r="SSP83" s="4"/>
      <c r="SSQ83" s="4"/>
      <c r="SSR83" s="4"/>
      <c r="SSS83" s="4"/>
      <c r="SST83" s="4"/>
      <c r="SSU83" s="4"/>
      <c r="SSV83" s="4"/>
      <c r="SSW83" s="4"/>
      <c r="SSX83" s="4"/>
      <c r="SSY83" s="4"/>
      <c r="SSZ83" s="4"/>
      <c r="STA83" s="4"/>
      <c r="STB83" s="4"/>
      <c r="STC83" s="4"/>
      <c r="STD83" s="4"/>
      <c r="STE83" s="4"/>
      <c r="STF83" s="4"/>
      <c r="STG83" s="4"/>
      <c r="STH83" s="4"/>
      <c r="STI83" s="4"/>
      <c r="STJ83" s="4"/>
      <c r="STK83" s="4"/>
      <c r="STL83" s="4"/>
      <c r="STM83" s="4"/>
      <c r="STN83" s="4"/>
      <c r="STO83" s="4"/>
      <c r="STP83" s="4"/>
      <c r="STQ83" s="4"/>
      <c r="STR83" s="4"/>
      <c r="STS83" s="4"/>
      <c r="STT83" s="4"/>
      <c r="STU83" s="4"/>
      <c r="STV83" s="4"/>
      <c r="STW83" s="4"/>
      <c r="STX83" s="4"/>
      <c r="STY83" s="4"/>
      <c r="STZ83" s="4"/>
      <c r="SUA83" s="4"/>
      <c r="SUB83" s="4"/>
      <c r="SUC83" s="4"/>
      <c r="SUD83" s="4"/>
      <c r="SUE83" s="4"/>
      <c r="SUF83" s="4"/>
      <c r="SUG83" s="4"/>
      <c r="SUH83" s="4"/>
      <c r="SUI83" s="4"/>
      <c r="SUJ83" s="4"/>
      <c r="SUK83" s="4"/>
      <c r="SUL83" s="4"/>
      <c r="SUM83" s="4"/>
      <c r="SUN83" s="4"/>
      <c r="SUO83" s="4"/>
      <c r="SUP83" s="4"/>
      <c r="SUQ83" s="4"/>
      <c r="SUR83" s="4"/>
      <c r="SUS83" s="4"/>
      <c r="SUT83" s="4"/>
      <c r="SUU83" s="4"/>
      <c r="SUV83" s="4"/>
      <c r="SUW83" s="4"/>
      <c r="SUX83" s="4"/>
      <c r="SUY83" s="4"/>
      <c r="SUZ83" s="4"/>
      <c r="SVA83" s="4"/>
      <c r="SVB83" s="4"/>
      <c r="SVC83" s="4"/>
      <c r="SVD83" s="4"/>
      <c r="SVE83" s="4"/>
      <c r="SVF83" s="4"/>
      <c r="SVG83" s="4"/>
      <c r="SVH83" s="4"/>
      <c r="SVI83" s="4"/>
      <c r="SVJ83" s="4"/>
      <c r="SVK83" s="4"/>
      <c r="SVL83" s="4"/>
      <c r="SVM83" s="4"/>
      <c r="SVN83" s="4"/>
      <c r="SVO83" s="4"/>
      <c r="SVP83" s="4"/>
      <c r="SVQ83" s="4"/>
      <c r="SVR83" s="4"/>
      <c r="SVS83" s="4"/>
      <c r="SVT83" s="4"/>
      <c r="SVU83" s="4"/>
      <c r="SVV83" s="4"/>
      <c r="SVW83" s="4"/>
      <c r="SVX83" s="4"/>
      <c r="SVY83" s="4"/>
      <c r="SVZ83" s="4"/>
      <c r="SWA83" s="4"/>
      <c r="SWB83" s="4"/>
      <c r="SWC83" s="4"/>
      <c r="SWD83" s="4"/>
      <c r="SWE83" s="4"/>
      <c r="SWF83" s="4"/>
      <c r="SWG83" s="4"/>
      <c r="SWH83" s="4"/>
      <c r="SWI83" s="4"/>
      <c r="SWJ83" s="4"/>
      <c r="SWK83" s="4"/>
      <c r="SWL83" s="4"/>
      <c r="SWM83" s="4"/>
      <c r="SWN83" s="4"/>
      <c r="SWO83" s="4"/>
      <c r="SWP83" s="4"/>
      <c r="SWQ83" s="4"/>
      <c r="SWR83" s="4"/>
      <c r="SWS83" s="4"/>
      <c r="SWT83" s="4"/>
      <c r="SWU83" s="4"/>
      <c r="SWV83" s="4"/>
      <c r="SWW83" s="4"/>
      <c r="SWX83" s="4"/>
      <c r="SWY83" s="4"/>
      <c r="SWZ83" s="4"/>
      <c r="SXA83" s="4"/>
      <c r="SXB83" s="4"/>
      <c r="SXC83" s="4"/>
      <c r="SXD83" s="4"/>
      <c r="SXE83" s="4"/>
      <c r="SXF83" s="4"/>
      <c r="SXG83" s="4"/>
      <c r="SXH83" s="4"/>
      <c r="SXI83" s="4"/>
      <c r="SXJ83" s="4"/>
      <c r="SXK83" s="4"/>
      <c r="SXL83" s="4"/>
      <c r="SXM83" s="4"/>
      <c r="SXN83" s="4"/>
      <c r="SXO83" s="4"/>
      <c r="SXP83" s="4"/>
      <c r="SXQ83" s="4"/>
      <c r="SXR83" s="4"/>
      <c r="SXS83" s="4"/>
      <c r="SXT83" s="4"/>
      <c r="SXU83" s="4"/>
      <c r="SXV83" s="4"/>
      <c r="SXW83" s="4"/>
      <c r="SXX83" s="4"/>
      <c r="SXY83" s="4"/>
      <c r="SXZ83" s="4"/>
      <c r="SYA83" s="4"/>
      <c r="SYB83" s="4"/>
      <c r="SYC83" s="4"/>
      <c r="SYD83" s="4"/>
      <c r="SYE83" s="4"/>
      <c r="SYF83" s="4"/>
      <c r="SYG83" s="4"/>
      <c r="SYH83" s="4"/>
      <c r="SYI83" s="4"/>
      <c r="SYJ83" s="4"/>
      <c r="SYK83" s="4"/>
      <c r="SYL83" s="4"/>
      <c r="SYM83" s="4"/>
      <c r="SYN83" s="4"/>
      <c r="SYO83" s="4"/>
      <c r="SYP83" s="4"/>
      <c r="SYQ83" s="4"/>
      <c r="SYR83" s="4"/>
      <c r="SYS83" s="4"/>
      <c r="SYT83" s="4"/>
      <c r="SYU83" s="4"/>
      <c r="SYV83" s="4"/>
      <c r="SYW83" s="4"/>
      <c r="SYX83" s="4"/>
      <c r="SYY83" s="4"/>
      <c r="SYZ83" s="4"/>
      <c r="SZA83" s="4"/>
      <c r="SZB83" s="4"/>
      <c r="SZC83" s="4"/>
      <c r="SZD83" s="4"/>
      <c r="SZE83" s="4"/>
      <c r="SZF83" s="4"/>
      <c r="SZG83" s="4"/>
      <c r="SZH83" s="4"/>
      <c r="SZI83" s="4"/>
      <c r="SZJ83" s="4"/>
      <c r="SZK83" s="4"/>
      <c r="SZL83" s="4"/>
      <c r="SZM83" s="4"/>
      <c r="SZN83" s="4"/>
      <c r="SZO83" s="4"/>
      <c r="SZP83" s="4"/>
      <c r="SZQ83" s="4"/>
      <c r="SZR83" s="4"/>
      <c r="SZS83" s="4"/>
      <c r="SZT83" s="4"/>
      <c r="SZU83" s="4"/>
      <c r="SZV83" s="4"/>
      <c r="SZW83" s="4"/>
      <c r="SZX83" s="4"/>
      <c r="SZY83" s="4"/>
      <c r="SZZ83" s="4"/>
      <c r="TAA83" s="4"/>
      <c r="TAB83" s="4"/>
      <c r="TAC83" s="4"/>
      <c r="TAD83" s="4"/>
      <c r="TAE83" s="4"/>
      <c r="TAF83" s="4"/>
      <c r="TAG83" s="4"/>
      <c r="TAH83" s="4"/>
      <c r="TAI83" s="4"/>
      <c r="TAJ83" s="4"/>
      <c r="TAK83" s="4"/>
      <c r="TAL83" s="4"/>
      <c r="TAM83" s="4"/>
      <c r="TAN83" s="4"/>
      <c r="TAO83" s="4"/>
      <c r="TAP83" s="4"/>
      <c r="TAQ83" s="4"/>
      <c r="TAR83" s="4"/>
      <c r="TAS83" s="4"/>
      <c r="TAT83" s="4"/>
      <c r="TAU83" s="4"/>
      <c r="TAV83" s="4"/>
      <c r="TAW83" s="4"/>
      <c r="TAX83" s="4"/>
      <c r="TAY83" s="4"/>
      <c r="TAZ83" s="4"/>
      <c r="TBA83" s="4"/>
      <c r="TBB83" s="4"/>
      <c r="TBC83" s="4"/>
      <c r="TBD83" s="4"/>
      <c r="TBE83" s="4"/>
      <c r="TBF83" s="4"/>
      <c r="TBG83" s="4"/>
      <c r="TBH83" s="4"/>
      <c r="TBI83" s="4"/>
      <c r="TBJ83" s="4"/>
      <c r="TBK83" s="4"/>
      <c r="TBL83" s="4"/>
      <c r="TBM83" s="4"/>
      <c r="TBN83" s="4"/>
      <c r="TBO83" s="4"/>
      <c r="TBP83" s="4"/>
      <c r="TBQ83" s="4"/>
      <c r="TBR83" s="4"/>
      <c r="TBS83" s="4"/>
      <c r="TBT83" s="4"/>
      <c r="TBU83" s="4"/>
      <c r="TBV83" s="4"/>
      <c r="TBW83" s="4"/>
      <c r="TBX83" s="4"/>
      <c r="TBY83" s="4"/>
      <c r="TBZ83" s="4"/>
      <c r="TCA83" s="4"/>
      <c r="TCB83" s="4"/>
      <c r="TCC83" s="4"/>
      <c r="TCD83" s="4"/>
      <c r="TCE83" s="4"/>
      <c r="TCF83" s="4"/>
      <c r="TCG83" s="4"/>
      <c r="TCH83" s="4"/>
      <c r="TCI83" s="4"/>
      <c r="TCJ83" s="4"/>
      <c r="TCK83" s="4"/>
      <c r="TCL83" s="4"/>
      <c r="TCM83" s="4"/>
      <c r="TCN83" s="4"/>
      <c r="TCO83" s="4"/>
      <c r="TCP83" s="4"/>
      <c r="TCQ83" s="4"/>
      <c r="TCR83" s="4"/>
      <c r="TCS83" s="4"/>
      <c r="TCT83" s="4"/>
      <c r="TCU83" s="4"/>
      <c r="TCV83" s="4"/>
      <c r="TCW83" s="4"/>
      <c r="TCX83" s="4"/>
      <c r="TCY83" s="4"/>
      <c r="TCZ83" s="4"/>
      <c r="TDA83" s="4"/>
      <c r="TDB83" s="4"/>
      <c r="TDC83" s="4"/>
      <c r="TDD83" s="4"/>
      <c r="TDE83" s="4"/>
      <c r="TDF83" s="4"/>
      <c r="TDG83" s="4"/>
      <c r="TDH83" s="4"/>
      <c r="TDI83" s="4"/>
      <c r="TDJ83" s="4"/>
      <c r="TDK83" s="4"/>
      <c r="TDL83" s="4"/>
      <c r="TDM83" s="4"/>
      <c r="TDN83" s="4"/>
      <c r="TDO83" s="4"/>
      <c r="TDP83" s="4"/>
      <c r="TDQ83" s="4"/>
      <c r="TDR83" s="4"/>
      <c r="TDS83" s="4"/>
      <c r="TDT83" s="4"/>
      <c r="TDU83" s="4"/>
      <c r="TDV83" s="4"/>
      <c r="TDW83" s="4"/>
      <c r="TDX83" s="4"/>
      <c r="TDY83" s="4"/>
      <c r="TDZ83" s="4"/>
      <c r="TEA83" s="4"/>
      <c r="TEB83" s="4"/>
      <c r="TEC83" s="4"/>
      <c r="TED83" s="4"/>
      <c r="TEE83" s="4"/>
      <c r="TEF83" s="4"/>
      <c r="TEG83" s="4"/>
      <c r="TEH83" s="4"/>
      <c r="TEI83" s="4"/>
      <c r="TEJ83" s="4"/>
      <c r="TEK83" s="4"/>
      <c r="TEL83" s="4"/>
      <c r="TEM83" s="4"/>
      <c r="TEN83" s="4"/>
      <c r="TEO83" s="4"/>
      <c r="TEP83" s="4"/>
      <c r="TEQ83" s="4"/>
      <c r="TER83" s="4"/>
      <c r="TES83" s="4"/>
      <c r="TET83" s="4"/>
      <c r="TEU83" s="4"/>
      <c r="TEV83" s="4"/>
      <c r="TEW83" s="4"/>
      <c r="TEX83" s="4"/>
      <c r="TEY83" s="4"/>
      <c r="TEZ83" s="4"/>
      <c r="TFA83" s="4"/>
      <c r="TFB83" s="4"/>
      <c r="TFC83" s="4"/>
      <c r="TFD83" s="4"/>
      <c r="TFE83" s="4"/>
      <c r="TFF83" s="4"/>
      <c r="TFG83" s="4"/>
      <c r="TFH83" s="4"/>
      <c r="TFI83" s="4"/>
      <c r="TFJ83" s="4"/>
      <c r="TFK83" s="4"/>
      <c r="TFL83" s="4"/>
      <c r="TFM83" s="4"/>
      <c r="TFN83" s="4"/>
      <c r="TFO83" s="4"/>
      <c r="TFP83" s="4"/>
      <c r="TFQ83" s="4"/>
      <c r="TFR83" s="4"/>
      <c r="TFS83" s="4"/>
      <c r="TFT83" s="4"/>
      <c r="TFU83" s="4"/>
      <c r="TFV83" s="4"/>
      <c r="TFW83" s="4"/>
      <c r="TFX83" s="4"/>
      <c r="TFY83" s="4"/>
      <c r="TFZ83" s="4"/>
      <c r="TGA83" s="4"/>
      <c r="TGB83" s="4"/>
      <c r="TGC83" s="4"/>
      <c r="TGD83" s="4"/>
      <c r="TGE83" s="4"/>
      <c r="TGF83" s="4"/>
      <c r="TGG83" s="4"/>
      <c r="TGH83" s="4"/>
      <c r="TGI83" s="4"/>
      <c r="TGJ83" s="4"/>
      <c r="TGK83" s="4"/>
      <c r="TGL83" s="4"/>
      <c r="TGM83" s="4"/>
      <c r="TGN83" s="4"/>
      <c r="TGO83" s="4"/>
      <c r="TGP83" s="4"/>
      <c r="TGQ83" s="4"/>
      <c r="TGR83" s="4"/>
      <c r="TGS83" s="4"/>
      <c r="TGT83" s="4"/>
      <c r="TGU83" s="4"/>
      <c r="TGV83" s="4"/>
      <c r="TGW83" s="4"/>
      <c r="TGX83" s="4"/>
      <c r="TGY83" s="4"/>
      <c r="TGZ83" s="4"/>
      <c r="THA83" s="4"/>
      <c r="THB83" s="4"/>
      <c r="THC83" s="4"/>
      <c r="THD83" s="4"/>
      <c r="THE83" s="4"/>
      <c r="THF83" s="4"/>
      <c r="THG83" s="4"/>
      <c r="THH83" s="4"/>
      <c r="THI83" s="4"/>
      <c r="THJ83" s="4"/>
      <c r="THK83" s="4"/>
      <c r="THL83" s="4"/>
      <c r="THM83" s="4"/>
      <c r="THN83" s="4"/>
      <c r="THO83" s="4"/>
      <c r="THP83" s="4"/>
      <c r="THQ83" s="4"/>
      <c r="THR83" s="4"/>
      <c r="THS83" s="4"/>
      <c r="THT83" s="4"/>
      <c r="THU83" s="4"/>
      <c r="THV83" s="4"/>
      <c r="THW83" s="4"/>
      <c r="THX83" s="4"/>
      <c r="THY83" s="4"/>
      <c r="THZ83" s="4"/>
      <c r="TIA83" s="4"/>
      <c r="TIB83" s="4"/>
      <c r="TIC83" s="4"/>
      <c r="TID83" s="4"/>
      <c r="TIE83" s="4"/>
      <c r="TIF83" s="4"/>
      <c r="TIG83" s="4"/>
      <c r="TIH83" s="4"/>
      <c r="TII83" s="4"/>
      <c r="TIJ83" s="4"/>
      <c r="TIK83" s="4"/>
      <c r="TIL83" s="4"/>
      <c r="TIM83" s="4"/>
      <c r="TIN83" s="4"/>
      <c r="TIO83" s="4"/>
      <c r="TIP83" s="4"/>
      <c r="TIQ83" s="4"/>
      <c r="TIR83" s="4"/>
      <c r="TIS83" s="4"/>
      <c r="TIT83" s="4"/>
      <c r="TIU83" s="4"/>
      <c r="TIV83" s="4"/>
      <c r="TIW83" s="4"/>
      <c r="TIX83" s="4"/>
      <c r="TIY83" s="4"/>
      <c r="TIZ83" s="4"/>
      <c r="TJA83" s="4"/>
      <c r="TJB83" s="4"/>
      <c r="TJC83" s="4"/>
      <c r="TJD83" s="4"/>
      <c r="TJE83" s="4"/>
      <c r="TJF83" s="4"/>
      <c r="TJG83" s="4"/>
      <c r="TJH83" s="4"/>
      <c r="TJI83" s="4"/>
      <c r="TJJ83" s="4"/>
      <c r="TJK83" s="4"/>
      <c r="TJL83" s="4"/>
      <c r="TJM83" s="4"/>
      <c r="TJN83" s="4"/>
      <c r="TJO83" s="4"/>
      <c r="TJP83" s="4"/>
      <c r="TJQ83" s="4"/>
      <c r="TJR83" s="4"/>
      <c r="TJS83" s="4"/>
      <c r="TJT83" s="4"/>
      <c r="TJU83" s="4"/>
      <c r="TJV83" s="4"/>
      <c r="TJW83" s="4"/>
      <c r="TJX83" s="4"/>
      <c r="TJY83" s="4"/>
      <c r="TJZ83" s="4"/>
      <c r="TKA83" s="4"/>
      <c r="TKB83" s="4"/>
      <c r="TKC83" s="4"/>
      <c r="TKD83" s="4"/>
      <c r="TKE83" s="4"/>
      <c r="TKF83" s="4"/>
      <c r="TKG83" s="4"/>
      <c r="TKH83" s="4"/>
      <c r="TKI83" s="4"/>
      <c r="TKJ83" s="4"/>
      <c r="TKK83" s="4"/>
      <c r="TKL83" s="4"/>
      <c r="TKM83" s="4"/>
      <c r="TKN83" s="4"/>
      <c r="TKO83" s="4"/>
      <c r="TKP83" s="4"/>
      <c r="TKQ83" s="4"/>
      <c r="TKR83" s="4"/>
      <c r="TKS83" s="4"/>
      <c r="TKT83" s="4"/>
      <c r="TKU83" s="4"/>
      <c r="TKV83" s="4"/>
      <c r="TKW83" s="4"/>
      <c r="TKX83" s="4"/>
      <c r="TKY83" s="4"/>
      <c r="TKZ83" s="4"/>
      <c r="TLA83" s="4"/>
      <c r="TLB83" s="4"/>
      <c r="TLC83" s="4"/>
      <c r="TLD83" s="4"/>
      <c r="TLE83" s="4"/>
      <c r="TLF83" s="4"/>
      <c r="TLG83" s="4"/>
      <c r="TLH83" s="4"/>
      <c r="TLI83" s="4"/>
      <c r="TLJ83" s="4"/>
      <c r="TLK83" s="4"/>
      <c r="TLL83" s="4"/>
      <c r="TLM83" s="4"/>
      <c r="TLN83" s="4"/>
      <c r="TLO83" s="4"/>
      <c r="TLP83" s="4"/>
      <c r="TLQ83" s="4"/>
      <c r="TLR83" s="4"/>
      <c r="TLS83" s="4"/>
      <c r="TLT83" s="4"/>
      <c r="TLU83" s="4"/>
      <c r="TLV83" s="4"/>
      <c r="TLW83" s="4"/>
      <c r="TLX83" s="4"/>
      <c r="TLY83" s="4"/>
      <c r="TLZ83" s="4"/>
      <c r="TMA83" s="4"/>
      <c r="TMB83" s="4"/>
      <c r="TMC83" s="4"/>
      <c r="TMD83" s="4"/>
      <c r="TME83" s="4"/>
      <c r="TMF83" s="4"/>
      <c r="TMG83" s="4"/>
      <c r="TMH83" s="4"/>
      <c r="TMI83" s="4"/>
      <c r="TMJ83" s="4"/>
      <c r="TMK83" s="4"/>
      <c r="TML83" s="4"/>
      <c r="TMM83" s="4"/>
      <c r="TMN83" s="4"/>
      <c r="TMO83" s="4"/>
      <c r="TMP83" s="4"/>
      <c r="TMQ83" s="4"/>
      <c r="TMR83" s="4"/>
      <c r="TMS83" s="4"/>
      <c r="TMT83" s="4"/>
      <c r="TMU83" s="4"/>
      <c r="TMV83" s="4"/>
      <c r="TMW83" s="4"/>
      <c r="TMX83" s="4"/>
      <c r="TMY83" s="4"/>
      <c r="TMZ83" s="4"/>
      <c r="TNA83" s="4"/>
      <c r="TNB83" s="4"/>
      <c r="TNC83" s="4"/>
      <c r="TND83" s="4"/>
      <c r="TNE83" s="4"/>
      <c r="TNF83" s="4"/>
      <c r="TNG83" s="4"/>
      <c r="TNH83" s="4"/>
      <c r="TNI83" s="4"/>
      <c r="TNJ83" s="4"/>
      <c r="TNK83" s="4"/>
      <c r="TNL83" s="4"/>
      <c r="TNM83" s="4"/>
      <c r="TNN83" s="4"/>
      <c r="TNO83" s="4"/>
      <c r="TNP83" s="4"/>
      <c r="TNQ83" s="4"/>
      <c r="TNR83" s="4"/>
      <c r="TNS83" s="4"/>
      <c r="TNT83" s="4"/>
      <c r="TNU83" s="4"/>
      <c r="TNV83" s="4"/>
      <c r="TNW83" s="4"/>
      <c r="TNX83" s="4"/>
      <c r="TNY83" s="4"/>
      <c r="TNZ83" s="4"/>
      <c r="TOA83" s="4"/>
      <c r="TOB83" s="4"/>
      <c r="TOC83" s="4"/>
      <c r="TOD83" s="4"/>
      <c r="TOE83" s="4"/>
      <c r="TOF83" s="4"/>
      <c r="TOG83" s="4"/>
      <c r="TOH83" s="4"/>
      <c r="TOI83" s="4"/>
      <c r="TOJ83" s="4"/>
      <c r="TOK83" s="4"/>
      <c r="TOL83" s="4"/>
      <c r="TOM83" s="4"/>
      <c r="TON83" s="4"/>
      <c r="TOO83" s="4"/>
      <c r="TOP83" s="4"/>
      <c r="TOQ83" s="4"/>
      <c r="TOR83" s="4"/>
      <c r="TOS83" s="4"/>
      <c r="TOT83" s="4"/>
      <c r="TOU83" s="4"/>
      <c r="TOV83" s="4"/>
      <c r="TOW83" s="4"/>
      <c r="TOX83" s="4"/>
      <c r="TOY83" s="4"/>
      <c r="TOZ83" s="4"/>
      <c r="TPA83" s="4"/>
      <c r="TPB83" s="4"/>
      <c r="TPC83" s="4"/>
      <c r="TPD83" s="4"/>
      <c r="TPE83" s="4"/>
      <c r="TPF83" s="4"/>
      <c r="TPG83" s="4"/>
      <c r="TPH83" s="4"/>
      <c r="TPI83" s="4"/>
      <c r="TPJ83" s="4"/>
      <c r="TPK83" s="4"/>
      <c r="TPL83" s="4"/>
      <c r="TPM83" s="4"/>
      <c r="TPN83" s="4"/>
      <c r="TPO83" s="4"/>
      <c r="TPP83" s="4"/>
      <c r="TPQ83" s="4"/>
      <c r="TPR83" s="4"/>
      <c r="TPS83" s="4"/>
      <c r="TPT83" s="4"/>
      <c r="TPU83" s="4"/>
      <c r="TPV83" s="4"/>
      <c r="TPW83" s="4"/>
      <c r="TPX83" s="4"/>
      <c r="TPY83" s="4"/>
      <c r="TPZ83" s="4"/>
      <c r="TQA83" s="4"/>
      <c r="TQB83" s="4"/>
      <c r="TQC83" s="4"/>
      <c r="TQD83" s="4"/>
      <c r="TQE83" s="4"/>
      <c r="TQF83" s="4"/>
      <c r="TQG83" s="4"/>
      <c r="TQH83" s="4"/>
      <c r="TQI83" s="4"/>
      <c r="TQJ83" s="4"/>
      <c r="TQK83" s="4"/>
      <c r="TQL83" s="4"/>
      <c r="TQM83" s="4"/>
      <c r="TQN83" s="4"/>
      <c r="TQO83" s="4"/>
      <c r="TQP83" s="4"/>
      <c r="TQQ83" s="4"/>
      <c r="TQR83" s="4"/>
      <c r="TQS83" s="4"/>
      <c r="TQT83" s="4"/>
      <c r="TQU83" s="4"/>
      <c r="TQV83" s="4"/>
      <c r="TQW83" s="4"/>
      <c r="TQX83" s="4"/>
      <c r="TQY83" s="4"/>
      <c r="TQZ83" s="4"/>
      <c r="TRA83" s="4"/>
      <c r="TRB83" s="4"/>
      <c r="TRC83" s="4"/>
      <c r="TRD83" s="4"/>
      <c r="TRE83" s="4"/>
      <c r="TRF83" s="4"/>
      <c r="TRG83" s="4"/>
      <c r="TRH83" s="4"/>
      <c r="TRI83" s="4"/>
      <c r="TRJ83" s="4"/>
      <c r="TRK83" s="4"/>
      <c r="TRL83" s="4"/>
      <c r="TRM83" s="4"/>
      <c r="TRN83" s="4"/>
      <c r="TRO83" s="4"/>
      <c r="TRP83" s="4"/>
      <c r="TRQ83" s="4"/>
      <c r="TRR83" s="4"/>
      <c r="TRS83" s="4"/>
      <c r="TRT83" s="4"/>
      <c r="TRU83" s="4"/>
      <c r="TRV83" s="4"/>
      <c r="TRW83" s="4"/>
      <c r="TRX83" s="4"/>
      <c r="TRY83" s="4"/>
      <c r="TRZ83" s="4"/>
      <c r="TSA83" s="4"/>
      <c r="TSB83" s="4"/>
      <c r="TSC83" s="4"/>
      <c r="TSD83" s="4"/>
      <c r="TSE83" s="4"/>
      <c r="TSF83" s="4"/>
      <c r="TSG83" s="4"/>
      <c r="TSH83" s="4"/>
      <c r="TSI83" s="4"/>
      <c r="TSJ83" s="4"/>
      <c r="TSK83" s="4"/>
      <c r="TSL83" s="4"/>
      <c r="TSM83" s="4"/>
      <c r="TSN83" s="4"/>
      <c r="TSO83" s="4"/>
      <c r="TSP83" s="4"/>
      <c r="TSQ83" s="4"/>
      <c r="TSR83" s="4"/>
      <c r="TSS83" s="4"/>
      <c r="TST83" s="4"/>
      <c r="TSU83" s="4"/>
      <c r="TSV83" s="4"/>
      <c r="TSW83" s="4"/>
      <c r="TSX83" s="4"/>
      <c r="TSY83" s="4"/>
      <c r="TSZ83" s="4"/>
      <c r="TTA83" s="4"/>
      <c r="TTB83" s="4"/>
      <c r="TTC83" s="4"/>
      <c r="TTD83" s="4"/>
      <c r="TTE83" s="4"/>
      <c r="TTF83" s="4"/>
      <c r="TTG83" s="4"/>
      <c r="TTH83" s="4"/>
      <c r="TTI83" s="4"/>
      <c r="TTJ83" s="4"/>
      <c r="TTK83" s="4"/>
      <c r="TTL83" s="4"/>
      <c r="TTM83" s="4"/>
      <c r="TTN83" s="4"/>
      <c r="TTO83" s="4"/>
      <c r="TTP83" s="4"/>
      <c r="TTQ83" s="4"/>
      <c r="TTR83" s="4"/>
      <c r="TTS83" s="4"/>
      <c r="TTT83" s="4"/>
      <c r="TTU83" s="4"/>
      <c r="TTV83" s="4"/>
      <c r="TTW83" s="4"/>
      <c r="TTX83" s="4"/>
      <c r="TTY83" s="4"/>
      <c r="TTZ83" s="4"/>
      <c r="TUA83" s="4"/>
      <c r="TUB83" s="4"/>
      <c r="TUC83" s="4"/>
      <c r="TUD83" s="4"/>
      <c r="TUE83" s="4"/>
      <c r="TUF83" s="4"/>
      <c r="TUG83" s="4"/>
      <c r="TUH83" s="4"/>
      <c r="TUI83" s="4"/>
      <c r="TUJ83" s="4"/>
      <c r="TUK83" s="4"/>
      <c r="TUL83" s="4"/>
      <c r="TUM83" s="4"/>
      <c r="TUN83" s="4"/>
      <c r="TUO83" s="4"/>
      <c r="TUP83" s="4"/>
      <c r="TUQ83" s="4"/>
      <c r="TUR83" s="4"/>
      <c r="TUS83" s="4"/>
      <c r="TUT83" s="4"/>
      <c r="TUU83" s="4"/>
      <c r="TUV83" s="4"/>
      <c r="TUW83" s="4"/>
      <c r="TUX83" s="4"/>
      <c r="TUY83" s="4"/>
      <c r="TUZ83" s="4"/>
      <c r="TVA83" s="4"/>
      <c r="TVB83" s="4"/>
      <c r="TVC83" s="4"/>
      <c r="TVD83" s="4"/>
      <c r="TVE83" s="4"/>
      <c r="TVF83" s="4"/>
      <c r="TVG83" s="4"/>
      <c r="TVH83" s="4"/>
      <c r="TVI83" s="4"/>
      <c r="TVJ83" s="4"/>
      <c r="TVK83" s="4"/>
      <c r="TVL83" s="4"/>
      <c r="TVM83" s="4"/>
      <c r="TVN83" s="4"/>
      <c r="TVO83" s="4"/>
      <c r="TVP83" s="4"/>
      <c r="TVQ83" s="4"/>
      <c r="TVR83" s="4"/>
      <c r="TVS83" s="4"/>
      <c r="TVT83" s="4"/>
      <c r="TVU83" s="4"/>
      <c r="TVV83" s="4"/>
      <c r="TVW83" s="4"/>
      <c r="TVX83" s="4"/>
      <c r="TVY83" s="4"/>
      <c r="TVZ83" s="4"/>
      <c r="TWA83" s="4"/>
      <c r="TWB83" s="4"/>
      <c r="TWC83" s="4"/>
      <c r="TWD83" s="4"/>
      <c r="TWE83" s="4"/>
      <c r="TWF83" s="4"/>
      <c r="TWG83" s="4"/>
      <c r="TWH83" s="4"/>
      <c r="TWI83" s="4"/>
      <c r="TWJ83" s="4"/>
      <c r="TWK83" s="4"/>
      <c r="TWL83" s="4"/>
      <c r="TWM83" s="4"/>
      <c r="TWN83" s="4"/>
      <c r="TWO83" s="4"/>
      <c r="TWP83" s="4"/>
      <c r="TWQ83" s="4"/>
      <c r="TWR83" s="4"/>
      <c r="TWS83" s="4"/>
      <c r="TWT83" s="4"/>
      <c r="TWU83" s="4"/>
      <c r="TWV83" s="4"/>
      <c r="TWW83" s="4"/>
      <c r="TWX83" s="4"/>
      <c r="TWY83" s="4"/>
      <c r="TWZ83" s="4"/>
      <c r="TXA83" s="4"/>
      <c r="TXB83" s="4"/>
      <c r="TXC83" s="4"/>
      <c r="TXD83" s="4"/>
      <c r="TXE83" s="4"/>
      <c r="TXF83" s="4"/>
      <c r="TXG83" s="4"/>
      <c r="TXH83" s="4"/>
      <c r="TXI83" s="4"/>
      <c r="TXJ83" s="4"/>
      <c r="TXK83" s="4"/>
      <c r="TXL83" s="4"/>
      <c r="TXM83" s="4"/>
      <c r="TXN83" s="4"/>
      <c r="TXO83" s="4"/>
      <c r="TXP83" s="4"/>
      <c r="TXQ83" s="4"/>
      <c r="TXR83" s="4"/>
      <c r="TXS83" s="4"/>
      <c r="TXT83" s="4"/>
      <c r="TXU83" s="4"/>
      <c r="TXV83" s="4"/>
      <c r="TXW83" s="4"/>
      <c r="TXX83" s="4"/>
      <c r="TXY83" s="4"/>
      <c r="TXZ83" s="4"/>
      <c r="TYA83" s="4"/>
      <c r="TYB83" s="4"/>
      <c r="TYC83" s="4"/>
      <c r="TYD83" s="4"/>
      <c r="TYE83" s="4"/>
      <c r="TYF83" s="4"/>
      <c r="TYG83" s="4"/>
      <c r="TYH83" s="4"/>
      <c r="TYI83" s="4"/>
      <c r="TYJ83" s="4"/>
      <c r="TYK83" s="4"/>
      <c r="TYL83" s="4"/>
      <c r="TYM83" s="4"/>
      <c r="TYN83" s="4"/>
      <c r="TYO83" s="4"/>
      <c r="TYP83" s="4"/>
      <c r="TYQ83" s="4"/>
      <c r="TYR83" s="4"/>
      <c r="TYS83" s="4"/>
      <c r="TYT83" s="4"/>
      <c r="TYU83" s="4"/>
      <c r="TYV83" s="4"/>
      <c r="TYW83" s="4"/>
      <c r="TYX83" s="4"/>
      <c r="TYY83" s="4"/>
      <c r="TYZ83" s="4"/>
      <c r="TZA83" s="4"/>
      <c r="TZB83" s="4"/>
      <c r="TZC83" s="4"/>
      <c r="TZD83" s="4"/>
      <c r="TZE83" s="4"/>
      <c r="TZF83" s="4"/>
      <c r="TZG83" s="4"/>
      <c r="TZH83" s="4"/>
      <c r="TZI83" s="4"/>
      <c r="TZJ83" s="4"/>
      <c r="TZK83" s="4"/>
      <c r="TZL83" s="4"/>
      <c r="TZM83" s="4"/>
      <c r="TZN83" s="4"/>
      <c r="TZO83" s="4"/>
      <c r="TZP83" s="4"/>
      <c r="TZQ83" s="4"/>
      <c r="TZR83" s="4"/>
      <c r="TZS83" s="4"/>
      <c r="TZT83" s="4"/>
      <c r="TZU83" s="4"/>
      <c r="TZV83" s="4"/>
      <c r="TZW83" s="4"/>
      <c r="TZX83" s="4"/>
      <c r="TZY83" s="4"/>
      <c r="TZZ83" s="4"/>
      <c r="UAA83" s="4"/>
      <c r="UAB83" s="4"/>
      <c r="UAC83" s="4"/>
      <c r="UAD83" s="4"/>
      <c r="UAE83" s="4"/>
      <c r="UAF83" s="4"/>
      <c r="UAG83" s="4"/>
      <c r="UAH83" s="4"/>
      <c r="UAI83" s="4"/>
      <c r="UAJ83" s="4"/>
      <c r="UAK83" s="4"/>
      <c r="UAL83" s="4"/>
      <c r="UAM83" s="4"/>
      <c r="UAN83" s="4"/>
      <c r="UAO83" s="4"/>
      <c r="UAP83" s="4"/>
      <c r="UAQ83" s="4"/>
      <c r="UAR83" s="4"/>
      <c r="UAS83" s="4"/>
      <c r="UAT83" s="4"/>
      <c r="UAU83" s="4"/>
      <c r="UAV83" s="4"/>
      <c r="UAW83" s="4"/>
      <c r="UAX83" s="4"/>
      <c r="UAY83" s="4"/>
      <c r="UAZ83" s="4"/>
      <c r="UBA83" s="4"/>
      <c r="UBB83" s="4"/>
      <c r="UBC83" s="4"/>
      <c r="UBD83" s="4"/>
      <c r="UBE83" s="4"/>
      <c r="UBF83" s="4"/>
      <c r="UBG83" s="4"/>
      <c r="UBH83" s="4"/>
      <c r="UBI83" s="4"/>
      <c r="UBJ83" s="4"/>
      <c r="UBK83" s="4"/>
      <c r="UBL83" s="4"/>
      <c r="UBM83" s="4"/>
      <c r="UBN83" s="4"/>
      <c r="UBO83" s="4"/>
      <c r="UBP83" s="4"/>
      <c r="UBQ83" s="4"/>
      <c r="UBR83" s="4"/>
      <c r="UBS83" s="4"/>
      <c r="UBT83" s="4"/>
      <c r="UBU83" s="4"/>
      <c r="UBV83" s="4"/>
      <c r="UBW83" s="4"/>
      <c r="UBX83" s="4"/>
      <c r="UBY83" s="4"/>
      <c r="UBZ83" s="4"/>
      <c r="UCA83" s="4"/>
      <c r="UCB83" s="4"/>
      <c r="UCC83" s="4"/>
      <c r="UCD83" s="4"/>
      <c r="UCE83" s="4"/>
      <c r="UCF83" s="4"/>
      <c r="UCG83" s="4"/>
      <c r="UCH83" s="4"/>
      <c r="UCI83" s="4"/>
      <c r="UCJ83" s="4"/>
      <c r="UCK83" s="4"/>
      <c r="UCL83" s="4"/>
      <c r="UCM83" s="4"/>
      <c r="UCN83" s="4"/>
      <c r="UCO83" s="4"/>
      <c r="UCP83" s="4"/>
      <c r="UCQ83" s="4"/>
      <c r="UCR83" s="4"/>
      <c r="UCS83" s="4"/>
      <c r="UCT83" s="4"/>
      <c r="UCU83" s="4"/>
      <c r="UCV83" s="4"/>
      <c r="UCW83" s="4"/>
      <c r="UCX83" s="4"/>
      <c r="UCY83" s="4"/>
      <c r="UCZ83" s="4"/>
      <c r="UDA83" s="4"/>
      <c r="UDB83" s="4"/>
      <c r="UDC83" s="4"/>
      <c r="UDD83" s="4"/>
      <c r="UDE83" s="4"/>
      <c r="UDF83" s="4"/>
      <c r="UDG83" s="4"/>
      <c r="UDH83" s="4"/>
      <c r="UDI83" s="4"/>
      <c r="UDJ83" s="4"/>
      <c r="UDK83" s="4"/>
      <c r="UDL83" s="4"/>
      <c r="UDM83" s="4"/>
      <c r="UDN83" s="4"/>
      <c r="UDO83" s="4"/>
      <c r="UDP83" s="4"/>
      <c r="UDQ83" s="4"/>
      <c r="UDR83" s="4"/>
      <c r="UDS83" s="4"/>
      <c r="UDT83" s="4"/>
      <c r="UDU83" s="4"/>
      <c r="UDV83" s="4"/>
      <c r="UDW83" s="4"/>
      <c r="UDX83" s="4"/>
      <c r="UDY83" s="4"/>
      <c r="UDZ83" s="4"/>
      <c r="UEA83" s="4"/>
      <c r="UEB83" s="4"/>
      <c r="UEC83" s="4"/>
      <c r="UED83" s="4"/>
      <c r="UEE83" s="4"/>
      <c r="UEF83" s="4"/>
      <c r="UEG83" s="4"/>
      <c r="UEH83" s="4"/>
      <c r="UEI83" s="4"/>
      <c r="UEJ83" s="4"/>
      <c r="UEK83" s="4"/>
      <c r="UEL83" s="4"/>
      <c r="UEM83" s="4"/>
      <c r="UEN83" s="4"/>
      <c r="UEO83" s="4"/>
      <c r="UEP83" s="4"/>
      <c r="UEQ83" s="4"/>
      <c r="UER83" s="4"/>
      <c r="UES83" s="4"/>
      <c r="UET83" s="4"/>
      <c r="UEU83" s="4"/>
      <c r="UEV83" s="4"/>
      <c r="UEW83" s="4"/>
      <c r="UEX83" s="4"/>
      <c r="UEY83" s="4"/>
      <c r="UEZ83" s="4"/>
      <c r="UFA83" s="4"/>
      <c r="UFB83" s="4"/>
      <c r="UFC83" s="4"/>
      <c r="UFD83" s="4"/>
      <c r="UFE83" s="4"/>
      <c r="UFF83" s="4"/>
      <c r="UFG83" s="4"/>
      <c r="UFH83" s="4"/>
      <c r="UFI83" s="4"/>
      <c r="UFJ83" s="4"/>
      <c r="UFK83" s="4"/>
      <c r="UFL83" s="4"/>
      <c r="UFM83" s="4"/>
      <c r="UFN83" s="4"/>
      <c r="UFO83" s="4"/>
      <c r="UFP83" s="4"/>
      <c r="UFQ83" s="4"/>
      <c r="UFR83" s="4"/>
      <c r="UFS83" s="4"/>
      <c r="UFT83" s="4"/>
      <c r="UFU83" s="4"/>
      <c r="UFV83" s="4"/>
      <c r="UFW83" s="4"/>
      <c r="UFX83" s="4"/>
      <c r="UFY83" s="4"/>
      <c r="UFZ83" s="4"/>
      <c r="UGA83" s="4"/>
      <c r="UGB83" s="4"/>
      <c r="UGC83" s="4"/>
      <c r="UGD83" s="4"/>
      <c r="UGE83" s="4"/>
      <c r="UGF83" s="4"/>
      <c r="UGG83" s="4"/>
      <c r="UGH83" s="4"/>
      <c r="UGI83" s="4"/>
      <c r="UGJ83" s="4"/>
      <c r="UGK83" s="4"/>
      <c r="UGL83" s="4"/>
      <c r="UGM83" s="4"/>
      <c r="UGN83" s="4"/>
      <c r="UGO83" s="4"/>
      <c r="UGP83" s="4"/>
      <c r="UGQ83" s="4"/>
      <c r="UGR83" s="4"/>
      <c r="UGS83" s="4"/>
      <c r="UGT83" s="4"/>
      <c r="UGU83" s="4"/>
      <c r="UGV83" s="4"/>
      <c r="UGW83" s="4"/>
      <c r="UGX83" s="4"/>
      <c r="UGY83" s="4"/>
      <c r="UGZ83" s="4"/>
      <c r="UHA83" s="4"/>
      <c r="UHB83" s="4"/>
      <c r="UHC83" s="4"/>
      <c r="UHD83" s="4"/>
      <c r="UHE83" s="4"/>
      <c r="UHF83" s="4"/>
      <c r="UHG83" s="4"/>
      <c r="UHH83" s="4"/>
      <c r="UHI83" s="4"/>
      <c r="UHJ83" s="4"/>
      <c r="UHK83" s="4"/>
      <c r="UHL83" s="4"/>
      <c r="UHM83" s="4"/>
      <c r="UHN83" s="4"/>
      <c r="UHO83" s="4"/>
      <c r="UHP83" s="4"/>
      <c r="UHQ83" s="4"/>
      <c r="UHR83" s="4"/>
      <c r="UHS83" s="4"/>
      <c r="UHT83" s="4"/>
      <c r="UHU83" s="4"/>
      <c r="UHV83" s="4"/>
      <c r="UHW83" s="4"/>
      <c r="UHX83" s="4"/>
      <c r="UHY83" s="4"/>
      <c r="UHZ83" s="4"/>
      <c r="UIA83" s="4"/>
      <c r="UIB83" s="4"/>
      <c r="UIC83" s="4"/>
      <c r="UID83" s="4"/>
      <c r="UIE83" s="4"/>
      <c r="UIF83" s="4"/>
      <c r="UIG83" s="4"/>
      <c r="UIH83" s="4"/>
      <c r="UII83" s="4"/>
      <c r="UIJ83" s="4"/>
      <c r="UIK83" s="4"/>
      <c r="UIL83" s="4"/>
      <c r="UIM83" s="4"/>
      <c r="UIN83" s="4"/>
      <c r="UIO83" s="4"/>
      <c r="UIP83" s="4"/>
      <c r="UIQ83" s="4"/>
      <c r="UIR83" s="4"/>
      <c r="UIS83" s="4"/>
      <c r="UIT83" s="4"/>
      <c r="UIU83" s="4"/>
      <c r="UIV83" s="4"/>
      <c r="UIW83" s="4"/>
      <c r="UIX83" s="4"/>
      <c r="UIY83" s="4"/>
      <c r="UIZ83" s="4"/>
      <c r="UJA83" s="4"/>
      <c r="UJB83" s="4"/>
      <c r="UJC83" s="4"/>
      <c r="UJD83" s="4"/>
      <c r="UJE83" s="4"/>
      <c r="UJF83" s="4"/>
      <c r="UJG83" s="4"/>
      <c r="UJH83" s="4"/>
      <c r="UJI83" s="4"/>
      <c r="UJJ83" s="4"/>
      <c r="UJK83" s="4"/>
      <c r="UJL83" s="4"/>
      <c r="UJM83" s="4"/>
      <c r="UJN83" s="4"/>
      <c r="UJO83" s="4"/>
      <c r="UJP83" s="4"/>
      <c r="UJQ83" s="4"/>
      <c r="UJR83" s="4"/>
      <c r="UJS83" s="4"/>
      <c r="UJT83" s="4"/>
      <c r="UJU83" s="4"/>
      <c r="UJV83" s="4"/>
      <c r="UJW83" s="4"/>
      <c r="UJX83" s="4"/>
      <c r="UJY83" s="4"/>
      <c r="UJZ83" s="4"/>
      <c r="UKA83" s="4"/>
      <c r="UKB83" s="4"/>
      <c r="UKC83" s="4"/>
      <c r="UKD83" s="4"/>
      <c r="UKE83" s="4"/>
      <c r="UKF83" s="4"/>
      <c r="UKG83" s="4"/>
      <c r="UKH83" s="4"/>
      <c r="UKI83" s="4"/>
      <c r="UKJ83" s="4"/>
      <c r="UKK83" s="4"/>
      <c r="UKL83" s="4"/>
      <c r="UKM83" s="4"/>
      <c r="UKN83" s="4"/>
      <c r="UKO83" s="4"/>
      <c r="UKP83" s="4"/>
      <c r="UKQ83" s="4"/>
      <c r="UKR83" s="4"/>
      <c r="UKS83" s="4"/>
      <c r="UKT83" s="4"/>
      <c r="UKU83" s="4"/>
      <c r="UKV83" s="4"/>
      <c r="UKW83" s="4"/>
      <c r="UKX83" s="4"/>
      <c r="UKY83" s="4"/>
      <c r="UKZ83" s="4"/>
      <c r="ULA83" s="4"/>
      <c r="ULB83" s="4"/>
      <c r="ULC83" s="4"/>
      <c r="ULD83" s="4"/>
      <c r="ULE83" s="4"/>
      <c r="ULF83" s="4"/>
      <c r="ULG83" s="4"/>
      <c r="ULH83" s="4"/>
      <c r="ULI83" s="4"/>
      <c r="ULJ83" s="4"/>
      <c r="ULK83" s="4"/>
      <c r="ULL83" s="4"/>
      <c r="ULM83" s="4"/>
      <c r="ULN83" s="4"/>
      <c r="ULO83" s="4"/>
      <c r="ULP83" s="4"/>
      <c r="ULQ83" s="4"/>
      <c r="ULR83" s="4"/>
      <c r="ULS83" s="4"/>
      <c r="ULT83" s="4"/>
      <c r="ULU83" s="4"/>
      <c r="ULV83" s="4"/>
      <c r="ULW83" s="4"/>
      <c r="ULX83" s="4"/>
      <c r="ULY83" s="4"/>
      <c r="ULZ83" s="4"/>
      <c r="UMA83" s="4"/>
      <c r="UMB83" s="4"/>
      <c r="UMC83" s="4"/>
      <c r="UMD83" s="4"/>
      <c r="UME83" s="4"/>
      <c r="UMF83" s="4"/>
      <c r="UMG83" s="4"/>
      <c r="UMH83" s="4"/>
      <c r="UMI83" s="4"/>
      <c r="UMJ83" s="4"/>
      <c r="UMK83" s="4"/>
      <c r="UML83" s="4"/>
      <c r="UMM83" s="4"/>
      <c r="UMN83" s="4"/>
      <c r="UMO83" s="4"/>
      <c r="UMP83" s="4"/>
      <c r="UMQ83" s="4"/>
      <c r="UMR83" s="4"/>
      <c r="UMS83" s="4"/>
      <c r="UMT83" s="4"/>
      <c r="UMU83" s="4"/>
      <c r="UMV83" s="4"/>
      <c r="UMW83" s="4"/>
      <c r="UMX83" s="4"/>
      <c r="UMY83" s="4"/>
      <c r="UMZ83" s="4"/>
      <c r="UNA83" s="4"/>
      <c r="UNB83" s="4"/>
      <c r="UNC83" s="4"/>
      <c r="UND83" s="4"/>
      <c r="UNE83" s="4"/>
      <c r="UNF83" s="4"/>
      <c r="UNG83" s="4"/>
      <c r="UNH83" s="4"/>
      <c r="UNI83" s="4"/>
      <c r="UNJ83" s="4"/>
      <c r="UNK83" s="4"/>
      <c r="UNL83" s="4"/>
      <c r="UNM83" s="4"/>
      <c r="UNN83" s="4"/>
      <c r="UNO83" s="4"/>
      <c r="UNP83" s="4"/>
      <c r="UNQ83" s="4"/>
      <c r="UNR83" s="4"/>
      <c r="UNS83" s="4"/>
      <c r="UNT83" s="4"/>
      <c r="UNU83" s="4"/>
      <c r="UNV83" s="4"/>
      <c r="UNW83" s="4"/>
      <c r="UNX83" s="4"/>
      <c r="UNY83" s="4"/>
      <c r="UNZ83" s="4"/>
      <c r="UOA83" s="4"/>
      <c r="UOB83" s="4"/>
      <c r="UOC83" s="4"/>
      <c r="UOD83" s="4"/>
      <c r="UOE83" s="4"/>
      <c r="UOF83" s="4"/>
      <c r="UOG83" s="4"/>
      <c r="UOH83" s="4"/>
      <c r="UOI83" s="4"/>
      <c r="UOJ83" s="4"/>
      <c r="UOK83" s="4"/>
      <c r="UOL83" s="4"/>
      <c r="UOM83" s="4"/>
      <c r="UON83" s="4"/>
      <c r="UOO83" s="4"/>
      <c r="UOP83" s="4"/>
      <c r="UOQ83" s="4"/>
      <c r="UOR83" s="4"/>
      <c r="UOS83" s="4"/>
      <c r="UOT83" s="4"/>
      <c r="UOU83" s="4"/>
      <c r="UOV83" s="4"/>
      <c r="UOW83" s="4"/>
      <c r="UOX83" s="4"/>
      <c r="UOY83" s="4"/>
      <c r="UOZ83" s="4"/>
      <c r="UPA83" s="4"/>
      <c r="UPB83" s="4"/>
      <c r="UPC83" s="4"/>
      <c r="UPD83" s="4"/>
      <c r="UPE83" s="4"/>
      <c r="UPF83" s="4"/>
      <c r="UPG83" s="4"/>
      <c r="UPH83" s="4"/>
      <c r="UPI83" s="4"/>
      <c r="UPJ83" s="4"/>
      <c r="UPK83" s="4"/>
      <c r="UPL83" s="4"/>
      <c r="UPM83" s="4"/>
      <c r="UPN83" s="4"/>
      <c r="UPO83" s="4"/>
      <c r="UPP83" s="4"/>
      <c r="UPQ83" s="4"/>
      <c r="UPR83" s="4"/>
      <c r="UPS83" s="4"/>
      <c r="UPT83" s="4"/>
      <c r="UPU83" s="4"/>
      <c r="UPV83" s="4"/>
      <c r="UPW83" s="4"/>
      <c r="UPX83" s="4"/>
      <c r="UPY83" s="4"/>
      <c r="UPZ83" s="4"/>
      <c r="UQA83" s="4"/>
      <c r="UQB83" s="4"/>
      <c r="UQC83" s="4"/>
      <c r="UQD83" s="4"/>
      <c r="UQE83" s="4"/>
      <c r="UQF83" s="4"/>
      <c r="UQG83" s="4"/>
      <c r="UQH83" s="4"/>
      <c r="UQI83" s="4"/>
      <c r="UQJ83" s="4"/>
      <c r="UQK83" s="4"/>
      <c r="UQL83" s="4"/>
      <c r="UQM83" s="4"/>
      <c r="UQN83" s="4"/>
      <c r="UQO83" s="4"/>
      <c r="UQP83" s="4"/>
      <c r="UQQ83" s="4"/>
      <c r="UQR83" s="4"/>
      <c r="UQS83" s="4"/>
      <c r="UQT83" s="4"/>
      <c r="UQU83" s="4"/>
      <c r="UQV83" s="4"/>
      <c r="UQW83" s="4"/>
      <c r="UQX83" s="4"/>
      <c r="UQY83" s="4"/>
      <c r="UQZ83" s="4"/>
      <c r="URA83" s="4"/>
      <c r="URB83" s="4"/>
      <c r="URC83" s="4"/>
      <c r="URD83" s="4"/>
      <c r="URE83" s="4"/>
      <c r="URF83" s="4"/>
      <c r="URG83" s="4"/>
      <c r="URH83" s="4"/>
      <c r="URI83" s="4"/>
      <c r="URJ83" s="4"/>
      <c r="URK83" s="4"/>
      <c r="URL83" s="4"/>
      <c r="URM83" s="4"/>
      <c r="URN83" s="4"/>
      <c r="URO83" s="4"/>
      <c r="URP83" s="4"/>
      <c r="URQ83" s="4"/>
      <c r="URR83" s="4"/>
      <c r="URS83" s="4"/>
      <c r="URT83" s="4"/>
      <c r="URU83" s="4"/>
      <c r="URV83" s="4"/>
      <c r="URW83" s="4"/>
      <c r="URX83" s="4"/>
      <c r="URY83" s="4"/>
      <c r="URZ83" s="4"/>
      <c r="USA83" s="4"/>
      <c r="USB83" s="4"/>
      <c r="USC83" s="4"/>
      <c r="USD83" s="4"/>
      <c r="USE83" s="4"/>
      <c r="USF83" s="4"/>
      <c r="USG83" s="4"/>
      <c r="USH83" s="4"/>
      <c r="USI83" s="4"/>
      <c r="USJ83" s="4"/>
      <c r="USK83" s="4"/>
      <c r="USL83" s="4"/>
      <c r="USM83" s="4"/>
      <c r="USN83" s="4"/>
      <c r="USO83" s="4"/>
      <c r="USP83" s="4"/>
      <c r="USQ83" s="4"/>
      <c r="USR83" s="4"/>
      <c r="USS83" s="4"/>
      <c r="UST83" s="4"/>
      <c r="USU83" s="4"/>
      <c r="USV83" s="4"/>
      <c r="USW83" s="4"/>
      <c r="USX83" s="4"/>
      <c r="USY83" s="4"/>
      <c r="USZ83" s="4"/>
      <c r="UTA83" s="4"/>
      <c r="UTB83" s="4"/>
      <c r="UTC83" s="4"/>
      <c r="UTD83" s="4"/>
      <c r="UTE83" s="4"/>
      <c r="UTF83" s="4"/>
      <c r="UTG83" s="4"/>
      <c r="UTH83" s="4"/>
      <c r="UTI83" s="4"/>
      <c r="UTJ83" s="4"/>
      <c r="UTK83" s="4"/>
      <c r="UTL83" s="4"/>
      <c r="UTM83" s="4"/>
      <c r="UTN83" s="4"/>
      <c r="UTO83" s="4"/>
      <c r="UTP83" s="4"/>
      <c r="UTQ83" s="4"/>
      <c r="UTR83" s="4"/>
      <c r="UTS83" s="4"/>
      <c r="UTT83" s="4"/>
      <c r="UTU83" s="4"/>
      <c r="UTV83" s="4"/>
      <c r="UTW83" s="4"/>
      <c r="UTX83" s="4"/>
      <c r="UTY83" s="4"/>
      <c r="UTZ83" s="4"/>
      <c r="UUA83" s="4"/>
      <c r="UUB83" s="4"/>
      <c r="UUC83" s="4"/>
      <c r="UUD83" s="4"/>
      <c r="UUE83" s="4"/>
      <c r="UUF83" s="4"/>
      <c r="UUG83" s="4"/>
      <c r="UUH83" s="4"/>
      <c r="UUI83" s="4"/>
      <c r="UUJ83" s="4"/>
      <c r="UUK83" s="4"/>
      <c r="UUL83" s="4"/>
      <c r="UUM83" s="4"/>
      <c r="UUN83" s="4"/>
      <c r="UUO83" s="4"/>
      <c r="UUP83" s="4"/>
      <c r="UUQ83" s="4"/>
      <c r="UUR83" s="4"/>
      <c r="UUS83" s="4"/>
      <c r="UUT83" s="4"/>
      <c r="UUU83" s="4"/>
      <c r="UUV83" s="4"/>
      <c r="UUW83" s="4"/>
      <c r="UUX83" s="4"/>
      <c r="UUY83" s="4"/>
      <c r="UUZ83" s="4"/>
      <c r="UVA83" s="4"/>
      <c r="UVB83" s="4"/>
      <c r="UVC83" s="4"/>
      <c r="UVD83" s="4"/>
      <c r="UVE83" s="4"/>
      <c r="UVF83" s="4"/>
      <c r="UVG83" s="4"/>
      <c r="UVH83" s="4"/>
      <c r="UVI83" s="4"/>
      <c r="UVJ83" s="4"/>
      <c r="UVK83" s="4"/>
      <c r="UVL83" s="4"/>
      <c r="UVM83" s="4"/>
      <c r="UVN83" s="4"/>
      <c r="UVO83" s="4"/>
      <c r="UVP83" s="4"/>
      <c r="UVQ83" s="4"/>
      <c r="UVR83" s="4"/>
      <c r="UVS83" s="4"/>
      <c r="UVT83" s="4"/>
      <c r="UVU83" s="4"/>
      <c r="UVV83" s="4"/>
      <c r="UVW83" s="4"/>
      <c r="UVX83" s="4"/>
      <c r="UVY83" s="4"/>
      <c r="UVZ83" s="4"/>
      <c r="UWA83" s="4"/>
      <c r="UWB83" s="4"/>
      <c r="UWC83" s="4"/>
      <c r="UWD83" s="4"/>
      <c r="UWE83" s="4"/>
      <c r="UWF83" s="4"/>
      <c r="UWG83" s="4"/>
      <c r="UWH83" s="4"/>
      <c r="UWI83" s="4"/>
      <c r="UWJ83" s="4"/>
      <c r="UWK83" s="4"/>
      <c r="UWL83" s="4"/>
      <c r="UWM83" s="4"/>
      <c r="UWN83" s="4"/>
      <c r="UWO83" s="4"/>
      <c r="UWP83" s="4"/>
      <c r="UWQ83" s="4"/>
      <c r="UWR83" s="4"/>
      <c r="UWS83" s="4"/>
      <c r="UWT83" s="4"/>
      <c r="UWU83" s="4"/>
      <c r="UWV83" s="4"/>
      <c r="UWW83" s="4"/>
      <c r="UWX83" s="4"/>
      <c r="UWY83" s="4"/>
      <c r="UWZ83" s="4"/>
      <c r="UXA83" s="4"/>
      <c r="UXB83" s="4"/>
      <c r="UXC83" s="4"/>
      <c r="UXD83" s="4"/>
      <c r="UXE83" s="4"/>
      <c r="UXF83" s="4"/>
      <c r="UXG83" s="4"/>
      <c r="UXH83" s="4"/>
      <c r="UXI83" s="4"/>
      <c r="UXJ83" s="4"/>
      <c r="UXK83" s="4"/>
      <c r="UXL83" s="4"/>
      <c r="UXM83" s="4"/>
      <c r="UXN83" s="4"/>
      <c r="UXO83" s="4"/>
      <c r="UXP83" s="4"/>
      <c r="UXQ83" s="4"/>
      <c r="UXR83" s="4"/>
      <c r="UXS83" s="4"/>
      <c r="UXT83" s="4"/>
      <c r="UXU83" s="4"/>
      <c r="UXV83" s="4"/>
      <c r="UXW83" s="4"/>
      <c r="UXX83" s="4"/>
      <c r="UXY83" s="4"/>
      <c r="UXZ83" s="4"/>
      <c r="UYA83" s="4"/>
      <c r="UYB83" s="4"/>
      <c r="UYC83" s="4"/>
      <c r="UYD83" s="4"/>
      <c r="UYE83" s="4"/>
      <c r="UYF83" s="4"/>
      <c r="UYG83" s="4"/>
      <c r="UYH83" s="4"/>
      <c r="UYI83" s="4"/>
      <c r="UYJ83" s="4"/>
      <c r="UYK83" s="4"/>
      <c r="UYL83" s="4"/>
      <c r="UYM83" s="4"/>
      <c r="UYN83" s="4"/>
      <c r="UYO83" s="4"/>
      <c r="UYP83" s="4"/>
      <c r="UYQ83" s="4"/>
      <c r="UYR83" s="4"/>
      <c r="UYS83" s="4"/>
      <c r="UYT83" s="4"/>
      <c r="UYU83" s="4"/>
      <c r="UYV83" s="4"/>
      <c r="UYW83" s="4"/>
      <c r="UYX83" s="4"/>
      <c r="UYY83" s="4"/>
      <c r="UYZ83" s="4"/>
      <c r="UZA83" s="4"/>
      <c r="UZB83" s="4"/>
      <c r="UZC83" s="4"/>
      <c r="UZD83" s="4"/>
      <c r="UZE83" s="4"/>
      <c r="UZF83" s="4"/>
      <c r="UZG83" s="4"/>
      <c r="UZH83" s="4"/>
      <c r="UZI83" s="4"/>
      <c r="UZJ83" s="4"/>
      <c r="UZK83" s="4"/>
      <c r="UZL83" s="4"/>
      <c r="UZM83" s="4"/>
      <c r="UZN83" s="4"/>
      <c r="UZO83" s="4"/>
      <c r="UZP83" s="4"/>
      <c r="UZQ83" s="4"/>
      <c r="UZR83" s="4"/>
      <c r="UZS83" s="4"/>
      <c r="UZT83" s="4"/>
      <c r="UZU83" s="4"/>
      <c r="UZV83" s="4"/>
      <c r="UZW83" s="4"/>
      <c r="UZX83" s="4"/>
      <c r="UZY83" s="4"/>
      <c r="UZZ83" s="4"/>
      <c r="VAA83" s="4"/>
      <c r="VAB83" s="4"/>
      <c r="VAC83" s="4"/>
      <c r="VAD83" s="4"/>
      <c r="VAE83" s="4"/>
      <c r="VAF83" s="4"/>
      <c r="VAG83" s="4"/>
      <c r="VAH83" s="4"/>
      <c r="VAI83" s="4"/>
      <c r="VAJ83" s="4"/>
      <c r="VAK83" s="4"/>
      <c r="VAL83" s="4"/>
      <c r="VAM83" s="4"/>
      <c r="VAN83" s="4"/>
      <c r="VAO83" s="4"/>
      <c r="VAP83" s="4"/>
      <c r="VAQ83" s="4"/>
      <c r="VAR83" s="4"/>
      <c r="VAS83" s="4"/>
      <c r="VAT83" s="4"/>
      <c r="VAU83" s="4"/>
      <c r="VAV83" s="4"/>
      <c r="VAW83" s="4"/>
      <c r="VAX83" s="4"/>
      <c r="VAY83" s="4"/>
      <c r="VAZ83" s="4"/>
      <c r="VBA83" s="4"/>
      <c r="VBB83" s="4"/>
      <c r="VBC83" s="4"/>
      <c r="VBD83" s="4"/>
      <c r="VBE83" s="4"/>
      <c r="VBF83" s="4"/>
      <c r="VBG83" s="4"/>
      <c r="VBH83" s="4"/>
      <c r="VBI83" s="4"/>
      <c r="VBJ83" s="4"/>
      <c r="VBK83" s="4"/>
      <c r="VBL83" s="4"/>
      <c r="VBM83" s="4"/>
      <c r="VBN83" s="4"/>
      <c r="VBO83" s="4"/>
      <c r="VBP83" s="4"/>
      <c r="VBQ83" s="4"/>
      <c r="VBR83" s="4"/>
      <c r="VBS83" s="4"/>
      <c r="VBT83" s="4"/>
      <c r="VBU83" s="4"/>
      <c r="VBV83" s="4"/>
      <c r="VBW83" s="4"/>
      <c r="VBX83" s="4"/>
      <c r="VBY83" s="4"/>
      <c r="VBZ83" s="4"/>
      <c r="VCA83" s="4"/>
      <c r="VCB83" s="4"/>
      <c r="VCC83" s="4"/>
      <c r="VCD83" s="4"/>
      <c r="VCE83" s="4"/>
      <c r="VCF83" s="4"/>
      <c r="VCG83" s="4"/>
      <c r="VCH83" s="4"/>
      <c r="VCI83" s="4"/>
      <c r="VCJ83" s="4"/>
      <c r="VCK83" s="4"/>
      <c r="VCL83" s="4"/>
      <c r="VCM83" s="4"/>
      <c r="VCN83" s="4"/>
      <c r="VCO83" s="4"/>
      <c r="VCP83" s="4"/>
      <c r="VCQ83" s="4"/>
      <c r="VCR83" s="4"/>
      <c r="VCS83" s="4"/>
      <c r="VCT83" s="4"/>
      <c r="VCU83" s="4"/>
      <c r="VCV83" s="4"/>
      <c r="VCW83" s="4"/>
      <c r="VCX83" s="4"/>
      <c r="VCY83" s="4"/>
      <c r="VCZ83" s="4"/>
      <c r="VDA83" s="4"/>
      <c r="VDB83" s="4"/>
      <c r="VDC83" s="4"/>
      <c r="VDD83" s="4"/>
      <c r="VDE83" s="4"/>
      <c r="VDF83" s="4"/>
      <c r="VDG83" s="4"/>
      <c r="VDH83" s="4"/>
      <c r="VDI83" s="4"/>
      <c r="VDJ83" s="4"/>
      <c r="VDK83" s="4"/>
      <c r="VDL83" s="4"/>
      <c r="VDM83" s="4"/>
      <c r="VDN83" s="4"/>
      <c r="VDO83" s="4"/>
      <c r="VDP83" s="4"/>
      <c r="VDQ83" s="4"/>
      <c r="VDR83" s="4"/>
      <c r="VDS83" s="4"/>
      <c r="VDT83" s="4"/>
      <c r="VDU83" s="4"/>
      <c r="VDV83" s="4"/>
      <c r="VDW83" s="4"/>
      <c r="VDX83" s="4"/>
      <c r="VDY83" s="4"/>
      <c r="VDZ83" s="4"/>
      <c r="VEA83" s="4"/>
      <c r="VEB83" s="4"/>
      <c r="VEC83" s="4"/>
      <c r="VED83" s="4"/>
      <c r="VEE83" s="4"/>
      <c r="VEF83" s="4"/>
      <c r="VEG83" s="4"/>
      <c r="VEH83" s="4"/>
      <c r="VEI83" s="4"/>
      <c r="VEJ83" s="4"/>
      <c r="VEK83" s="4"/>
      <c r="VEL83" s="4"/>
      <c r="VEM83" s="4"/>
      <c r="VEN83" s="4"/>
      <c r="VEO83" s="4"/>
      <c r="VEP83" s="4"/>
      <c r="VEQ83" s="4"/>
      <c r="VER83" s="4"/>
      <c r="VES83" s="4"/>
      <c r="VET83" s="4"/>
      <c r="VEU83" s="4"/>
      <c r="VEV83" s="4"/>
      <c r="VEW83" s="4"/>
      <c r="VEX83" s="4"/>
      <c r="VEY83" s="4"/>
      <c r="VEZ83" s="4"/>
      <c r="VFA83" s="4"/>
      <c r="VFB83" s="4"/>
      <c r="VFC83" s="4"/>
      <c r="VFD83" s="4"/>
      <c r="VFE83" s="4"/>
      <c r="VFF83" s="4"/>
      <c r="VFG83" s="4"/>
      <c r="VFH83" s="4"/>
      <c r="VFI83" s="4"/>
      <c r="VFJ83" s="4"/>
      <c r="VFK83" s="4"/>
      <c r="VFL83" s="4"/>
      <c r="VFM83" s="4"/>
      <c r="VFN83" s="4"/>
      <c r="VFO83" s="4"/>
      <c r="VFP83" s="4"/>
      <c r="VFQ83" s="4"/>
      <c r="VFR83" s="4"/>
      <c r="VFS83" s="4"/>
      <c r="VFT83" s="4"/>
      <c r="VFU83" s="4"/>
      <c r="VFV83" s="4"/>
      <c r="VFW83" s="4"/>
      <c r="VFX83" s="4"/>
      <c r="VFY83" s="4"/>
      <c r="VFZ83" s="4"/>
      <c r="VGA83" s="4"/>
      <c r="VGB83" s="4"/>
      <c r="VGC83" s="4"/>
      <c r="VGD83" s="4"/>
      <c r="VGE83" s="4"/>
      <c r="VGF83" s="4"/>
      <c r="VGG83" s="4"/>
      <c r="VGH83" s="4"/>
      <c r="VGI83" s="4"/>
      <c r="VGJ83" s="4"/>
      <c r="VGK83" s="4"/>
      <c r="VGL83" s="4"/>
      <c r="VGM83" s="4"/>
      <c r="VGN83" s="4"/>
      <c r="VGO83" s="4"/>
      <c r="VGP83" s="4"/>
      <c r="VGQ83" s="4"/>
      <c r="VGR83" s="4"/>
      <c r="VGS83" s="4"/>
      <c r="VGT83" s="4"/>
      <c r="VGU83" s="4"/>
      <c r="VGV83" s="4"/>
      <c r="VGW83" s="4"/>
      <c r="VGX83" s="4"/>
      <c r="VGY83" s="4"/>
      <c r="VGZ83" s="4"/>
      <c r="VHA83" s="4"/>
      <c r="VHB83" s="4"/>
      <c r="VHC83" s="4"/>
      <c r="VHD83" s="4"/>
      <c r="VHE83" s="4"/>
      <c r="VHF83" s="4"/>
      <c r="VHG83" s="4"/>
      <c r="VHH83" s="4"/>
      <c r="VHI83" s="4"/>
      <c r="VHJ83" s="4"/>
      <c r="VHK83" s="4"/>
      <c r="VHL83" s="4"/>
      <c r="VHM83" s="4"/>
      <c r="VHN83" s="4"/>
      <c r="VHO83" s="4"/>
      <c r="VHP83" s="4"/>
      <c r="VHQ83" s="4"/>
      <c r="VHR83" s="4"/>
      <c r="VHS83" s="4"/>
      <c r="VHT83" s="4"/>
      <c r="VHU83" s="4"/>
      <c r="VHV83" s="4"/>
      <c r="VHW83" s="4"/>
      <c r="VHX83" s="4"/>
      <c r="VHY83" s="4"/>
      <c r="VHZ83" s="4"/>
      <c r="VIA83" s="4"/>
      <c r="VIB83" s="4"/>
      <c r="VIC83" s="4"/>
      <c r="VID83" s="4"/>
      <c r="VIE83" s="4"/>
      <c r="VIF83" s="4"/>
      <c r="VIG83" s="4"/>
      <c r="VIH83" s="4"/>
      <c r="VII83" s="4"/>
      <c r="VIJ83" s="4"/>
      <c r="VIK83" s="4"/>
      <c r="VIL83" s="4"/>
      <c r="VIM83" s="4"/>
      <c r="VIN83" s="4"/>
      <c r="VIO83" s="4"/>
      <c r="VIP83" s="4"/>
      <c r="VIQ83" s="4"/>
      <c r="VIR83" s="4"/>
      <c r="VIS83" s="4"/>
      <c r="VIT83" s="4"/>
      <c r="VIU83" s="4"/>
      <c r="VIV83" s="4"/>
      <c r="VIW83" s="4"/>
      <c r="VIX83" s="4"/>
      <c r="VIY83" s="4"/>
      <c r="VIZ83" s="4"/>
      <c r="VJA83" s="4"/>
      <c r="VJB83" s="4"/>
      <c r="VJC83" s="4"/>
      <c r="VJD83" s="4"/>
      <c r="VJE83" s="4"/>
      <c r="VJF83" s="4"/>
      <c r="VJG83" s="4"/>
      <c r="VJH83" s="4"/>
      <c r="VJI83" s="4"/>
      <c r="VJJ83" s="4"/>
      <c r="VJK83" s="4"/>
      <c r="VJL83" s="4"/>
      <c r="VJM83" s="4"/>
      <c r="VJN83" s="4"/>
      <c r="VJO83" s="4"/>
      <c r="VJP83" s="4"/>
      <c r="VJQ83" s="4"/>
      <c r="VJR83" s="4"/>
      <c r="VJS83" s="4"/>
      <c r="VJT83" s="4"/>
      <c r="VJU83" s="4"/>
      <c r="VJV83" s="4"/>
      <c r="VJW83" s="4"/>
      <c r="VJX83" s="4"/>
      <c r="VJY83" s="4"/>
      <c r="VJZ83" s="4"/>
      <c r="VKA83" s="4"/>
      <c r="VKB83" s="4"/>
      <c r="VKC83" s="4"/>
      <c r="VKD83" s="4"/>
      <c r="VKE83" s="4"/>
      <c r="VKF83" s="4"/>
      <c r="VKG83" s="4"/>
      <c r="VKH83" s="4"/>
      <c r="VKI83" s="4"/>
      <c r="VKJ83" s="4"/>
      <c r="VKK83" s="4"/>
      <c r="VKL83" s="4"/>
      <c r="VKM83" s="4"/>
      <c r="VKN83" s="4"/>
      <c r="VKO83" s="4"/>
      <c r="VKP83" s="4"/>
      <c r="VKQ83" s="4"/>
      <c r="VKR83" s="4"/>
      <c r="VKS83" s="4"/>
      <c r="VKT83" s="4"/>
      <c r="VKU83" s="4"/>
      <c r="VKV83" s="4"/>
      <c r="VKW83" s="4"/>
      <c r="VKX83" s="4"/>
      <c r="VKY83" s="4"/>
      <c r="VKZ83" s="4"/>
      <c r="VLA83" s="4"/>
      <c r="VLB83" s="4"/>
      <c r="VLC83" s="4"/>
      <c r="VLD83" s="4"/>
      <c r="VLE83" s="4"/>
      <c r="VLF83" s="4"/>
      <c r="VLG83" s="4"/>
      <c r="VLH83" s="4"/>
      <c r="VLI83" s="4"/>
      <c r="VLJ83" s="4"/>
      <c r="VLK83" s="4"/>
      <c r="VLL83" s="4"/>
      <c r="VLM83" s="4"/>
      <c r="VLN83" s="4"/>
      <c r="VLO83" s="4"/>
      <c r="VLP83" s="4"/>
      <c r="VLQ83" s="4"/>
      <c r="VLR83" s="4"/>
      <c r="VLS83" s="4"/>
      <c r="VLT83" s="4"/>
      <c r="VLU83" s="4"/>
      <c r="VLV83" s="4"/>
      <c r="VLW83" s="4"/>
      <c r="VLX83" s="4"/>
      <c r="VLY83" s="4"/>
      <c r="VLZ83" s="4"/>
      <c r="VMA83" s="4"/>
      <c r="VMB83" s="4"/>
      <c r="VMC83" s="4"/>
      <c r="VMD83" s="4"/>
      <c r="VME83" s="4"/>
      <c r="VMF83" s="4"/>
      <c r="VMG83" s="4"/>
      <c r="VMH83" s="4"/>
      <c r="VMI83" s="4"/>
      <c r="VMJ83" s="4"/>
      <c r="VMK83" s="4"/>
      <c r="VML83" s="4"/>
      <c r="VMM83" s="4"/>
      <c r="VMN83" s="4"/>
      <c r="VMO83" s="4"/>
      <c r="VMP83" s="4"/>
      <c r="VMQ83" s="4"/>
      <c r="VMR83" s="4"/>
      <c r="VMS83" s="4"/>
      <c r="VMT83" s="4"/>
      <c r="VMU83" s="4"/>
      <c r="VMV83" s="4"/>
      <c r="VMW83" s="4"/>
      <c r="VMX83" s="4"/>
      <c r="VMY83" s="4"/>
      <c r="VMZ83" s="4"/>
      <c r="VNA83" s="4"/>
      <c r="VNB83" s="4"/>
      <c r="VNC83" s="4"/>
      <c r="VND83" s="4"/>
      <c r="VNE83" s="4"/>
      <c r="VNF83" s="4"/>
      <c r="VNG83" s="4"/>
      <c r="VNH83" s="4"/>
      <c r="VNI83" s="4"/>
      <c r="VNJ83" s="4"/>
      <c r="VNK83" s="4"/>
      <c r="VNL83" s="4"/>
      <c r="VNM83" s="4"/>
      <c r="VNN83" s="4"/>
      <c r="VNO83" s="4"/>
      <c r="VNP83" s="4"/>
      <c r="VNQ83" s="4"/>
      <c r="VNR83" s="4"/>
      <c r="VNS83" s="4"/>
      <c r="VNT83" s="4"/>
      <c r="VNU83" s="4"/>
      <c r="VNV83" s="4"/>
      <c r="VNW83" s="4"/>
      <c r="VNX83" s="4"/>
      <c r="VNY83" s="4"/>
      <c r="VNZ83" s="4"/>
      <c r="VOA83" s="4"/>
      <c r="VOB83" s="4"/>
      <c r="VOC83" s="4"/>
      <c r="VOD83" s="4"/>
      <c r="VOE83" s="4"/>
      <c r="VOF83" s="4"/>
      <c r="VOG83" s="4"/>
      <c r="VOH83" s="4"/>
      <c r="VOI83" s="4"/>
      <c r="VOJ83" s="4"/>
      <c r="VOK83" s="4"/>
      <c r="VOL83" s="4"/>
      <c r="VOM83" s="4"/>
      <c r="VON83" s="4"/>
      <c r="VOO83" s="4"/>
      <c r="VOP83" s="4"/>
      <c r="VOQ83" s="4"/>
      <c r="VOR83" s="4"/>
      <c r="VOS83" s="4"/>
      <c r="VOT83" s="4"/>
      <c r="VOU83" s="4"/>
      <c r="VOV83" s="4"/>
      <c r="VOW83" s="4"/>
      <c r="VOX83" s="4"/>
      <c r="VOY83" s="4"/>
      <c r="VOZ83" s="4"/>
      <c r="VPA83" s="4"/>
      <c r="VPB83" s="4"/>
      <c r="VPC83" s="4"/>
      <c r="VPD83" s="4"/>
      <c r="VPE83" s="4"/>
      <c r="VPF83" s="4"/>
      <c r="VPG83" s="4"/>
      <c r="VPH83" s="4"/>
      <c r="VPI83" s="4"/>
      <c r="VPJ83" s="4"/>
      <c r="VPK83" s="4"/>
      <c r="VPL83" s="4"/>
      <c r="VPM83" s="4"/>
      <c r="VPN83" s="4"/>
      <c r="VPO83" s="4"/>
      <c r="VPP83" s="4"/>
      <c r="VPQ83" s="4"/>
      <c r="VPR83" s="4"/>
      <c r="VPS83" s="4"/>
      <c r="VPT83" s="4"/>
      <c r="VPU83" s="4"/>
      <c r="VPV83" s="4"/>
      <c r="VPW83" s="4"/>
      <c r="VPX83" s="4"/>
      <c r="VPY83" s="4"/>
      <c r="VPZ83" s="4"/>
      <c r="VQA83" s="4"/>
      <c r="VQB83" s="4"/>
      <c r="VQC83" s="4"/>
      <c r="VQD83" s="4"/>
      <c r="VQE83" s="4"/>
      <c r="VQF83" s="4"/>
      <c r="VQG83" s="4"/>
      <c r="VQH83" s="4"/>
      <c r="VQI83" s="4"/>
      <c r="VQJ83" s="4"/>
      <c r="VQK83" s="4"/>
      <c r="VQL83" s="4"/>
      <c r="VQM83" s="4"/>
      <c r="VQN83" s="4"/>
      <c r="VQO83" s="4"/>
      <c r="VQP83" s="4"/>
      <c r="VQQ83" s="4"/>
      <c r="VQR83" s="4"/>
      <c r="VQS83" s="4"/>
      <c r="VQT83" s="4"/>
      <c r="VQU83" s="4"/>
      <c r="VQV83" s="4"/>
      <c r="VQW83" s="4"/>
      <c r="VQX83" s="4"/>
      <c r="VQY83" s="4"/>
      <c r="VQZ83" s="4"/>
      <c r="VRA83" s="4"/>
      <c r="VRB83" s="4"/>
      <c r="VRC83" s="4"/>
      <c r="VRD83" s="4"/>
      <c r="VRE83" s="4"/>
      <c r="VRF83" s="4"/>
      <c r="VRG83" s="4"/>
      <c r="VRH83" s="4"/>
      <c r="VRI83" s="4"/>
      <c r="VRJ83" s="4"/>
      <c r="VRK83" s="4"/>
      <c r="VRL83" s="4"/>
      <c r="VRM83" s="4"/>
      <c r="VRN83" s="4"/>
      <c r="VRO83" s="4"/>
      <c r="VRP83" s="4"/>
      <c r="VRQ83" s="4"/>
      <c r="VRR83" s="4"/>
      <c r="VRS83" s="4"/>
      <c r="VRT83" s="4"/>
      <c r="VRU83" s="4"/>
      <c r="VRV83" s="4"/>
      <c r="VRW83" s="4"/>
      <c r="VRX83" s="4"/>
      <c r="VRY83" s="4"/>
      <c r="VRZ83" s="4"/>
      <c r="VSA83" s="4"/>
      <c r="VSB83" s="4"/>
      <c r="VSC83" s="4"/>
      <c r="VSD83" s="4"/>
      <c r="VSE83" s="4"/>
      <c r="VSF83" s="4"/>
      <c r="VSG83" s="4"/>
      <c r="VSH83" s="4"/>
      <c r="VSI83" s="4"/>
      <c r="VSJ83" s="4"/>
      <c r="VSK83" s="4"/>
      <c r="VSL83" s="4"/>
      <c r="VSM83" s="4"/>
      <c r="VSN83" s="4"/>
      <c r="VSO83" s="4"/>
      <c r="VSP83" s="4"/>
      <c r="VSQ83" s="4"/>
      <c r="VSR83" s="4"/>
      <c r="VSS83" s="4"/>
      <c r="VST83" s="4"/>
      <c r="VSU83" s="4"/>
      <c r="VSV83" s="4"/>
      <c r="VSW83" s="4"/>
      <c r="VSX83" s="4"/>
      <c r="VSY83" s="4"/>
      <c r="VSZ83" s="4"/>
      <c r="VTA83" s="4"/>
      <c r="VTB83" s="4"/>
      <c r="VTC83" s="4"/>
      <c r="VTD83" s="4"/>
      <c r="VTE83" s="4"/>
      <c r="VTF83" s="4"/>
      <c r="VTG83" s="4"/>
      <c r="VTH83" s="4"/>
      <c r="VTI83" s="4"/>
      <c r="VTJ83" s="4"/>
      <c r="VTK83" s="4"/>
      <c r="VTL83" s="4"/>
      <c r="VTM83" s="4"/>
      <c r="VTN83" s="4"/>
      <c r="VTO83" s="4"/>
      <c r="VTP83" s="4"/>
      <c r="VTQ83" s="4"/>
      <c r="VTR83" s="4"/>
      <c r="VTS83" s="4"/>
      <c r="VTT83" s="4"/>
      <c r="VTU83" s="4"/>
      <c r="VTV83" s="4"/>
      <c r="VTW83" s="4"/>
      <c r="VTX83" s="4"/>
      <c r="VTY83" s="4"/>
      <c r="VTZ83" s="4"/>
      <c r="VUA83" s="4"/>
      <c r="VUB83" s="4"/>
      <c r="VUC83" s="4"/>
      <c r="VUD83" s="4"/>
      <c r="VUE83" s="4"/>
      <c r="VUF83" s="4"/>
      <c r="VUG83" s="4"/>
      <c r="VUH83" s="4"/>
      <c r="VUI83" s="4"/>
      <c r="VUJ83" s="4"/>
      <c r="VUK83" s="4"/>
      <c r="VUL83" s="4"/>
      <c r="VUM83" s="4"/>
      <c r="VUN83" s="4"/>
      <c r="VUO83" s="4"/>
      <c r="VUP83" s="4"/>
      <c r="VUQ83" s="4"/>
      <c r="VUR83" s="4"/>
      <c r="VUS83" s="4"/>
      <c r="VUT83" s="4"/>
      <c r="VUU83" s="4"/>
      <c r="VUV83" s="4"/>
      <c r="VUW83" s="4"/>
      <c r="VUX83" s="4"/>
      <c r="VUY83" s="4"/>
      <c r="VUZ83" s="4"/>
      <c r="VVA83" s="4"/>
      <c r="VVB83" s="4"/>
      <c r="VVC83" s="4"/>
      <c r="VVD83" s="4"/>
      <c r="VVE83" s="4"/>
      <c r="VVF83" s="4"/>
      <c r="VVG83" s="4"/>
      <c r="VVH83" s="4"/>
      <c r="VVI83" s="4"/>
      <c r="VVJ83" s="4"/>
      <c r="VVK83" s="4"/>
      <c r="VVL83" s="4"/>
      <c r="VVM83" s="4"/>
      <c r="VVN83" s="4"/>
      <c r="VVO83" s="4"/>
      <c r="VVP83" s="4"/>
      <c r="VVQ83" s="4"/>
      <c r="VVR83" s="4"/>
      <c r="VVS83" s="4"/>
      <c r="VVT83" s="4"/>
      <c r="VVU83" s="4"/>
      <c r="VVV83" s="4"/>
      <c r="VVW83" s="4"/>
      <c r="VVX83" s="4"/>
      <c r="VVY83" s="4"/>
      <c r="VVZ83" s="4"/>
      <c r="VWA83" s="4"/>
      <c r="VWB83" s="4"/>
      <c r="VWC83" s="4"/>
      <c r="VWD83" s="4"/>
      <c r="VWE83" s="4"/>
      <c r="VWF83" s="4"/>
      <c r="VWG83" s="4"/>
      <c r="VWH83" s="4"/>
      <c r="VWI83" s="4"/>
      <c r="VWJ83" s="4"/>
      <c r="VWK83" s="4"/>
      <c r="VWL83" s="4"/>
      <c r="VWM83" s="4"/>
      <c r="VWN83" s="4"/>
      <c r="VWO83" s="4"/>
      <c r="VWP83" s="4"/>
      <c r="VWQ83" s="4"/>
      <c r="VWR83" s="4"/>
      <c r="VWS83" s="4"/>
      <c r="VWT83" s="4"/>
      <c r="VWU83" s="4"/>
      <c r="VWV83" s="4"/>
      <c r="VWW83" s="4"/>
      <c r="VWX83" s="4"/>
      <c r="VWY83" s="4"/>
      <c r="VWZ83" s="4"/>
      <c r="VXA83" s="4"/>
      <c r="VXB83" s="4"/>
      <c r="VXC83" s="4"/>
      <c r="VXD83" s="4"/>
      <c r="VXE83" s="4"/>
      <c r="VXF83" s="4"/>
      <c r="VXG83" s="4"/>
      <c r="VXH83" s="4"/>
      <c r="VXI83" s="4"/>
      <c r="VXJ83" s="4"/>
      <c r="VXK83" s="4"/>
      <c r="VXL83" s="4"/>
      <c r="VXM83" s="4"/>
      <c r="VXN83" s="4"/>
      <c r="VXO83" s="4"/>
      <c r="VXP83" s="4"/>
      <c r="VXQ83" s="4"/>
      <c r="VXR83" s="4"/>
      <c r="VXS83" s="4"/>
      <c r="VXT83" s="4"/>
      <c r="VXU83" s="4"/>
      <c r="VXV83" s="4"/>
      <c r="VXW83" s="4"/>
      <c r="VXX83" s="4"/>
      <c r="VXY83" s="4"/>
      <c r="VXZ83" s="4"/>
      <c r="VYA83" s="4"/>
      <c r="VYB83" s="4"/>
      <c r="VYC83" s="4"/>
      <c r="VYD83" s="4"/>
      <c r="VYE83" s="4"/>
      <c r="VYF83" s="4"/>
      <c r="VYG83" s="4"/>
      <c r="VYH83" s="4"/>
      <c r="VYI83" s="4"/>
      <c r="VYJ83" s="4"/>
      <c r="VYK83" s="4"/>
      <c r="VYL83" s="4"/>
      <c r="VYM83" s="4"/>
      <c r="VYN83" s="4"/>
      <c r="VYO83" s="4"/>
      <c r="VYP83" s="4"/>
      <c r="VYQ83" s="4"/>
      <c r="VYR83" s="4"/>
      <c r="VYS83" s="4"/>
      <c r="VYT83" s="4"/>
      <c r="VYU83" s="4"/>
      <c r="VYV83" s="4"/>
      <c r="VYW83" s="4"/>
      <c r="VYX83" s="4"/>
      <c r="VYY83" s="4"/>
      <c r="VYZ83" s="4"/>
      <c r="VZA83" s="4"/>
      <c r="VZB83" s="4"/>
      <c r="VZC83" s="4"/>
      <c r="VZD83" s="4"/>
      <c r="VZE83" s="4"/>
      <c r="VZF83" s="4"/>
      <c r="VZG83" s="4"/>
      <c r="VZH83" s="4"/>
      <c r="VZI83" s="4"/>
      <c r="VZJ83" s="4"/>
      <c r="VZK83" s="4"/>
      <c r="VZL83" s="4"/>
      <c r="VZM83" s="4"/>
      <c r="VZN83" s="4"/>
      <c r="VZO83" s="4"/>
      <c r="VZP83" s="4"/>
      <c r="VZQ83" s="4"/>
      <c r="VZR83" s="4"/>
      <c r="VZS83" s="4"/>
      <c r="VZT83" s="4"/>
      <c r="VZU83" s="4"/>
      <c r="VZV83" s="4"/>
      <c r="VZW83" s="4"/>
      <c r="VZX83" s="4"/>
      <c r="VZY83" s="4"/>
      <c r="VZZ83" s="4"/>
      <c r="WAA83" s="4"/>
      <c r="WAB83" s="4"/>
      <c r="WAC83" s="4"/>
      <c r="WAD83" s="4"/>
      <c r="WAE83" s="4"/>
      <c r="WAF83" s="4"/>
      <c r="WAG83" s="4"/>
      <c r="WAH83" s="4"/>
      <c r="WAI83" s="4"/>
      <c r="WAJ83" s="4"/>
      <c r="WAK83" s="4"/>
      <c r="WAL83" s="4"/>
      <c r="WAM83" s="4"/>
      <c r="WAN83" s="4"/>
      <c r="WAO83" s="4"/>
      <c r="WAP83" s="4"/>
      <c r="WAQ83" s="4"/>
      <c r="WAR83" s="4"/>
      <c r="WAS83" s="4"/>
      <c r="WAT83" s="4"/>
      <c r="WAU83" s="4"/>
      <c r="WAV83" s="4"/>
      <c r="WAW83" s="4"/>
      <c r="WAX83" s="4"/>
      <c r="WAY83" s="4"/>
      <c r="WAZ83" s="4"/>
      <c r="WBA83" s="4"/>
      <c r="WBB83" s="4"/>
      <c r="WBC83" s="4"/>
      <c r="WBD83" s="4"/>
      <c r="WBE83" s="4"/>
      <c r="WBF83" s="4"/>
      <c r="WBG83" s="4"/>
      <c r="WBH83" s="4"/>
      <c r="WBI83" s="4"/>
      <c r="WBJ83" s="4"/>
      <c r="WBK83" s="4"/>
      <c r="WBL83" s="4"/>
      <c r="WBM83" s="4"/>
      <c r="WBN83" s="4"/>
      <c r="WBO83" s="4"/>
      <c r="WBP83" s="4"/>
      <c r="WBQ83" s="4"/>
      <c r="WBR83" s="4"/>
      <c r="WBS83" s="4"/>
      <c r="WBT83" s="4"/>
      <c r="WBU83" s="4"/>
      <c r="WBV83" s="4"/>
      <c r="WBW83" s="4"/>
      <c r="WBX83" s="4"/>
      <c r="WBY83" s="4"/>
      <c r="WBZ83" s="4"/>
      <c r="WCA83" s="4"/>
      <c r="WCB83" s="4"/>
      <c r="WCC83" s="4"/>
      <c r="WCD83" s="4"/>
      <c r="WCE83" s="4"/>
      <c r="WCF83" s="4"/>
      <c r="WCG83" s="4"/>
      <c r="WCH83" s="4"/>
      <c r="WCI83" s="4"/>
      <c r="WCJ83" s="4"/>
      <c r="WCK83" s="4"/>
      <c r="WCL83" s="4"/>
      <c r="WCM83" s="4"/>
      <c r="WCN83" s="4"/>
      <c r="WCO83" s="4"/>
      <c r="WCP83" s="4"/>
      <c r="WCQ83" s="4"/>
      <c r="WCR83" s="4"/>
      <c r="WCS83" s="4"/>
      <c r="WCT83" s="4"/>
      <c r="WCU83" s="4"/>
      <c r="WCV83" s="4"/>
      <c r="WCW83" s="4"/>
      <c r="WCX83" s="4"/>
      <c r="WCY83" s="4"/>
      <c r="WCZ83" s="4"/>
      <c r="WDA83" s="4"/>
      <c r="WDB83" s="4"/>
      <c r="WDC83" s="4"/>
      <c r="WDD83" s="4"/>
      <c r="WDE83" s="4"/>
      <c r="WDF83" s="4"/>
      <c r="WDG83" s="4"/>
      <c r="WDH83" s="4"/>
      <c r="WDI83" s="4"/>
      <c r="WDJ83" s="4"/>
      <c r="WDK83" s="4"/>
      <c r="WDL83" s="4"/>
      <c r="WDM83" s="4"/>
      <c r="WDN83" s="4"/>
      <c r="WDO83" s="4"/>
      <c r="WDP83" s="4"/>
      <c r="WDQ83" s="4"/>
      <c r="WDR83" s="4"/>
      <c r="WDS83" s="4"/>
      <c r="WDT83" s="4"/>
      <c r="WDU83" s="4"/>
      <c r="WDV83" s="4"/>
      <c r="WDW83" s="4"/>
      <c r="WDX83" s="4"/>
      <c r="WDY83" s="4"/>
      <c r="WDZ83" s="4"/>
      <c r="WEA83" s="4"/>
      <c r="WEB83" s="4"/>
      <c r="WEC83" s="4"/>
      <c r="WED83" s="4"/>
      <c r="WEE83" s="4"/>
      <c r="WEF83" s="4"/>
      <c r="WEG83" s="4"/>
      <c r="WEH83" s="4"/>
      <c r="WEI83" s="4"/>
      <c r="WEJ83" s="4"/>
      <c r="WEK83" s="4"/>
      <c r="WEL83" s="4"/>
      <c r="WEM83" s="4"/>
      <c r="WEN83" s="4"/>
      <c r="WEO83" s="4"/>
      <c r="WEP83" s="4"/>
      <c r="WEQ83" s="4"/>
      <c r="WER83" s="4"/>
      <c r="WES83" s="4"/>
      <c r="WET83" s="4"/>
      <c r="WEU83" s="4"/>
      <c r="WEV83" s="4"/>
      <c r="WEW83" s="4"/>
      <c r="WEX83" s="4"/>
      <c r="WEY83" s="4"/>
      <c r="WEZ83" s="4"/>
      <c r="WFA83" s="4"/>
      <c r="WFB83" s="4"/>
      <c r="WFC83" s="4"/>
      <c r="WFD83" s="4"/>
      <c r="WFE83" s="4"/>
      <c r="WFF83" s="4"/>
      <c r="WFG83" s="4"/>
      <c r="WFH83" s="4"/>
      <c r="WFI83" s="4"/>
      <c r="WFJ83" s="4"/>
      <c r="WFK83" s="4"/>
      <c r="WFL83" s="4"/>
      <c r="WFM83" s="4"/>
      <c r="WFN83" s="4"/>
      <c r="WFO83" s="4"/>
      <c r="WFP83" s="4"/>
      <c r="WFQ83" s="4"/>
      <c r="WFR83" s="4"/>
      <c r="WFS83" s="4"/>
      <c r="WFT83" s="4"/>
      <c r="WFU83" s="4"/>
      <c r="WFV83" s="4"/>
      <c r="WFW83" s="4"/>
      <c r="WFX83" s="4"/>
      <c r="WFY83" s="4"/>
      <c r="WFZ83" s="4"/>
      <c r="WGA83" s="4"/>
      <c r="WGB83" s="4"/>
      <c r="WGC83" s="4"/>
      <c r="WGD83" s="4"/>
      <c r="WGE83" s="4"/>
      <c r="WGF83" s="4"/>
      <c r="WGG83" s="4"/>
      <c r="WGH83" s="4"/>
      <c r="WGI83" s="4"/>
      <c r="WGJ83" s="4"/>
      <c r="WGK83" s="4"/>
      <c r="WGL83" s="4"/>
      <c r="WGM83" s="4"/>
      <c r="WGN83" s="4"/>
      <c r="WGO83" s="4"/>
      <c r="WGP83" s="4"/>
      <c r="WGQ83" s="4"/>
      <c r="WGR83" s="4"/>
      <c r="WGS83" s="4"/>
      <c r="WGT83" s="4"/>
      <c r="WGU83" s="4"/>
      <c r="WGV83" s="4"/>
      <c r="WGW83" s="4"/>
      <c r="WGX83" s="4"/>
      <c r="WGY83" s="4"/>
      <c r="WGZ83" s="4"/>
      <c r="WHA83" s="4"/>
      <c r="WHB83" s="4"/>
      <c r="WHC83" s="4"/>
      <c r="WHD83" s="4"/>
      <c r="WHE83" s="4"/>
      <c r="WHF83" s="4"/>
      <c r="WHG83" s="4"/>
      <c r="WHH83" s="4"/>
      <c r="WHI83" s="4"/>
      <c r="WHJ83" s="4"/>
      <c r="WHK83" s="4"/>
      <c r="WHL83" s="4"/>
      <c r="WHM83" s="4"/>
      <c r="WHN83" s="4"/>
      <c r="WHO83" s="4"/>
      <c r="WHP83" s="4"/>
      <c r="WHQ83" s="4"/>
      <c r="WHR83" s="4"/>
      <c r="WHS83" s="4"/>
      <c r="WHT83" s="4"/>
      <c r="WHU83" s="4"/>
      <c r="WHV83" s="4"/>
      <c r="WHW83" s="4"/>
      <c r="WHX83" s="4"/>
      <c r="WHY83" s="4"/>
      <c r="WHZ83" s="4"/>
      <c r="WIA83" s="4"/>
      <c r="WIB83" s="4"/>
      <c r="WIC83" s="4"/>
      <c r="WID83" s="4"/>
      <c r="WIE83" s="4"/>
      <c r="WIF83" s="4"/>
      <c r="WIG83" s="4"/>
      <c r="WIH83" s="4"/>
      <c r="WII83" s="4"/>
      <c r="WIJ83" s="4"/>
      <c r="WIK83" s="4"/>
      <c r="WIL83" s="4"/>
      <c r="WIM83" s="4"/>
      <c r="WIN83" s="4"/>
      <c r="WIO83" s="4"/>
      <c r="WIP83" s="4"/>
      <c r="WIQ83" s="4"/>
      <c r="WIR83" s="4"/>
      <c r="WIS83" s="4"/>
      <c r="WIT83" s="4"/>
      <c r="WIU83" s="4"/>
      <c r="WIV83" s="4"/>
      <c r="WIW83" s="4"/>
      <c r="WIX83" s="4"/>
      <c r="WIY83" s="4"/>
      <c r="WIZ83" s="4"/>
      <c r="WJA83" s="4"/>
      <c r="WJB83" s="4"/>
      <c r="WJC83" s="4"/>
      <c r="WJD83" s="4"/>
      <c r="WJE83" s="4"/>
      <c r="WJF83" s="4"/>
      <c r="WJG83" s="4"/>
      <c r="WJH83" s="4"/>
      <c r="WJI83" s="4"/>
      <c r="WJJ83" s="4"/>
      <c r="WJK83" s="4"/>
      <c r="WJL83" s="4"/>
      <c r="WJM83" s="4"/>
      <c r="WJN83" s="4"/>
      <c r="WJO83" s="4"/>
      <c r="WJP83" s="4"/>
      <c r="WJQ83" s="4"/>
      <c r="WJR83" s="4"/>
      <c r="WJS83" s="4"/>
      <c r="WJT83" s="4"/>
      <c r="WJU83" s="4"/>
      <c r="WJV83" s="4"/>
      <c r="WJW83" s="4"/>
      <c r="WJX83" s="4"/>
      <c r="WJY83" s="4"/>
      <c r="WJZ83" s="4"/>
      <c r="WKA83" s="4"/>
      <c r="WKB83" s="4"/>
      <c r="WKC83" s="4"/>
      <c r="WKD83" s="4"/>
      <c r="WKE83" s="4"/>
      <c r="WKF83" s="4"/>
      <c r="WKG83" s="4"/>
      <c r="WKH83" s="4"/>
      <c r="WKI83" s="4"/>
      <c r="WKJ83" s="4"/>
      <c r="WKK83" s="4"/>
      <c r="WKL83" s="4"/>
      <c r="WKM83" s="4"/>
      <c r="WKN83" s="4"/>
      <c r="WKO83" s="4"/>
      <c r="WKP83" s="4"/>
      <c r="WKQ83" s="4"/>
      <c r="WKR83" s="4"/>
      <c r="WKS83" s="4"/>
      <c r="WKT83" s="4"/>
      <c r="WKU83" s="4"/>
      <c r="WKV83" s="4"/>
      <c r="WKW83" s="4"/>
      <c r="WKX83" s="4"/>
      <c r="WKY83" s="4"/>
      <c r="WKZ83" s="4"/>
      <c r="WLA83" s="4"/>
      <c r="WLB83" s="4"/>
      <c r="WLC83" s="4"/>
      <c r="WLD83" s="4"/>
      <c r="WLE83" s="4"/>
      <c r="WLF83" s="4"/>
      <c r="WLG83" s="4"/>
      <c r="WLH83" s="4"/>
      <c r="WLI83" s="4"/>
      <c r="WLJ83" s="4"/>
      <c r="WLK83" s="4"/>
      <c r="WLL83" s="4"/>
      <c r="WLM83" s="4"/>
      <c r="WLN83" s="4"/>
      <c r="WLO83" s="4"/>
      <c r="WLP83" s="4"/>
      <c r="WLQ83" s="4"/>
      <c r="WLR83" s="4"/>
      <c r="WLS83" s="4"/>
      <c r="WLT83" s="4"/>
      <c r="WLU83" s="4"/>
      <c r="WLV83" s="4"/>
      <c r="WLW83" s="4"/>
      <c r="WLX83" s="4"/>
      <c r="WLY83" s="4"/>
      <c r="WLZ83" s="4"/>
      <c r="WMA83" s="4"/>
      <c r="WMB83" s="4"/>
      <c r="WMC83" s="4"/>
      <c r="WMD83" s="4"/>
      <c r="WME83" s="4"/>
      <c r="WMF83" s="4"/>
      <c r="WMG83" s="4"/>
      <c r="WMH83" s="4"/>
      <c r="WMI83" s="4"/>
      <c r="WMJ83" s="4"/>
      <c r="WMK83" s="4"/>
      <c r="WML83" s="4"/>
      <c r="WMM83" s="4"/>
      <c r="WMN83" s="4"/>
      <c r="WMO83" s="4"/>
      <c r="WMP83" s="4"/>
      <c r="WMQ83" s="4"/>
      <c r="WMR83" s="4"/>
      <c r="WMS83" s="4"/>
      <c r="WMT83" s="4"/>
      <c r="WMU83" s="4"/>
      <c r="WMV83" s="4"/>
      <c r="WMW83" s="4"/>
      <c r="WMX83" s="4"/>
      <c r="WMY83" s="4"/>
      <c r="WMZ83" s="4"/>
      <c r="WNA83" s="4"/>
      <c r="WNB83" s="4"/>
      <c r="WNC83" s="4"/>
      <c r="WND83" s="4"/>
      <c r="WNE83" s="4"/>
      <c r="WNF83" s="4"/>
      <c r="WNG83" s="4"/>
      <c r="WNH83" s="4"/>
      <c r="WNI83" s="4"/>
      <c r="WNJ83" s="4"/>
      <c r="WNK83" s="4"/>
      <c r="WNL83" s="4"/>
      <c r="WNM83" s="4"/>
      <c r="WNN83" s="4"/>
      <c r="WNO83" s="4"/>
      <c r="WNP83" s="4"/>
      <c r="WNQ83" s="4"/>
      <c r="WNR83" s="4"/>
      <c r="WNS83" s="4"/>
      <c r="WNT83" s="4"/>
      <c r="WNU83" s="4"/>
      <c r="WNV83" s="4"/>
      <c r="WNW83" s="4"/>
      <c r="WNX83" s="4"/>
      <c r="WNY83" s="4"/>
      <c r="WNZ83" s="4"/>
      <c r="WOA83" s="4"/>
      <c r="WOB83" s="4"/>
      <c r="WOC83" s="4"/>
      <c r="WOD83" s="4"/>
      <c r="WOE83" s="4"/>
      <c r="WOF83" s="4"/>
      <c r="WOG83" s="4"/>
      <c r="WOH83" s="4"/>
      <c r="WOI83" s="4"/>
      <c r="WOJ83" s="4"/>
      <c r="WOK83" s="4"/>
      <c r="WOL83" s="4"/>
      <c r="WOM83" s="4"/>
      <c r="WON83" s="4"/>
      <c r="WOO83" s="4"/>
      <c r="WOP83" s="4"/>
      <c r="WOQ83" s="4"/>
      <c r="WOR83" s="4"/>
      <c r="WOS83" s="4"/>
      <c r="WOT83" s="4"/>
      <c r="WOU83" s="4"/>
      <c r="WOV83" s="4"/>
      <c r="WOW83" s="4"/>
      <c r="WOX83" s="4"/>
      <c r="WOY83" s="4"/>
      <c r="WOZ83" s="4"/>
      <c r="WPA83" s="4"/>
      <c r="WPB83" s="4"/>
      <c r="WPC83" s="4"/>
      <c r="WPD83" s="4"/>
      <c r="WPE83" s="4"/>
      <c r="WPF83" s="4"/>
      <c r="WPG83" s="4"/>
      <c r="WPH83" s="4"/>
      <c r="WPI83" s="4"/>
      <c r="WPJ83" s="4"/>
      <c r="WPK83" s="4"/>
      <c r="WPL83" s="4"/>
      <c r="WPM83" s="4"/>
      <c r="WPN83" s="4"/>
      <c r="WPO83" s="4"/>
      <c r="WPP83" s="4"/>
      <c r="WPQ83" s="4"/>
      <c r="WPR83" s="4"/>
      <c r="WPS83" s="4"/>
      <c r="WPT83" s="4"/>
      <c r="WPU83" s="4"/>
      <c r="WPV83" s="4"/>
      <c r="WPW83" s="4"/>
      <c r="WPX83" s="4"/>
      <c r="WPY83" s="4"/>
      <c r="WPZ83" s="4"/>
      <c r="WQA83" s="4"/>
      <c r="WQB83" s="4"/>
      <c r="WQC83" s="4"/>
      <c r="WQD83" s="4"/>
      <c r="WQE83" s="4"/>
      <c r="WQF83" s="4"/>
      <c r="WQG83" s="4"/>
      <c r="WQH83" s="4"/>
      <c r="WQI83" s="4"/>
      <c r="WQJ83" s="4"/>
      <c r="WQK83" s="4"/>
      <c r="WQL83" s="4"/>
      <c r="WQM83" s="4"/>
      <c r="WQN83" s="4"/>
      <c r="WQO83" s="4"/>
      <c r="WQP83" s="4"/>
      <c r="WQQ83" s="4"/>
      <c r="WQR83" s="4"/>
      <c r="WQS83" s="4"/>
      <c r="WQT83" s="4"/>
      <c r="WQU83" s="4"/>
      <c r="WQV83" s="4"/>
      <c r="WQW83" s="4"/>
      <c r="WQX83" s="4"/>
      <c r="WQY83" s="4"/>
      <c r="WQZ83" s="4"/>
      <c r="WRA83" s="4"/>
      <c r="WRB83" s="4"/>
      <c r="WRC83" s="4"/>
      <c r="WRD83" s="4"/>
      <c r="WRE83" s="4"/>
      <c r="WRF83" s="4"/>
      <c r="WRG83" s="4"/>
      <c r="WRH83" s="4"/>
      <c r="WRI83" s="4"/>
      <c r="WRJ83" s="4"/>
      <c r="WRK83" s="4"/>
      <c r="WRL83" s="4"/>
      <c r="WRM83" s="4"/>
      <c r="WRN83" s="4"/>
      <c r="WRO83" s="4"/>
      <c r="WRP83" s="4"/>
      <c r="WRQ83" s="4"/>
      <c r="WRR83" s="4"/>
      <c r="WRS83" s="4"/>
      <c r="WRT83" s="4"/>
      <c r="WRU83" s="4"/>
      <c r="WRV83" s="4"/>
      <c r="WRW83" s="4"/>
      <c r="WRX83" s="4"/>
      <c r="WRY83" s="4"/>
      <c r="WRZ83" s="4"/>
      <c r="WSA83" s="4"/>
      <c r="WSB83" s="4"/>
      <c r="WSC83" s="4"/>
      <c r="WSD83" s="4"/>
      <c r="WSE83" s="4"/>
      <c r="WSF83" s="4"/>
      <c r="WSG83" s="4"/>
      <c r="WSH83" s="4"/>
      <c r="WSI83" s="4"/>
      <c r="WSJ83" s="4"/>
      <c r="WSK83" s="4"/>
      <c r="WSL83" s="4"/>
      <c r="WSM83" s="4"/>
      <c r="WSN83" s="4"/>
      <c r="WSO83" s="4"/>
      <c r="WSP83" s="4"/>
      <c r="WSQ83" s="4"/>
      <c r="WSR83" s="4"/>
      <c r="WSS83" s="4"/>
      <c r="WST83" s="4"/>
      <c r="WSU83" s="4"/>
      <c r="WSV83" s="4"/>
      <c r="WSW83" s="4"/>
      <c r="WSX83" s="4"/>
      <c r="WSY83" s="4"/>
      <c r="WSZ83" s="4"/>
      <c r="WTA83" s="4"/>
      <c r="WTB83" s="4"/>
      <c r="WTC83" s="4"/>
      <c r="WTD83" s="4"/>
      <c r="WTE83" s="4"/>
      <c r="WTF83" s="4"/>
      <c r="WTG83" s="4"/>
      <c r="WTH83" s="4"/>
      <c r="WTI83" s="4"/>
      <c r="WTJ83" s="4"/>
      <c r="WTK83" s="4"/>
      <c r="WTL83" s="4"/>
      <c r="WTM83" s="4"/>
      <c r="WTN83" s="4"/>
      <c r="WTO83" s="4"/>
      <c r="WTP83" s="4"/>
      <c r="WTQ83" s="4"/>
      <c r="WTR83" s="4"/>
      <c r="WTS83" s="4"/>
      <c r="WTT83" s="4"/>
      <c r="WTU83" s="4"/>
      <c r="WTV83" s="4"/>
      <c r="WTW83" s="4"/>
      <c r="WTX83" s="4"/>
      <c r="WTY83" s="4"/>
      <c r="WTZ83" s="4"/>
      <c r="WUA83" s="4"/>
      <c r="WUB83" s="4"/>
      <c r="WUC83" s="4"/>
      <c r="WUD83" s="4"/>
      <c r="WUE83" s="4"/>
      <c r="WUF83" s="4"/>
      <c r="WUG83" s="4"/>
      <c r="WUH83" s="4"/>
      <c r="WUI83" s="4"/>
      <c r="WUJ83" s="4"/>
      <c r="WUK83" s="4"/>
      <c r="WUL83" s="4"/>
      <c r="WUM83" s="4"/>
      <c r="WUN83" s="4"/>
      <c r="WUO83" s="4"/>
      <c r="WUP83" s="4"/>
      <c r="WUQ83" s="4"/>
      <c r="WUR83" s="4"/>
      <c r="WUS83" s="4"/>
      <c r="WUT83" s="4"/>
      <c r="WUU83" s="4"/>
      <c r="WUV83" s="4"/>
      <c r="WUW83" s="4"/>
      <c r="WUX83" s="4"/>
      <c r="WUY83" s="4"/>
      <c r="WUZ83" s="4"/>
      <c r="WVA83" s="4"/>
      <c r="WVB83" s="4"/>
      <c r="WVC83" s="4"/>
      <c r="WVD83" s="4"/>
      <c r="WVE83" s="4"/>
      <c r="WVF83" s="4"/>
      <c r="WVG83" s="4"/>
      <c r="WVH83" s="4"/>
      <c r="WVI83" s="4"/>
      <c r="WVJ83" s="4"/>
      <c r="WVK83" s="4"/>
      <c r="WVL83" s="4"/>
      <c r="WVM83" s="4"/>
      <c r="WVN83" s="4"/>
      <c r="WVO83" s="4"/>
      <c r="WVP83" s="4"/>
      <c r="WVQ83" s="4"/>
      <c r="WVR83" s="4"/>
      <c r="WVS83" s="4"/>
      <c r="WVT83" s="4"/>
      <c r="WVU83" s="4"/>
      <c r="WVV83" s="4"/>
      <c r="WVW83" s="4"/>
      <c r="WVX83" s="4"/>
      <c r="WVY83" s="4"/>
      <c r="WVZ83" s="4"/>
      <c r="WWA83" s="4"/>
      <c r="WWB83" s="4"/>
      <c r="WWC83" s="4"/>
      <c r="WWD83" s="4"/>
      <c r="WWE83" s="4"/>
      <c r="WWF83" s="4"/>
      <c r="WWG83" s="4"/>
      <c r="WWH83" s="4"/>
      <c r="WWI83" s="4"/>
      <c r="WWJ83" s="4"/>
      <c r="WWK83" s="4"/>
      <c r="WWL83" s="4"/>
      <c r="WWM83" s="4"/>
      <c r="WWN83" s="4"/>
      <c r="WWO83" s="4"/>
      <c r="WWP83" s="4"/>
      <c r="WWQ83" s="4"/>
      <c r="WWR83" s="4"/>
      <c r="WWS83" s="4"/>
      <c r="WWT83" s="4"/>
      <c r="WWU83" s="4"/>
      <c r="WWV83" s="4"/>
      <c r="WWW83" s="4"/>
      <c r="WWX83" s="4"/>
      <c r="WWY83" s="4"/>
      <c r="WWZ83" s="4"/>
      <c r="WXA83" s="4"/>
      <c r="WXB83" s="4"/>
      <c r="WXC83" s="4"/>
      <c r="WXD83" s="4"/>
      <c r="WXE83" s="4"/>
      <c r="WXF83" s="4"/>
      <c r="WXG83" s="4"/>
      <c r="WXH83" s="4"/>
      <c r="WXI83" s="4"/>
      <c r="WXJ83" s="4"/>
      <c r="WXK83" s="4"/>
      <c r="WXL83" s="4"/>
      <c r="WXM83" s="4"/>
      <c r="WXN83" s="4"/>
      <c r="WXO83" s="4"/>
      <c r="WXP83" s="4"/>
      <c r="WXQ83" s="4"/>
      <c r="WXR83" s="4"/>
      <c r="WXS83" s="4"/>
      <c r="WXT83" s="4"/>
      <c r="WXU83" s="4"/>
      <c r="WXV83" s="4"/>
      <c r="WXW83" s="4"/>
      <c r="WXX83" s="4"/>
      <c r="WXY83" s="4"/>
      <c r="WXZ83" s="4"/>
      <c r="WYA83" s="4"/>
      <c r="WYB83" s="4"/>
      <c r="WYC83" s="4"/>
      <c r="WYD83" s="4"/>
      <c r="WYE83" s="4"/>
      <c r="WYF83" s="4"/>
      <c r="WYG83" s="4"/>
      <c r="WYH83" s="4"/>
      <c r="WYI83" s="4"/>
      <c r="WYJ83" s="4"/>
      <c r="WYK83" s="4"/>
      <c r="WYL83" s="4"/>
      <c r="WYM83" s="4"/>
      <c r="WYN83" s="4"/>
      <c r="WYO83" s="4"/>
      <c r="WYP83" s="4"/>
      <c r="WYQ83" s="4"/>
      <c r="WYR83" s="4"/>
      <c r="WYS83" s="4"/>
      <c r="WYT83" s="4"/>
      <c r="WYU83" s="4"/>
      <c r="WYV83" s="4"/>
      <c r="WYW83" s="4"/>
      <c r="WYX83" s="4"/>
      <c r="WYY83" s="4"/>
      <c r="WYZ83" s="4"/>
      <c r="WZA83" s="4"/>
      <c r="WZB83" s="4"/>
      <c r="WZC83" s="4"/>
      <c r="WZD83" s="4"/>
      <c r="WZE83" s="4"/>
      <c r="WZF83" s="4"/>
      <c r="WZG83" s="4"/>
      <c r="WZH83" s="4"/>
      <c r="WZI83" s="4"/>
      <c r="WZJ83" s="4"/>
      <c r="WZK83" s="4"/>
      <c r="WZL83" s="4"/>
      <c r="WZM83" s="4"/>
      <c r="WZN83" s="4"/>
      <c r="WZO83" s="4"/>
      <c r="WZP83" s="4"/>
      <c r="WZQ83" s="4"/>
      <c r="WZR83" s="4"/>
      <c r="WZS83" s="4"/>
      <c r="WZT83" s="4"/>
      <c r="WZU83" s="4"/>
      <c r="WZV83" s="4"/>
      <c r="WZW83" s="4"/>
      <c r="WZX83" s="4"/>
      <c r="WZY83" s="4"/>
      <c r="WZZ83" s="4"/>
      <c r="XAA83" s="4"/>
      <c r="XAB83" s="4"/>
      <c r="XAC83" s="4"/>
      <c r="XAD83" s="4"/>
      <c r="XAE83" s="4"/>
      <c r="XAF83" s="4"/>
      <c r="XAG83" s="4"/>
      <c r="XAH83" s="4"/>
      <c r="XAI83" s="4"/>
      <c r="XAJ83" s="4"/>
      <c r="XAK83" s="4"/>
      <c r="XAL83" s="4"/>
      <c r="XAM83" s="4"/>
      <c r="XAN83" s="4"/>
      <c r="XAO83" s="4"/>
      <c r="XAP83" s="4"/>
      <c r="XAQ83" s="4"/>
      <c r="XAR83" s="4"/>
      <c r="XAS83" s="4"/>
      <c r="XAT83" s="4"/>
      <c r="XAU83" s="4"/>
      <c r="XAV83" s="4"/>
      <c r="XAW83" s="4"/>
      <c r="XAX83" s="4"/>
      <c r="XAY83" s="4"/>
      <c r="XAZ83" s="4"/>
      <c r="XBA83" s="4"/>
      <c r="XBB83" s="4"/>
      <c r="XBC83" s="4"/>
      <c r="XBD83" s="4"/>
      <c r="XBE83" s="4"/>
      <c r="XBF83" s="4"/>
      <c r="XBG83" s="4"/>
      <c r="XBH83" s="4"/>
      <c r="XBI83" s="4"/>
    </row>
    <row r="84" spans="1:16285" x14ac:dyDescent="0.35">
      <c r="A84" s="43"/>
      <c r="B84" s="43"/>
      <c r="C84" s="43"/>
      <c r="D84" s="43"/>
      <c r="E84" s="61"/>
      <c r="F84" s="43"/>
      <c r="G84" s="600"/>
      <c r="H84" s="600"/>
      <c r="I84" s="63"/>
      <c r="J84" s="63"/>
      <c r="K84" s="61"/>
      <c r="L84" s="63"/>
      <c r="M84" s="63"/>
      <c r="N84" s="63"/>
      <c r="O84" s="63"/>
      <c r="P84" s="63"/>
      <c r="Q84" s="61"/>
      <c r="R84" s="43"/>
      <c r="S84" s="593"/>
      <c r="T84" s="593"/>
      <c r="U84" s="593"/>
      <c r="V84" s="43"/>
      <c r="W84" s="43"/>
    </row>
    <row r="85" spans="1:16285" x14ac:dyDescent="0.35">
      <c r="A85" s="43"/>
      <c r="B85" s="43"/>
      <c r="C85" s="43"/>
      <c r="D85" s="43"/>
      <c r="E85" s="61"/>
      <c r="F85" s="43"/>
      <c r="G85" s="600"/>
      <c r="H85" s="600"/>
      <c r="I85" s="63"/>
      <c r="J85" s="63"/>
      <c r="K85" s="61"/>
      <c r="L85" s="63"/>
      <c r="M85" s="63"/>
      <c r="N85" s="63"/>
      <c r="O85" s="63"/>
      <c r="P85" s="63"/>
      <c r="Q85" s="61"/>
      <c r="R85" s="43"/>
      <c r="S85" s="593"/>
      <c r="T85" s="593"/>
      <c r="U85" s="593"/>
      <c r="V85" s="43"/>
      <c r="W85" s="43"/>
    </row>
    <row r="86" spans="1:16285" x14ac:dyDescent="0.35">
      <c r="A86" s="43"/>
      <c r="B86" s="43"/>
      <c r="C86" s="43"/>
      <c r="D86" s="43"/>
      <c r="E86" s="61"/>
      <c r="F86" s="43"/>
      <c r="G86" s="600"/>
      <c r="H86" s="600"/>
      <c r="I86" s="63"/>
      <c r="J86" s="63"/>
      <c r="K86" s="61"/>
      <c r="L86" s="63"/>
      <c r="M86" s="63"/>
      <c r="N86" s="63"/>
      <c r="O86" s="63"/>
      <c r="P86" s="63"/>
      <c r="Q86" s="61"/>
      <c r="R86" s="43"/>
      <c r="S86" s="593"/>
      <c r="T86" s="593"/>
      <c r="U86" s="593"/>
      <c r="V86" s="43"/>
      <c r="W86" s="43"/>
    </row>
    <row r="87" spans="1:16285" x14ac:dyDescent="0.35">
      <c r="A87" s="43"/>
      <c r="B87" s="43"/>
      <c r="C87" s="43"/>
      <c r="D87" s="43"/>
      <c r="E87" s="61"/>
      <c r="F87" s="43"/>
      <c r="G87" s="600"/>
      <c r="H87" s="600"/>
      <c r="I87" s="63"/>
      <c r="J87" s="63"/>
      <c r="K87" s="61"/>
      <c r="L87" s="63"/>
      <c r="M87" s="63"/>
      <c r="N87" s="63"/>
      <c r="O87" s="63"/>
      <c r="P87" s="63"/>
      <c r="Q87" s="61"/>
      <c r="R87" s="43"/>
      <c r="S87" s="593"/>
      <c r="T87" s="593"/>
      <c r="U87" s="593"/>
      <c r="V87" s="43"/>
      <c r="W87" s="43"/>
    </row>
    <row r="88" spans="1:16285" x14ac:dyDescent="0.35">
      <c r="A88" s="43"/>
      <c r="B88" s="43"/>
      <c r="C88" s="43"/>
      <c r="D88" s="43"/>
      <c r="E88" s="61"/>
      <c r="F88" s="43"/>
      <c r="G88" s="600"/>
      <c r="H88" s="600"/>
      <c r="I88" s="63"/>
      <c r="J88" s="63"/>
      <c r="K88" s="61"/>
      <c r="L88" s="63"/>
      <c r="M88" s="63"/>
      <c r="N88" s="63"/>
      <c r="O88" s="63"/>
      <c r="P88" s="63"/>
      <c r="Q88" s="61"/>
      <c r="R88" s="43"/>
      <c r="S88" s="593"/>
      <c r="T88" s="593"/>
      <c r="U88" s="593"/>
      <c r="V88" s="43"/>
      <c r="W88" s="43"/>
    </row>
    <row r="89" spans="1:16285" x14ac:dyDescent="0.35">
      <c r="A89" s="43"/>
      <c r="B89" s="43"/>
      <c r="C89" s="43"/>
      <c r="D89" s="43"/>
      <c r="E89" s="61"/>
      <c r="F89" s="43"/>
      <c r="G89" s="600"/>
      <c r="H89" s="600"/>
      <c r="I89" s="601"/>
      <c r="J89" s="601"/>
      <c r="K89" s="61"/>
      <c r="L89" s="601"/>
      <c r="M89" s="601"/>
      <c r="N89" s="601"/>
      <c r="O89" s="601"/>
      <c r="P89" s="601"/>
      <c r="Q89" s="61"/>
      <c r="R89" s="43"/>
      <c r="S89" s="602"/>
      <c r="T89" s="602"/>
      <c r="U89" s="602"/>
      <c r="V89" s="43"/>
      <c r="W89" s="43"/>
    </row>
    <row r="90" spans="1:16285" x14ac:dyDescent="0.35">
      <c r="A90" s="43"/>
      <c r="B90" s="43"/>
      <c r="C90" s="43"/>
      <c r="D90" s="43"/>
      <c r="E90" s="61"/>
      <c r="F90" s="43"/>
      <c r="G90" s="600"/>
      <c r="H90" s="600"/>
      <c r="I90" s="63"/>
      <c r="J90" s="63"/>
      <c r="K90" s="61"/>
      <c r="L90" s="63"/>
      <c r="M90" s="63"/>
      <c r="N90" s="63"/>
      <c r="O90" s="63"/>
      <c r="P90" s="63"/>
      <c r="Q90" s="61"/>
      <c r="R90" s="43"/>
      <c r="S90" s="593"/>
      <c r="T90" s="593"/>
      <c r="U90" s="593"/>
      <c r="V90" s="43"/>
      <c r="W90" s="43"/>
    </row>
    <row r="91" spans="1:16285" x14ac:dyDescent="0.35">
      <c r="A91" s="43"/>
      <c r="B91" s="43"/>
      <c r="C91" s="43"/>
      <c r="D91" s="43"/>
      <c r="E91" s="61"/>
      <c r="F91" s="43"/>
      <c r="G91" s="600"/>
      <c r="H91" s="600"/>
      <c r="I91" s="601"/>
      <c r="J91" s="601"/>
      <c r="K91" s="61"/>
      <c r="L91" s="601"/>
      <c r="M91" s="601"/>
      <c r="N91" s="601"/>
      <c r="O91" s="601"/>
      <c r="P91" s="601"/>
      <c r="Q91" s="61"/>
      <c r="R91" s="43"/>
      <c r="S91" s="602"/>
      <c r="T91" s="602"/>
      <c r="U91" s="602"/>
      <c r="V91" s="43"/>
      <c r="W91" s="43"/>
    </row>
    <row r="92" spans="1:16285" x14ac:dyDescent="0.35">
      <c r="A92" s="43"/>
      <c r="B92" s="43"/>
      <c r="C92" s="43"/>
      <c r="D92" s="43"/>
      <c r="E92" s="61"/>
      <c r="F92" s="43"/>
      <c r="G92" s="600"/>
      <c r="H92" s="600"/>
      <c r="I92" s="601"/>
      <c r="J92" s="601"/>
      <c r="K92" s="61"/>
      <c r="L92" s="601"/>
      <c r="M92" s="601"/>
      <c r="N92" s="601"/>
      <c r="O92" s="601"/>
      <c r="P92" s="601"/>
      <c r="Q92" s="61"/>
      <c r="R92" s="43"/>
      <c r="S92" s="602"/>
      <c r="T92" s="602"/>
      <c r="U92" s="602"/>
      <c r="V92" s="43"/>
      <c r="W92" s="43"/>
    </row>
    <row r="93" spans="1:16285" x14ac:dyDescent="0.35">
      <c r="A93" s="43"/>
      <c r="B93" s="43"/>
      <c r="C93" s="43"/>
      <c r="D93" s="43"/>
      <c r="E93" s="61"/>
      <c r="F93" s="43"/>
      <c r="G93" s="600"/>
      <c r="H93" s="600"/>
      <c r="I93" s="601"/>
      <c r="J93" s="601"/>
      <c r="K93" s="61"/>
      <c r="L93" s="601"/>
      <c r="M93" s="601"/>
      <c r="N93" s="601"/>
      <c r="O93" s="601"/>
      <c r="P93" s="601"/>
      <c r="Q93" s="61"/>
      <c r="R93" s="43"/>
      <c r="S93" s="602"/>
      <c r="T93" s="602"/>
      <c r="U93" s="602"/>
      <c r="V93" s="43"/>
      <c r="W93" s="43"/>
    </row>
    <row r="94" spans="1:16285" x14ac:dyDescent="0.35">
      <c r="A94" s="43"/>
      <c r="B94" s="43"/>
      <c r="C94" s="43"/>
      <c r="D94" s="43"/>
      <c r="E94" s="61"/>
      <c r="F94" s="43"/>
      <c r="G94" s="600"/>
      <c r="H94" s="600"/>
      <c r="I94" s="601"/>
      <c r="J94" s="601"/>
      <c r="K94" s="61"/>
      <c r="L94" s="601"/>
      <c r="M94" s="601"/>
      <c r="N94" s="601"/>
      <c r="O94" s="601"/>
      <c r="P94" s="601"/>
      <c r="Q94" s="61"/>
      <c r="R94" s="43"/>
      <c r="S94" s="602"/>
      <c r="T94" s="602"/>
      <c r="U94" s="602"/>
      <c r="V94" s="43"/>
      <c r="W94" s="43"/>
    </row>
    <row r="95" spans="1:16285" x14ac:dyDescent="0.35">
      <c r="A95" s="43"/>
      <c r="B95" s="43"/>
      <c r="C95" s="43"/>
      <c r="D95" s="43"/>
      <c r="E95" s="61"/>
      <c r="F95" s="43"/>
      <c r="G95" s="600"/>
      <c r="H95" s="600"/>
      <c r="I95" s="63"/>
      <c r="J95" s="63"/>
      <c r="K95" s="61"/>
      <c r="L95" s="63"/>
      <c r="M95" s="63"/>
      <c r="N95" s="63"/>
      <c r="O95" s="63"/>
      <c r="P95" s="63"/>
      <c r="Q95" s="61"/>
      <c r="R95" s="43"/>
      <c r="S95" s="593"/>
      <c r="T95" s="593"/>
      <c r="U95" s="593"/>
      <c r="V95" s="43"/>
      <c r="W95" s="43"/>
    </row>
    <row r="96" spans="1:16285" x14ac:dyDescent="0.35">
      <c r="A96" s="43"/>
      <c r="B96" s="43"/>
      <c r="C96" s="43"/>
      <c r="D96" s="43"/>
      <c r="E96" s="61"/>
      <c r="F96" s="43"/>
      <c r="G96" s="600"/>
      <c r="H96" s="600"/>
      <c r="I96" s="63"/>
      <c r="J96" s="63"/>
      <c r="K96" s="61"/>
      <c r="L96" s="63"/>
      <c r="M96" s="63"/>
      <c r="N96" s="63"/>
      <c r="O96" s="63"/>
      <c r="P96" s="63"/>
      <c r="Q96" s="61"/>
      <c r="R96" s="43"/>
      <c r="S96" s="593"/>
      <c r="T96" s="593"/>
      <c r="U96" s="593"/>
      <c r="V96" s="43"/>
      <c r="W96" s="43"/>
    </row>
    <row r="97" spans="1:23" x14ac:dyDescent="0.35">
      <c r="A97" s="43"/>
      <c r="B97" s="43"/>
      <c r="C97" s="43"/>
      <c r="D97" s="43"/>
      <c r="E97" s="61"/>
      <c r="F97" s="43"/>
      <c r="G97" s="600"/>
      <c r="H97" s="600"/>
      <c r="I97" s="63"/>
      <c r="J97" s="63"/>
      <c r="K97" s="61"/>
      <c r="L97" s="63"/>
      <c r="M97" s="63"/>
      <c r="N97" s="63"/>
      <c r="O97" s="63"/>
      <c r="P97" s="63"/>
      <c r="Q97" s="61"/>
      <c r="R97" s="43"/>
      <c r="S97" s="593"/>
      <c r="T97" s="593"/>
      <c r="U97" s="593"/>
      <c r="V97" s="43"/>
      <c r="W97" s="43"/>
    </row>
    <row r="98" spans="1:23" x14ac:dyDescent="0.35">
      <c r="A98" s="43"/>
      <c r="B98" s="43"/>
      <c r="C98" s="43"/>
      <c r="D98" s="43"/>
      <c r="E98" s="61"/>
      <c r="F98" s="43"/>
      <c r="G98" s="600"/>
      <c r="H98" s="600"/>
      <c r="I98" s="63"/>
      <c r="J98" s="63"/>
      <c r="K98" s="61"/>
      <c r="L98" s="63"/>
      <c r="M98" s="63"/>
      <c r="N98" s="63"/>
      <c r="O98" s="63"/>
      <c r="P98" s="63"/>
      <c r="Q98" s="61"/>
      <c r="R98" s="43"/>
      <c r="S98" s="593"/>
      <c r="T98" s="593"/>
      <c r="U98" s="593"/>
      <c r="V98" s="43"/>
      <c r="W98" s="43"/>
    </row>
    <row r="99" spans="1:23" x14ac:dyDescent="0.35">
      <c r="A99" s="43"/>
      <c r="B99" s="43"/>
      <c r="C99" s="43"/>
      <c r="D99" s="43"/>
      <c r="E99" s="61"/>
      <c r="F99" s="43"/>
      <c r="G99" s="600"/>
      <c r="H99" s="600"/>
      <c r="I99" s="63"/>
      <c r="J99" s="63"/>
      <c r="K99" s="61"/>
      <c r="L99" s="63"/>
      <c r="M99" s="63"/>
      <c r="N99" s="63"/>
      <c r="O99" s="63"/>
      <c r="P99" s="63"/>
      <c r="Q99" s="61"/>
      <c r="R99" s="43"/>
      <c r="S99" s="593"/>
      <c r="T99" s="593"/>
      <c r="U99" s="593"/>
      <c r="V99" s="43"/>
      <c r="W99" s="43"/>
    </row>
    <row r="100" spans="1:23" x14ac:dyDescent="0.35">
      <c r="A100" s="43"/>
      <c r="B100" s="43"/>
      <c r="C100" s="43"/>
      <c r="D100" s="43"/>
      <c r="E100" s="61"/>
      <c r="F100" s="43"/>
      <c r="G100" s="600"/>
      <c r="H100" s="600"/>
      <c r="I100" s="601"/>
      <c r="J100" s="601"/>
      <c r="K100" s="61"/>
      <c r="L100" s="601"/>
      <c r="M100" s="601"/>
      <c r="N100" s="601"/>
      <c r="O100" s="601"/>
      <c r="P100" s="601"/>
      <c r="Q100" s="61"/>
      <c r="R100" s="43"/>
      <c r="S100" s="602"/>
      <c r="T100" s="602"/>
      <c r="U100" s="602"/>
      <c r="V100" s="43"/>
      <c r="W100" s="43"/>
    </row>
    <row r="101" spans="1:23" x14ac:dyDescent="0.35">
      <c r="A101" s="43"/>
      <c r="B101" s="43"/>
      <c r="C101" s="43"/>
      <c r="D101" s="43"/>
      <c r="E101" s="61"/>
      <c r="F101" s="43"/>
      <c r="G101" s="600"/>
      <c r="H101" s="600"/>
      <c r="I101" s="63"/>
      <c r="J101" s="63"/>
      <c r="K101" s="61"/>
      <c r="L101" s="63"/>
      <c r="M101" s="63"/>
      <c r="N101" s="63"/>
      <c r="O101" s="63"/>
      <c r="P101" s="63"/>
      <c r="Q101" s="61"/>
      <c r="R101" s="43"/>
      <c r="S101" s="593"/>
      <c r="T101" s="593"/>
      <c r="U101" s="593"/>
      <c r="V101" s="43"/>
      <c r="W101" s="43"/>
    </row>
    <row r="102" spans="1:23" x14ac:dyDescent="0.35">
      <c r="A102" s="43"/>
      <c r="B102" s="43"/>
      <c r="C102" s="43"/>
      <c r="D102" s="43"/>
      <c r="E102" s="61"/>
      <c r="F102" s="43"/>
      <c r="G102" s="600"/>
      <c r="H102" s="600"/>
      <c r="I102" s="601"/>
      <c r="J102" s="601"/>
      <c r="K102" s="61"/>
      <c r="L102" s="601"/>
      <c r="M102" s="601"/>
      <c r="N102" s="601"/>
      <c r="O102" s="601"/>
      <c r="P102" s="601"/>
      <c r="Q102" s="61"/>
      <c r="R102" s="43"/>
      <c r="S102" s="602"/>
      <c r="T102" s="602"/>
      <c r="U102" s="602"/>
      <c r="V102" s="43"/>
      <c r="W102" s="43"/>
    </row>
    <row r="103" spans="1:23" x14ac:dyDescent="0.35">
      <c r="A103" s="43"/>
      <c r="B103" s="43"/>
      <c r="C103" s="43"/>
      <c r="D103" s="43"/>
      <c r="E103" s="61"/>
      <c r="F103" s="43"/>
      <c r="G103" s="600"/>
      <c r="H103" s="600"/>
      <c r="I103" s="601"/>
      <c r="J103" s="601"/>
      <c r="K103" s="61"/>
      <c r="L103" s="601"/>
      <c r="M103" s="601"/>
      <c r="N103" s="601"/>
      <c r="O103" s="601"/>
      <c r="P103" s="601"/>
      <c r="Q103" s="61"/>
      <c r="R103" s="43"/>
      <c r="S103" s="602"/>
      <c r="T103" s="602"/>
      <c r="U103" s="602"/>
      <c r="V103" s="43"/>
      <c r="W103" s="43"/>
    </row>
    <row r="104" spans="1:23" x14ac:dyDescent="0.35">
      <c r="A104" s="43"/>
      <c r="B104" s="43"/>
      <c r="C104" s="43"/>
      <c r="D104" s="43"/>
      <c r="E104" s="61"/>
      <c r="F104" s="43"/>
      <c r="G104" s="600"/>
      <c r="H104" s="600"/>
      <c r="I104" s="601"/>
      <c r="J104" s="601"/>
      <c r="K104" s="61"/>
      <c r="L104" s="601"/>
      <c r="M104" s="601"/>
      <c r="N104" s="601"/>
      <c r="O104" s="601"/>
      <c r="P104" s="601"/>
      <c r="Q104" s="61"/>
      <c r="R104" s="43"/>
      <c r="S104" s="602"/>
      <c r="T104" s="602"/>
      <c r="U104" s="602"/>
      <c r="V104" s="43"/>
      <c r="W104" s="43"/>
    </row>
    <row r="105" spans="1:23" x14ac:dyDescent="0.35">
      <c r="A105" s="43"/>
      <c r="B105" s="43"/>
      <c r="C105" s="43"/>
      <c r="D105" s="43"/>
      <c r="E105" s="61"/>
      <c r="F105" s="43"/>
      <c r="G105" s="600"/>
      <c r="H105" s="600"/>
      <c r="I105" s="63"/>
      <c r="J105" s="63"/>
      <c r="K105" s="61"/>
      <c r="L105" s="63"/>
      <c r="M105" s="63"/>
      <c r="N105" s="63"/>
      <c r="O105" s="63"/>
      <c r="P105" s="63"/>
      <c r="Q105" s="61"/>
      <c r="R105" s="43"/>
      <c r="S105" s="593"/>
      <c r="T105" s="593"/>
      <c r="U105" s="593"/>
      <c r="V105" s="43"/>
      <c r="W105" s="43"/>
    </row>
    <row r="106" spans="1:23" x14ac:dyDescent="0.35">
      <c r="A106" s="43"/>
      <c r="B106" s="43"/>
      <c r="C106" s="43"/>
      <c r="D106" s="43"/>
      <c r="E106" s="61"/>
      <c r="F106" s="43"/>
      <c r="G106" s="600"/>
      <c r="H106" s="600"/>
      <c r="I106" s="63"/>
      <c r="J106" s="63"/>
      <c r="K106" s="61"/>
      <c r="L106" s="63"/>
      <c r="M106" s="63"/>
      <c r="N106" s="63"/>
      <c r="O106" s="63"/>
      <c r="P106" s="63"/>
      <c r="Q106" s="61"/>
      <c r="R106" s="43"/>
      <c r="S106" s="593"/>
      <c r="T106" s="593"/>
      <c r="U106" s="593"/>
      <c r="V106" s="43"/>
      <c r="W106" s="43"/>
    </row>
    <row r="107" spans="1:23" x14ac:dyDescent="0.35">
      <c r="A107" s="43"/>
      <c r="B107" s="43"/>
      <c r="C107" s="43"/>
      <c r="D107" s="43"/>
      <c r="E107" s="61"/>
      <c r="F107" s="43"/>
      <c r="G107" s="600"/>
      <c r="H107" s="600"/>
      <c r="I107" s="63"/>
      <c r="J107" s="63"/>
      <c r="K107" s="61"/>
      <c r="L107" s="63"/>
      <c r="M107" s="63"/>
      <c r="N107" s="63"/>
      <c r="O107" s="63"/>
      <c r="P107" s="63"/>
      <c r="Q107" s="61"/>
      <c r="R107" s="43"/>
      <c r="S107" s="593"/>
      <c r="T107" s="593"/>
      <c r="U107" s="593"/>
      <c r="V107" s="47"/>
      <c r="W107" s="43"/>
    </row>
    <row r="108" spans="1:23" x14ac:dyDescent="0.35">
      <c r="A108" s="43"/>
      <c r="B108" s="43"/>
      <c r="C108" s="43"/>
      <c r="D108" s="43"/>
      <c r="E108" s="61"/>
      <c r="F108" s="43"/>
      <c r="G108" s="600"/>
      <c r="H108" s="600"/>
      <c r="I108" s="63"/>
      <c r="J108" s="63"/>
      <c r="K108" s="61"/>
      <c r="L108" s="63"/>
      <c r="M108" s="63"/>
      <c r="N108" s="63"/>
      <c r="O108" s="63"/>
      <c r="P108" s="63"/>
      <c r="Q108" s="61"/>
      <c r="R108" s="43"/>
      <c r="S108" s="602"/>
      <c r="T108" s="602"/>
      <c r="U108" s="602"/>
      <c r="V108" s="43"/>
      <c r="W108" s="43"/>
    </row>
    <row r="109" spans="1:23" x14ac:dyDescent="0.35">
      <c r="A109" s="43"/>
      <c r="B109" s="43"/>
      <c r="C109" s="43"/>
      <c r="D109" s="43"/>
      <c r="E109" s="61"/>
      <c r="F109" s="43"/>
      <c r="G109" s="600"/>
      <c r="H109" s="600"/>
      <c r="I109" s="63"/>
      <c r="J109" s="63"/>
      <c r="K109" s="61"/>
      <c r="L109" s="63"/>
      <c r="M109" s="63"/>
      <c r="N109" s="63"/>
      <c r="O109" s="63"/>
      <c r="P109" s="63"/>
      <c r="Q109" s="61"/>
      <c r="R109" s="43"/>
      <c r="S109" s="593"/>
      <c r="T109" s="593"/>
      <c r="U109" s="593"/>
      <c r="V109" s="43"/>
      <c r="W109" s="43"/>
    </row>
    <row r="110" spans="1:23" x14ac:dyDescent="0.35">
      <c r="A110" s="43"/>
      <c r="B110" s="43"/>
      <c r="C110" s="43"/>
      <c r="D110" s="43"/>
      <c r="E110" s="61"/>
      <c r="F110" s="43"/>
      <c r="G110" s="600"/>
      <c r="H110" s="600"/>
      <c r="I110" s="63"/>
      <c r="J110" s="63"/>
      <c r="K110" s="61"/>
      <c r="L110" s="63"/>
      <c r="M110" s="63"/>
      <c r="N110" s="63"/>
      <c r="O110" s="63"/>
      <c r="P110" s="63"/>
      <c r="Q110" s="61"/>
      <c r="R110" s="43"/>
      <c r="S110" s="593"/>
      <c r="T110" s="593"/>
      <c r="U110" s="593"/>
      <c r="V110" s="43"/>
      <c r="W110" s="43"/>
    </row>
    <row r="111" spans="1:23" x14ac:dyDescent="0.35">
      <c r="A111" s="43"/>
      <c r="B111" s="43"/>
      <c r="C111" s="43"/>
      <c r="D111" s="43"/>
      <c r="E111" s="61"/>
      <c r="F111" s="43"/>
      <c r="G111" s="600"/>
      <c r="H111" s="600"/>
      <c r="I111" s="63"/>
      <c r="J111" s="63"/>
      <c r="K111" s="61"/>
      <c r="L111" s="63"/>
      <c r="M111" s="63"/>
      <c r="N111" s="63"/>
      <c r="O111" s="63"/>
      <c r="P111" s="63"/>
      <c r="Q111" s="61"/>
      <c r="R111" s="43"/>
      <c r="S111" s="593"/>
      <c r="T111" s="593"/>
      <c r="U111" s="593"/>
      <c r="V111" s="43"/>
      <c r="W111" s="43"/>
    </row>
    <row r="112" spans="1:23" x14ac:dyDescent="0.35">
      <c r="A112" s="43"/>
      <c r="B112" s="43"/>
      <c r="C112" s="43"/>
      <c r="D112" s="43"/>
      <c r="E112" s="61"/>
      <c r="F112" s="43"/>
      <c r="G112" s="600"/>
      <c r="H112" s="600"/>
      <c r="I112" s="601"/>
      <c r="J112" s="601"/>
      <c r="K112" s="61"/>
      <c r="L112" s="601"/>
      <c r="M112" s="601"/>
      <c r="N112" s="601"/>
      <c r="O112" s="601"/>
      <c r="P112" s="601"/>
      <c r="Q112" s="61"/>
      <c r="R112" s="43"/>
      <c r="S112" s="602"/>
      <c r="T112" s="602"/>
      <c r="U112" s="602"/>
      <c r="V112" s="43"/>
      <c r="W112" s="43"/>
    </row>
    <row r="113" spans="1:23" x14ac:dyDescent="0.35">
      <c r="A113" s="43"/>
      <c r="B113" s="43"/>
      <c r="C113" s="43"/>
      <c r="D113" s="43"/>
      <c r="E113" s="61"/>
      <c r="F113" s="43"/>
      <c r="G113" s="600"/>
      <c r="H113" s="600"/>
      <c r="I113" s="63"/>
      <c r="J113" s="63"/>
      <c r="K113" s="61"/>
      <c r="L113" s="63"/>
      <c r="M113" s="63"/>
      <c r="N113" s="63"/>
      <c r="O113" s="63"/>
      <c r="P113" s="63"/>
      <c r="Q113" s="61"/>
      <c r="R113" s="43"/>
      <c r="S113" s="593"/>
      <c r="T113" s="593"/>
      <c r="U113" s="593"/>
      <c r="V113" s="43"/>
      <c r="W113" s="43"/>
    </row>
    <row r="114" spans="1:23" x14ac:dyDescent="0.35">
      <c r="A114" s="43"/>
      <c r="B114" s="43"/>
      <c r="C114" s="43"/>
      <c r="D114" s="43"/>
      <c r="E114" s="61"/>
      <c r="F114" s="43"/>
      <c r="G114" s="600"/>
      <c r="H114" s="600"/>
      <c r="I114" s="63"/>
      <c r="J114" s="63"/>
      <c r="K114" s="61"/>
      <c r="L114" s="63"/>
      <c r="M114" s="63"/>
      <c r="N114" s="63"/>
      <c r="O114" s="63"/>
      <c r="P114" s="63"/>
      <c r="Q114" s="61"/>
      <c r="R114" s="43"/>
      <c r="S114" s="593"/>
      <c r="T114" s="593"/>
      <c r="U114" s="593"/>
      <c r="V114" s="43"/>
      <c r="W114" s="43"/>
    </row>
    <row r="115" spans="1:23" x14ac:dyDescent="0.35">
      <c r="A115" s="43"/>
      <c r="B115" s="43"/>
      <c r="C115" s="43"/>
      <c r="D115" s="43"/>
      <c r="E115" s="61"/>
      <c r="F115" s="43"/>
      <c r="G115" s="600"/>
      <c r="H115" s="600"/>
      <c r="I115" s="63"/>
      <c r="J115" s="63"/>
      <c r="K115" s="61"/>
      <c r="L115" s="601"/>
      <c r="M115" s="601"/>
      <c r="N115" s="601"/>
      <c r="O115" s="601"/>
      <c r="P115" s="601"/>
      <c r="Q115" s="61"/>
      <c r="R115" s="43"/>
      <c r="S115" s="593"/>
      <c r="T115" s="593"/>
      <c r="U115" s="593"/>
      <c r="V115" s="43"/>
      <c r="W115" s="43"/>
    </row>
    <row r="116" spans="1:23" x14ac:dyDescent="0.35">
      <c r="A116" s="43"/>
      <c r="B116" s="43"/>
      <c r="C116" s="43"/>
      <c r="D116" s="43"/>
      <c r="E116" s="61"/>
      <c r="F116" s="43"/>
      <c r="G116" s="600"/>
      <c r="H116" s="600"/>
      <c r="I116" s="63"/>
      <c r="J116" s="63"/>
      <c r="K116" s="61"/>
      <c r="L116" s="63"/>
      <c r="M116" s="63"/>
      <c r="N116" s="63"/>
      <c r="O116" s="63"/>
      <c r="P116" s="63"/>
      <c r="Q116" s="61"/>
      <c r="R116" s="43"/>
      <c r="S116" s="593"/>
      <c r="T116" s="593"/>
      <c r="U116" s="593"/>
      <c r="V116" s="43"/>
      <c r="W116" s="43"/>
    </row>
    <row r="117" spans="1:23" x14ac:dyDescent="0.35">
      <c r="A117" s="43"/>
      <c r="B117" s="43"/>
      <c r="C117" s="43"/>
      <c r="D117" s="43"/>
      <c r="E117" s="61"/>
      <c r="F117" s="43"/>
      <c r="G117" s="600"/>
      <c r="H117" s="600"/>
      <c r="I117" s="63"/>
      <c r="J117" s="63"/>
      <c r="K117" s="61"/>
      <c r="L117" s="63"/>
      <c r="M117" s="63"/>
      <c r="N117" s="63"/>
      <c r="O117" s="63"/>
      <c r="P117" s="63"/>
      <c r="Q117" s="61"/>
      <c r="R117" s="43"/>
      <c r="S117" s="593"/>
      <c r="T117" s="593"/>
      <c r="U117" s="593"/>
      <c r="V117" s="43"/>
      <c r="W117" s="43"/>
    </row>
    <row r="118" spans="1:23" x14ac:dyDescent="0.35">
      <c r="A118" s="43"/>
      <c r="B118" s="43"/>
      <c r="C118" s="43"/>
      <c r="D118" s="43"/>
      <c r="E118" s="61"/>
      <c r="F118" s="43"/>
      <c r="G118" s="600"/>
      <c r="H118" s="600"/>
      <c r="I118" s="63"/>
      <c r="J118" s="63"/>
      <c r="K118" s="61"/>
      <c r="L118" s="63"/>
      <c r="M118" s="63"/>
      <c r="N118" s="63"/>
      <c r="O118" s="63"/>
      <c r="P118" s="63"/>
      <c r="Q118" s="61"/>
      <c r="R118" s="43"/>
      <c r="S118" s="593"/>
      <c r="T118" s="593"/>
      <c r="U118" s="593"/>
      <c r="V118" s="43"/>
      <c r="W118" s="43"/>
    </row>
    <row r="119" spans="1:23" x14ac:dyDescent="0.35">
      <c r="A119" s="43"/>
      <c r="B119" s="43"/>
      <c r="C119" s="43"/>
      <c r="D119" s="43"/>
      <c r="E119" s="61"/>
      <c r="F119" s="43"/>
      <c r="G119" s="600"/>
      <c r="H119" s="600"/>
      <c r="I119" s="63"/>
      <c r="J119" s="63"/>
      <c r="K119" s="61"/>
      <c r="L119" s="63"/>
      <c r="M119" s="63"/>
      <c r="N119" s="63"/>
      <c r="O119" s="63"/>
      <c r="P119" s="63"/>
      <c r="Q119" s="61"/>
      <c r="R119" s="43"/>
      <c r="S119" s="593"/>
      <c r="T119" s="593"/>
      <c r="U119" s="593"/>
      <c r="V119" s="43"/>
      <c r="W119" s="43"/>
    </row>
    <row r="120" spans="1:23" x14ac:dyDescent="0.35">
      <c r="A120" s="43"/>
      <c r="B120" s="43"/>
      <c r="C120" s="43"/>
      <c r="D120" s="43"/>
      <c r="E120" s="61"/>
      <c r="F120" s="43"/>
      <c r="G120" s="600"/>
      <c r="H120" s="600"/>
      <c r="I120" s="63"/>
      <c r="J120" s="63"/>
      <c r="K120" s="61"/>
      <c r="L120" s="63"/>
      <c r="M120" s="63"/>
      <c r="N120" s="63"/>
      <c r="O120" s="63"/>
      <c r="P120" s="63"/>
      <c r="Q120" s="61"/>
      <c r="R120" s="43"/>
      <c r="S120" s="593"/>
      <c r="T120" s="593"/>
      <c r="U120" s="593"/>
      <c r="V120" s="43"/>
      <c r="W120" s="43"/>
    </row>
    <row r="121" spans="1:23" x14ac:dyDescent="0.35">
      <c r="A121" s="43"/>
      <c r="B121" s="43"/>
      <c r="C121" s="43"/>
      <c r="D121" s="43"/>
      <c r="E121" s="61"/>
      <c r="F121" s="43"/>
      <c r="G121" s="600"/>
      <c r="H121" s="600"/>
      <c r="I121" s="63"/>
      <c r="J121" s="63"/>
      <c r="K121" s="61"/>
      <c r="L121" s="63"/>
      <c r="M121" s="63"/>
      <c r="N121" s="63"/>
      <c r="O121" s="63"/>
      <c r="P121" s="63"/>
      <c r="Q121" s="61"/>
      <c r="R121" s="43"/>
      <c r="S121" s="593"/>
      <c r="T121" s="593"/>
      <c r="U121" s="593"/>
      <c r="V121" s="43"/>
      <c r="W121" s="516"/>
    </row>
    <row r="122" spans="1:23" x14ac:dyDescent="0.35">
      <c r="A122" s="43"/>
      <c r="B122" s="43"/>
      <c r="C122" s="43"/>
      <c r="D122" s="43"/>
      <c r="E122" s="61"/>
      <c r="F122" s="43"/>
      <c r="G122" s="600"/>
      <c r="H122" s="600"/>
      <c r="I122" s="63"/>
      <c r="J122" s="63"/>
      <c r="K122" s="61"/>
      <c r="L122" s="63"/>
      <c r="M122" s="63"/>
      <c r="N122" s="63"/>
      <c r="O122" s="63"/>
      <c r="P122" s="63"/>
      <c r="Q122" s="61"/>
      <c r="R122" s="43"/>
      <c r="S122" s="593"/>
      <c r="T122" s="593"/>
      <c r="U122" s="593"/>
      <c r="V122" s="43"/>
      <c r="W122" s="516"/>
    </row>
    <row r="123" spans="1:23" x14ac:dyDescent="0.35">
      <c r="A123" s="43"/>
      <c r="B123" s="43"/>
      <c r="C123" s="43"/>
      <c r="D123" s="43"/>
      <c r="E123" s="61"/>
      <c r="F123" s="43"/>
      <c r="G123" s="600"/>
      <c r="H123" s="600"/>
      <c r="I123" s="63"/>
      <c r="J123" s="63"/>
      <c r="K123" s="61"/>
      <c r="L123" s="63"/>
      <c r="M123" s="63"/>
      <c r="N123" s="63"/>
      <c r="O123" s="63"/>
      <c r="P123" s="63"/>
      <c r="Q123" s="61"/>
      <c r="R123" s="43"/>
      <c r="S123" s="593"/>
      <c r="T123" s="593"/>
      <c r="U123" s="593"/>
      <c r="V123" s="43"/>
      <c r="W123" s="516"/>
    </row>
    <row r="124" spans="1:23" x14ac:dyDescent="0.35">
      <c r="A124" s="43"/>
      <c r="B124" s="43"/>
      <c r="C124" s="43"/>
      <c r="D124" s="43"/>
      <c r="E124" s="61"/>
      <c r="F124" s="43"/>
      <c r="G124" s="600"/>
      <c r="H124" s="600"/>
      <c r="I124" s="43"/>
      <c r="J124" s="43"/>
      <c r="K124" s="43"/>
      <c r="L124" s="43"/>
      <c r="M124" s="43"/>
      <c r="N124" s="43"/>
      <c r="O124" s="43"/>
      <c r="P124" s="43"/>
      <c r="Q124" s="43"/>
      <c r="R124" s="43"/>
      <c r="S124" s="593"/>
      <c r="T124" s="593"/>
      <c r="U124" s="593"/>
      <c r="V124" s="43"/>
      <c r="W124" s="516"/>
    </row>
    <row r="125" spans="1:23" x14ac:dyDescent="0.35">
      <c r="A125" s="43"/>
      <c r="B125" s="43"/>
      <c r="C125" s="43"/>
      <c r="D125" s="43"/>
      <c r="E125" s="61"/>
      <c r="F125" s="43"/>
      <c r="G125" s="600"/>
      <c r="H125" s="600"/>
      <c r="I125" s="43"/>
      <c r="J125" s="43"/>
      <c r="K125" s="43"/>
      <c r="L125" s="43"/>
      <c r="M125" s="43"/>
      <c r="N125" s="43"/>
      <c r="O125" s="43"/>
      <c r="P125" s="43"/>
      <c r="Q125" s="43"/>
      <c r="R125" s="43"/>
      <c r="S125" s="593"/>
      <c r="T125" s="593"/>
      <c r="U125" s="593"/>
      <c r="V125" s="43"/>
      <c r="W125" s="516"/>
    </row>
    <row r="126" spans="1:23" x14ac:dyDescent="0.35">
      <c r="A126" s="43"/>
      <c r="B126" s="43"/>
      <c r="C126" s="43"/>
      <c r="D126" s="43"/>
      <c r="E126" s="61"/>
      <c r="F126" s="43"/>
      <c r="G126" s="600"/>
      <c r="H126" s="600"/>
      <c r="I126" s="43"/>
      <c r="J126" s="43"/>
      <c r="K126" s="43"/>
      <c r="L126" s="43"/>
      <c r="M126" s="43"/>
      <c r="N126" s="43"/>
      <c r="O126" s="43"/>
      <c r="P126" s="43"/>
      <c r="Q126" s="43"/>
      <c r="R126" s="43"/>
      <c r="S126" s="593"/>
      <c r="T126" s="593"/>
      <c r="U126" s="593"/>
      <c r="V126" s="43"/>
      <c r="W126" s="516"/>
    </row>
    <row r="127" spans="1:23" x14ac:dyDescent="0.35">
      <c r="A127" s="43"/>
      <c r="B127" s="43"/>
      <c r="C127" s="43"/>
      <c r="D127" s="43"/>
      <c r="E127" s="61"/>
      <c r="F127" s="43"/>
      <c r="G127" s="600"/>
      <c r="H127" s="600"/>
      <c r="I127" s="43"/>
      <c r="J127" s="43"/>
      <c r="K127" s="43"/>
      <c r="L127" s="43"/>
      <c r="M127" s="43"/>
      <c r="N127" s="43"/>
      <c r="O127" s="43"/>
      <c r="P127" s="43"/>
      <c r="Q127" s="43"/>
      <c r="R127" s="43"/>
      <c r="S127" s="593"/>
      <c r="T127" s="593"/>
      <c r="U127" s="593"/>
      <c r="V127" s="43"/>
      <c r="W127" s="516"/>
    </row>
    <row r="128" spans="1:23" x14ac:dyDescent="0.35">
      <c r="A128" s="43"/>
      <c r="B128" s="43"/>
      <c r="C128" s="43"/>
      <c r="D128" s="43"/>
      <c r="E128" s="61"/>
      <c r="F128" s="43"/>
      <c r="G128" s="600"/>
      <c r="H128" s="600"/>
      <c r="I128" s="43"/>
      <c r="J128" s="43"/>
      <c r="K128" s="43"/>
      <c r="L128" s="43"/>
      <c r="M128" s="43"/>
      <c r="N128" s="43"/>
      <c r="O128" s="43"/>
      <c r="P128" s="43"/>
      <c r="Q128" s="43"/>
      <c r="R128" s="43"/>
      <c r="S128" s="593"/>
      <c r="T128" s="593"/>
      <c r="U128" s="593"/>
      <c r="V128" s="43"/>
      <c r="W128" s="516"/>
    </row>
    <row r="129" spans="1:23" x14ac:dyDescent="0.35">
      <c r="A129" s="43"/>
      <c r="B129" s="43"/>
      <c r="C129" s="43"/>
      <c r="D129" s="43"/>
      <c r="E129" s="61"/>
      <c r="F129" s="43"/>
      <c r="G129" s="600"/>
      <c r="H129" s="600"/>
      <c r="I129" s="63"/>
      <c r="J129" s="63"/>
      <c r="K129" s="61"/>
      <c r="L129" s="43"/>
      <c r="M129" s="43"/>
      <c r="N129" s="43"/>
      <c r="O129" s="43"/>
      <c r="P129" s="43"/>
      <c r="Q129" s="43"/>
      <c r="R129" s="43"/>
      <c r="S129" s="593"/>
      <c r="T129" s="593"/>
      <c r="U129" s="593"/>
      <c r="V129" s="43"/>
      <c r="W129" s="516"/>
    </row>
    <row r="130" spans="1:23" x14ac:dyDescent="0.35">
      <c r="A130" s="43"/>
      <c r="B130" s="43"/>
      <c r="C130" s="43"/>
      <c r="D130" s="43"/>
      <c r="E130" s="61"/>
      <c r="F130" s="43"/>
      <c r="G130" s="600"/>
      <c r="H130" s="600"/>
      <c r="I130" s="63"/>
      <c r="J130" s="63"/>
      <c r="K130" s="61"/>
      <c r="L130" s="43"/>
      <c r="M130" s="43"/>
      <c r="N130" s="43"/>
      <c r="O130" s="43"/>
      <c r="P130" s="43"/>
      <c r="Q130" s="43"/>
      <c r="R130" s="43"/>
      <c r="S130" s="593"/>
      <c r="T130" s="593"/>
      <c r="U130" s="593"/>
      <c r="V130" s="43"/>
      <c r="W130" s="516"/>
    </row>
    <row r="131" spans="1:23" x14ac:dyDescent="0.35">
      <c r="A131" s="43"/>
      <c r="B131" s="43"/>
      <c r="C131" s="43"/>
      <c r="D131" s="43"/>
      <c r="E131" s="61"/>
      <c r="F131" s="43"/>
      <c r="G131" s="600"/>
      <c r="H131" s="600"/>
      <c r="I131" s="63"/>
      <c r="J131" s="43"/>
      <c r="K131" s="43"/>
      <c r="L131" s="63"/>
      <c r="M131" s="43"/>
      <c r="N131" s="43"/>
      <c r="O131" s="43"/>
      <c r="P131" s="43"/>
      <c r="Q131" s="43"/>
      <c r="R131" s="43"/>
      <c r="S131" s="593"/>
      <c r="T131" s="593"/>
      <c r="U131" s="593"/>
      <c r="V131" s="43"/>
      <c r="W131" s="516"/>
    </row>
    <row r="132" spans="1:23" x14ac:dyDescent="0.35">
      <c r="A132" s="43"/>
      <c r="B132" s="43"/>
      <c r="C132" s="43"/>
      <c r="D132" s="43"/>
      <c r="E132" s="61"/>
      <c r="F132" s="43"/>
      <c r="G132" s="600"/>
      <c r="H132" s="600"/>
      <c r="I132" s="43"/>
      <c r="J132" s="43"/>
      <c r="K132" s="43"/>
      <c r="L132" s="43"/>
      <c r="M132" s="43"/>
      <c r="N132" s="43"/>
      <c r="O132" s="43"/>
      <c r="P132" s="43"/>
      <c r="Q132" s="43"/>
      <c r="R132" s="43"/>
      <c r="S132" s="593"/>
      <c r="T132" s="593"/>
      <c r="U132" s="593"/>
      <c r="V132" s="43"/>
      <c r="W132" s="516"/>
    </row>
    <row r="133" spans="1:23" x14ac:dyDescent="0.35">
      <c r="A133" s="43"/>
      <c r="B133" s="43"/>
      <c r="C133" s="43"/>
      <c r="D133" s="43"/>
      <c r="E133" s="61"/>
      <c r="F133" s="43"/>
      <c r="G133" s="600"/>
      <c r="H133" s="600"/>
      <c r="I133" s="43"/>
      <c r="J133" s="43"/>
      <c r="K133" s="43"/>
      <c r="L133" s="43"/>
      <c r="M133" s="43"/>
      <c r="N133" s="43"/>
      <c r="O133" s="43"/>
      <c r="P133" s="43"/>
      <c r="Q133" s="43"/>
      <c r="R133" s="43"/>
      <c r="S133" s="593"/>
      <c r="T133" s="593"/>
      <c r="U133" s="593"/>
      <c r="V133" s="43"/>
      <c r="W133" s="516"/>
    </row>
    <row r="134" spans="1:23" x14ac:dyDescent="0.35">
      <c r="A134" s="43"/>
      <c r="B134" s="43"/>
      <c r="C134" s="43"/>
      <c r="D134" s="43"/>
      <c r="E134" s="61"/>
      <c r="F134" s="43"/>
      <c r="G134" s="600"/>
      <c r="H134" s="600"/>
      <c r="I134" s="43"/>
      <c r="J134" s="43"/>
      <c r="K134" s="43"/>
      <c r="L134" s="43"/>
      <c r="M134" s="43"/>
      <c r="N134" s="43"/>
      <c r="O134" s="43"/>
      <c r="P134" s="43"/>
      <c r="Q134" s="43"/>
      <c r="R134" s="43"/>
      <c r="S134" s="593"/>
      <c r="T134" s="593"/>
      <c r="U134" s="593"/>
      <c r="V134" s="43"/>
      <c r="W134" s="516"/>
    </row>
    <row r="135" spans="1:23" x14ac:dyDescent="0.35">
      <c r="A135" s="43"/>
      <c r="B135" s="43"/>
      <c r="C135" s="43"/>
      <c r="D135" s="43"/>
      <c r="E135" s="61"/>
      <c r="F135" s="43"/>
      <c r="G135" s="600"/>
      <c r="H135" s="600"/>
      <c r="I135" s="63"/>
      <c r="J135" s="63"/>
      <c r="K135" s="61"/>
      <c r="L135" s="43"/>
      <c r="M135" s="43"/>
      <c r="N135" s="43"/>
      <c r="O135" s="43"/>
      <c r="P135" s="43"/>
      <c r="Q135" s="43"/>
      <c r="R135" s="43"/>
      <c r="S135" s="593"/>
      <c r="T135" s="593"/>
      <c r="U135" s="593"/>
      <c r="V135" s="43"/>
      <c r="W135" s="516"/>
    </row>
    <row r="136" spans="1:23" x14ac:dyDescent="0.35">
      <c r="A136" s="43"/>
      <c r="B136" s="43"/>
      <c r="C136" s="43"/>
      <c r="D136" s="43"/>
      <c r="E136" s="61"/>
      <c r="F136" s="43"/>
      <c r="G136" s="600"/>
      <c r="H136" s="600"/>
      <c r="I136" s="63"/>
      <c r="J136" s="43"/>
      <c r="K136" s="43"/>
      <c r="L136" s="63"/>
      <c r="M136" s="43"/>
      <c r="N136" s="43"/>
      <c r="O136" s="43"/>
      <c r="P136" s="43"/>
      <c r="Q136" s="43"/>
      <c r="R136" s="43"/>
      <c r="S136" s="593"/>
      <c r="T136" s="593"/>
      <c r="U136" s="593"/>
      <c r="V136" s="43"/>
      <c r="W136" s="516"/>
    </row>
    <row r="137" spans="1:23" x14ac:dyDescent="0.35">
      <c r="A137" s="43"/>
      <c r="B137" s="43"/>
      <c r="C137" s="43"/>
      <c r="D137" s="43"/>
      <c r="E137" s="61"/>
      <c r="F137" s="43"/>
      <c r="G137" s="600"/>
      <c r="H137" s="600"/>
      <c r="I137" s="43"/>
      <c r="J137" s="43"/>
      <c r="K137" s="43"/>
      <c r="L137" s="43"/>
      <c r="M137" s="43"/>
      <c r="N137" s="43"/>
      <c r="O137" s="43"/>
      <c r="P137" s="43"/>
      <c r="Q137" s="43"/>
      <c r="R137" s="43"/>
      <c r="S137" s="593"/>
      <c r="T137" s="593"/>
      <c r="U137" s="593"/>
      <c r="V137" s="43"/>
      <c r="W137" s="516"/>
    </row>
    <row r="138" spans="1:23" x14ac:dyDescent="0.35">
      <c r="A138" s="43"/>
      <c r="B138" s="43"/>
      <c r="C138" s="43"/>
      <c r="D138" s="43"/>
      <c r="E138" s="61"/>
      <c r="F138" s="43"/>
      <c r="G138" s="600"/>
      <c r="H138" s="600"/>
      <c r="I138" s="43"/>
      <c r="J138" s="43"/>
      <c r="K138" s="43"/>
      <c r="L138" s="43"/>
      <c r="M138" s="43"/>
      <c r="N138" s="43"/>
      <c r="O138" s="43"/>
      <c r="P138" s="43"/>
      <c r="Q138" s="43"/>
      <c r="R138" s="43"/>
      <c r="S138" s="593"/>
      <c r="T138" s="593"/>
      <c r="U138" s="593"/>
      <c r="V138" s="43"/>
      <c r="W138" s="516"/>
    </row>
    <row r="139" spans="1:23" x14ac:dyDescent="0.35">
      <c r="A139" s="43"/>
      <c r="B139" s="43"/>
      <c r="C139" s="43"/>
      <c r="D139" s="43"/>
      <c r="E139" s="61"/>
      <c r="F139" s="43"/>
      <c r="G139" s="43"/>
      <c r="H139" s="43"/>
      <c r="I139" s="43"/>
      <c r="J139" s="43"/>
      <c r="K139" s="43"/>
      <c r="L139" s="43"/>
      <c r="M139" s="43"/>
      <c r="N139" s="43"/>
      <c r="O139" s="43"/>
      <c r="P139" s="43"/>
      <c r="Q139" s="43"/>
      <c r="R139" s="43"/>
      <c r="S139" s="593"/>
      <c r="T139" s="593"/>
      <c r="U139" s="593"/>
      <c r="V139" s="43"/>
      <c r="W139" s="516"/>
    </row>
    <row r="140" spans="1:23" x14ac:dyDescent="0.35">
      <c r="A140" s="43"/>
      <c r="B140" s="43"/>
      <c r="C140" s="43"/>
      <c r="D140" s="43"/>
      <c r="E140" s="61"/>
      <c r="F140" s="43"/>
      <c r="G140" s="43"/>
      <c r="H140" s="43"/>
      <c r="I140" s="43"/>
      <c r="J140" s="43"/>
      <c r="K140" s="43"/>
      <c r="L140" s="43"/>
      <c r="M140" s="43"/>
      <c r="N140" s="43"/>
      <c r="O140" s="43"/>
      <c r="P140" s="43"/>
      <c r="Q140" s="43"/>
      <c r="R140" s="43"/>
      <c r="S140" s="593"/>
      <c r="T140" s="593"/>
      <c r="U140" s="593"/>
      <c r="V140" s="43"/>
      <c r="W140" s="516"/>
    </row>
    <row r="141" spans="1:23" x14ac:dyDescent="0.35">
      <c r="A141" s="43"/>
      <c r="B141" s="43"/>
      <c r="C141" s="43"/>
      <c r="D141" s="43"/>
      <c r="E141" s="61"/>
      <c r="F141" s="43"/>
      <c r="G141" s="43"/>
      <c r="H141" s="43"/>
      <c r="I141" s="43"/>
      <c r="J141" s="43"/>
      <c r="K141" s="43"/>
      <c r="L141" s="43"/>
      <c r="M141" s="43"/>
      <c r="N141" s="43"/>
      <c r="O141" s="43"/>
      <c r="P141" s="43"/>
      <c r="Q141" s="43"/>
      <c r="R141" s="43"/>
      <c r="S141" s="593"/>
      <c r="T141" s="593"/>
      <c r="U141" s="593"/>
      <c r="V141" s="43"/>
      <c r="W141" s="516"/>
    </row>
    <row r="142" spans="1:23" x14ac:dyDescent="0.35">
      <c r="A142" s="43"/>
      <c r="B142" s="43"/>
      <c r="C142" s="43"/>
      <c r="D142" s="43"/>
      <c r="E142" s="61"/>
      <c r="F142" s="43"/>
      <c r="G142" s="600"/>
      <c r="H142" s="600"/>
      <c r="I142" s="43"/>
      <c r="J142" s="43"/>
      <c r="K142" s="43"/>
      <c r="L142" s="43"/>
      <c r="M142" s="43"/>
      <c r="N142" s="43"/>
      <c r="O142" s="43"/>
      <c r="P142" s="43"/>
      <c r="Q142" s="43"/>
      <c r="R142" s="43"/>
      <c r="S142" s="593"/>
      <c r="T142" s="593"/>
      <c r="U142" s="593"/>
      <c r="V142" s="43"/>
      <c r="W142" s="516"/>
    </row>
    <row r="143" spans="1:23" x14ac:dyDescent="0.35">
      <c r="A143" s="43"/>
      <c r="B143" s="43"/>
      <c r="C143" s="43"/>
      <c r="D143" s="43"/>
      <c r="E143" s="61"/>
      <c r="F143" s="43"/>
      <c r="G143" s="600"/>
      <c r="H143" s="600"/>
      <c r="I143" s="43"/>
      <c r="J143" s="43"/>
      <c r="K143" s="43"/>
      <c r="L143" s="43"/>
      <c r="M143" s="43"/>
      <c r="N143" s="43"/>
      <c r="O143" s="43"/>
      <c r="P143" s="43"/>
      <c r="Q143" s="43"/>
      <c r="R143" s="43"/>
      <c r="S143" s="593"/>
      <c r="T143" s="593"/>
      <c r="U143" s="593"/>
      <c r="V143" s="43"/>
      <c r="W143" s="516"/>
    </row>
    <row r="144" spans="1:23" x14ac:dyDescent="0.35">
      <c r="A144" s="43"/>
      <c r="B144" s="43"/>
      <c r="C144" s="43"/>
      <c r="D144" s="43"/>
      <c r="E144" s="61"/>
      <c r="F144" s="43"/>
      <c r="G144" s="43"/>
      <c r="H144" s="43"/>
      <c r="I144" s="43"/>
      <c r="J144" s="43"/>
      <c r="K144" s="43"/>
      <c r="L144" s="43"/>
      <c r="M144" s="43"/>
      <c r="N144" s="43"/>
      <c r="O144" s="43"/>
      <c r="P144" s="43"/>
      <c r="Q144" s="43"/>
      <c r="R144" s="43"/>
      <c r="S144" s="593"/>
      <c r="T144" s="593"/>
      <c r="U144" s="593"/>
      <c r="V144" s="43"/>
      <c r="W144" s="516"/>
    </row>
    <row r="145" spans="1:23" x14ac:dyDescent="0.35">
      <c r="A145" s="43"/>
      <c r="B145" s="43"/>
      <c r="C145" s="43"/>
      <c r="D145" s="43"/>
      <c r="E145" s="61"/>
      <c r="F145" s="43"/>
      <c r="G145" s="43"/>
      <c r="H145" s="43"/>
      <c r="I145" s="43"/>
      <c r="J145" s="43"/>
      <c r="K145" s="43"/>
      <c r="L145" s="43"/>
      <c r="M145" s="43"/>
      <c r="N145" s="43"/>
      <c r="O145" s="43"/>
      <c r="P145" s="43"/>
      <c r="Q145" s="43"/>
      <c r="R145" s="43"/>
      <c r="S145" s="593"/>
      <c r="T145" s="593"/>
      <c r="U145" s="593"/>
      <c r="V145" s="43"/>
      <c r="W145" s="516"/>
    </row>
    <row r="146" spans="1:23" x14ac:dyDescent="0.35">
      <c r="A146" s="43"/>
      <c r="B146" s="43"/>
      <c r="C146" s="43"/>
      <c r="D146" s="43"/>
      <c r="E146" s="61"/>
      <c r="F146" s="43"/>
      <c r="G146" s="43"/>
      <c r="H146" s="43"/>
      <c r="I146" s="43"/>
      <c r="J146" s="43"/>
      <c r="K146" s="43"/>
      <c r="L146" s="43"/>
      <c r="M146" s="43"/>
      <c r="N146" s="43"/>
      <c r="O146" s="43"/>
      <c r="P146" s="43"/>
      <c r="Q146" s="43"/>
      <c r="R146" s="43"/>
      <c r="S146" s="593"/>
      <c r="T146" s="593"/>
      <c r="U146" s="593"/>
      <c r="V146" s="43"/>
      <c r="W146" s="516"/>
    </row>
    <row r="147" spans="1:23" x14ac:dyDescent="0.35">
      <c r="A147" s="43"/>
      <c r="B147" s="43"/>
      <c r="C147" s="43"/>
      <c r="D147" s="43"/>
      <c r="E147" s="61"/>
      <c r="F147" s="43"/>
      <c r="G147" s="43"/>
      <c r="H147" s="43"/>
      <c r="I147" s="43"/>
      <c r="J147" s="43"/>
      <c r="K147" s="43"/>
      <c r="L147" s="43"/>
      <c r="M147" s="43"/>
      <c r="N147" s="43"/>
      <c r="O147" s="43"/>
      <c r="P147" s="43"/>
      <c r="Q147" s="43"/>
      <c r="R147" s="43"/>
      <c r="S147" s="593"/>
      <c r="T147" s="593"/>
      <c r="U147" s="593"/>
      <c r="V147" s="43"/>
      <c r="W147" s="516"/>
    </row>
    <row r="148" spans="1:23" x14ac:dyDescent="0.35">
      <c r="A148" s="43"/>
      <c r="B148" s="43"/>
      <c r="C148" s="43"/>
      <c r="D148" s="43"/>
      <c r="E148" s="61"/>
      <c r="F148" s="43"/>
      <c r="G148" s="43"/>
      <c r="H148" s="43"/>
      <c r="I148" s="43"/>
      <c r="J148" s="43"/>
      <c r="K148" s="43"/>
      <c r="L148" s="43"/>
      <c r="M148" s="43"/>
      <c r="N148" s="43"/>
      <c r="O148" s="43"/>
      <c r="P148" s="43"/>
      <c r="Q148" s="43"/>
      <c r="R148" s="43"/>
      <c r="S148" s="593"/>
      <c r="T148" s="593"/>
      <c r="U148" s="593"/>
      <c r="V148" s="43"/>
      <c r="W148" s="516"/>
    </row>
    <row r="149" spans="1:23" x14ac:dyDescent="0.35">
      <c r="A149" s="43"/>
      <c r="B149" s="43"/>
      <c r="C149" s="43"/>
      <c r="D149" s="43"/>
      <c r="E149" s="61"/>
      <c r="F149" s="43"/>
      <c r="G149" s="43"/>
      <c r="H149" s="43"/>
      <c r="I149" s="43"/>
      <c r="J149" s="43"/>
      <c r="K149" s="43"/>
      <c r="L149" s="43"/>
      <c r="M149" s="43"/>
      <c r="N149" s="43"/>
      <c r="O149" s="43"/>
      <c r="P149" s="43"/>
      <c r="Q149" s="43"/>
      <c r="R149" s="43"/>
      <c r="S149" s="593"/>
      <c r="T149" s="593"/>
      <c r="U149" s="593"/>
      <c r="V149" s="43"/>
      <c r="W149" s="516"/>
    </row>
    <row r="150" spans="1:23" x14ac:dyDescent="0.35">
      <c r="A150" s="43"/>
      <c r="B150" s="43"/>
      <c r="C150" s="43"/>
      <c r="D150" s="43"/>
      <c r="E150" s="61"/>
      <c r="F150" s="43"/>
      <c r="G150" s="43"/>
      <c r="H150" s="43"/>
      <c r="I150" s="43"/>
      <c r="J150" s="43"/>
      <c r="K150" s="43"/>
      <c r="L150" s="43"/>
      <c r="M150" s="43"/>
      <c r="N150" s="43"/>
      <c r="O150" s="43"/>
      <c r="P150" s="43"/>
      <c r="Q150" s="43"/>
      <c r="R150" s="43"/>
      <c r="S150" s="593"/>
      <c r="T150" s="593"/>
      <c r="U150" s="593"/>
      <c r="V150" s="43"/>
      <c r="W150" s="516"/>
    </row>
    <row r="151" spans="1:23" x14ac:dyDescent="0.35">
      <c r="A151" s="43"/>
      <c r="B151" s="43"/>
      <c r="C151" s="43"/>
      <c r="D151" s="43"/>
      <c r="E151" s="61"/>
      <c r="F151" s="43"/>
      <c r="G151" s="43"/>
      <c r="H151" s="43"/>
      <c r="I151" s="43"/>
      <c r="J151" s="43"/>
      <c r="K151" s="43"/>
      <c r="L151" s="43"/>
      <c r="M151" s="43"/>
      <c r="N151" s="43"/>
      <c r="O151" s="43"/>
      <c r="P151" s="43"/>
      <c r="Q151" s="43"/>
      <c r="R151" s="43"/>
      <c r="S151" s="593"/>
      <c r="T151" s="593"/>
      <c r="U151" s="593"/>
      <c r="V151" s="43"/>
      <c r="W151" s="516"/>
    </row>
    <row r="152" spans="1:23" x14ac:dyDescent="0.35">
      <c r="A152" s="43"/>
      <c r="B152" s="43"/>
      <c r="C152" s="43"/>
      <c r="D152" s="43"/>
      <c r="E152" s="61"/>
      <c r="F152" s="43"/>
      <c r="G152" s="43"/>
      <c r="H152" s="43"/>
      <c r="I152" s="43"/>
      <c r="J152" s="43"/>
      <c r="K152" s="43"/>
      <c r="L152" s="43"/>
      <c r="M152" s="43"/>
      <c r="N152" s="43"/>
      <c r="O152" s="43"/>
      <c r="P152" s="43"/>
      <c r="Q152" s="43"/>
      <c r="R152" s="43"/>
      <c r="S152" s="593"/>
      <c r="T152" s="593"/>
      <c r="U152" s="593"/>
      <c r="V152" s="43"/>
      <c r="W152" s="516"/>
    </row>
    <row r="153" spans="1:23" x14ac:dyDescent="0.35">
      <c r="A153" s="43"/>
      <c r="B153" s="43"/>
      <c r="C153" s="43"/>
      <c r="D153" s="43"/>
      <c r="E153" s="61"/>
      <c r="F153" s="43"/>
      <c r="G153" s="43"/>
      <c r="H153" s="43"/>
      <c r="I153" s="43"/>
      <c r="J153" s="43"/>
      <c r="K153" s="43"/>
      <c r="L153" s="43"/>
      <c r="M153" s="43"/>
      <c r="N153" s="43"/>
      <c r="O153" s="43"/>
      <c r="P153" s="43"/>
      <c r="Q153" s="43"/>
      <c r="R153" s="43"/>
      <c r="S153" s="593"/>
      <c r="T153" s="593"/>
      <c r="U153" s="593"/>
      <c r="V153" s="43"/>
      <c r="W153" s="516"/>
    </row>
    <row r="154" spans="1:23" x14ac:dyDescent="0.35">
      <c r="A154" s="43"/>
      <c r="B154" s="43"/>
      <c r="C154" s="43"/>
      <c r="D154" s="43"/>
      <c r="E154" s="61"/>
      <c r="F154" s="43"/>
      <c r="G154" s="43"/>
      <c r="H154" s="43"/>
      <c r="I154" s="43"/>
      <c r="J154" s="43"/>
      <c r="K154" s="43"/>
      <c r="L154" s="43"/>
      <c r="M154" s="43"/>
      <c r="N154" s="43"/>
      <c r="O154" s="43"/>
      <c r="P154" s="43"/>
      <c r="Q154" s="43"/>
      <c r="R154" s="43"/>
      <c r="S154" s="593"/>
      <c r="T154" s="593"/>
      <c r="U154" s="593"/>
      <c r="V154" s="43"/>
      <c r="W154" s="516"/>
    </row>
    <row r="155" spans="1:23" x14ac:dyDescent="0.35">
      <c r="A155" s="43"/>
      <c r="B155" s="43"/>
      <c r="C155" s="43"/>
      <c r="D155" s="43"/>
      <c r="E155" s="61"/>
      <c r="F155" s="43"/>
      <c r="G155" s="43"/>
      <c r="H155" s="43"/>
      <c r="I155" s="43"/>
      <c r="J155" s="43"/>
      <c r="K155" s="43"/>
      <c r="L155" s="43"/>
      <c r="M155" s="43"/>
      <c r="N155" s="43"/>
      <c r="O155" s="43"/>
      <c r="P155" s="43"/>
      <c r="Q155" s="43"/>
      <c r="R155" s="43"/>
      <c r="S155" s="593"/>
      <c r="T155" s="593"/>
      <c r="U155" s="593"/>
      <c r="V155" s="43"/>
      <c r="W155" s="516"/>
    </row>
    <row r="156" spans="1:23" x14ac:dyDescent="0.35">
      <c r="A156" s="43"/>
      <c r="B156" s="43"/>
      <c r="C156" s="43"/>
      <c r="D156" s="43"/>
      <c r="E156" s="61"/>
      <c r="F156" s="43"/>
      <c r="G156" s="600"/>
      <c r="H156" s="600"/>
      <c r="I156" s="43"/>
      <c r="J156" s="43"/>
      <c r="K156" s="43"/>
      <c r="L156" s="43"/>
      <c r="M156" s="43"/>
      <c r="N156" s="43"/>
      <c r="O156" s="43"/>
      <c r="P156" s="43"/>
      <c r="Q156" s="43"/>
      <c r="R156" s="43"/>
      <c r="S156" s="593"/>
      <c r="T156" s="593"/>
      <c r="U156" s="593"/>
      <c r="V156" s="43"/>
      <c r="W156" s="516"/>
    </row>
    <row r="157" spans="1:23" x14ac:dyDescent="0.35">
      <c r="A157" s="43"/>
      <c r="B157" s="43"/>
      <c r="C157" s="43"/>
      <c r="D157" s="43"/>
      <c r="E157" s="61"/>
      <c r="F157" s="43"/>
      <c r="G157" s="43"/>
      <c r="H157" s="43"/>
      <c r="I157" s="43"/>
      <c r="J157" s="43"/>
      <c r="K157" s="43"/>
      <c r="L157" s="43"/>
      <c r="M157" s="43"/>
      <c r="N157" s="43"/>
      <c r="O157" s="43"/>
      <c r="P157" s="43"/>
      <c r="Q157" s="43"/>
      <c r="R157" s="43"/>
      <c r="S157" s="593"/>
      <c r="T157" s="593"/>
      <c r="U157" s="593"/>
      <c r="V157" s="43"/>
      <c r="W157" s="516"/>
    </row>
    <row r="158" spans="1:23" x14ac:dyDescent="0.35">
      <c r="A158" s="43"/>
      <c r="B158" s="43"/>
      <c r="C158" s="43"/>
      <c r="D158" s="43"/>
      <c r="E158" s="61"/>
      <c r="F158" s="43"/>
      <c r="G158" s="43"/>
      <c r="H158" s="43"/>
      <c r="I158" s="43"/>
      <c r="J158" s="43"/>
      <c r="K158" s="43"/>
      <c r="L158" s="43"/>
      <c r="M158" s="43"/>
      <c r="N158" s="43"/>
      <c r="O158" s="43"/>
      <c r="P158" s="43"/>
      <c r="Q158" s="43"/>
      <c r="R158" s="43"/>
      <c r="S158" s="593"/>
      <c r="T158" s="593"/>
      <c r="U158" s="593"/>
      <c r="V158" s="43"/>
      <c r="W158" s="516"/>
    </row>
    <row r="159" spans="1:23" x14ac:dyDescent="0.35">
      <c r="A159" s="43"/>
      <c r="B159" s="43"/>
      <c r="C159" s="43"/>
      <c r="D159" s="43"/>
      <c r="E159" s="61"/>
      <c r="F159" s="43"/>
      <c r="G159" s="43"/>
      <c r="H159" s="43"/>
      <c r="I159" s="43"/>
      <c r="J159" s="43"/>
      <c r="K159" s="43"/>
      <c r="L159" s="43"/>
      <c r="M159" s="43"/>
      <c r="N159" s="43"/>
      <c r="O159" s="43"/>
      <c r="P159" s="43"/>
      <c r="Q159" s="43"/>
      <c r="R159" s="43"/>
      <c r="S159" s="593"/>
      <c r="T159" s="593"/>
      <c r="U159" s="593"/>
      <c r="V159" s="43"/>
      <c r="W159" s="516"/>
    </row>
    <row r="160" spans="1:23" x14ac:dyDescent="0.35">
      <c r="A160" s="43"/>
      <c r="B160" s="43"/>
      <c r="C160" s="43"/>
      <c r="D160" s="43"/>
      <c r="E160" s="61"/>
      <c r="F160" s="43"/>
      <c r="G160" s="600"/>
      <c r="H160" s="600"/>
      <c r="I160" s="43"/>
      <c r="J160" s="43"/>
      <c r="K160" s="43"/>
      <c r="L160" s="43"/>
      <c r="M160" s="43"/>
      <c r="N160" s="43"/>
      <c r="O160" s="43"/>
      <c r="P160" s="43"/>
      <c r="Q160" s="43"/>
      <c r="R160" s="43"/>
      <c r="S160" s="593"/>
      <c r="T160" s="593"/>
      <c r="U160" s="593"/>
      <c r="V160" s="43"/>
      <c r="W160" s="516"/>
    </row>
    <row r="161" spans="1:23" x14ac:dyDescent="0.35">
      <c r="A161" s="43"/>
      <c r="B161" s="43"/>
      <c r="C161" s="43"/>
      <c r="D161" s="43"/>
      <c r="E161" s="61"/>
      <c r="F161" s="43"/>
      <c r="G161" s="43"/>
      <c r="H161" s="43"/>
      <c r="I161" s="43"/>
      <c r="J161" s="43"/>
      <c r="K161" s="43"/>
      <c r="L161" s="43"/>
      <c r="M161" s="43"/>
      <c r="N161" s="43"/>
      <c r="O161" s="43"/>
      <c r="P161" s="43"/>
      <c r="Q161" s="43"/>
      <c r="R161" s="43"/>
      <c r="S161" s="593"/>
      <c r="T161" s="593"/>
      <c r="U161" s="593"/>
      <c r="V161" s="43"/>
      <c r="W161" s="516"/>
    </row>
    <row r="162" spans="1:23" x14ac:dyDescent="0.35">
      <c r="A162" s="43"/>
      <c r="B162" s="43"/>
      <c r="C162" s="43"/>
      <c r="D162" s="43"/>
      <c r="E162" s="61"/>
      <c r="F162" s="43"/>
      <c r="G162" s="600"/>
      <c r="H162" s="600"/>
      <c r="I162" s="43"/>
      <c r="J162" s="43"/>
      <c r="K162" s="43"/>
      <c r="L162" s="43"/>
      <c r="M162" s="43"/>
      <c r="N162" s="43"/>
      <c r="O162" s="43"/>
      <c r="P162" s="43"/>
      <c r="Q162" s="43"/>
      <c r="R162" s="43"/>
      <c r="S162" s="593"/>
      <c r="T162" s="593"/>
      <c r="U162" s="593"/>
      <c r="V162" s="43"/>
      <c r="W162" s="516"/>
    </row>
    <row r="163" spans="1:23" x14ac:dyDescent="0.35">
      <c r="A163" s="43"/>
      <c r="B163" s="43"/>
      <c r="C163" s="43"/>
      <c r="D163" s="43"/>
      <c r="E163" s="61"/>
      <c r="F163" s="43"/>
      <c r="G163" s="600"/>
      <c r="H163" s="600"/>
      <c r="I163" s="43"/>
      <c r="J163" s="43"/>
      <c r="K163" s="43"/>
      <c r="L163" s="43"/>
      <c r="M163" s="43"/>
      <c r="N163" s="43"/>
      <c r="O163" s="43"/>
      <c r="P163" s="43"/>
      <c r="Q163" s="43"/>
      <c r="R163" s="43"/>
      <c r="S163" s="593"/>
      <c r="T163" s="593"/>
      <c r="U163" s="593"/>
      <c r="V163" s="43"/>
      <c r="W163" s="516"/>
    </row>
    <row r="164" spans="1:23" x14ac:dyDescent="0.35">
      <c r="A164" s="43"/>
      <c r="B164" s="43"/>
      <c r="C164" s="43"/>
      <c r="D164" s="43"/>
      <c r="E164" s="61"/>
      <c r="F164" s="43"/>
      <c r="G164" s="600"/>
      <c r="H164" s="600"/>
      <c r="I164" s="43"/>
      <c r="J164" s="43"/>
      <c r="K164" s="43"/>
      <c r="L164" s="43"/>
      <c r="M164" s="43"/>
      <c r="N164" s="43"/>
      <c r="O164" s="43"/>
      <c r="P164" s="43"/>
      <c r="Q164" s="43"/>
      <c r="R164" s="43"/>
      <c r="S164" s="593"/>
      <c r="T164" s="593"/>
      <c r="U164" s="593"/>
      <c r="V164" s="43"/>
      <c r="W164" s="516"/>
    </row>
    <row r="165" spans="1:23" x14ac:dyDescent="0.35">
      <c r="A165" s="43"/>
      <c r="B165" s="43"/>
      <c r="C165" s="43"/>
      <c r="D165" s="43"/>
      <c r="E165" s="61"/>
      <c r="F165" s="43"/>
      <c r="G165" s="43"/>
      <c r="H165" s="43"/>
      <c r="I165" s="43"/>
      <c r="J165" s="43"/>
      <c r="K165" s="43"/>
      <c r="L165" s="43"/>
      <c r="M165" s="43"/>
      <c r="N165" s="43"/>
      <c r="O165" s="43"/>
      <c r="P165" s="43"/>
      <c r="Q165" s="43"/>
      <c r="R165" s="43"/>
      <c r="S165" s="593"/>
      <c r="T165" s="593"/>
      <c r="U165" s="593"/>
      <c r="V165" s="43"/>
      <c r="W165" s="516"/>
    </row>
    <row r="166" spans="1:23" x14ac:dyDescent="0.35">
      <c r="A166" s="43"/>
      <c r="B166" s="43"/>
      <c r="C166" s="43"/>
      <c r="D166" s="43"/>
      <c r="E166" s="61"/>
      <c r="F166" s="43"/>
      <c r="G166" s="43"/>
      <c r="H166" s="43"/>
      <c r="I166" s="43"/>
      <c r="J166" s="43"/>
      <c r="K166" s="43"/>
      <c r="L166" s="43"/>
      <c r="M166" s="43"/>
      <c r="N166" s="43"/>
      <c r="O166" s="43"/>
      <c r="P166" s="43"/>
      <c r="Q166" s="43"/>
      <c r="R166" s="43"/>
      <c r="S166" s="593"/>
      <c r="T166" s="593"/>
      <c r="U166" s="593"/>
      <c r="V166" s="43"/>
      <c r="W166" s="516"/>
    </row>
    <row r="167" spans="1:23" x14ac:dyDescent="0.35">
      <c r="A167" s="43"/>
      <c r="B167" s="43"/>
      <c r="C167" s="43"/>
      <c r="D167" s="43"/>
      <c r="E167" s="61"/>
      <c r="F167" s="43"/>
      <c r="G167" s="43"/>
      <c r="H167" s="43"/>
      <c r="I167" s="43"/>
      <c r="J167" s="43"/>
      <c r="K167" s="43"/>
      <c r="L167" s="43"/>
      <c r="M167" s="43"/>
      <c r="N167" s="43"/>
      <c r="O167" s="43"/>
      <c r="P167" s="43"/>
      <c r="Q167" s="43"/>
      <c r="R167" s="43"/>
      <c r="S167" s="593"/>
      <c r="T167" s="593"/>
      <c r="U167" s="593"/>
      <c r="V167" s="43"/>
      <c r="W167" s="516"/>
    </row>
    <row r="168" spans="1:23" x14ac:dyDescent="0.35">
      <c r="A168" s="43"/>
      <c r="B168" s="43"/>
      <c r="C168" s="43"/>
      <c r="D168" s="43"/>
      <c r="E168" s="61"/>
      <c r="F168" s="43"/>
      <c r="G168" s="43"/>
      <c r="H168" s="43"/>
      <c r="I168" s="43"/>
      <c r="J168" s="43"/>
      <c r="K168" s="43"/>
      <c r="L168" s="43"/>
      <c r="M168" s="43"/>
      <c r="N168" s="43"/>
      <c r="O168" s="43"/>
      <c r="P168" s="43"/>
      <c r="Q168" s="43"/>
      <c r="R168" s="43"/>
      <c r="S168" s="593"/>
      <c r="T168" s="593"/>
      <c r="U168" s="593"/>
      <c r="V168" s="43"/>
      <c r="W168" s="516"/>
    </row>
    <row r="169" spans="1:23" x14ac:dyDescent="0.35">
      <c r="A169" s="43"/>
      <c r="B169" s="43"/>
      <c r="C169" s="43"/>
      <c r="D169" s="43"/>
      <c r="E169" s="61"/>
      <c r="F169" s="43"/>
      <c r="G169" s="43"/>
      <c r="H169" s="43"/>
      <c r="I169" s="43"/>
      <c r="J169" s="43"/>
      <c r="K169" s="43"/>
      <c r="L169" s="43"/>
      <c r="M169" s="43"/>
      <c r="N169" s="43"/>
      <c r="O169" s="43"/>
      <c r="P169" s="43"/>
      <c r="Q169" s="43"/>
      <c r="R169" s="43"/>
      <c r="S169" s="593"/>
      <c r="T169" s="593"/>
      <c r="U169" s="593"/>
      <c r="V169" s="43"/>
      <c r="W169" s="516"/>
    </row>
    <row r="170" spans="1:23" x14ac:dyDescent="0.35">
      <c r="A170" s="43"/>
      <c r="B170" s="43"/>
      <c r="C170" s="43"/>
      <c r="D170" s="43"/>
      <c r="E170" s="61"/>
      <c r="F170" s="43"/>
      <c r="G170" s="43"/>
      <c r="H170" s="43"/>
      <c r="I170" s="43"/>
      <c r="J170" s="43"/>
      <c r="K170" s="43"/>
      <c r="L170" s="43"/>
      <c r="M170" s="43"/>
      <c r="N170" s="43"/>
      <c r="O170" s="43"/>
      <c r="P170" s="43"/>
      <c r="Q170" s="43"/>
      <c r="R170" s="43"/>
      <c r="S170" s="593"/>
      <c r="T170" s="593"/>
      <c r="U170" s="593"/>
      <c r="V170" s="43"/>
      <c r="W170" s="516"/>
    </row>
    <row r="171" spans="1:23" x14ac:dyDescent="0.35">
      <c r="A171" s="43"/>
      <c r="B171" s="43"/>
      <c r="C171" s="43"/>
      <c r="D171" s="43"/>
      <c r="E171" s="61"/>
      <c r="F171" s="43"/>
      <c r="G171" s="43"/>
      <c r="H171" s="43"/>
      <c r="I171" s="43"/>
      <c r="J171" s="43"/>
      <c r="K171" s="43"/>
      <c r="L171" s="43"/>
      <c r="M171" s="43"/>
      <c r="N171" s="43"/>
      <c r="O171" s="43"/>
      <c r="P171" s="43"/>
      <c r="Q171" s="43"/>
      <c r="R171" s="43"/>
      <c r="S171" s="593"/>
      <c r="T171" s="593"/>
      <c r="U171" s="593"/>
      <c r="V171" s="43"/>
      <c r="W171" s="516"/>
    </row>
    <row r="172" spans="1:23" x14ac:dyDescent="0.35">
      <c r="A172" s="43"/>
      <c r="B172" s="43"/>
      <c r="C172" s="43"/>
      <c r="D172" s="43"/>
      <c r="E172" s="61"/>
      <c r="F172" s="43"/>
      <c r="G172" s="43"/>
      <c r="H172" s="43"/>
      <c r="I172" s="43"/>
      <c r="J172" s="43"/>
      <c r="K172" s="43"/>
      <c r="L172" s="43"/>
      <c r="M172" s="43"/>
      <c r="N172" s="43"/>
      <c r="O172" s="43"/>
      <c r="P172" s="43"/>
      <c r="Q172" s="43"/>
      <c r="R172" s="43"/>
      <c r="S172" s="593"/>
      <c r="T172" s="593"/>
      <c r="U172" s="593"/>
      <c r="V172" s="43"/>
      <c r="W172" s="516"/>
    </row>
    <row r="173" spans="1:23" x14ac:dyDescent="0.35">
      <c r="A173" s="43"/>
      <c r="B173" s="43"/>
      <c r="C173" s="43"/>
      <c r="D173" s="43"/>
      <c r="E173" s="61"/>
      <c r="F173" s="43"/>
      <c r="G173" s="600"/>
      <c r="H173" s="600"/>
      <c r="I173" s="43"/>
      <c r="J173" s="43"/>
      <c r="K173" s="43"/>
      <c r="L173" s="43"/>
      <c r="M173" s="43"/>
      <c r="N173" s="43"/>
      <c r="O173" s="43"/>
      <c r="P173" s="43"/>
      <c r="Q173" s="43"/>
      <c r="R173" s="43"/>
      <c r="S173" s="593"/>
      <c r="T173" s="593"/>
      <c r="U173" s="593"/>
      <c r="V173" s="43"/>
      <c r="W173" s="516"/>
    </row>
    <row r="174" spans="1:23" x14ac:dyDescent="0.35">
      <c r="A174" s="43"/>
      <c r="B174" s="43"/>
      <c r="C174" s="43"/>
      <c r="D174" s="43"/>
      <c r="E174" s="61"/>
      <c r="F174" s="43"/>
      <c r="G174" s="600"/>
      <c r="H174" s="600"/>
      <c r="I174" s="43"/>
      <c r="J174" s="43"/>
      <c r="K174" s="43"/>
      <c r="L174" s="43"/>
      <c r="M174" s="43"/>
      <c r="N174" s="43"/>
      <c r="O174" s="43"/>
      <c r="P174" s="43"/>
      <c r="Q174" s="43"/>
      <c r="R174" s="43"/>
      <c r="S174" s="593"/>
      <c r="T174" s="593"/>
      <c r="U174" s="593"/>
      <c r="V174" s="43"/>
      <c r="W174" s="516"/>
    </row>
    <row r="175" spans="1:23" x14ac:dyDescent="0.35">
      <c r="A175" s="43"/>
      <c r="B175" s="43"/>
      <c r="C175" s="43"/>
      <c r="D175" s="43"/>
      <c r="E175" s="61"/>
      <c r="F175" s="43"/>
      <c r="G175" s="600"/>
      <c r="H175" s="600"/>
      <c r="I175" s="43"/>
      <c r="J175" s="43"/>
      <c r="K175" s="43"/>
      <c r="L175" s="43"/>
      <c r="M175" s="43"/>
      <c r="N175" s="43"/>
      <c r="O175" s="43"/>
      <c r="P175" s="43"/>
      <c r="Q175" s="43"/>
      <c r="R175" s="43"/>
      <c r="S175" s="593"/>
      <c r="T175" s="593"/>
      <c r="U175" s="593"/>
      <c r="V175" s="43"/>
      <c r="W175" s="516"/>
    </row>
    <row r="176" spans="1:23" x14ac:dyDescent="0.35">
      <c r="A176" s="43"/>
      <c r="B176" s="43"/>
      <c r="C176" s="43"/>
      <c r="D176" s="43"/>
      <c r="E176" s="61"/>
      <c r="F176" s="43"/>
      <c r="G176" s="43"/>
      <c r="H176" s="43"/>
      <c r="I176" s="43"/>
      <c r="J176" s="43"/>
      <c r="K176" s="43"/>
      <c r="L176" s="43"/>
      <c r="M176" s="43"/>
      <c r="N176" s="43"/>
      <c r="O176" s="43"/>
      <c r="P176" s="43"/>
      <c r="Q176" s="43"/>
      <c r="R176" s="43"/>
      <c r="S176" s="593"/>
      <c r="T176" s="593"/>
      <c r="U176" s="593"/>
      <c r="V176" s="43"/>
      <c r="W176" s="516"/>
    </row>
    <row r="177" spans="1:23" x14ac:dyDescent="0.35">
      <c r="A177" s="43"/>
      <c r="B177" s="43"/>
      <c r="C177" s="43"/>
      <c r="D177" s="43"/>
      <c r="E177" s="61"/>
      <c r="F177" s="43"/>
      <c r="G177" s="43"/>
      <c r="H177" s="43"/>
      <c r="I177" s="43"/>
      <c r="J177" s="43"/>
      <c r="K177" s="43"/>
      <c r="L177" s="43"/>
      <c r="M177" s="43"/>
      <c r="N177" s="43"/>
      <c r="O177" s="43"/>
      <c r="P177" s="43"/>
      <c r="Q177" s="43"/>
      <c r="R177" s="43"/>
      <c r="S177" s="593"/>
      <c r="T177" s="593"/>
      <c r="U177" s="593"/>
      <c r="V177" s="43"/>
      <c r="W177" s="516"/>
    </row>
    <row r="178" spans="1:23" x14ac:dyDescent="0.35">
      <c r="A178" s="43"/>
      <c r="B178" s="43"/>
      <c r="C178" s="43"/>
      <c r="D178" s="43"/>
      <c r="E178" s="61"/>
      <c r="F178" s="43"/>
      <c r="G178" s="43"/>
      <c r="H178" s="43"/>
      <c r="I178" s="43"/>
      <c r="J178" s="43"/>
      <c r="K178" s="43"/>
      <c r="L178" s="43"/>
      <c r="M178" s="43"/>
      <c r="N178" s="43"/>
      <c r="O178" s="43"/>
      <c r="P178" s="43"/>
      <c r="Q178" s="43"/>
      <c r="R178" s="43"/>
      <c r="S178" s="593"/>
      <c r="T178" s="593"/>
      <c r="U178" s="593"/>
      <c r="V178" s="43"/>
      <c r="W178" s="516"/>
    </row>
    <row r="179" spans="1:23" x14ac:dyDescent="0.35">
      <c r="A179" s="43"/>
      <c r="B179" s="43"/>
      <c r="C179" s="43"/>
      <c r="D179" s="43"/>
      <c r="E179" s="61"/>
      <c r="F179" s="43"/>
      <c r="G179" s="43"/>
      <c r="H179" s="43"/>
      <c r="I179" s="43"/>
      <c r="J179" s="43"/>
      <c r="K179" s="43"/>
      <c r="L179" s="43"/>
      <c r="M179" s="43"/>
      <c r="N179" s="43"/>
      <c r="O179" s="43"/>
      <c r="P179" s="43"/>
      <c r="Q179" s="43"/>
      <c r="R179" s="43"/>
      <c r="S179" s="593"/>
      <c r="T179" s="593"/>
      <c r="U179" s="593"/>
      <c r="V179" s="43"/>
      <c r="W179" s="516"/>
    </row>
    <row r="180" spans="1:23" x14ac:dyDescent="0.35">
      <c r="A180" s="43"/>
      <c r="B180" s="43"/>
      <c r="C180" s="43"/>
      <c r="D180" s="43"/>
      <c r="E180" s="61"/>
      <c r="F180" s="43"/>
      <c r="G180" s="43"/>
      <c r="H180" s="43"/>
      <c r="I180" s="43"/>
      <c r="J180" s="43"/>
      <c r="K180" s="43"/>
      <c r="L180" s="43"/>
      <c r="M180" s="43"/>
      <c r="N180" s="43"/>
      <c r="O180" s="43"/>
      <c r="P180" s="43"/>
      <c r="Q180" s="43"/>
      <c r="R180" s="43"/>
      <c r="S180" s="593"/>
      <c r="T180" s="593"/>
      <c r="U180" s="593"/>
      <c r="V180" s="43"/>
      <c r="W180" s="516"/>
    </row>
    <row r="181" spans="1:23" x14ac:dyDescent="0.35">
      <c r="A181" s="43"/>
      <c r="B181" s="43"/>
      <c r="C181" s="43"/>
      <c r="D181" s="43"/>
      <c r="E181" s="61"/>
      <c r="F181" s="43"/>
      <c r="G181" s="43"/>
      <c r="H181" s="43"/>
      <c r="I181" s="43"/>
      <c r="J181" s="43"/>
      <c r="K181" s="43"/>
      <c r="L181" s="43"/>
      <c r="M181" s="43"/>
      <c r="N181" s="43"/>
      <c r="O181" s="43"/>
      <c r="P181" s="43"/>
      <c r="Q181" s="43"/>
      <c r="R181" s="43"/>
      <c r="S181" s="593"/>
      <c r="T181" s="593"/>
      <c r="U181" s="593"/>
      <c r="V181" s="43"/>
      <c r="W181" s="516"/>
    </row>
    <row r="182" spans="1:23" x14ac:dyDescent="0.35">
      <c r="A182" s="43"/>
      <c r="B182" s="43"/>
      <c r="C182" s="43"/>
      <c r="D182" s="43"/>
      <c r="E182" s="61"/>
      <c r="F182" s="43"/>
      <c r="G182" s="43"/>
      <c r="H182" s="43"/>
      <c r="I182" s="43"/>
      <c r="J182" s="43"/>
      <c r="K182" s="43"/>
      <c r="L182" s="43"/>
      <c r="M182" s="43"/>
      <c r="N182" s="43"/>
      <c r="O182" s="43"/>
      <c r="P182" s="43"/>
      <c r="Q182" s="43"/>
      <c r="R182" s="43"/>
      <c r="S182" s="593"/>
      <c r="T182" s="593"/>
      <c r="U182" s="593"/>
      <c r="V182" s="43"/>
      <c r="W182" s="516"/>
    </row>
    <row r="183" spans="1:23" x14ac:dyDescent="0.35">
      <c r="A183" s="43"/>
      <c r="B183" s="43"/>
      <c r="C183" s="43"/>
      <c r="D183" s="43"/>
      <c r="E183" s="61"/>
      <c r="F183" s="43"/>
      <c r="G183" s="43"/>
      <c r="H183" s="43"/>
      <c r="I183" s="43"/>
      <c r="J183" s="43"/>
      <c r="K183" s="43"/>
      <c r="L183" s="43"/>
      <c r="M183" s="43"/>
      <c r="N183" s="43"/>
      <c r="O183" s="43"/>
      <c r="P183" s="43"/>
      <c r="Q183" s="43"/>
      <c r="R183" s="43"/>
      <c r="S183" s="593"/>
      <c r="T183" s="593"/>
      <c r="U183" s="593"/>
      <c r="V183" s="43"/>
      <c r="W183" s="516"/>
    </row>
    <row r="184" spans="1:23" x14ac:dyDescent="0.35">
      <c r="A184" s="43"/>
      <c r="B184" s="43"/>
      <c r="C184" s="43"/>
      <c r="D184" s="43"/>
      <c r="E184" s="61"/>
      <c r="F184" s="43"/>
      <c r="G184" s="43"/>
      <c r="H184" s="43"/>
      <c r="I184" s="43"/>
      <c r="J184" s="43"/>
      <c r="K184" s="43"/>
      <c r="L184" s="43"/>
      <c r="M184" s="43"/>
      <c r="N184" s="43"/>
      <c r="O184" s="43"/>
      <c r="P184" s="43"/>
      <c r="Q184" s="43"/>
      <c r="R184" s="43"/>
      <c r="S184" s="593"/>
      <c r="T184" s="593"/>
      <c r="U184" s="593"/>
      <c r="V184" s="43"/>
      <c r="W184" s="516"/>
    </row>
    <row r="185" spans="1:23" x14ac:dyDescent="0.35">
      <c r="A185" s="43"/>
      <c r="B185" s="43"/>
      <c r="C185" s="43"/>
      <c r="D185" s="43"/>
      <c r="E185" s="61"/>
      <c r="F185" s="43"/>
      <c r="G185" s="43"/>
      <c r="H185" s="43"/>
      <c r="I185" s="43"/>
      <c r="J185" s="43"/>
      <c r="K185" s="43"/>
      <c r="L185" s="43"/>
      <c r="M185" s="43"/>
      <c r="N185" s="43"/>
      <c r="O185" s="43"/>
      <c r="P185" s="43"/>
      <c r="Q185" s="43"/>
      <c r="R185" s="43"/>
      <c r="S185" s="593"/>
      <c r="T185" s="593"/>
      <c r="U185" s="593"/>
      <c r="V185" s="43"/>
      <c r="W185" s="516"/>
    </row>
    <row r="186" spans="1:23" x14ac:dyDescent="0.35">
      <c r="A186" s="43"/>
      <c r="B186" s="43"/>
      <c r="C186" s="43"/>
      <c r="D186" s="43"/>
      <c r="E186" s="61"/>
      <c r="F186" s="43"/>
      <c r="G186" s="43"/>
      <c r="H186" s="43"/>
      <c r="I186" s="43"/>
      <c r="J186" s="43"/>
      <c r="K186" s="43"/>
      <c r="L186" s="43"/>
      <c r="M186" s="43"/>
      <c r="N186" s="43"/>
      <c r="O186" s="43"/>
      <c r="P186" s="43"/>
      <c r="Q186" s="43"/>
      <c r="R186" s="43"/>
      <c r="S186" s="593"/>
      <c r="T186" s="593"/>
      <c r="U186" s="593"/>
      <c r="V186" s="43"/>
      <c r="W186" s="516"/>
    </row>
    <row r="187" spans="1:23" x14ac:dyDescent="0.35">
      <c r="A187" s="43"/>
      <c r="B187" s="43"/>
      <c r="C187" s="43"/>
      <c r="D187" s="43"/>
      <c r="E187" s="61"/>
      <c r="F187" s="43"/>
      <c r="G187" s="43"/>
      <c r="H187" s="43"/>
      <c r="I187" s="43"/>
      <c r="J187" s="43"/>
      <c r="K187" s="43"/>
      <c r="L187" s="43"/>
      <c r="M187" s="43"/>
      <c r="N187" s="43"/>
      <c r="O187" s="43"/>
      <c r="P187" s="43"/>
      <c r="Q187" s="43"/>
      <c r="R187" s="43"/>
      <c r="S187" s="593"/>
      <c r="T187" s="593"/>
      <c r="U187" s="593"/>
      <c r="V187" s="43"/>
      <c r="W187" s="516"/>
    </row>
    <row r="188" spans="1:23" x14ac:dyDescent="0.35">
      <c r="A188" s="43"/>
      <c r="B188" s="43"/>
      <c r="C188" s="43"/>
      <c r="D188" s="43"/>
      <c r="E188" s="61"/>
      <c r="F188" s="43"/>
      <c r="G188" s="43"/>
      <c r="H188" s="43"/>
      <c r="I188" s="43"/>
      <c r="J188" s="43"/>
      <c r="K188" s="43"/>
      <c r="L188" s="43"/>
      <c r="M188" s="43"/>
      <c r="N188" s="43"/>
      <c r="O188" s="43"/>
      <c r="P188" s="43"/>
      <c r="Q188" s="43"/>
      <c r="R188" s="43"/>
      <c r="S188" s="593"/>
      <c r="T188" s="593"/>
      <c r="U188" s="593"/>
      <c r="V188" s="43"/>
      <c r="W188" s="516"/>
    </row>
    <row r="189" spans="1:23" x14ac:dyDescent="0.35">
      <c r="A189" s="43"/>
      <c r="B189" s="43"/>
      <c r="C189" s="43"/>
      <c r="D189" s="43"/>
      <c r="E189" s="61"/>
      <c r="F189" s="43"/>
      <c r="G189" s="43"/>
      <c r="H189" s="43"/>
      <c r="I189" s="43"/>
      <c r="J189" s="43"/>
      <c r="K189" s="43"/>
      <c r="L189" s="43"/>
      <c r="M189" s="43"/>
      <c r="N189" s="43"/>
      <c r="O189" s="43"/>
      <c r="P189" s="43"/>
      <c r="Q189" s="43"/>
      <c r="R189" s="43"/>
      <c r="S189" s="593"/>
      <c r="T189" s="593"/>
      <c r="U189" s="593"/>
      <c r="V189" s="43"/>
      <c r="W189" s="516"/>
    </row>
    <row r="190" spans="1:23" x14ac:dyDescent="0.35">
      <c r="A190" s="43"/>
      <c r="B190" s="43"/>
      <c r="C190" s="43"/>
      <c r="D190" s="43"/>
      <c r="E190" s="61"/>
      <c r="F190" s="43"/>
      <c r="G190" s="43"/>
      <c r="H190" s="43"/>
      <c r="I190" s="43"/>
      <c r="J190" s="43"/>
      <c r="K190" s="43"/>
      <c r="L190" s="43"/>
      <c r="M190" s="43"/>
      <c r="N190" s="43"/>
      <c r="O190" s="43"/>
      <c r="P190" s="43"/>
      <c r="Q190" s="43"/>
      <c r="R190" s="43"/>
      <c r="S190" s="593"/>
      <c r="T190" s="593"/>
      <c r="U190" s="593"/>
      <c r="V190" s="43"/>
      <c r="W190" s="516"/>
    </row>
    <row r="191" spans="1:23" x14ac:dyDescent="0.35">
      <c r="A191" s="43"/>
      <c r="B191" s="43"/>
      <c r="C191" s="43"/>
      <c r="D191" s="43"/>
      <c r="E191" s="61"/>
      <c r="F191" s="43"/>
      <c r="G191" s="43"/>
      <c r="H191" s="43"/>
      <c r="I191" s="43"/>
      <c r="J191" s="43"/>
      <c r="K191" s="43"/>
      <c r="L191" s="43"/>
      <c r="M191" s="43"/>
      <c r="N191" s="43"/>
      <c r="O191" s="43"/>
      <c r="P191" s="43"/>
      <c r="Q191" s="43"/>
      <c r="R191" s="43"/>
      <c r="S191" s="593"/>
      <c r="T191" s="593"/>
      <c r="U191" s="593"/>
      <c r="V191" s="43"/>
      <c r="W191" s="516"/>
    </row>
    <row r="192" spans="1:23" x14ac:dyDescent="0.35">
      <c r="A192" s="43"/>
      <c r="B192" s="43"/>
      <c r="C192" s="43"/>
      <c r="D192" s="43"/>
      <c r="E192" s="61"/>
      <c r="F192" s="43"/>
      <c r="G192" s="43"/>
      <c r="H192" s="43"/>
      <c r="I192" s="43"/>
      <c r="J192" s="43"/>
      <c r="K192" s="43"/>
      <c r="L192" s="43"/>
      <c r="M192" s="43"/>
      <c r="N192" s="43"/>
      <c r="O192" s="43"/>
      <c r="P192" s="43"/>
      <c r="Q192" s="43"/>
      <c r="R192" s="43"/>
      <c r="S192" s="593"/>
      <c r="T192" s="593"/>
      <c r="U192" s="593"/>
      <c r="V192" s="43"/>
      <c r="W192" s="516"/>
    </row>
    <row r="193" spans="1:23" x14ac:dyDescent="0.35">
      <c r="A193" s="43"/>
      <c r="B193" s="43"/>
      <c r="C193" s="43"/>
      <c r="D193" s="43"/>
      <c r="E193" s="61"/>
      <c r="F193" s="43"/>
      <c r="G193" s="43"/>
      <c r="H193" s="43"/>
      <c r="I193" s="43"/>
      <c r="J193" s="43"/>
      <c r="K193" s="43"/>
      <c r="L193" s="43"/>
      <c r="M193" s="43"/>
      <c r="N193" s="43"/>
      <c r="O193" s="43"/>
      <c r="P193" s="43"/>
      <c r="Q193" s="43"/>
      <c r="R193" s="43"/>
      <c r="S193" s="593"/>
      <c r="T193" s="593"/>
      <c r="U193" s="593"/>
      <c r="V193" s="43"/>
      <c r="W193" s="516"/>
    </row>
    <row r="194" spans="1:23" x14ac:dyDescent="0.35">
      <c r="A194" s="43"/>
      <c r="B194" s="43"/>
      <c r="C194" s="43"/>
      <c r="D194" s="43"/>
      <c r="E194" s="61"/>
      <c r="F194" s="43"/>
      <c r="G194" s="43"/>
      <c r="H194" s="43"/>
      <c r="I194" s="43"/>
      <c r="J194" s="43"/>
      <c r="K194" s="43"/>
      <c r="L194" s="43"/>
      <c r="M194" s="43"/>
      <c r="N194" s="43"/>
      <c r="O194" s="43"/>
      <c r="P194" s="43"/>
      <c r="Q194" s="43"/>
      <c r="R194" s="43"/>
      <c r="S194" s="593"/>
      <c r="T194" s="593"/>
      <c r="U194" s="593"/>
      <c r="V194" s="43"/>
      <c r="W194" s="516"/>
    </row>
    <row r="195" spans="1:23" x14ac:dyDescent="0.35">
      <c r="A195" s="43"/>
      <c r="B195" s="43"/>
      <c r="C195" s="43"/>
      <c r="D195" s="43"/>
      <c r="E195" s="61"/>
      <c r="F195" s="43"/>
      <c r="G195" s="43"/>
      <c r="H195" s="43"/>
      <c r="I195" s="43"/>
      <c r="J195" s="43"/>
      <c r="K195" s="43"/>
      <c r="L195" s="43"/>
      <c r="M195" s="43"/>
      <c r="N195" s="43"/>
      <c r="O195" s="43"/>
      <c r="P195" s="43"/>
      <c r="Q195" s="43"/>
      <c r="R195" s="43"/>
      <c r="S195" s="593"/>
      <c r="T195" s="593"/>
      <c r="U195" s="593"/>
      <c r="V195" s="43"/>
      <c r="W195" s="516"/>
    </row>
    <row r="196" spans="1:23" x14ac:dyDescent="0.35">
      <c r="A196" s="43"/>
      <c r="B196" s="43"/>
      <c r="C196" s="43"/>
      <c r="D196" s="43"/>
      <c r="E196" s="61"/>
      <c r="F196" s="43"/>
      <c r="G196" s="43"/>
      <c r="H196" s="43"/>
      <c r="I196" s="43"/>
      <c r="J196" s="43"/>
      <c r="K196" s="43"/>
      <c r="L196" s="43"/>
      <c r="M196" s="43"/>
      <c r="N196" s="43"/>
      <c r="O196" s="43"/>
      <c r="P196" s="43"/>
      <c r="Q196" s="43"/>
      <c r="R196" s="43"/>
      <c r="S196" s="593"/>
      <c r="T196" s="593"/>
      <c r="U196" s="593"/>
      <c r="V196" s="43"/>
      <c r="W196" s="516"/>
    </row>
    <row r="197" spans="1:23" x14ac:dyDescent="0.35">
      <c r="A197" s="43"/>
      <c r="B197" s="43"/>
      <c r="C197" s="43"/>
      <c r="D197" s="43"/>
      <c r="E197" s="61"/>
      <c r="F197" s="43"/>
      <c r="G197" s="43"/>
      <c r="H197" s="43"/>
      <c r="I197" s="43"/>
      <c r="J197" s="43"/>
      <c r="K197" s="43"/>
      <c r="L197" s="43"/>
      <c r="M197" s="43"/>
      <c r="N197" s="43"/>
      <c r="O197" s="43"/>
      <c r="P197" s="43"/>
      <c r="Q197" s="43"/>
      <c r="R197" s="43"/>
      <c r="S197" s="593"/>
      <c r="T197" s="593"/>
      <c r="U197" s="593"/>
      <c r="V197" s="43"/>
      <c r="W197" s="516"/>
    </row>
    <row r="198" spans="1:23" x14ac:dyDescent="0.35">
      <c r="A198" s="43"/>
      <c r="B198" s="43"/>
      <c r="C198" s="43"/>
      <c r="D198" s="43"/>
      <c r="E198" s="61"/>
      <c r="F198" s="43"/>
      <c r="G198" s="43"/>
      <c r="H198" s="43"/>
      <c r="I198" s="43"/>
      <c r="J198" s="43"/>
      <c r="K198" s="43"/>
      <c r="L198" s="43"/>
      <c r="M198" s="43"/>
      <c r="N198" s="43"/>
      <c r="O198" s="43"/>
      <c r="P198" s="43"/>
      <c r="Q198" s="43"/>
      <c r="R198" s="43"/>
      <c r="S198" s="593"/>
      <c r="T198" s="593"/>
      <c r="U198" s="593"/>
      <c r="V198" s="43"/>
      <c r="W198" s="516"/>
    </row>
    <row r="199" spans="1:23" x14ac:dyDescent="0.35">
      <c r="A199" s="43"/>
      <c r="B199" s="43"/>
      <c r="C199" s="43"/>
      <c r="D199" s="43"/>
      <c r="E199" s="61"/>
      <c r="F199" s="43"/>
      <c r="G199" s="43"/>
      <c r="H199" s="43"/>
      <c r="I199" s="43"/>
      <c r="J199" s="43"/>
      <c r="K199" s="43"/>
      <c r="L199" s="43"/>
      <c r="M199" s="43"/>
      <c r="N199" s="43"/>
      <c r="O199" s="43"/>
      <c r="P199" s="43"/>
      <c r="Q199" s="43"/>
      <c r="R199" s="43"/>
      <c r="S199" s="593"/>
      <c r="T199" s="593"/>
      <c r="U199" s="593"/>
      <c r="V199" s="43"/>
      <c r="W199" s="516"/>
    </row>
    <row r="200" spans="1:23" x14ac:dyDescent="0.35">
      <c r="A200" s="43"/>
      <c r="B200" s="43"/>
      <c r="C200" s="43"/>
      <c r="D200" s="43"/>
      <c r="E200" s="61"/>
      <c r="F200" s="43"/>
      <c r="G200" s="43"/>
      <c r="H200" s="43"/>
      <c r="I200" s="43"/>
      <c r="J200" s="43"/>
      <c r="K200" s="43"/>
      <c r="L200" s="43"/>
      <c r="M200" s="43"/>
      <c r="N200" s="43"/>
      <c r="O200" s="43"/>
      <c r="P200" s="43"/>
      <c r="Q200" s="43"/>
      <c r="R200" s="43"/>
      <c r="S200" s="593"/>
      <c r="T200" s="593"/>
      <c r="U200" s="593"/>
      <c r="V200" s="43"/>
      <c r="W200" s="516"/>
    </row>
    <row r="201" spans="1:23" x14ac:dyDescent="0.35">
      <c r="A201" s="43"/>
      <c r="B201" s="43"/>
      <c r="C201" s="43"/>
      <c r="D201" s="43"/>
      <c r="E201" s="61"/>
      <c r="F201" s="43"/>
      <c r="G201" s="43"/>
      <c r="H201" s="43"/>
      <c r="I201" s="43"/>
      <c r="J201" s="43"/>
      <c r="K201" s="43"/>
      <c r="L201" s="43"/>
      <c r="M201" s="43"/>
      <c r="N201" s="43"/>
      <c r="O201" s="43"/>
      <c r="P201" s="43"/>
      <c r="Q201" s="43"/>
      <c r="R201" s="43"/>
      <c r="S201" s="593"/>
      <c r="T201" s="593"/>
      <c r="U201" s="593"/>
      <c r="V201" s="43"/>
      <c r="W201" s="516"/>
    </row>
    <row r="202" spans="1:23" x14ac:dyDescent="0.35">
      <c r="A202" s="43"/>
      <c r="B202" s="43"/>
      <c r="C202" s="43"/>
      <c r="D202" s="43"/>
      <c r="E202" s="61"/>
      <c r="F202" s="43"/>
      <c r="G202" s="43"/>
      <c r="H202" s="43"/>
      <c r="I202" s="43"/>
      <c r="J202" s="43"/>
      <c r="K202" s="43"/>
      <c r="L202" s="43"/>
      <c r="M202" s="43"/>
      <c r="N202" s="43"/>
      <c r="O202" s="43"/>
      <c r="P202" s="43"/>
      <c r="Q202" s="43"/>
      <c r="R202" s="43"/>
      <c r="S202" s="593"/>
      <c r="T202" s="593"/>
      <c r="U202" s="593"/>
      <c r="V202" s="43"/>
      <c r="W202" s="516"/>
    </row>
    <row r="203" spans="1:23" x14ac:dyDescent="0.35">
      <c r="A203" s="43"/>
      <c r="B203" s="43"/>
      <c r="C203" s="43"/>
      <c r="D203" s="43"/>
      <c r="E203" s="61"/>
      <c r="F203" s="43"/>
      <c r="G203" s="43"/>
      <c r="H203" s="43"/>
      <c r="I203" s="43"/>
      <c r="J203" s="43"/>
      <c r="K203" s="43"/>
      <c r="L203" s="43"/>
      <c r="M203" s="43"/>
      <c r="N203" s="43"/>
      <c r="O203" s="43"/>
      <c r="P203" s="43"/>
      <c r="Q203" s="43"/>
      <c r="R203" s="43"/>
      <c r="S203" s="593"/>
      <c r="T203" s="593"/>
      <c r="U203" s="593"/>
      <c r="V203" s="43"/>
      <c r="W203" s="516"/>
    </row>
    <row r="204" spans="1:23" x14ac:dyDescent="0.35">
      <c r="A204" s="43"/>
      <c r="B204" s="43"/>
      <c r="C204" s="43"/>
      <c r="D204" s="43"/>
      <c r="E204" s="61"/>
      <c r="F204" s="43"/>
      <c r="G204" s="600"/>
      <c r="H204" s="600"/>
      <c r="I204" s="43"/>
      <c r="J204" s="43"/>
      <c r="K204" s="43"/>
      <c r="L204" s="43"/>
      <c r="M204" s="43"/>
      <c r="N204" s="43"/>
      <c r="O204" s="43"/>
      <c r="P204" s="43"/>
      <c r="Q204" s="43"/>
      <c r="R204" s="43"/>
      <c r="S204" s="593"/>
      <c r="T204" s="593"/>
      <c r="U204" s="593"/>
      <c r="V204" s="43"/>
      <c r="W204" s="516"/>
    </row>
    <row r="205" spans="1:23" x14ac:dyDescent="0.35">
      <c r="A205" s="43"/>
      <c r="B205" s="43"/>
      <c r="C205" s="43"/>
      <c r="D205" s="43"/>
      <c r="E205" s="61"/>
      <c r="F205" s="43"/>
      <c r="G205" s="43"/>
      <c r="H205" s="43"/>
      <c r="I205" s="43"/>
      <c r="J205" s="43"/>
      <c r="K205" s="43"/>
      <c r="L205" s="43"/>
      <c r="M205" s="43"/>
      <c r="N205" s="43"/>
      <c r="O205" s="43"/>
      <c r="P205" s="43"/>
      <c r="Q205" s="43"/>
      <c r="R205" s="43"/>
      <c r="S205" s="593"/>
      <c r="T205" s="593"/>
      <c r="U205" s="593"/>
      <c r="V205" s="43"/>
      <c r="W205" s="516"/>
    </row>
    <row r="206" spans="1:23" x14ac:dyDescent="0.35">
      <c r="A206" s="43"/>
      <c r="B206" s="43"/>
      <c r="C206" s="43"/>
      <c r="D206" s="43"/>
      <c r="E206" s="61"/>
      <c r="F206" s="43"/>
      <c r="G206" s="43"/>
      <c r="H206" s="43"/>
      <c r="I206" s="43"/>
      <c r="J206" s="43"/>
      <c r="K206" s="43"/>
      <c r="L206" s="43"/>
      <c r="M206" s="43"/>
      <c r="N206" s="43"/>
      <c r="O206" s="43"/>
      <c r="P206" s="43"/>
      <c r="Q206" s="43"/>
      <c r="R206" s="43"/>
      <c r="S206" s="593"/>
      <c r="T206" s="593"/>
      <c r="U206" s="593"/>
      <c r="V206" s="43"/>
      <c r="W206" s="516"/>
    </row>
    <row r="207" spans="1:23" x14ac:dyDescent="0.35">
      <c r="A207" s="43"/>
      <c r="B207" s="43"/>
      <c r="C207" s="43"/>
      <c r="D207" s="43"/>
      <c r="E207" s="61"/>
      <c r="F207" s="43"/>
      <c r="G207" s="43"/>
      <c r="H207" s="43"/>
      <c r="I207" s="43"/>
      <c r="J207" s="43"/>
      <c r="K207" s="43"/>
      <c r="L207" s="43"/>
      <c r="M207" s="43"/>
      <c r="N207" s="43"/>
      <c r="O207" s="43"/>
      <c r="P207" s="43"/>
      <c r="Q207" s="43"/>
      <c r="R207" s="43"/>
      <c r="S207" s="593"/>
      <c r="T207" s="593"/>
      <c r="U207" s="593"/>
      <c r="V207" s="43"/>
      <c r="W207" s="516"/>
    </row>
    <row r="208" spans="1:23" x14ac:dyDescent="0.35">
      <c r="A208" s="43"/>
      <c r="B208" s="43"/>
      <c r="C208" s="43"/>
      <c r="D208" s="43"/>
      <c r="E208" s="61"/>
      <c r="F208" s="43"/>
      <c r="G208" s="43"/>
      <c r="H208" s="43"/>
      <c r="I208" s="43"/>
      <c r="J208" s="43"/>
      <c r="K208" s="43"/>
      <c r="L208" s="43"/>
      <c r="M208" s="43"/>
      <c r="N208" s="43"/>
      <c r="O208" s="43"/>
      <c r="P208" s="43"/>
      <c r="Q208" s="43"/>
      <c r="R208" s="43"/>
      <c r="S208" s="593"/>
      <c r="T208" s="593"/>
      <c r="U208" s="593"/>
      <c r="V208" s="43"/>
      <c r="W208" s="516"/>
    </row>
    <row r="209" spans="1:23" x14ac:dyDescent="0.35">
      <c r="A209" s="43"/>
      <c r="B209" s="43"/>
      <c r="C209" s="43"/>
      <c r="D209" s="43"/>
      <c r="E209" s="61"/>
      <c r="F209" s="43"/>
      <c r="G209" s="43"/>
      <c r="H209" s="43"/>
      <c r="I209" s="43"/>
      <c r="J209" s="43"/>
      <c r="K209" s="43"/>
      <c r="L209" s="43"/>
      <c r="M209" s="43"/>
      <c r="N209" s="43"/>
      <c r="O209" s="43"/>
      <c r="P209" s="43"/>
      <c r="Q209" s="43"/>
      <c r="R209" s="43"/>
      <c r="S209" s="593"/>
      <c r="T209" s="593"/>
      <c r="U209" s="593"/>
      <c r="V209" s="43"/>
      <c r="W209" s="516"/>
    </row>
    <row r="210" spans="1:23" x14ac:dyDescent="0.35">
      <c r="A210" s="43"/>
      <c r="B210" s="43"/>
      <c r="C210" s="43"/>
      <c r="D210" s="43"/>
      <c r="E210" s="61"/>
      <c r="F210" s="43"/>
      <c r="G210" s="43"/>
      <c r="H210" s="43"/>
      <c r="I210" s="43"/>
      <c r="J210" s="43"/>
      <c r="K210" s="43"/>
      <c r="L210" s="43"/>
      <c r="M210" s="43"/>
      <c r="N210" s="43"/>
      <c r="O210" s="43"/>
      <c r="P210" s="43"/>
      <c r="Q210" s="43"/>
      <c r="R210" s="43"/>
      <c r="S210" s="593"/>
      <c r="T210" s="593"/>
      <c r="U210" s="593"/>
      <c r="V210" s="43"/>
      <c r="W210" s="516"/>
    </row>
    <row r="211" spans="1:23" x14ac:dyDescent="0.35">
      <c r="A211" s="43"/>
      <c r="B211" s="43"/>
      <c r="C211" s="43"/>
      <c r="D211" s="43"/>
      <c r="E211" s="61"/>
      <c r="F211" s="43"/>
      <c r="G211" s="43"/>
      <c r="H211" s="43"/>
      <c r="I211" s="43"/>
      <c r="J211" s="43"/>
      <c r="K211" s="43"/>
      <c r="L211" s="43"/>
      <c r="M211" s="43"/>
      <c r="N211" s="43"/>
      <c r="O211" s="43"/>
      <c r="P211" s="43"/>
      <c r="Q211" s="43"/>
      <c r="R211" s="43"/>
      <c r="S211" s="593"/>
      <c r="T211" s="593"/>
      <c r="U211" s="593"/>
      <c r="V211" s="43"/>
      <c r="W211" s="516"/>
    </row>
    <row r="212" spans="1:23" x14ac:dyDescent="0.35">
      <c r="A212" s="43"/>
      <c r="B212" s="43"/>
      <c r="C212" s="43"/>
      <c r="D212" s="43"/>
      <c r="E212" s="61"/>
      <c r="F212" s="43"/>
      <c r="G212" s="43"/>
      <c r="H212" s="43"/>
      <c r="I212" s="43"/>
      <c r="J212" s="43"/>
      <c r="K212" s="43"/>
      <c r="L212" s="43"/>
      <c r="M212" s="43"/>
      <c r="N212" s="43"/>
      <c r="O212" s="43"/>
      <c r="P212" s="43"/>
      <c r="Q212" s="43"/>
      <c r="R212" s="43"/>
      <c r="S212" s="593"/>
      <c r="T212" s="593"/>
      <c r="U212" s="593"/>
      <c r="V212" s="43"/>
      <c r="W212" s="516"/>
    </row>
    <row r="213" spans="1:23" x14ac:dyDescent="0.35">
      <c r="A213" s="43"/>
      <c r="B213" s="43"/>
      <c r="C213" s="43"/>
      <c r="D213" s="43"/>
      <c r="E213" s="61"/>
      <c r="F213" s="43"/>
      <c r="G213" s="43"/>
      <c r="H213" s="43"/>
      <c r="I213" s="43"/>
      <c r="J213" s="43"/>
      <c r="K213" s="43"/>
      <c r="L213" s="43"/>
      <c r="M213" s="43"/>
      <c r="N213" s="43"/>
      <c r="O213" s="43"/>
      <c r="P213" s="43"/>
      <c r="Q213" s="43"/>
      <c r="R213" s="43"/>
      <c r="S213" s="593"/>
      <c r="T213" s="593"/>
      <c r="U213" s="593"/>
      <c r="V213" s="43"/>
      <c r="W213" s="516"/>
    </row>
    <row r="214" spans="1:23" x14ac:dyDescent="0.35">
      <c r="A214" s="43"/>
      <c r="B214" s="43"/>
      <c r="C214" s="43"/>
      <c r="D214" s="43"/>
      <c r="E214" s="61"/>
      <c r="F214" s="43"/>
      <c r="G214" s="600"/>
      <c r="H214" s="600"/>
      <c r="I214" s="43"/>
      <c r="J214" s="43"/>
      <c r="K214" s="43"/>
      <c r="L214" s="43"/>
      <c r="M214" s="43"/>
      <c r="N214" s="43"/>
      <c r="O214" s="43"/>
      <c r="P214" s="43"/>
      <c r="Q214" s="43"/>
      <c r="R214" s="43"/>
      <c r="S214" s="593"/>
      <c r="T214" s="593"/>
      <c r="U214" s="593"/>
      <c r="V214" s="43"/>
      <c r="W214" s="516"/>
    </row>
    <row r="215" spans="1:23" x14ac:dyDescent="0.35">
      <c r="A215" s="43"/>
      <c r="B215" s="43"/>
      <c r="C215" s="43"/>
      <c r="D215" s="43"/>
      <c r="E215" s="61"/>
      <c r="F215" s="43"/>
      <c r="G215" s="43"/>
      <c r="H215" s="43"/>
      <c r="I215" s="43"/>
      <c r="J215" s="43"/>
      <c r="K215" s="43"/>
      <c r="L215" s="43"/>
      <c r="M215" s="43"/>
      <c r="N215" s="43"/>
      <c r="O215" s="43"/>
      <c r="P215" s="43"/>
      <c r="Q215" s="43"/>
      <c r="R215" s="43"/>
      <c r="S215" s="593"/>
      <c r="T215" s="593"/>
      <c r="U215" s="593"/>
      <c r="V215" s="43"/>
      <c r="W215" s="516"/>
    </row>
    <row r="216" spans="1:23" x14ac:dyDescent="0.35">
      <c r="A216" s="43"/>
      <c r="B216" s="43"/>
      <c r="C216" s="43"/>
      <c r="D216" s="43"/>
      <c r="E216" s="61"/>
      <c r="F216" s="43"/>
      <c r="G216" s="43"/>
      <c r="H216" s="43"/>
      <c r="I216" s="43"/>
      <c r="J216" s="43"/>
      <c r="K216" s="43"/>
      <c r="L216" s="43"/>
      <c r="M216" s="43"/>
      <c r="N216" s="43"/>
      <c r="O216" s="43"/>
      <c r="P216" s="43"/>
      <c r="Q216" s="43"/>
      <c r="R216" s="43"/>
      <c r="S216" s="593"/>
      <c r="T216" s="593"/>
      <c r="U216" s="593"/>
      <c r="V216" s="43"/>
      <c r="W216" s="516"/>
    </row>
    <row r="217" spans="1:23" x14ac:dyDescent="0.35">
      <c r="A217" s="43"/>
      <c r="B217" s="43"/>
      <c r="C217" s="43"/>
      <c r="D217" s="43"/>
      <c r="E217" s="61"/>
      <c r="F217" s="43"/>
      <c r="G217" s="43"/>
      <c r="H217" s="43"/>
      <c r="I217" s="43"/>
      <c r="J217" s="43"/>
      <c r="K217" s="43"/>
      <c r="L217" s="43"/>
      <c r="M217" s="43"/>
      <c r="N217" s="43"/>
      <c r="O217" s="43"/>
      <c r="P217" s="43"/>
      <c r="Q217" s="43"/>
      <c r="R217" s="43"/>
      <c r="S217" s="593"/>
      <c r="T217" s="593"/>
      <c r="U217" s="593"/>
      <c r="V217" s="43"/>
      <c r="W217" s="516"/>
    </row>
    <row r="218" spans="1:23" x14ac:dyDescent="0.35">
      <c r="A218" s="43"/>
      <c r="B218" s="43"/>
      <c r="C218" s="43"/>
      <c r="D218" s="43"/>
      <c r="E218" s="61"/>
      <c r="F218" s="43"/>
      <c r="G218" s="43"/>
      <c r="H218" s="43"/>
      <c r="I218" s="43"/>
      <c r="J218" s="43"/>
      <c r="K218" s="43"/>
      <c r="L218" s="43"/>
      <c r="M218" s="43"/>
      <c r="N218" s="43"/>
      <c r="O218" s="43"/>
      <c r="P218" s="43"/>
      <c r="Q218" s="43"/>
      <c r="R218" s="43"/>
      <c r="S218" s="593"/>
      <c r="T218" s="593"/>
      <c r="U218" s="593"/>
      <c r="V218" s="43"/>
      <c r="W218" s="516"/>
    </row>
    <row r="219" spans="1:23" x14ac:dyDescent="0.35">
      <c r="A219" s="43"/>
      <c r="B219" s="43"/>
      <c r="C219" s="43"/>
      <c r="D219" s="43"/>
      <c r="E219" s="61"/>
      <c r="F219" s="43"/>
      <c r="G219" s="43"/>
      <c r="H219" s="43"/>
      <c r="I219" s="43"/>
      <c r="J219" s="43"/>
      <c r="K219" s="43"/>
      <c r="L219" s="43"/>
      <c r="M219" s="43"/>
      <c r="N219" s="43"/>
      <c r="O219" s="43"/>
      <c r="P219" s="43"/>
      <c r="Q219" s="43"/>
      <c r="R219" s="43"/>
      <c r="S219" s="593"/>
      <c r="T219" s="593"/>
      <c r="U219" s="593"/>
      <c r="V219" s="43"/>
      <c r="W219" s="516"/>
    </row>
    <row r="220" spans="1:23" x14ac:dyDescent="0.35">
      <c r="A220" s="43"/>
      <c r="B220" s="43"/>
      <c r="C220" s="43"/>
      <c r="D220" s="43"/>
      <c r="E220" s="61"/>
      <c r="F220" s="43"/>
      <c r="G220" s="43"/>
      <c r="H220" s="43"/>
      <c r="I220" s="43"/>
      <c r="J220" s="43"/>
      <c r="K220" s="43"/>
      <c r="L220" s="43"/>
      <c r="M220" s="43"/>
      <c r="N220" s="43"/>
      <c r="O220" s="43"/>
      <c r="P220" s="43"/>
      <c r="Q220" s="43"/>
      <c r="R220" s="43"/>
      <c r="S220" s="593"/>
      <c r="T220" s="593"/>
      <c r="U220" s="593"/>
      <c r="V220" s="43"/>
      <c r="W220" s="516"/>
    </row>
    <row r="221" spans="1:23" x14ac:dyDescent="0.35">
      <c r="A221" s="43"/>
      <c r="B221" s="43"/>
      <c r="C221" s="43"/>
      <c r="D221" s="43"/>
      <c r="E221" s="61"/>
      <c r="F221" s="43"/>
      <c r="G221" s="600"/>
      <c r="H221" s="600"/>
      <c r="I221" s="43"/>
      <c r="J221" s="43"/>
      <c r="K221" s="43"/>
      <c r="L221" s="43"/>
      <c r="M221" s="43"/>
      <c r="N221" s="43"/>
      <c r="O221" s="43"/>
      <c r="P221" s="43"/>
      <c r="Q221" s="43"/>
      <c r="R221" s="43"/>
      <c r="S221" s="593"/>
      <c r="T221" s="593"/>
      <c r="U221" s="593"/>
      <c r="V221" s="43"/>
      <c r="W221" s="516"/>
    </row>
    <row r="222" spans="1:23" x14ac:dyDescent="0.35">
      <c r="A222" s="43"/>
      <c r="B222" s="43"/>
      <c r="C222" s="43"/>
      <c r="D222" s="43"/>
      <c r="E222" s="61"/>
      <c r="F222" s="43"/>
      <c r="G222" s="600"/>
      <c r="H222" s="600"/>
      <c r="I222" s="43"/>
      <c r="J222" s="43"/>
      <c r="K222" s="43"/>
      <c r="L222" s="43"/>
      <c r="M222" s="43"/>
      <c r="N222" s="43"/>
      <c r="O222" s="43"/>
      <c r="P222" s="43"/>
      <c r="Q222" s="43"/>
      <c r="R222" s="43"/>
      <c r="S222" s="593"/>
      <c r="T222" s="593"/>
      <c r="U222" s="593"/>
      <c r="V222" s="43"/>
      <c r="W222" s="516"/>
    </row>
    <row r="223" spans="1:23" x14ac:dyDescent="0.35">
      <c r="A223" s="43"/>
      <c r="B223" s="43"/>
      <c r="C223" s="43"/>
      <c r="D223" s="43"/>
      <c r="E223" s="61"/>
      <c r="F223" s="43"/>
      <c r="G223" s="600"/>
      <c r="H223" s="600"/>
      <c r="I223" s="43"/>
      <c r="J223" s="43"/>
      <c r="K223" s="43"/>
      <c r="L223" s="43"/>
      <c r="M223" s="43"/>
      <c r="N223" s="43"/>
      <c r="O223" s="43"/>
      <c r="P223" s="43"/>
      <c r="Q223" s="43"/>
      <c r="R223" s="43"/>
      <c r="S223" s="593"/>
      <c r="T223" s="593"/>
      <c r="U223" s="593"/>
      <c r="V223" s="43"/>
      <c r="W223" s="516"/>
    </row>
    <row r="224" spans="1:23" x14ac:dyDescent="0.35">
      <c r="A224" s="43"/>
      <c r="B224" s="43"/>
      <c r="C224" s="43"/>
      <c r="D224" s="43"/>
      <c r="E224" s="61"/>
      <c r="F224" s="43"/>
      <c r="G224" s="600"/>
      <c r="H224" s="600"/>
      <c r="I224" s="43"/>
      <c r="J224" s="43"/>
      <c r="K224" s="43"/>
      <c r="L224" s="43"/>
      <c r="M224" s="43"/>
      <c r="N224" s="43"/>
      <c r="O224" s="43"/>
      <c r="P224" s="43"/>
      <c r="Q224" s="43"/>
      <c r="R224" s="43"/>
      <c r="S224" s="593"/>
      <c r="T224" s="593"/>
      <c r="U224" s="593"/>
      <c r="V224" s="43"/>
      <c r="W224" s="516"/>
    </row>
    <row r="225" spans="1:23" x14ac:dyDescent="0.35">
      <c r="A225" s="43"/>
      <c r="B225" s="43"/>
      <c r="C225" s="43"/>
      <c r="D225" s="43"/>
      <c r="E225" s="61"/>
      <c r="F225" s="43"/>
      <c r="G225" s="43"/>
      <c r="H225" s="43"/>
      <c r="I225" s="43"/>
      <c r="J225" s="43"/>
      <c r="K225" s="43"/>
      <c r="L225" s="43"/>
      <c r="M225" s="43"/>
      <c r="N225" s="43"/>
      <c r="O225" s="43"/>
      <c r="P225" s="43"/>
      <c r="Q225" s="43"/>
      <c r="R225" s="43"/>
      <c r="S225" s="593"/>
      <c r="T225" s="593"/>
      <c r="U225" s="593"/>
      <c r="V225" s="43"/>
      <c r="W225" s="516"/>
    </row>
    <row r="226" spans="1:23" x14ac:dyDescent="0.35">
      <c r="A226" s="43"/>
      <c r="B226" s="43"/>
      <c r="C226" s="43"/>
      <c r="D226" s="43"/>
      <c r="E226" s="61"/>
      <c r="F226" s="43"/>
      <c r="G226" s="43"/>
      <c r="H226" s="43"/>
      <c r="I226" s="43"/>
      <c r="J226" s="43"/>
      <c r="K226" s="43"/>
      <c r="L226" s="43"/>
      <c r="M226" s="43"/>
      <c r="N226" s="43"/>
      <c r="O226" s="43"/>
      <c r="P226" s="43"/>
      <c r="Q226" s="43"/>
      <c r="R226" s="43"/>
      <c r="S226" s="593"/>
      <c r="T226" s="593"/>
      <c r="U226" s="593"/>
      <c r="V226" s="43"/>
      <c r="W226" s="516"/>
    </row>
    <row r="227" spans="1:23" x14ac:dyDescent="0.35">
      <c r="A227" s="43"/>
      <c r="B227" s="43"/>
      <c r="C227" s="43"/>
      <c r="D227" s="43"/>
      <c r="E227" s="61"/>
      <c r="F227" s="43"/>
      <c r="G227" s="600"/>
      <c r="H227" s="600"/>
      <c r="I227" s="43"/>
      <c r="J227" s="43"/>
      <c r="K227" s="43"/>
      <c r="L227" s="43"/>
      <c r="M227" s="43"/>
      <c r="N227" s="43"/>
      <c r="O227" s="43"/>
      <c r="P227" s="43"/>
      <c r="Q227" s="43"/>
      <c r="R227" s="43"/>
      <c r="S227" s="593"/>
      <c r="T227" s="593"/>
      <c r="U227" s="593"/>
      <c r="V227" s="43"/>
      <c r="W227" s="516"/>
    </row>
    <row r="228" spans="1:23" x14ac:dyDescent="0.35">
      <c r="A228" s="43"/>
      <c r="B228" s="43"/>
      <c r="C228" s="43"/>
      <c r="D228" s="43"/>
      <c r="E228" s="61"/>
      <c r="F228" s="43"/>
      <c r="G228" s="600"/>
      <c r="H228" s="600"/>
      <c r="I228" s="43"/>
      <c r="J228" s="43"/>
      <c r="K228" s="43"/>
      <c r="L228" s="43"/>
      <c r="M228" s="43"/>
      <c r="N228" s="43"/>
      <c r="O228" s="43"/>
      <c r="P228" s="43"/>
      <c r="Q228" s="43"/>
      <c r="R228" s="43"/>
      <c r="S228" s="593"/>
      <c r="T228" s="593"/>
      <c r="U228" s="593"/>
      <c r="V228" s="43"/>
      <c r="W228" s="516"/>
    </row>
    <row r="229" spans="1:23" x14ac:dyDescent="0.35">
      <c r="A229" s="43"/>
      <c r="B229" s="43"/>
      <c r="C229" s="43"/>
      <c r="D229" s="43"/>
      <c r="E229" s="61"/>
      <c r="F229" s="43"/>
      <c r="G229" s="600"/>
      <c r="H229" s="600"/>
      <c r="I229" s="43"/>
      <c r="J229" s="43"/>
      <c r="K229" s="43"/>
      <c r="L229" s="43"/>
      <c r="M229" s="43"/>
      <c r="N229" s="43"/>
      <c r="O229" s="43"/>
      <c r="P229" s="43"/>
      <c r="Q229" s="43"/>
      <c r="R229" s="43"/>
      <c r="S229" s="593"/>
      <c r="T229" s="593"/>
      <c r="U229" s="593"/>
      <c r="V229" s="43"/>
      <c r="W229" s="516"/>
    </row>
    <row r="230" spans="1:23" x14ac:dyDescent="0.35">
      <c r="A230" s="43"/>
      <c r="B230" s="43"/>
      <c r="C230" s="43"/>
      <c r="D230" s="43"/>
      <c r="E230" s="61"/>
      <c r="F230" s="43"/>
      <c r="G230" s="600"/>
      <c r="H230" s="600"/>
      <c r="I230" s="43"/>
      <c r="J230" s="43"/>
      <c r="K230" s="43"/>
      <c r="L230" s="43"/>
      <c r="M230" s="43"/>
      <c r="N230" s="43"/>
      <c r="O230" s="43"/>
      <c r="P230" s="43"/>
      <c r="Q230" s="43"/>
      <c r="R230" s="43"/>
      <c r="S230" s="593"/>
      <c r="T230" s="593"/>
      <c r="U230" s="593"/>
      <c r="V230" s="43"/>
      <c r="W230" s="516"/>
    </row>
    <row r="231" spans="1:23" x14ac:dyDescent="0.35">
      <c r="A231" s="43"/>
      <c r="B231" s="43"/>
      <c r="C231" s="43"/>
      <c r="D231" s="43"/>
      <c r="E231" s="61"/>
      <c r="F231" s="43"/>
      <c r="G231" s="600"/>
      <c r="H231" s="600"/>
      <c r="I231" s="43"/>
      <c r="J231" s="43"/>
      <c r="K231" s="43"/>
      <c r="L231" s="43"/>
      <c r="M231" s="43"/>
      <c r="N231" s="43"/>
      <c r="O231" s="43"/>
      <c r="P231" s="43"/>
      <c r="Q231" s="43"/>
      <c r="R231" s="43"/>
      <c r="S231" s="593"/>
      <c r="T231" s="593"/>
      <c r="U231" s="593"/>
      <c r="V231" s="43"/>
      <c r="W231" s="516"/>
    </row>
    <row r="232" spans="1:23" x14ac:dyDescent="0.35">
      <c r="A232" s="43"/>
      <c r="B232" s="43"/>
      <c r="C232" s="43"/>
      <c r="D232" s="43"/>
      <c r="E232" s="43"/>
      <c r="F232" s="43"/>
      <c r="G232" s="43"/>
      <c r="H232" s="43"/>
      <c r="I232" s="43"/>
      <c r="J232" s="43"/>
      <c r="K232" s="43"/>
      <c r="L232" s="43"/>
      <c r="M232" s="43"/>
      <c r="N232" s="43"/>
      <c r="O232" s="43"/>
      <c r="P232" s="43"/>
      <c r="Q232" s="43"/>
      <c r="R232" s="43"/>
      <c r="S232" s="593"/>
      <c r="T232" s="593"/>
      <c r="U232" s="593"/>
      <c r="V232" s="43"/>
      <c r="W232" s="516"/>
    </row>
    <row r="233" spans="1:23" x14ac:dyDescent="0.35">
      <c r="A233" s="594"/>
      <c r="B233" s="594"/>
      <c r="C233" s="594"/>
      <c r="D233" s="594" t="s">
        <v>290</v>
      </c>
      <c r="E233" s="595">
        <f>SUM(E5:E231)/1000</f>
        <v>9.6820000000000004</v>
      </c>
      <c r="F233" s="596"/>
      <c r="G233" s="597"/>
      <c r="H233" s="597"/>
      <c r="I233" s="596"/>
      <c r="J233" s="596"/>
      <c r="K233" s="596"/>
      <c r="L233" s="596"/>
      <c r="M233" s="596"/>
      <c r="N233" s="596"/>
      <c r="O233" s="596"/>
      <c r="P233" s="596"/>
      <c r="Q233" s="615">
        <f>SUM(Q5:Q232)/1000</f>
        <v>4.3499999999999996</v>
      </c>
      <c r="R233" s="596"/>
      <c r="S233" s="598"/>
      <c r="T233" s="598"/>
      <c r="U233" s="598"/>
      <c r="V233" s="596"/>
      <c r="W233" s="607"/>
    </row>
  </sheetData>
  <conditionalFormatting sqref="B234:B1048576 B2:B3">
    <cfRule type="duplicateValues" dxfId="3697" priority="26"/>
  </conditionalFormatting>
  <conditionalFormatting sqref="C4:C5">
    <cfRule type="duplicateValues" dxfId="3696" priority="30"/>
  </conditionalFormatting>
  <conditionalFormatting sqref="C6:C116">
    <cfRule type="duplicateValues" dxfId="3695" priority="1"/>
  </conditionalFormatting>
  <conditionalFormatting sqref="C35">
    <cfRule type="duplicateValues" dxfId="3694" priority="2"/>
  </conditionalFormatting>
  <conditionalFormatting sqref="C42">
    <cfRule type="duplicateValues" dxfId="3693" priority="3"/>
  </conditionalFormatting>
  <conditionalFormatting sqref="C117:C118">
    <cfRule type="duplicateValues" dxfId="3692" priority="4"/>
  </conditionalFormatting>
  <conditionalFormatting sqref="C119:C136 C139:C231">
    <cfRule type="duplicateValues" dxfId="3691" priority="5"/>
  </conditionalFormatting>
  <conditionalFormatting sqref="C137:C138">
    <cfRule type="duplicateValues" dxfId="3690" priority="6"/>
  </conditionalFormatting>
  <conditionalFormatting sqref="C232:C233">
    <cfRule type="duplicateValues" dxfId="3689" priority="31"/>
  </conditionalFormatting>
  <conditionalFormatting sqref="D36:D66 D4:D34 D69:D116">
    <cfRule type="duplicateValues" dxfId="3688" priority="25"/>
  </conditionalFormatting>
  <conditionalFormatting sqref="D67">
    <cfRule type="duplicateValues" dxfId="3687" priority="23"/>
  </conditionalFormatting>
  <conditionalFormatting sqref="D68">
    <cfRule type="duplicateValues" dxfId="3686" priority="24"/>
  </conditionalFormatting>
  <conditionalFormatting sqref="D117:D118">
    <cfRule type="duplicateValues" dxfId="3685" priority="27"/>
  </conditionalFormatting>
  <conditionalFormatting sqref="D119:D136 D139:D231">
    <cfRule type="duplicateValues" dxfId="3684" priority="29"/>
  </conditionalFormatting>
  <conditionalFormatting sqref="D137:D138">
    <cfRule type="duplicateValues" dxfId="3683" priority="7"/>
  </conditionalFormatting>
  <conditionalFormatting sqref="D232:D233">
    <cfRule type="duplicateValues" dxfId="3682" priority="20"/>
  </conditionalFormatting>
  <conditionalFormatting sqref="S116:U116">
    <cfRule type="duplicateValues" dxfId="3681" priority="21"/>
  </conditionalFormatting>
  <conditionalFormatting sqref="S117:U117">
    <cfRule type="duplicateValues" dxfId="3680" priority="22"/>
  </conditionalFormatting>
  <conditionalFormatting sqref="S119:U119">
    <cfRule type="duplicateValues" dxfId="3679" priority="15"/>
  </conditionalFormatting>
  <conditionalFormatting sqref="S120:U120">
    <cfRule type="duplicateValues" dxfId="3678" priority="14"/>
  </conditionalFormatting>
  <conditionalFormatting sqref="S122:U122">
    <cfRule type="duplicateValues" dxfId="3677" priority="17"/>
  </conditionalFormatting>
  <conditionalFormatting sqref="S123:U123">
    <cfRule type="duplicateValues" dxfId="3676" priority="16"/>
  </conditionalFormatting>
  <conditionalFormatting sqref="S125:U125">
    <cfRule type="duplicateValues" dxfId="3675" priority="19"/>
  </conditionalFormatting>
  <conditionalFormatting sqref="S126:U127">
    <cfRule type="duplicateValues" dxfId="3674" priority="18"/>
  </conditionalFormatting>
  <conditionalFormatting sqref="S128:U128">
    <cfRule type="duplicateValues" dxfId="3673" priority="8"/>
  </conditionalFormatting>
  <conditionalFormatting sqref="S129:U129 S121:U121">
    <cfRule type="duplicateValues" dxfId="3672" priority="28"/>
  </conditionalFormatting>
  <conditionalFormatting sqref="S130:U130">
    <cfRule type="duplicateValues" dxfId="3671" priority="13"/>
  </conditionalFormatting>
  <conditionalFormatting sqref="S131:U131">
    <cfRule type="duplicateValues" dxfId="3670" priority="11"/>
  </conditionalFormatting>
  <conditionalFormatting sqref="S132:U132">
    <cfRule type="duplicateValues" dxfId="3669" priority="9"/>
  </conditionalFormatting>
  <conditionalFormatting sqref="S133:U133">
    <cfRule type="duplicateValues" dxfId="3668" priority="12"/>
  </conditionalFormatting>
  <conditionalFormatting sqref="S134:U134">
    <cfRule type="duplicateValues" dxfId="3667" priority="10"/>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53" zoomScale="67" zoomScaleNormal="67" zoomScaleSheetLayoutView="62" workbookViewId="0">
      <selection activeCell="J68" sqref="J68:V69"/>
    </sheetView>
  </sheetViews>
  <sheetFormatPr defaultColWidth="9.1796875" defaultRowHeight="14.5" x14ac:dyDescent="0.35"/>
  <cols>
    <col min="1" max="1" width="3" style="248" customWidth="1"/>
    <col min="2" max="2" width="7.1796875" style="248" customWidth="1"/>
    <col min="3" max="3" width="6.7265625" style="248" customWidth="1"/>
    <col min="4" max="16" width="7.1796875" style="248" customWidth="1"/>
    <col min="17" max="17" width="7.7265625" style="400" customWidth="1"/>
    <col min="18" max="29" width="7.1796875" style="248" customWidth="1"/>
    <col min="30" max="30" width="6.7265625" style="248" customWidth="1"/>
    <col min="31" max="31" width="6.81640625" style="248" customWidth="1"/>
    <col min="32" max="32" width="1.453125" style="248" customWidth="1"/>
    <col min="33" max="33" width="6.453125" style="248" customWidth="1"/>
    <col min="34" max="34" width="5.7265625" style="248" customWidth="1"/>
    <col min="35" max="36" width="6.54296875" style="248" customWidth="1"/>
    <col min="37" max="37" width="8.81640625" style="248" customWidth="1"/>
    <col min="38" max="38" width="6.7265625" style="248" customWidth="1"/>
    <col min="39" max="39" width="9.1796875" style="248" customWidth="1"/>
    <col min="40" max="16384" width="9.1796875" style="248"/>
  </cols>
  <sheetData>
    <row r="1" spans="1:38" s="228" customFormat="1" ht="15" thickBot="1" x14ac:dyDescent="0.4">
      <c r="A1" s="225"/>
      <c r="B1" s="225"/>
      <c r="C1" s="225"/>
      <c r="D1" s="225"/>
      <c r="E1" s="225"/>
      <c r="F1" s="225"/>
      <c r="G1" s="225"/>
      <c r="H1" s="225"/>
      <c r="I1" s="225"/>
      <c r="J1" s="225"/>
      <c r="K1" s="225"/>
      <c r="L1" s="225"/>
      <c r="M1" s="225"/>
      <c r="N1" s="225"/>
      <c r="O1" s="225"/>
      <c r="P1" s="225"/>
      <c r="Q1" s="226"/>
      <c r="R1" s="225"/>
      <c r="S1" s="225"/>
      <c r="T1" s="225"/>
      <c r="U1" s="225"/>
      <c r="V1" s="225"/>
      <c r="W1" s="225"/>
      <c r="X1" s="225"/>
      <c r="Y1" s="225"/>
      <c r="Z1" s="225"/>
      <c r="AA1" s="225"/>
      <c r="AB1" s="225"/>
      <c r="AC1" s="225"/>
      <c r="AD1" s="225"/>
      <c r="AE1" s="225"/>
      <c r="AF1" s="225"/>
      <c r="AG1" s="225"/>
      <c r="AH1" s="225"/>
      <c r="AI1" s="225"/>
      <c r="AJ1" s="225"/>
      <c r="AK1" s="225"/>
      <c r="AL1" s="227"/>
    </row>
    <row r="2" spans="1:38" s="228" customFormat="1" ht="18" customHeight="1" x14ac:dyDescent="0.35">
      <c r="A2" s="225"/>
      <c r="B2" s="229"/>
      <c r="C2" s="230"/>
      <c r="D2" s="230"/>
      <c r="E2" s="231"/>
      <c r="F2" s="230"/>
      <c r="G2" s="230"/>
      <c r="H2" s="230"/>
      <c r="I2" s="230"/>
      <c r="J2" s="230"/>
      <c r="K2" s="230"/>
      <c r="L2" s="230"/>
      <c r="M2" s="809" t="s">
        <v>606</v>
      </c>
      <c r="N2" s="809"/>
      <c r="O2" s="809"/>
      <c r="P2" s="809"/>
      <c r="Q2" s="809"/>
      <c r="R2" s="809"/>
      <c r="S2" s="230"/>
      <c r="T2" s="230"/>
      <c r="U2" s="810"/>
      <c r="V2" s="812"/>
      <c r="W2" s="810"/>
      <c r="X2" s="810"/>
      <c r="Y2" s="810"/>
      <c r="Z2" s="810"/>
      <c r="AA2" s="810"/>
      <c r="AB2" s="810"/>
      <c r="AC2" s="810"/>
      <c r="AD2" s="810"/>
      <c r="AE2" s="810"/>
      <c r="AF2" s="810"/>
      <c r="AG2" s="810"/>
      <c r="AH2" s="810"/>
      <c r="AI2" s="810"/>
      <c r="AJ2" s="810"/>
      <c r="AK2" s="814"/>
      <c r="AL2" s="227"/>
    </row>
    <row r="3" spans="1:38" s="228" customFormat="1" ht="18.5" x14ac:dyDescent="0.35">
      <c r="A3" s="225"/>
      <c r="B3" s="232"/>
      <c r="C3" s="404"/>
      <c r="D3" s="404"/>
      <c r="E3" s="404"/>
      <c r="F3" s="404"/>
      <c r="G3" s="404"/>
      <c r="H3" s="404"/>
      <c r="I3" s="404"/>
      <c r="J3" s="404"/>
      <c r="K3" s="404"/>
      <c r="L3" s="404"/>
      <c r="M3" s="404"/>
      <c r="N3" s="404"/>
      <c r="O3" s="404"/>
      <c r="P3" s="404"/>
      <c r="Q3" s="405"/>
      <c r="R3" s="404"/>
      <c r="S3" s="404"/>
      <c r="T3" s="404"/>
      <c r="U3" s="811"/>
      <c r="V3" s="813"/>
      <c r="W3" s="811"/>
      <c r="X3" s="811"/>
      <c r="Y3" s="811"/>
      <c r="Z3" s="811"/>
      <c r="AA3" s="811"/>
      <c r="AB3" s="811"/>
      <c r="AC3" s="811"/>
      <c r="AD3" s="811"/>
      <c r="AE3" s="811"/>
      <c r="AF3" s="811"/>
      <c r="AG3" s="811"/>
      <c r="AH3" s="811"/>
      <c r="AI3" s="811"/>
      <c r="AJ3" s="811"/>
      <c r="AK3" s="815"/>
      <c r="AL3" s="227"/>
    </row>
    <row r="4" spans="1:38" s="228" customFormat="1" ht="18.5" x14ac:dyDescent="0.35">
      <c r="A4" s="225"/>
      <c r="B4" s="232"/>
      <c r="C4" s="404"/>
      <c r="D4" s="404"/>
      <c r="E4" s="404"/>
      <c r="F4" s="404"/>
      <c r="G4" s="404"/>
      <c r="H4" s="404"/>
      <c r="I4" s="404"/>
      <c r="J4" s="404"/>
      <c r="K4" s="404"/>
      <c r="L4" s="404"/>
      <c r="M4" s="406"/>
      <c r="N4" s="404"/>
      <c r="O4" s="404"/>
      <c r="P4" s="404"/>
      <c r="Q4" s="405"/>
      <c r="R4" s="404"/>
      <c r="S4" s="404"/>
      <c r="T4" s="404"/>
      <c r="U4" s="811"/>
      <c r="V4" s="407"/>
      <c r="W4" s="404"/>
      <c r="X4" s="404"/>
      <c r="Y4" s="404"/>
      <c r="Z4" s="404"/>
      <c r="AA4" s="404"/>
      <c r="AB4" s="404"/>
      <c r="AC4" s="404"/>
      <c r="AD4" s="404"/>
      <c r="AE4" s="404"/>
      <c r="AF4" s="404"/>
      <c r="AG4" s="404"/>
      <c r="AH4" s="404"/>
      <c r="AI4" s="404"/>
      <c r="AJ4" s="404"/>
      <c r="AK4" s="233"/>
      <c r="AL4" s="227"/>
    </row>
    <row r="5" spans="1:38" s="228" customFormat="1" ht="18.5" x14ac:dyDescent="0.35">
      <c r="A5" s="225"/>
      <c r="B5" s="234" t="s">
        <v>607</v>
      </c>
      <c r="C5" s="408"/>
      <c r="D5" s="816">
        <v>46079</v>
      </c>
      <c r="E5" s="816"/>
      <c r="F5" s="816"/>
      <c r="G5" s="816"/>
      <c r="H5" s="816"/>
      <c r="I5" s="816"/>
      <c r="J5" s="409"/>
      <c r="K5" s="409"/>
      <c r="L5" s="409"/>
      <c r="M5" s="409"/>
      <c r="N5" s="409"/>
      <c r="O5" s="409"/>
      <c r="P5" s="409"/>
      <c r="Q5" s="410"/>
      <c r="R5" s="409"/>
      <c r="S5" s="409"/>
      <c r="T5" s="409"/>
      <c r="U5" s="817"/>
      <c r="V5" s="817"/>
      <c r="W5" s="404"/>
      <c r="X5" s="404"/>
      <c r="Y5" s="404"/>
      <c r="Z5" s="404"/>
      <c r="AA5" s="404"/>
      <c r="AB5" s="404"/>
      <c r="AC5" s="404"/>
      <c r="AD5" s="404"/>
      <c r="AE5" s="404"/>
      <c r="AF5" s="404"/>
      <c r="AG5" s="404"/>
      <c r="AH5" s="404"/>
      <c r="AI5" s="404"/>
      <c r="AJ5" s="404"/>
      <c r="AK5" s="235"/>
      <c r="AL5" s="227"/>
    </row>
    <row r="6" spans="1:38" s="228" customFormat="1" ht="18.5" x14ac:dyDescent="0.35">
      <c r="A6" s="225"/>
      <c r="B6" s="234" t="s">
        <v>608</v>
      </c>
      <c r="C6" s="408"/>
      <c r="D6" s="225"/>
      <c r="E6" s="408" t="s">
        <v>609</v>
      </c>
      <c r="F6" s="408"/>
      <c r="G6" s="408"/>
      <c r="H6" s="408"/>
      <c r="I6" s="408"/>
      <c r="J6" s="408"/>
      <c r="K6" s="408"/>
      <c r="L6" s="408"/>
      <c r="M6" s="408"/>
      <c r="N6" s="408"/>
      <c r="O6" s="408"/>
      <c r="P6" s="408"/>
      <c r="Q6" s="405"/>
      <c r="R6" s="408"/>
      <c r="S6" s="408"/>
      <c r="T6" s="408"/>
      <c r="U6" s="408"/>
      <c r="V6" s="411"/>
      <c r="W6" s="408"/>
      <c r="X6" s="408"/>
      <c r="Y6" s="408"/>
      <c r="Z6" s="408"/>
      <c r="AA6" s="408"/>
      <c r="AB6" s="408"/>
      <c r="AC6" s="408"/>
      <c r="AD6" s="408"/>
      <c r="AE6" s="408"/>
      <c r="AF6" s="408"/>
      <c r="AG6" s="408"/>
      <c r="AH6" s="408"/>
      <c r="AI6" s="408"/>
      <c r="AJ6" s="408"/>
      <c r="AK6" s="236"/>
      <c r="AL6" s="227"/>
    </row>
    <row r="7" spans="1:38" s="228" customFormat="1" ht="15.5" x14ac:dyDescent="0.35">
      <c r="A7" s="225"/>
      <c r="B7" s="234" t="s">
        <v>610</v>
      </c>
      <c r="C7" s="408"/>
      <c r="D7" s="408"/>
      <c r="E7" s="225"/>
      <c r="F7" s="796" t="s">
        <v>611</v>
      </c>
      <c r="G7" s="796"/>
      <c r="H7" s="796"/>
      <c r="I7" s="796"/>
      <c r="J7" s="796"/>
      <c r="K7" s="408"/>
      <c r="L7" s="408"/>
      <c r="M7" s="408"/>
      <c r="N7" s="408"/>
      <c r="O7" s="408"/>
      <c r="P7" s="408"/>
      <c r="Q7" s="405"/>
      <c r="R7" s="408"/>
      <c r="S7" s="408"/>
      <c r="T7" s="408"/>
      <c r="U7" s="408"/>
      <c r="V7" s="408"/>
      <c r="W7" s="408"/>
      <c r="X7" s="408"/>
      <c r="Y7" s="408"/>
      <c r="Z7" s="408"/>
      <c r="AA7" s="408"/>
      <c r="AB7" s="408"/>
      <c r="AC7" s="408"/>
      <c r="AD7" s="408"/>
      <c r="AE7" s="408"/>
      <c r="AF7" s="408"/>
      <c r="AG7" s="408"/>
      <c r="AH7" s="408"/>
      <c r="AI7" s="408"/>
      <c r="AJ7" s="408"/>
      <c r="AK7" s="236"/>
      <c r="AL7" s="227"/>
    </row>
    <row r="8" spans="1:38" s="228" customFormat="1" ht="15" thickBot="1" x14ac:dyDescent="0.4">
      <c r="A8" s="225"/>
      <c r="B8" s="237" t="s">
        <v>612</v>
      </c>
      <c r="C8" s="238"/>
      <c r="D8" s="238"/>
      <c r="E8" s="239"/>
      <c r="F8" s="238" t="s">
        <v>613</v>
      </c>
      <c r="G8" s="238"/>
      <c r="H8" s="238"/>
      <c r="I8" s="238"/>
      <c r="J8" s="238"/>
      <c r="K8" s="238"/>
      <c r="L8" s="238"/>
      <c r="M8" s="238"/>
      <c r="N8" s="238"/>
      <c r="O8" s="238"/>
      <c r="P8" s="238"/>
      <c r="Q8" s="240"/>
      <c r="R8" s="238"/>
      <c r="S8" s="238"/>
      <c r="T8" s="238"/>
      <c r="U8" s="238"/>
      <c r="V8" s="238"/>
      <c r="W8" s="238"/>
      <c r="X8" s="238"/>
      <c r="Y8" s="238"/>
      <c r="Z8" s="238"/>
      <c r="AA8" s="238"/>
      <c r="AB8" s="238"/>
      <c r="AC8" s="238"/>
      <c r="AD8" s="238"/>
      <c r="AE8" s="238"/>
      <c r="AF8" s="238"/>
      <c r="AG8" s="408"/>
      <c r="AH8" s="408"/>
      <c r="AI8" s="408"/>
      <c r="AJ8" s="408"/>
      <c r="AK8" s="241"/>
      <c r="AL8" s="227"/>
    </row>
    <row r="9" spans="1:38" s="228" customFormat="1" x14ac:dyDescent="0.35">
      <c r="A9" s="225"/>
      <c r="B9" s="234"/>
      <c r="C9" s="408"/>
      <c r="D9" s="408"/>
      <c r="E9" s="225"/>
      <c r="F9" s="408"/>
      <c r="G9" s="408"/>
      <c r="H9" s="408"/>
      <c r="I9" s="408"/>
      <c r="J9" s="408"/>
      <c r="K9" s="408"/>
      <c r="L9" s="408"/>
      <c r="M9" s="408"/>
      <c r="N9" s="408"/>
      <c r="O9" s="408"/>
      <c r="P9" s="408"/>
      <c r="Q9" s="405"/>
      <c r="R9" s="408"/>
      <c r="S9" s="408"/>
      <c r="T9" s="408"/>
      <c r="U9" s="408"/>
      <c r="V9" s="408"/>
      <c r="W9" s="408"/>
      <c r="X9" s="408"/>
      <c r="Y9" s="408"/>
      <c r="Z9" s="408"/>
      <c r="AA9" s="408"/>
      <c r="AB9" s="408"/>
      <c r="AC9" s="408"/>
      <c r="AD9" s="408"/>
      <c r="AE9" s="408"/>
      <c r="AF9" s="408"/>
      <c r="AG9" s="797" t="s">
        <v>614</v>
      </c>
      <c r="AH9" s="799" t="s">
        <v>615</v>
      </c>
      <c r="AI9" s="799" t="s">
        <v>616</v>
      </c>
      <c r="AJ9" s="799" t="s">
        <v>851</v>
      </c>
      <c r="AK9" s="801" t="s">
        <v>617</v>
      </c>
      <c r="AL9" s="227"/>
    </row>
    <row r="10" spans="1:38" s="228" customFormat="1" ht="15" thickBot="1" x14ac:dyDescent="0.4">
      <c r="A10" s="225"/>
      <c r="B10" s="234"/>
      <c r="C10" s="408"/>
      <c r="D10" s="408"/>
      <c r="E10" s="225"/>
      <c r="F10" s="408"/>
      <c r="G10" s="408"/>
      <c r="H10" s="408"/>
      <c r="I10" s="225"/>
      <c r="J10" s="225"/>
      <c r="K10" s="225"/>
      <c r="L10" s="225"/>
      <c r="M10" s="225"/>
      <c r="N10" s="225"/>
      <c r="O10" s="225"/>
      <c r="P10" s="225"/>
      <c r="Q10" s="225"/>
      <c r="R10" s="225"/>
      <c r="S10" s="225"/>
      <c r="T10" s="225"/>
      <c r="V10" s="412" t="s">
        <v>618</v>
      </c>
      <c r="W10" s="408"/>
      <c r="X10" s="408"/>
      <c r="Y10" s="408"/>
      <c r="Z10" s="408"/>
      <c r="AA10" s="408"/>
      <c r="AB10" s="405"/>
      <c r="AC10" s="408"/>
      <c r="AD10" s="408"/>
      <c r="AE10" s="408"/>
      <c r="AF10" s="408"/>
      <c r="AG10" s="798"/>
      <c r="AH10" s="800"/>
      <c r="AI10" s="800"/>
      <c r="AJ10" s="818"/>
      <c r="AK10" s="802"/>
      <c r="AL10" s="227"/>
    </row>
    <row r="11" spans="1:38" s="228" customFormat="1" ht="15" thickBot="1" x14ac:dyDescent="0.4">
      <c r="A11" s="225"/>
      <c r="B11" s="234"/>
      <c r="C11" s="408"/>
      <c r="D11" s="408"/>
      <c r="E11" s="225"/>
      <c r="F11" s="408"/>
      <c r="G11" s="408"/>
      <c r="H11" s="408"/>
      <c r="I11" s="225"/>
      <c r="J11" s="225"/>
      <c r="K11" s="225"/>
      <c r="L11" s="225"/>
      <c r="M11" s="225"/>
      <c r="N11" s="225"/>
      <c r="O11" s="225"/>
      <c r="P11" s="225"/>
      <c r="Q11" s="225"/>
      <c r="R11" s="225"/>
      <c r="S11" s="225"/>
      <c r="T11" s="408"/>
      <c r="U11" s="412"/>
      <c r="V11" s="412" t="s">
        <v>619</v>
      </c>
      <c r="W11" s="412"/>
      <c r="X11" s="412" t="s">
        <v>620</v>
      </c>
      <c r="Y11" s="412"/>
      <c r="Z11" s="412" t="s">
        <v>621</v>
      </c>
      <c r="AA11" s="412"/>
      <c r="AB11" s="412" t="s">
        <v>622</v>
      </c>
      <c r="AC11" s="412"/>
      <c r="AD11" s="412" t="s">
        <v>623</v>
      </c>
      <c r="AE11" s="408"/>
      <c r="AF11" s="408"/>
      <c r="AG11" s="242">
        <v>4</v>
      </c>
      <c r="AH11" s="243">
        <v>0</v>
      </c>
      <c r="AI11" s="243">
        <v>4</v>
      </c>
      <c r="AJ11" s="580"/>
      <c r="AK11" s="244"/>
      <c r="AL11" s="227"/>
    </row>
    <row r="12" spans="1:38" s="228" customFormat="1" x14ac:dyDescent="0.35">
      <c r="A12" s="225"/>
      <c r="B12" s="234"/>
      <c r="C12" s="408"/>
      <c r="D12" s="408"/>
      <c r="E12" s="225"/>
      <c r="F12" s="408"/>
      <c r="G12" s="408"/>
      <c r="H12" s="408"/>
      <c r="I12" s="225"/>
      <c r="J12" s="225"/>
      <c r="K12" s="225"/>
      <c r="L12" s="225"/>
      <c r="M12" s="225"/>
      <c r="N12" s="225"/>
      <c r="O12" s="225"/>
      <c r="P12" s="225"/>
      <c r="Q12" s="225"/>
      <c r="R12" s="225"/>
      <c r="S12" s="225"/>
      <c r="T12" s="408"/>
      <c r="U12" s="401"/>
      <c r="V12" s="401"/>
      <c r="W12" s="401"/>
      <c r="X12" s="401"/>
      <c r="Y12" s="401"/>
      <c r="Z12" s="401">
        <v>1</v>
      </c>
      <c r="AA12" s="401"/>
      <c r="AB12" s="401">
        <v>1</v>
      </c>
      <c r="AC12" s="401"/>
      <c r="AD12" s="401"/>
      <c r="AE12" s="408"/>
      <c r="AF12" s="408"/>
      <c r="AG12" s="234"/>
      <c r="AH12" s="408"/>
      <c r="AI12" s="408"/>
      <c r="AJ12" s="408"/>
      <c r="AK12" s="241"/>
      <c r="AL12" s="227"/>
    </row>
    <row r="13" spans="1:38" s="228" customFormat="1" ht="15" thickBot="1" x14ac:dyDescent="0.4">
      <c r="A13" s="225"/>
      <c r="B13" s="234"/>
      <c r="C13" s="408"/>
      <c r="D13" s="408"/>
      <c r="E13" s="225"/>
      <c r="F13" s="408"/>
      <c r="G13" s="408"/>
      <c r="H13" s="408"/>
      <c r="I13" s="225"/>
      <c r="J13" s="225"/>
      <c r="K13" s="225"/>
      <c r="L13" s="225"/>
      <c r="M13" s="225"/>
      <c r="N13" s="225"/>
      <c r="O13" s="225"/>
      <c r="P13" s="225"/>
      <c r="Q13" s="225"/>
      <c r="R13" s="225"/>
      <c r="S13" s="225"/>
      <c r="T13" s="408"/>
      <c r="U13" s="401"/>
      <c r="V13" s="401">
        <v>1</v>
      </c>
      <c r="W13" s="401"/>
      <c r="X13" s="401">
        <v>2</v>
      </c>
      <c r="Y13" s="401"/>
      <c r="Z13" s="401">
        <v>3</v>
      </c>
      <c r="AA13" s="401"/>
      <c r="AB13" s="401">
        <v>4</v>
      </c>
      <c r="AC13" s="401"/>
      <c r="AD13" s="401">
        <v>1</v>
      </c>
      <c r="AE13" s="408"/>
      <c r="AF13" s="408"/>
      <c r="AG13" s="234"/>
      <c r="AH13" s="408"/>
      <c r="AI13" s="408"/>
      <c r="AJ13" s="408"/>
      <c r="AK13" s="241"/>
      <c r="AL13" s="227"/>
    </row>
    <row r="14" spans="1:38" s="228" customFormat="1" x14ac:dyDescent="0.35">
      <c r="A14" s="225"/>
      <c r="B14" s="234"/>
      <c r="C14" s="408"/>
      <c r="D14" s="408"/>
      <c r="E14" s="225"/>
      <c r="F14" s="408"/>
      <c r="G14" s="408"/>
      <c r="H14" s="408"/>
      <c r="I14" s="225"/>
      <c r="J14" s="225"/>
      <c r="K14" s="225"/>
      <c r="L14" s="225"/>
      <c r="M14" s="225"/>
      <c r="N14" s="225"/>
      <c r="O14" s="225"/>
      <c r="P14" s="225"/>
      <c r="Q14" s="225"/>
      <c r="R14" s="225"/>
      <c r="S14" s="585" t="s">
        <v>624</v>
      </c>
      <c r="U14" s="413">
        <v>0</v>
      </c>
      <c r="V14" s="803" t="s">
        <v>810</v>
      </c>
      <c r="W14" s="414">
        <v>360</v>
      </c>
      <c r="X14" s="805"/>
      <c r="Y14" s="415">
        <v>420</v>
      </c>
      <c r="Z14" s="807"/>
      <c r="AA14" s="415">
        <v>410</v>
      </c>
      <c r="AB14" s="805"/>
      <c r="AC14" s="415">
        <v>382</v>
      </c>
      <c r="AD14" s="807"/>
      <c r="AE14" s="408"/>
      <c r="AF14" s="408"/>
      <c r="AG14" s="234"/>
      <c r="AH14" s="408"/>
      <c r="AI14" s="408"/>
      <c r="AJ14" s="408"/>
      <c r="AK14" s="241"/>
      <c r="AL14" s="227"/>
    </row>
    <row r="15" spans="1:38" s="228" customFormat="1" x14ac:dyDescent="0.35">
      <c r="A15" s="225"/>
      <c r="B15" s="234"/>
      <c r="C15" s="408"/>
      <c r="D15" s="408"/>
      <c r="E15" s="225"/>
      <c r="F15" s="408"/>
      <c r="G15" s="408"/>
      <c r="H15" s="408"/>
      <c r="I15" s="225"/>
      <c r="J15" s="225"/>
      <c r="K15" s="225"/>
      <c r="L15" s="225"/>
      <c r="M15" s="225"/>
      <c r="N15" s="225"/>
      <c r="O15" s="225"/>
      <c r="P15" s="225"/>
      <c r="Q15" s="225"/>
      <c r="R15" s="225"/>
      <c r="S15" s="225"/>
      <c r="T15" s="408"/>
      <c r="U15" s="402"/>
      <c r="V15" s="804"/>
      <c r="W15" s="402"/>
      <c r="X15" s="806"/>
      <c r="Y15" s="402"/>
      <c r="Z15" s="808"/>
      <c r="AA15" s="402"/>
      <c r="AB15" s="806"/>
      <c r="AC15" s="402"/>
      <c r="AD15" s="808"/>
      <c r="AE15" s="408"/>
      <c r="AF15" s="408"/>
      <c r="AG15" s="234"/>
      <c r="AH15" s="408"/>
      <c r="AI15" s="408"/>
      <c r="AJ15" s="408"/>
      <c r="AK15" s="241"/>
      <c r="AL15" s="227"/>
    </row>
    <row r="16" spans="1:38" s="228" customFormat="1" ht="7" customHeight="1" x14ac:dyDescent="0.35">
      <c r="A16" s="225"/>
      <c r="B16" s="234"/>
      <c r="C16" s="408"/>
      <c r="D16" s="408"/>
      <c r="E16" s="225"/>
      <c r="F16" s="408"/>
      <c r="G16" s="408"/>
      <c r="H16" s="408"/>
      <c r="I16" s="225"/>
      <c r="J16" s="225"/>
      <c r="K16" s="225"/>
      <c r="L16" s="225"/>
      <c r="M16" s="225"/>
      <c r="N16" s="225"/>
      <c r="O16" s="225"/>
      <c r="P16" s="225"/>
      <c r="Q16" s="225"/>
      <c r="R16" s="225"/>
      <c r="S16" s="225"/>
      <c r="T16" s="408"/>
      <c r="U16" s="401"/>
      <c r="V16" s="245">
        <v>0</v>
      </c>
      <c r="W16" s="401"/>
      <c r="X16" s="245">
        <v>0</v>
      </c>
      <c r="Y16" s="401"/>
      <c r="Z16" s="245">
        <v>0</v>
      </c>
      <c r="AA16" s="401"/>
      <c r="AB16" s="245">
        <v>0</v>
      </c>
      <c r="AC16" s="401"/>
      <c r="AD16" s="245">
        <v>0</v>
      </c>
      <c r="AE16" s="408"/>
      <c r="AF16" s="408"/>
      <c r="AG16" s="234"/>
      <c r="AH16" s="408"/>
      <c r="AI16" s="408"/>
      <c r="AJ16" s="408"/>
      <c r="AK16" s="241"/>
      <c r="AL16" s="227"/>
    </row>
    <row r="17" spans="1:38" s="228" customFormat="1" x14ac:dyDescent="0.35">
      <c r="A17" s="225"/>
      <c r="B17" s="234"/>
      <c r="C17" s="408"/>
      <c r="D17" s="408"/>
      <c r="E17" s="225"/>
      <c r="F17" s="408"/>
      <c r="G17" s="408"/>
      <c r="H17" s="408"/>
      <c r="I17" s="225"/>
      <c r="J17" s="225"/>
      <c r="K17" s="225"/>
      <c r="L17" s="225"/>
      <c r="M17" s="225"/>
      <c r="N17" s="225"/>
      <c r="O17" s="225"/>
      <c r="P17" s="225"/>
      <c r="Q17" s="225"/>
      <c r="R17" s="225"/>
      <c r="S17" s="225"/>
      <c r="T17" s="408"/>
      <c r="U17" s="402"/>
      <c r="V17" s="412" t="s">
        <v>126</v>
      </c>
      <c r="W17" s="402"/>
      <c r="X17" s="412" t="s">
        <v>63</v>
      </c>
      <c r="Y17" s="402"/>
      <c r="Z17" s="412" t="s">
        <v>63</v>
      </c>
      <c r="AA17" s="402"/>
      <c r="AB17" s="412" t="s">
        <v>65</v>
      </c>
      <c r="AC17" s="402"/>
      <c r="AD17" s="412" t="s">
        <v>65</v>
      </c>
      <c r="AE17" s="408"/>
      <c r="AF17" s="408"/>
      <c r="AG17" s="234"/>
      <c r="AH17" s="408"/>
      <c r="AI17" s="408"/>
      <c r="AJ17" s="408"/>
      <c r="AK17" s="241"/>
      <c r="AL17" s="227"/>
    </row>
    <row r="18" spans="1:38" s="228" customFormat="1" ht="15" thickBot="1" x14ac:dyDescent="0.4">
      <c r="A18" s="225"/>
      <c r="B18" s="234"/>
      <c r="C18" s="408"/>
      <c r="D18" s="408"/>
      <c r="E18" s="225"/>
      <c r="F18" s="408"/>
      <c r="G18" s="408"/>
      <c r="H18" s="408"/>
      <c r="I18" s="225"/>
      <c r="J18" s="225"/>
      <c r="K18" s="225"/>
      <c r="L18" s="225"/>
      <c r="M18" s="225"/>
      <c r="N18" s="225"/>
      <c r="O18" s="225"/>
      <c r="P18" s="225"/>
      <c r="Q18" s="225"/>
      <c r="R18" s="225"/>
      <c r="S18" s="225"/>
      <c r="T18" s="408"/>
      <c r="U18" s="408"/>
      <c r="W18" s="408"/>
      <c r="X18" s="408"/>
      <c r="Y18" s="408"/>
      <c r="Z18" s="408"/>
      <c r="AA18" s="408"/>
      <c r="AB18" s="405"/>
      <c r="AE18" s="408"/>
      <c r="AF18" s="408"/>
      <c r="AG18" s="234"/>
      <c r="AH18" s="408"/>
      <c r="AI18" s="408"/>
      <c r="AJ18" s="408"/>
      <c r="AK18" s="241"/>
      <c r="AL18" s="227"/>
    </row>
    <row r="19" spans="1:38" s="228" customFormat="1" ht="15" thickBot="1" x14ac:dyDescent="0.4">
      <c r="A19" s="225"/>
      <c r="B19" s="234"/>
      <c r="C19" s="408"/>
      <c r="D19" s="408"/>
      <c r="E19" s="225"/>
      <c r="F19" s="408"/>
      <c r="G19" s="408"/>
      <c r="H19" s="408"/>
      <c r="I19" s="408"/>
      <c r="J19" s="408"/>
      <c r="K19" s="408"/>
      <c r="L19" s="408"/>
      <c r="M19" s="408"/>
      <c r="N19" s="408"/>
      <c r="O19" s="408"/>
      <c r="P19" s="408"/>
      <c r="Q19" s="405"/>
      <c r="R19" s="408"/>
      <c r="S19" s="408"/>
      <c r="T19" s="408"/>
      <c r="U19" s="823" t="s">
        <v>625</v>
      </c>
      <c r="V19" s="824"/>
      <c r="W19" s="824"/>
      <c r="X19" s="824"/>
      <c r="Y19" s="824"/>
      <c r="Z19" s="824"/>
      <c r="AA19" s="824"/>
      <c r="AB19" s="824"/>
      <c r="AC19" s="824"/>
      <c r="AD19" s="824"/>
      <c r="AE19" s="825"/>
      <c r="AF19" s="408"/>
      <c r="AG19" s="234"/>
      <c r="AH19" s="408"/>
      <c r="AI19" s="408"/>
      <c r="AJ19" s="408"/>
      <c r="AK19" s="241"/>
      <c r="AL19" s="227"/>
    </row>
    <row r="20" spans="1:38" s="228" customFormat="1" ht="13.5" customHeight="1" x14ac:dyDescent="0.35">
      <c r="A20" s="225"/>
      <c r="B20" s="265"/>
      <c r="C20" s="416"/>
      <c r="D20" s="402"/>
      <c r="E20" s="417"/>
      <c r="F20" s="402"/>
      <c r="G20" s="417"/>
      <c r="H20" s="402"/>
      <c r="L20" s="418"/>
      <c r="M20" s="418"/>
      <c r="N20" s="418"/>
      <c r="O20" s="418"/>
      <c r="P20" s="418"/>
      <c r="Q20" s="418"/>
      <c r="R20" s="418"/>
      <c r="S20" s="418"/>
      <c r="T20" s="418"/>
      <c r="U20" s="418"/>
      <c r="V20" s="418"/>
      <c r="W20" s="418"/>
      <c r="X20" s="418"/>
      <c r="Y20" s="418"/>
      <c r="Z20" s="418"/>
      <c r="AA20" s="418"/>
      <c r="AB20" s="418"/>
      <c r="AC20" s="418"/>
      <c r="AD20" s="417"/>
      <c r="AE20" s="417"/>
      <c r="AF20" s="225"/>
      <c r="AG20" s="246"/>
      <c r="AH20" s="225"/>
      <c r="AI20" s="225"/>
      <c r="AJ20" s="225"/>
      <c r="AK20" s="247"/>
      <c r="AL20" s="227"/>
    </row>
    <row r="21" spans="1:38" ht="15" thickBot="1" x14ac:dyDescent="0.4">
      <c r="A21" s="402"/>
      <c r="B21" s="265"/>
      <c r="C21" s="401"/>
      <c r="D21" s="402"/>
      <c r="E21" s="401"/>
      <c r="F21" s="402"/>
      <c r="I21" s="401"/>
      <c r="J21" s="412"/>
      <c r="L21" s="402"/>
      <c r="M21" s="419"/>
      <c r="N21" s="402"/>
      <c r="O21" s="401" t="str">
        <f>+LEFT(O28,1)</f>
        <v>D</v>
      </c>
      <c r="P21" s="402"/>
      <c r="Q21" s="401" t="str">
        <f>+LEFT(Q28,1)</f>
        <v>D</v>
      </c>
      <c r="R21" s="401"/>
      <c r="S21" s="420"/>
      <c r="T21" s="402"/>
      <c r="U21" s="401" t="str">
        <f>+LEFT(U28,1)</f>
        <v>D</v>
      </c>
      <c r="V21" s="402"/>
      <c r="W21" s="401" t="str">
        <f>+LEFT(W28,1)</f>
        <v>D</v>
      </c>
      <c r="X21" s="402"/>
      <c r="Y21" s="401" t="str">
        <f>+LEFT(Y28,1)</f>
        <v>D</v>
      </c>
      <c r="Z21" s="402"/>
      <c r="AA21" s="401" t="str">
        <f>+LEFT(AA28,1)</f>
        <v>D</v>
      </c>
      <c r="AB21" s="402"/>
      <c r="AC21" s="401" t="str">
        <f>+LEFT(AC28,1)</f>
        <v>D</v>
      </c>
      <c r="AD21" s="402"/>
      <c r="AE21" s="401" t="str">
        <f>+LEFT(AE28,1)</f>
        <v>D</v>
      </c>
      <c r="AF21" s="402"/>
      <c r="AG21" s="249"/>
      <c r="AH21" s="250"/>
      <c r="AI21" s="250"/>
      <c r="AJ21" s="250"/>
      <c r="AK21" s="251"/>
      <c r="AL21" s="4"/>
    </row>
    <row r="22" spans="1:38" x14ac:dyDescent="0.35">
      <c r="A22" s="402"/>
      <c r="B22" s="316"/>
      <c r="C22" s="412" t="s">
        <v>626</v>
      </c>
      <c r="D22" s="412"/>
      <c r="E22" s="412" t="s">
        <v>627</v>
      </c>
      <c r="F22" s="412"/>
      <c r="G22" s="412" t="s">
        <v>628</v>
      </c>
      <c r="H22" s="412"/>
      <c r="I22" s="412" t="s">
        <v>629</v>
      </c>
      <c r="J22" s="412"/>
      <c r="K22" s="412" t="s">
        <v>630</v>
      </c>
      <c r="L22" s="412"/>
      <c r="M22" s="412" t="s">
        <v>504</v>
      </c>
      <c r="N22" s="412"/>
      <c r="O22" s="412" t="s">
        <v>103</v>
      </c>
      <c r="P22" s="412"/>
      <c r="Q22" s="412" t="s">
        <v>56</v>
      </c>
      <c r="R22" s="412"/>
      <c r="S22" s="421" t="s">
        <v>76</v>
      </c>
      <c r="T22" s="412"/>
      <c r="U22" s="412" t="s">
        <v>62</v>
      </c>
      <c r="V22" s="412"/>
      <c r="W22" s="412" t="s">
        <v>64</v>
      </c>
      <c r="X22" s="412"/>
      <c r="Y22" s="412" t="s">
        <v>95</v>
      </c>
      <c r="Z22" s="412"/>
      <c r="AA22" s="412" t="s">
        <v>112</v>
      </c>
      <c r="AB22" s="412"/>
      <c r="AC22" s="412" t="s">
        <v>100</v>
      </c>
      <c r="AD22" s="412"/>
      <c r="AE22" s="412" t="s">
        <v>122</v>
      </c>
      <c r="AF22" s="402"/>
      <c r="AG22" s="252"/>
      <c r="AH22" s="402"/>
      <c r="AI22" s="402"/>
      <c r="AJ22" s="402"/>
      <c r="AK22" s="422"/>
      <c r="AL22" s="4"/>
    </row>
    <row r="23" spans="1:38" x14ac:dyDescent="0.35">
      <c r="A23" s="403"/>
      <c r="B23" s="270"/>
      <c r="C23" s="401"/>
      <c r="D23" s="401"/>
      <c r="E23" s="401"/>
      <c r="F23" s="401"/>
      <c r="G23" s="401">
        <v>1</v>
      </c>
      <c r="H23" s="401"/>
      <c r="I23" s="401">
        <v>1</v>
      </c>
      <c r="J23" s="401"/>
      <c r="K23" s="401"/>
      <c r="L23" s="401"/>
      <c r="M23" s="401"/>
      <c r="N23" s="401"/>
      <c r="O23" s="401">
        <v>1</v>
      </c>
      <c r="P23" s="401"/>
      <c r="Q23" s="401">
        <v>1</v>
      </c>
      <c r="R23" s="401"/>
      <c r="S23" s="423">
        <v>1</v>
      </c>
      <c r="T23" s="401"/>
      <c r="U23" s="401">
        <v>1</v>
      </c>
      <c r="V23" s="401"/>
      <c r="W23" s="401">
        <v>1</v>
      </c>
      <c r="X23" s="401"/>
      <c r="Y23" s="401">
        <v>1</v>
      </c>
      <c r="Z23" s="401"/>
      <c r="AA23" s="401">
        <v>1</v>
      </c>
      <c r="AB23" s="401"/>
      <c r="AC23" s="401">
        <v>1</v>
      </c>
      <c r="AD23" s="401"/>
      <c r="AE23" s="401"/>
      <c r="AF23" s="402"/>
      <c r="AG23" s="253"/>
      <c r="AH23" s="424"/>
      <c r="AI23" s="425"/>
      <c r="AJ23" s="425"/>
      <c r="AK23" s="422"/>
      <c r="AL23" s="4"/>
    </row>
    <row r="24" spans="1:38" s="255" customFormat="1" ht="15" thickBot="1" x14ac:dyDescent="0.4">
      <c r="A24" s="401"/>
      <c r="B24" s="270"/>
      <c r="C24" s="401">
        <v>1</v>
      </c>
      <c r="D24" s="401"/>
      <c r="E24" s="401">
        <v>2</v>
      </c>
      <c r="F24" s="401"/>
      <c r="G24" s="401">
        <v>3</v>
      </c>
      <c r="H24" s="401"/>
      <c r="I24" s="401">
        <v>4</v>
      </c>
      <c r="J24" s="401"/>
      <c r="K24" s="401">
        <v>1</v>
      </c>
      <c r="L24" s="401"/>
      <c r="M24" s="401">
        <v>2</v>
      </c>
      <c r="N24" s="401"/>
      <c r="O24" s="401">
        <v>3</v>
      </c>
      <c r="P24" s="401"/>
      <c r="Q24" s="401">
        <v>4</v>
      </c>
      <c r="R24" s="401"/>
      <c r="S24" s="423">
        <v>5</v>
      </c>
      <c r="T24" s="401"/>
      <c r="U24" s="401">
        <v>6</v>
      </c>
      <c r="V24" s="401"/>
      <c r="W24" s="401">
        <v>7</v>
      </c>
      <c r="X24" s="401"/>
      <c r="Y24" s="401">
        <v>8</v>
      </c>
      <c r="Z24" s="401"/>
      <c r="AA24" s="401">
        <v>9</v>
      </c>
      <c r="AB24" s="401"/>
      <c r="AC24" s="401">
        <v>10</v>
      </c>
      <c r="AD24" s="401"/>
      <c r="AE24" s="401">
        <v>11</v>
      </c>
      <c r="AF24" s="401"/>
      <c r="AG24" s="254"/>
      <c r="AH24" s="426"/>
      <c r="AI24" s="427"/>
      <c r="AJ24" s="427"/>
      <c r="AK24" s="318"/>
      <c r="AL24" s="4"/>
    </row>
    <row r="25" spans="1:38" ht="15" thickBot="1" x14ac:dyDescent="0.4">
      <c r="A25" s="401"/>
      <c r="B25" s="360">
        <v>338</v>
      </c>
      <c r="C25" s="807"/>
      <c r="D25" s="415">
        <v>370</v>
      </c>
      <c r="E25" s="807"/>
      <c r="F25" s="415">
        <v>380</v>
      </c>
      <c r="G25" s="826"/>
      <c r="H25" s="415">
        <v>400</v>
      </c>
      <c r="I25" s="828"/>
      <c r="J25" s="415">
        <v>418</v>
      </c>
      <c r="K25" s="828"/>
      <c r="L25" s="415">
        <v>418.57900000000001</v>
      </c>
      <c r="M25" s="807"/>
      <c r="N25" s="415">
        <v>425</v>
      </c>
      <c r="O25" s="819" t="s">
        <v>12</v>
      </c>
      <c r="P25" s="415">
        <v>312</v>
      </c>
      <c r="Q25" s="819" t="s">
        <v>12</v>
      </c>
      <c r="R25" s="415">
        <v>381</v>
      </c>
      <c r="S25" s="819" t="s">
        <v>12</v>
      </c>
      <c r="T25" s="415">
        <v>455</v>
      </c>
      <c r="U25" s="819" t="s">
        <v>12</v>
      </c>
      <c r="V25" s="415">
        <v>376</v>
      </c>
      <c r="W25" s="819" t="s">
        <v>12</v>
      </c>
      <c r="X25" s="415">
        <v>401</v>
      </c>
      <c r="Y25" s="821" t="s">
        <v>12</v>
      </c>
      <c r="Z25" s="415">
        <v>428</v>
      </c>
      <c r="AA25" s="819" t="s">
        <v>12</v>
      </c>
      <c r="AB25" s="415">
        <v>357</v>
      </c>
      <c r="AC25" s="819" t="s">
        <v>12</v>
      </c>
      <c r="AD25" s="415">
        <v>335.15800000000002</v>
      </c>
      <c r="AE25" s="819" t="s">
        <v>12</v>
      </c>
      <c r="AF25" s="402"/>
      <c r="AG25" s="256">
        <v>15</v>
      </c>
      <c r="AH25" s="243">
        <v>9</v>
      </c>
      <c r="AI25" s="243">
        <v>15</v>
      </c>
      <c r="AJ25" s="580">
        <v>8</v>
      </c>
      <c r="AK25" s="244">
        <f>L25+N25+P25+R25+T25+V25+X25+Z25+AB25+AD25</f>
        <v>3888.7369999999996</v>
      </c>
      <c r="AL25" s="4"/>
    </row>
    <row r="26" spans="1:38" x14ac:dyDescent="0.35">
      <c r="A26" s="401"/>
      <c r="B26" s="265"/>
      <c r="C26" s="808"/>
      <c r="D26" s="402"/>
      <c r="E26" s="808"/>
      <c r="F26" s="402"/>
      <c r="G26" s="827"/>
      <c r="H26" s="402"/>
      <c r="I26" s="829"/>
      <c r="J26" s="402"/>
      <c r="K26" s="829"/>
      <c r="L26" s="402"/>
      <c r="M26" s="808"/>
      <c r="N26" s="402"/>
      <c r="O26" s="820"/>
      <c r="P26" s="402"/>
      <c r="Q26" s="820"/>
      <c r="R26" s="427"/>
      <c r="S26" s="820"/>
      <c r="T26" s="402"/>
      <c r="U26" s="820"/>
      <c r="V26" s="402"/>
      <c r="W26" s="820"/>
      <c r="X26" s="402"/>
      <c r="Y26" s="822"/>
      <c r="Z26" s="402"/>
      <c r="AA26" s="820"/>
      <c r="AB26" s="402"/>
      <c r="AC26" s="820"/>
      <c r="AD26" s="402"/>
      <c r="AE26" s="820"/>
      <c r="AF26" s="402"/>
      <c r="AG26" s="257"/>
      <c r="AH26" s="428"/>
      <c r="AI26" s="428"/>
      <c r="AJ26" s="428"/>
      <c r="AK26" s="267"/>
      <c r="AL26" s="4"/>
    </row>
    <row r="27" spans="1:38" ht="6" customHeight="1" x14ac:dyDescent="0.35">
      <c r="A27" s="401"/>
      <c r="B27" s="270"/>
      <c r="C27" s="245">
        <v>0</v>
      </c>
      <c r="D27" s="401"/>
      <c r="E27" s="245">
        <v>0</v>
      </c>
      <c r="F27" s="401"/>
      <c r="G27" s="245">
        <v>0</v>
      </c>
      <c r="H27" s="401"/>
      <c r="I27" s="245">
        <v>0</v>
      </c>
      <c r="J27" s="401"/>
      <c r="K27" s="245">
        <v>0</v>
      </c>
      <c r="L27" s="401"/>
      <c r="M27" s="245">
        <v>0</v>
      </c>
      <c r="N27" s="401"/>
      <c r="O27" s="612" t="s">
        <v>12</v>
      </c>
      <c r="P27" s="401"/>
      <c r="Q27" s="513" t="s">
        <v>12</v>
      </c>
      <c r="R27" s="427"/>
      <c r="S27" s="513" t="s">
        <v>12</v>
      </c>
      <c r="T27" s="401"/>
      <c r="U27" s="513" t="s">
        <v>12</v>
      </c>
      <c r="V27" s="401"/>
      <c r="W27" s="245" t="s">
        <v>12</v>
      </c>
      <c r="X27" s="401"/>
      <c r="Y27" s="245" t="s">
        <v>12</v>
      </c>
      <c r="Z27" s="401"/>
      <c r="AA27" s="245" t="s">
        <v>12</v>
      </c>
      <c r="AB27" s="401"/>
      <c r="AC27" s="245" t="s">
        <v>12</v>
      </c>
      <c r="AD27" s="419"/>
      <c r="AE27" s="245" t="s">
        <v>12</v>
      </c>
      <c r="AF27" s="402"/>
      <c r="AG27" s="257"/>
      <c r="AH27" s="428"/>
      <c r="AI27" s="428"/>
      <c r="AJ27" s="428"/>
      <c r="AK27" s="267"/>
      <c r="AL27" s="4"/>
    </row>
    <row r="28" spans="1:38" x14ac:dyDescent="0.35">
      <c r="A28" s="401"/>
      <c r="B28" s="265"/>
      <c r="C28" s="412" t="s">
        <v>65</v>
      </c>
      <c r="D28" s="402"/>
      <c r="E28" s="412" t="s">
        <v>65</v>
      </c>
      <c r="F28" s="402"/>
      <c r="G28" s="412" t="s">
        <v>65</v>
      </c>
      <c r="H28" s="402"/>
      <c r="I28" s="412" t="s">
        <v>63</v>
      </c>
      <c r="J28" s="402"/>
      <c r="K28" s="412" t="s">
        <v>181</v>
      </c>
      <c r="L28" s="402"/>
      <c r="M28" s="412" t="s">
        <v>475</v>
      </c>
      <c r="N28" s="402"/>
      <c r="O28" s="581" t="s">
        <v>77</v>
      </c>
      <c r="P28" s="402"/>
      <c r="Q28" s="581" t="s">
        <v>57</v>
      </c>
      <c r="R28" s="412"/>
      <c r="S28" s="582" t="s">
        <v>77</v>
      </c>
      <c r="T28" s="402"/>
      <c r="U28" s="581" t="s">
        <v>63</v>
      </c>
      <c r="V28" s="402"/>
      <c r="W28" s="581" t="s">
        <v>65</v>
      </c>
      <c r="X28" s="402"/>
      <c r="Y28" s="581" t="s">
        <v>77</v>
      </c>
      <c r="Z28" s="402"/>
      <c r="AA28" s="581" t="s">
        <v>77</v>
      </c>
      <c r="AB28" s="402"/>
      <c r="AC28" s="581" t="s">
        <v>79</v>
      </c>
      <c r="AD28" s="402"/>
      <c r="AE28" s="412" t="s">
        <v>123</v>
      </c>
      <c r="AF28" s="402"/>
      <c r="AG28" s="257"/>
      <c r="AH28" s="428"/>
      <c r="AI28" s="428"/>
      <c r="AJ28" s="428"/>
      <c r="AK28" s="267"/>
      <c r="AL28" s="4"/>
    </row>
    <row r="29" spans="1:38" s="258" customFormat="1" x14ac:dyDescent="0.35">
      <c r="A29" s="403"/>
      <c r="B29" s="268"/>
      <c r="C29" s="429"/>
      <c r="D29" s="429"/>
      <c r="E29" s="429"/>
      <c r="F29" s="429"/>
      <c r="G29" s="430"/>
      <c r="H29" s="430"/>
      <c r="I29" s="430"/>
      <c r="J29" s="403"/>
      <c r="K29" s="429"/>
      <c r="L29" s="429"/>
      <c r="M29" s="429"/>
      <c r="N29" s="429"/>
      <c r="O29" s="430" t="s">
        <v>58</v>
      </c>
      <c r="P29" s="430"/>
      <c r="Q29" s="430" t="s">
        <v>58</v>
      </c>
      <c r="R29" s="430"/>
      <c r="S29" s="431" t="s">
        <v>58</v>
      </c>
      <c r="T29" s="430"/>
      <c r="U29" s="430" t="s">
        <v>58</v>
      </c>
      <c r="V29" s="430"/>
      <c r="W29" s="430" t="s">
        <v>58</v>
      </c>
      <c r="X29" s="430"/>
      <c r="Y29" s="430" t="s">
        <v>58</v>
      </c>
      <c r="Z29" s="430"/>
      <c r="AA29" s="430" t="s">
        <v>58</v>
      </c>
      <c r="AB29" s="430"/>
      <c r="AC29" s="430" t="s">
        <v>101</v>
      </c>
      <c r="AD29" s="430"/>
      <c r="AE29" s="430" t="s">
        <v>101</v>
      </c>
      <c r="AF29" s="403"/>
      <c r="AG29" s="257"/>
      <c r="AH29" s="428"/>
      <c r="AI29" s="428"/>
      <c r="AJ29" s="428"/>
      <c r="AK29" s="271"/>
      <c r="AL29" s="10"/>
    </row>
    <row r="30" spans="1:38" s="258" customFormat="1" ht="15" thickBot="1" x14ac:dyDescent="0.4">
      <c r="A30" s="403"/>
      <c r="B30" s="268"/>
      <c r="C30" s="412"/>
      <c r="D30" s="403"/>
      <c r="E30" s="432"/>
      <c r="F30" s="403"/>
      <c r="I30" s="432"/>
      <c r="J30" s="403"/>
      <c r="K30" s="429"/>
      <c r="L30" s="429"/>
      <c r="M30" s="429"/>
      <c r="N30" s="429"/>
      <c r="O30" s="430"/>
      <c r="P30" s="430"/>
      <c r="Q30" s="430"/>
      <c r="R30" s="430"/>
      <c r="S30" s="431"/>
      <c r="T30" s="430"/>
      <c r="U30" s="430"/>
      <c r="V30" s="430"/>
      <c r="W30" s="430"/>
      <c r="X30" s="430"/>
      <c r="Y30" s="430"/>
      <c r="Z30" s="430"/>
      <c r="AA30" s="430"/>
      <c r="AB30" s="430"/>
      <c r="AC30" s="430"/>
      <c r="AD30" s="430"/>
      <c r="AE30" s="430"/>
      <c r="AF30" s="403"/>
      <c r="AG30" s="257"/>
      <c r="AH30" s="428"/>
      <c r="AI30" s="428"/>
      <c r="AJ30" s="428"/>
      <c r="AK30" s="271"/>
      <c r="AL30" s="10"/>
    </row>
    <row r="31" spans="1:38" s="258" customFormat="1" ht="15" thickBot="1" x14ac:dyDescent="0.4">
      <c r="A31" s="403"/>
      <c r="B31" s="832" t="s">
        <v>625</v>
      </c>
      <c r="C31" s="833"/>
      <c r="D31" s="833"/>
      <c r="E31" s="833"/>
      <c r="F31" s="833"/>
      <c r="G31" s="833"/>
      <c r="H31" s="833"/>
      <c r="I31" s="833"/>
      <c r="J31" s="833"/>
      <c r="K31" s="833"/>
      <c r="L31" s="833"/>
      <c r="M31" s="833"/>
      <c r="N31" s="833"/>
      <c r="O31" s="833"/>
      <c r="P31" s="833"/>
      <c r="Q31" s="833"/>
      <c r="R31" s="833"/>
      <c r="S31" s="833"/>
      <c r="T31" s="833"/>
      <c r="U31" s="833"/>
      <c r="V31" s="833"/>
      <c r="W31" s="833"/>
      <c r="X31" s="833"/>
      <c r="Y31" s="833"/>
      <c r="Z31" s="833"/>
      <c r="AA31" s="833"/>
      <c r="AB31" s="833"/>
      <c r="AC31" s="833"/>
      <c r="AD31" s="833"/>
      <c r="AE31" s="834"/>
      <c r="AF31" s="403"/>
      <c r="AG31" s="257"/>
      <c r="AH31" s="428"/>
      <c r="AI31" s="428"/>
      <c r="AJ31" s="428"/>
      <c r="AK31" s="271"/>
      <c r="AL31" s="10"/>
    </row>
    <row r="32" spans="1:38" x14ac:dyDescent="0.35">
      <c r="B32" s="278"/>
      <c r="C32" s="260"/>
      <c r="D32" s="259"/>
      <c r="E32" s="260"/>
      <c r="F32" s="259"/>
      <c r="G32" s="260"/>
      <c r="H32" s="261"/>
      <c r="I32" s="401"/>
      <c r="J32" s="402"/>
      <c r="K32" s="419"/>
      <c r="L32" s="402"/>
      <c r="M32" s="433" t="s">
        <v>631</v>
      </c>
      <c r="N32" s="258"/>
      <c r="O32" s="433"/>
      <c r="P32" s="433"/>
      <c r="Q32" s="434"/>
      <c r="R32" s="403"/>
      <c r="S32" s="435"/>
      <c r="T32" s="403"/>
      <c r="U32" s="403"/>
      <c r="W32" s="401"/>
      <c r="X32" s="402"/>
      <c r="Y32" s="401"/>
      <c r="Z32" s="402"/>
      <c r="AA32" s="401"/>
      <c r="AB32" s="402"/>
      <c r="AC32" s="401"/>
      <c r="AD32" s="259"/>
      <c r="AE32" s="260"/>
      <c r="AF32" s="259"/>
      <c r="AG32" s="262"/>
      <c r="AH32" s="263"/>
      <c r="AI32" s="263"/>
      <c r="AJ32" s="263"/>
      <c r="AK32" s="264"/>
      <c r="AL32" s="4"/>
    </row>
    <row r="33" spans="1:38" x14ac:dyDescent="0.35">
      <c r="A33" s="265"/>
      <c r="B33" s="265"/>
      <c r="C33" s="412" t="s">
        <v>489</v>
      </c>
      <c r="D33" s="412"/>
      <c r="E33" s="412" t="s">
        <v>478</v>
      </c>
      <c r="F33" s="412"/>
      <c r="G33" s="412" t="s">
        <v>432</v>
      </c>
      <c r="H33" s="412"/>
      <c r="I33" s="412" t="s">
        <v>407</v>
      </c>
      <c r="J33" s="412"/>
      <c r="K33" s="412" t="s">
        <v>422</v>
      </c>
      <c r="L33" s="412"/>
      <c r="M33" s="412" t="s">
        <v>222</v>
      </c>
      <c r="N33" s="412"/>
      <c r="O33" s="412" t="s">
        <v>456</v>
      </c>
      <c r="P33" s="412"/>
      <c r="Q33" s="421" t="s">
        <v>457</v>
      </c>
      <c r="R33" s="412"/>
      <c r="S33" s="412" t="s">
        <v>225</v>
      </c>
      <c r="T33" s="412"/>
      <c r="U33" s="412" t="s">
        <v>212</v>
      </c>
      <c r="V33" s="412"/>
      <c r="W33" s="412" t="s">
        <v>493</v>
      </c>
      <c r="X33" s="412"/>
      <c r="Y33" s="412" t="s">
        <v>632</v>
      </c>
      <c r="Z33" s="412"/>
      <c r="AA33" s="412" t="s">
        <v>230</v>
      </c>
      <c r="AB33" s="412"/>
      <c r="AC33" s="412" t="s">
        <v>129</v>
      </c>
      <c r="AD33" s="412"/>
      <c r="AE33" s="412" t="s">
        <v>109</v>
      </c>
      <c r="AF33" s="402"/>
      <c r="AG33" s="266"/>
      <c r="AH33" s="436"/>
      <c r="AI33" s="436"/>
      <c r="AJ33" s="436"/>
      <c r="AK33" s="267"/>
      <c r="AL33" s="4"/>
    </row>
    <row r="34" spans="1:38" x14ac:dyDescent="0.35">
      <c r="A34" s="268"/>
      <c r="B34" s="270"/>
      <c r="C34" s="401">
        <v>0</v>
      </c>
      <c r="D34" s="401"/>
      <c r="E34" s="401">
        <v>0</v>
      </c>
      <c r="F34" s="401"/>
      <c r="G34" s="401">
        <v>0</v>
      </c>
      <c r="H34" s="401"/>
      <c r="I34" s="401">
        <v>0</v>
      </c>
      <c r="J34" s="401"/>
      <c r="K34" s="401">
        <v>0</v>
      </c>
      <c r="L34" s="401"/>
      <c r="M34" s="401">
        <v>0</v>
      </c>
      <c r="N34" s="401"/>
      <c r="O34" s="401">
        <v>0</v>
      </c>
      <c r="P34" s="401"/>
      <c r="Q34" s="423"/>
      <c r="R34" s="401"/>
      <c r="S34" s="401">
        <v>0</v>
      </c>
      <c r="T34" s="401"/>
      <c r="U34" s="401"/>
      <c r="V34" s="401"/>
      <c r="W34" s="401">
        <v>0</v>
      </c>
      <c r="X34" s="401"/>
      <c r="Y34" s="401">
        <v>0</v>
      </c>
      <c r="Z34" s="401"/>
      <c r="AA34" s="401">
        <v>0</v>
      </c>
      <c r="AB34" s="401"/>
      <c r="AC34" s="401">
        <v>0</v>
      </c>
      <c r="AD34" s="401"/>
      <c r="AE34" s="401">
        <v>0</v>
      </c>
      <c r="AF34" s="402"/>
      <c r="AG34" s="269"/>
      <c r="AH34" s="437"/>
      <c r="AI34" s="438"/>
      <c r="AJ34" s="438"/>
      <c r="AK34" s="267"/>
      <c r="AL34" s="4"/>
    </row>
    <row r="35" spans="1:38" s="255" customFormat="1" ht="15" thickBot="1" x14ac:dyDescent="0.4">
      <c r="A35" s="270">
        <v>11</v>
      </c>
      <c r="B35" s="270"/>
      <c r="C35" s="401">
        <v>12</v>
      </c>
      <c r="D35" s="401"/>
      <c r="E35" s="401">
        <v>13</v>
      </c>
      <c r="F35" s="401"/>
      <c r="G35" s="401">
        <v>14</v>
      </c>
      <c r="H35" s="401"/>
      <c r="I35" s="401">
        <v>15</v>
      </c>
      <c r="J35" s="401"/>
      <c r="K35" s="401">
        <v>16</v>
      </c>
      <c r="L35" s="401"/>
      <c r="M35" s="401">
        <v>17</v>
      </c>
      <c r="N35" s="401"/>
      <c r="O35" s="401">
        <v>18</v>
      </c>
      <c r="P35" s="401"/>
      <c r="Q35" s="423"/>
      <c r="R35" s="401"/>
      <c r="S35" s="401">
        <v>19</v>
      </c>
      <c r="T35" s="401"/>
      <c r="U35" s="401">
        <v>20</v>
      </c>
      <c r="V35" s="401"/>
      <c r="W35" s="401">
        <v>21</v>
      </c>
      <c r="X35" s="401"/>
      <c r="Y35" s="401">
        <v>22</v>
      </c>
      <c r="Z35" s="401"/>
      <c r="AA35" s="401">
        <v>23</v>
      </c>
      <c r="AB35" s="401"/>
      <c r="AC35" s="401">
        <v>24</v>
      </c>
      <c r="AD35" s="401"/>
      <c r="AE35" s="401">
        <v>25</v>
      </c>
      <c r="AF35" s="401"/>
      <c r="AG35" s="269"/>
      <c r="AH35" s="437"/>
      <c r="AI35" s="439"/>
      <c r="AJ35" s="439"/>
      <c r="AK35" s="267"/>
      <c r="AL35" s="4"/>
    </row>
    <row r="36" spans="1:38" ht="15" thickBot="1" x14ac:dyDescent="0.4">
      <c r="A36" s="270"/>
      <c r="B36" s="360">
        <v>461.16399999999999</v>
      </c>
      <c r="C36" s="828"/>
      <c r="D36" s="415">
        <v>373</v>
      </c>
      <c r="E36" s="828"/>
      <c r="F36" s="415">
        <v>334.67</v>
      </c>
      <c r="G36" s="828"/>
      <c r="H36" s="415">
        <v>321.14999999999998</v>
      </c>
      <c r="I36" s="828"/>
      <c r="J36" s="415">
        <v>391</v>
      </c>
      <c r="K36" s="828"/>
      <c r="L36" s="415">
        <v>388</v>
      </c>
      <c r="M36" s="828"/>
      <c r="N36" s="415">
        <v>392</v>
      </c>
      <c r="O36" s="828"/>
      <c r="P36" s="440">
        <v>293</v>
      </c>
      <c r="Q36" s="828"/>
      <c r="R36" s="415">
        <v>274</v>
      </c>
      <c r="S36" s="828"/>
      <c r="T36" s="415">
        <v>218</v>
      </c>
      <c r="U36" s="830" t="s">
        <v>12</v>
      </c>
      <c r="V36" s="415">
        <v>422</v>
      </c>
      <c r="W36" s="828"/>
      <c r="X36" s="415">
        <v>339</v>
      </c>
      <c r="Y36" s="828"/>
      <c r="Z36" s="415">
        <v>423.63299999999998</v>
      </c>
      <c r="AA36" s="830" t="s">
        <v>12</v>
      </c>
      <c r="AB36" s="415">
        <v>335.19200000000001</v>
      </c>
      <c r="AC36" s="830" t="s">
        <v>12</v>
      </c>
      <c r="AD36" s="415">
        <v>326.577</v>
      </c>
      <c r="AE36" s="830" t="s">
        <v>12</v>
      </c>
      <c r="AF36" s="402"/>
      <c r="AG36" s="256">
        <v>15</v>
      </c>
      <c r="AH36" s="243">
        <v>8</v>
      </c>
      <c r="AI36" s="243">
        <v>15</v>
      </c>
      <c r="AJ36" s="580">
        <v>3</v>
      </c>
      <c r="AK36" s="244">
        <f>B36</f>
        <v>461.16399999999999</v>
      </c>
      <c r="AL36" s="4"/>
    </row>
    <row r="37" spans="1:38" x14ac:dyDescent="0.35">
      <c r="A37" s="270"/>
      <c r="B37" s="265"/>
      <c r="C37" s="829"/>
      <c r="D37" s="402"/>
      <c r="E37" s="829"/>
      <c r="F37" s="402"/>
      <c r="G37" s="829"/>
      <c r="H37" s="402"/>
      <c r="I37" s="829"/>
      <c r="J37" s="402"/>
      <c r="K37" s="829"/>
      <c r="L37" s="402"/>
      <c r="M37" s="829"/>
      <c r="N37" s="402"/>
      <c r="O37" s="829"/>
      <c r="P37" s="427"/>
      <c r="Q37" s="829"/>
      <c r="R37" s="402"/>
      <c r="S37" s="829"/>
      <c r="T37" s="402"/>
      <c r="U37" s="831"/>
      <c r="V37" s="402"/>
      <c r="W37" s="829"/>
      <c r="X37" s="402"/>
      <c r="Y37" s="829"/>
      <c r="Z37" s="402"/>
      <c r="AA37" s="831"/>
      <c r="AB37" s="402"/>
      <c r="AC37" s="831"/>
      <c r="AD37" s="402"/>
      <c r="AE37" s="831"/>
      <c r="AF37" s="402"/>
      <c r="AG37" s="257"/>
      <c r="AH37" s="428"/>
      <c r="AI37" s="428"/>
      <c r="AJ37" s="428"/>
      <c r="AK37" s="267"/>
      <c r="AL37" s="4"/>
    </row>
    <row r="38" spans="1:38" ht="6" customHeight="1" x14ac:dyDescent="0.35">
      <c r="A38" s="270"/>
      <c r="B38" s="265"/>
      <c r="C38" s="513"/>
      <c r="D38" s="401"/>
      <c r="E38" s="245">
        <v>0</v>
      </c>
      <c r="F38" s="401"/>
      <c r="G38" s="245">
        <v>0</v>
      </c>
      <c r="H38" s="401"/>
      <c r="I38" s="513"/>
      <c r="J38" s="401"/>
      <c r="K38" s="245">
        <v>0</v>
      </c>
      <c r="L38" s="401"/>
      <c r="M38" s="245" t="s">
        <v>633</v>
      </c>
      <c r="N38" s="401"/>
      <c r="O38" s="513"/>
      <c r="P38" s="427"/>
      <c r="Q38" s="513"/>
      <c r="R38" s="401"/>
      <c r="S38" s="513"/>
      <c r="T38" s="401"/>
      <c r="U38" s="245" t="s">
        <v>12</v>
      </c>
      <c r="V38" s="401"/>
      <c r="W38" s="245">
        <v>0</v>
      </c>
      <c r="X38" s="401"/>
      <c r="Y38" s="245">
        <v>0</v>
      </c>
      <c r="Z38" s="401"/>
      <c r="AA38" s="245" t="s">
        <v>12</v>
      </c>
      <c r="AB38" s="401"/>
      <c r="AC38" s="245">
        <v>0</v>
      </c>
      <c r="AD38" s="419"/>
      <c r="AE38" s="245" t="s">
        <v>12</v>
      </c>
      <c r="AF38" s="402"/>
      <c r="AG38" s="257"/>
      <c r="AH38" s="428"/>
      <c r="AI38" s="428"/>
      <c r="AJ38" s="428"/>
      <c r="AK38" s="267"/>
      <c r="AL38" s="4"/>
    </row>
    <row r="39" spans="1:38" x14ac:dyDescent="0.35">
      <c r="A39" s="270"/>
      <c r="B39" s="265"/>
      <c r="C39" s="412" t="s">
        <v>511</v>
      </c>
      <c r="D39" s="402"/>
      <c r="E39" s="412" t="s">
        <v>65</v>
      </c>
      <c r="F39" s="402"/>
      <c r="G39" s="412" t="s">
        <v>65</v>
      </c>
      <c r="H39" s="402"/>
      <c r="I39" s="412" t="s">
        <v>65</v>
      </c>
      <c r="J39" s="402"/>
      <c r="K39" s="412" t="s">
        <v>65</v>
      </c>
      <c r="L39" s="402"/>
      <c r="M39" s="468" t="s">
        <v>77</v>
      </c>
      <c r="N39" s="402"/>
      <c r="O39" s="412" t="s">
        <v>468</v>
      </c>
      <c r="P39" s="412"/>
      <c r="Q39" s="441" t="s">
        <v>79</v>
      </c>
      <c r="R39" s="402"/>
      <c r="S39" s="412" t="s">
        <v>181</v>
      </c>
      <c r="T39" s="402"/>
      <c r="U39" s="412" t="s">
        <v>63</v>
      </c>
      <c r="V39" s="402"/>
      <c r="W39" s="581" t="s">
        <v>77</v>
      </c>
      <c r="X39" s="402"/>
      <c r="Y39" s="468" t="s">
        <v>77</v>
      </c>
      <c r="Z39" s="402"/>
      <c r="AA39" s="468" t="s">
        <v>231</v>
      </c>
      <c r="AB39" s="402"/>
      <c r="AC39" s="581" t="s">
        <v>79</v>
      </c>
      <c r="AD39" s="402"/>
      <c r="AE39" s="581" t="s">
        <v>79</v>
      </c>
      <c r="AF39" s="402"/>
      <c r="AG39" s="257"/>
      <c r="AH39" s="428"/>
      <c r="AI39" s="428"/>
      <c r="AJ39" s="428"/>
      <c r="AK39" s="267"/>
      <c r="AL39" s="4"/>
    </row>
    <row r="40" spans="1:38" s="258" customFormat="1" x14ac:dyDescent="0.35">
      <c r="A40" s="268"/>
      <c r="B40" s="268"/>
      <c r="C40" s="435"/>
      <c r="D40" s="435"/>
      <c r="E40" s="435"/>
      <c r="F40" s="435"/>
      <c r="G40" s="435"/>
      <c r="H40" s="435"/>
      <c r="I40" s="435"/>
      <c r="J40" s="435"/>
      <c r="K40" s="435"/>
      <c r="L40" s="435"/>
      <c r="M40" s="435" t="s">
        <v>634</v>
      </c>
      <c r="N40" s="435"/>
      <c r="O40" s="435"/>
      <c r="P40" s="435"/>
      <c r="Q40" s="435"/>
      <c r="R40" s="435"/>
      <c r="S40" s="435" t="s">
        <v>634</v>
      </c>
      <c r="T40" s="429"/>
      <c r="U40" s="430" t="s">
        <v>74</v>
      </c>
      <c r="V40" s="430"/>
      <c r="W40" s="430"/>
      <c r="X40" s="430"/>
      <c r="Y40" s="430"/>
      <c r="Z40" s="403"/>
      <c r="AA40" s="430" t="s">
        <v>74</v>
      </c>
      <c r="AB40" s="430"/>
      <c r="AC40" s="430" t="s">
        <v>74</v>
      </c>
      <c r="AD40" s="430"/>
      <c r="AE40" s="430" t="s">
        <v>91</v>
      </c>
      <c r="AF40" s="403"/>
      <c r="AG40" s="257"/>
      <c r="AH40" s="428"/>
      <c r="AI40" s="428"/>
      <c r="AJ40" s="428"/>
      <c r="AK40" s="271"/>
      <c r="AL40" s="10"/>
    </row>
    <row r="41" spans="1:38" s="258" customFormat="1" ht="15" thickBot="1" x14ac:dyDescent="0.4">
      <c r="A41" s="272"/>
      <c r="B41" s="272"/>
      <c r="C41" s="430"/>
      <c r="D41" s="432"/>
      <c r="E41" s="432"/>
      <c r="F41" s="432"/>
      <c r="G41" s="432"/>
      <c r="H41" s="432"/>
      <c r="I41" s="432"/>
      <c r="J41" s="432"/>
      <c r="K41" s="432"/>
      <c r="L41" s="432"/>
      <c r="M41" s="432"/>
      <c r="N41" s="430"/>
      <c r="O41" s="430"/>
      <c r="P41" s="430"/>
      <c r="Q41" s="431"/>
      <c r="R41" s="429"/>
      <c r="S41" s="430"/>
      <c r="T41" s="430"/>
      <c r="U41" s="430"/>
      <c r="V41" s="430"/>
      <c r="W41" s="430"/>
      <c r="Y41" s="442"/>
      <c r="Z41" s="430"/>
      <c r="AA41" s="430"/>
      <c r="AB41" s="430"/>
      <c r="AC41" s="430"/>
      <c r="AD41" s="430"/>
      <c r="AE41" s="430"/>
      <c r="AF41" s="403"/>
      <c r="AG41" s="257"/>
      <c r="AH41" s="428"/>
      <c r="AI41" s="428"/>
      <c r="AJ41" s="428"/>
      <c r="AK41" s="271"/>
      <c r="AL41" s="10"/>
    </row>
    <row r="42" spans="1:38" s="258" customFormat="1" ht="15" thickBot="1" x14ac:dyDescent="0.4">
      <c r="A42" s="273"/>
      <c r="B42" s="832" t="s">
        <v>625</v>
      </c>
      <c r="C42" s="833"/>
      <c r="D42" s="833"/>
      <c r="E42" s="833"/>
      <c r="F42" s="833"/>
      <c r="G42" s="833"/>
      <c r="H42" s="833"/>
      <c r="I42" s="833"/>
      <c r="J42" s="833"/>
      <c r="K42" s="833"/>
      <c r="L42" s="833"/>
      <c r="M42" s="833"/>
      <c r="N42" s="833"/>
      <c r="O42" s="833"/>
      <c r="P42" s="833"/>
      <c r="Q42" s="833"/>
      <c r="R42" s="833"/>
      <c r="S42" s="833"/>
      <c r="T42" s="833"/>
      <c r="U42" s="833"/>
      <c r="V42" s="833"/>
      <c r="W42" s="833"/>
      <c r="X42" s="833"/>
      <c r="Y42" s="833"/>
      <c r="Z42" s="833"/>
      <c r="AA42" s="833"/>
      <c r="AB42" s="833"/>
      <c r="AC42" s="833"/>
      <c r="AD42" s="833"/>
      <c r="AE42" s="834"/>
      <c r="AF42" s="274"/>
      <c r="AG42" s="275"/>
      <c r="AH42" s="276"/>
      <c r="AI42" s="276"/>
      <c r="AJ42" s="276"/>
      <c r="AK42" s="277"/>
      <c r="AL42" s="10"/>
    </row>
    <row r="43" spans="1:38" x14ac:dyDescent="0.35">
      <c r="A43" s="278"/>
      <c r="B43" s="265"/>
      <c r="C43" s="401" t="s">
        <v>635</v>
      </c>
      <c r="D43" s="402"/>
      <c r="E43" s="401"/>
      <c r="F43" s="402"/>
      <c r="G43" s="401"/>
      <c r="H43" s="412" t="s">
        <v>636</v>
      </c>
      <c r="I43" s="401"/>
      <c r="J43" s="402"/>
      <c r="K43" s="419"/>
      <c r="L43" s="402"/>
      <c r="M43" s="401"/>
      <c r="N43" s="402"/>
      <c r="O43" s="401"/>
      <c r="P43" s="401"/>
      <c r="Q43" s="420"/>
      <c r="R43" s="402"/>
      <c r="S43" s="401"/>
      <c r="T43" s="402"/>
      <c r="U43" s="401"/>
      <c r="V43" s="402"/>
      <c r="W43" s="401"/>
      <c r="X43" s="402"/>
      <c r="Y43" s="442"/>
      <c r="Z43" s="402"/>
      <c r="AA43" s="401"/>
      <c r="AB43" s="402"/>
      <c r="AC43" s="401"/>
      <c r="AD43" s="401"/>
      <c r="AE43" s="401"/>
      <c r="AF43" s="259"/>
      <c r="AG43" s="262"/>
      <c r="AH43" s="263"/>
      <c r="AI43" s="263"/>
      <c r="AJ43" s="263"/>
      <c r="AK43" s="264"/>
      <c r="AL43" s="4"/>
    </row>
    <row r="44" spans="1:38" x14ac:dyDescent="0.35">
      <c r="A44" s="265"/>
      <c r="B44" s="265"/>
      <c r="C44" s="412" t="s">
        <v>131</v>
      </c>
      <c r="D44" s="412"/>
      <c r="E44" s="412" t="s">
        <v>85</v>
      </c>
      <c r="F44" s="412"/>
      <c r="G44" s="412" t="s">
        <v>445</v>
      </c>
      <c r="H44" s="412"/>
      <c r="I44" s="412" t="s">
        <v>637</v>
      </c>
      <c r="J44" s="412"/>
      <c r="K44" s="412" t="s">
        <v>78</v>
      </c>
      <c r="L44" s="412"/>
      <c r="M44" s="412" t="s">
        <v>90</v>
      </c>
      <c r="N44" s="412"/>
      <c r="O44" s="412" t="s">
        <v>156</v>
      </c>
      <c r="P44" s="412"/>
      <c r="Q44" s="421" t="s">
        <v>89</v>
      </c>
      <c r="R44" s="412"/>
      <c r="S44" s="412" t="s">
        <v>167</v>
      </c>
      <c r="T44" s="412"/>
      <c r="U44" s="412" t="s">
        <v>67</v>
      </c>
      <c r="V44" s="412"/>
      <c r="W44" s="412" t="s">
        <v>70</v>
      </c>
      <c r="X44" s="412"/>
      <c r="Y44" s="412" t="s">
        <v>83</v>
      </c>
      <c r="Z44" s="412"/>
      <c r="AA44" s="412" t="s">
        <v>84</v>
      </c>
      <c r="AB44" s="412"/>
      <c r="AC44" s="412" t="s">
        <v>135</v>
      </c>
      <c r="AD44" s="412"/>
      <c r="AE44" s="412"/>
      <c r="AF44" s="402"/>
      <c r="AG44" s="266"/>
      <c r="AH44" s="436"/>
      <c r="AI44" s="436"/>
      <c r="AJ44" s="436"/>
      <c r="AK44" s="267"/>
      <c r="AL44" s="4"/>
    </row>
    <row r="45" spans="1:38" x14ac:dyDescent="0.35">
      <c r="A45" s="268"/>
      <c r="B45" s="270"/>
      <c r="C45" s="401">
        <v>0</v>
      </c>
      <c r="D45" s="401"/>
      <c r="E45" s="401">
        <v>0</v>
      </c>
      <c r="F45" s="401"/>
      <c r="G45" s="401">
        <v>0</v>
      </c>
      <c r="H45" s="401"/>
      <c r="I45" s="401">
        <v>0</v>
      </c>
      <c r="J45" s="401"/>
      <c r="K45" s="401">
        <v>0</v>
      </c>
      <c r="L45" s="401"/>
      <c r="M45" s="401">
        <v>0</v>
      </c>
      <c r="N45" s="401"/>
      <c r="O45" s="401">
        <v>0</v>
      </c>
      <c r="P45" s="401"/>
      <c r="Q45" s="423">
        <v>0</v>
      </c>
      <c r="R45" s="401"/>
      <c r="S45" s="401">
        <v>0</v>
      </c>
      <c r="T45" s="401"/>
      <c r="U45" s="401">
        <v>1</v>
      </c>
      <c r="V45" s="401"/>
      <c r="W45" s="401">
        <v>1</v>
      </c>
      <c r="X45" s="401"/>
      <c r="Y45" s="401">
        <v>0</v>
      </c>
      <c r="Z45" s="401"/>
      <c r="AA45" s="401">
        <v>0</v>
      </c>
      <c r="AB45" s="401"/>
      <c r="AC45" s="401">
        <v>0</v>
      </c>
      <c r="AD45" s="401"/>
      <c r="AE45" s="401"/>
      <c r="AF45" s="402"/>
      <c r="AG45" s="269"/>
      <c r="AH45" s="437"/>
      <c r="AI45" s="438"/>
      <c r="AJ45" s="438"/>
      <c r="AK45" s="267"/>
      <c r="AL45" s="4"/>
    </row>
    <row r="46" spans="1:38" s="255" customFormat="1" ht="15" thickBot="1" x14ac:dyDescent="0.4">
      <c r="A46" s="270">
        <v>25</v>
      </c>
      <c r="B46" s="270"/>
      <c r="C46" s="401">
        <v>26</v>
      </c>
      <c r="D46" s="401"/>
      <c r="E46" s="401">
        <v>27</v>
      </c>
      <c r="F46" s="401"/>
      <c r="G46" s="401">
        <v>28</v>
      </c>
      <c r="H46" s="401"/>
      <c r="I46" s="401">
        <v>29</v>
      </c>
      <c r="J46" s="401"/>
      <c r="K46" s="401">
        <v>30</v>
      </c>
      <c r="L46" s="401"/>
      <c r="M46" s="401">
        <v>31</v>
      </c>
      <c r="N46" s="401"/>
      <c r="O46" s="401">
        <v>32</v>
      </c>
      <c r="P46" s="401"/>
      <c r="Q46" s="423">
        <v>33</v>
      </c>
      <c r="R46" s="401"/>
      <c r="S46" s="401">
        <v>34</v>
      </c>
      <c r="T46" s="401"/>
      <c r="U46" s="401">
        <v>35</v>
      </c>
      <c r="V46" s="401"/>
      <c r="W46" s="401">
        <v>36</v>
      </c>
      <c r="X46" s="401"/>
      <c r="Y46" s="401">
        <v>37</v>
      </c>
      <c r="Z46" s="401"/>
      <c r="AA46" s="401">
        <v>38</v>
      </c>
      <c r="AB46" s="401"/>
      <c r="AC46" s="401">
        <v>39</v>
      </c>
      <c r="AD46" s="401"/>
      <c r="AE46" s="401"/>
      <c r="AF46" s="401"/>
      <c r="AG46" s="269"/>
      <c r="AH46" s="437"/>
      <c r="AI46" s="439"/>
      <c r="AJ46" s="439"/>
      <c r="AK46" s="267"/>
      <c r="AL46" s="279"/>
    </row>
    <row r="47" spans="1:38" ht="15" thickBot="1" x14ac:dyDescent="0.4">
      <c r="A47" s="270"/>
      <c r="B47" s="360">
        <v>304.947</v>
      </c>
      <c r="C47" s="830" t="s">
        <v>12</v>
      </c>
      <c r="D47" s="415">
        <v>379.11</v>
      </c>
      <c r="E47" s="830" t="s">
        <v>12</v>
      </c>
      <c r="F47" s="415">
        <v>375.44200000000001</v>
      </c>
      <c r="G47" s="828"/>
      <c r="H47" s="415">
        <v>212.41800000000001</v>
      </c>
      <c r="I47" s="828"/>
      <c r="J47" s="415">
        <v>326.00099999999998</v>
      </c>
      <c r="K47" s="830" t="s">
        <v>12</v>
      </c>
      <c r="L47" s="415">
        <v>332</v>
      </c>
      <c r="M47" s="830" t="s">
        <v>12</v>
      </c>
      <c r="N47" s="415">
        <v>285</v>
      </c>
      <c r="O47" s="830" t="s">
        <v>12</v>
      </c>
      <c r="P47" s="415">
        <v>345</v>
      </c>
      <c r="Q47" s="830" t="s">
        <v>12</v>
      </c>
      <c r="R47" s="415">
        <v>380.28199999999998</v>
      </c>
      <c r="S47" s="830" t="s">
        <v>12</v>
      </c>
      <c r="T47" s="415">
        <v>384.99799999999999</v>
      </c>
      <c r="U47" s="830" t="s">
        <v>12</v>
      </c>
      <c r="V47" s="415">
        <v>360</v>
      </c>
      <c r="W47" s="830" t="s">
        <v>12</v>
      </c>
      <c r="X47" s="415">
        <v>378</v>
      </c>
      <c r="Y47" s="830" t="s">
        <v>12</v>
      </c>
      <c r="Z47" s="415">
        <v>387</v>
      </c>
      <c r="AA47" s="830" t="s">
        <v>12</v>
      </c>
      <c r="AB47" s="415">
        <v>439.322</v>
      </c>
      <c r="AC47" s="830" t="s">
        <v>12</v>
      </c>
      <c r="AD47" s="427"/>
      <c r="AE47" s="427"/>
      <c r="AF47" s="402"/>
      <c r="AG47" s="256">
        <v>14</v>
      </c>
      <c r="AH47" s="243">
        <v>11</v>
      </c>
      <c r="AI47" s="243">
        <v>14</v>
      </c>
      <c r="AJ47" s="580">
        <v>9</v>
      </c>
      <c r="AK47" s="244"/>
      <c r="AL47" s="4"/>
    </row>
    <row r="48" spans="1:38" x14ac:dyDescent="0.35">
      <c r="A48" s="270"/>
      <c r="B48" s="265"/>
      <c r="C48" s="831"/>
      <c r="D48" s="402"/>
      <c r="E48" s="831"/>
      <c r="F48" s="402"/>
      <c r="G48" s="829"/>
      <c r="H48" s="402"/>
      <c r="I48" s="829"/>
      <c r="J48" s="402"/>
      <c r="K48" s="831"/>
      <c r="L48" s="402"/>
      <c r="M48" s="831"/>
      <c r="N48" s="402"/>
      <c r="O48" s="831"/>
      <c r="P48" s="427"/>
      <c r="Q48" s="831"/>
      <c r="R48" s="402"/>
      <c r="S48" s="831"/>
      <c r="T48" s="402"/>
      <c r="U48" s="831"/>
      <c r="V48" s="402"/>
      <c r="W48" s="831"/>
      <c r="X48" s="402"/>
      <c r="Y48" s="831"/>
      <c r="Z48" s="402"/>
      <c r="AA48" s="831"/>
      <c r="AB48" s="402"/>
      <c r="AC48" s="831"/>
      <c r="AD48" s="427"/>
      <c r="AE48" s="427"/>
      <c r="AF48" s="402"/>
      <c r="AG48" s="257"/>
      <c r="AH48" s="428"/>
      <c r="AI48" s="428"/>
      <c r="AJ48" s="428"/>
      <c r="AK48" s="267"/>
      <c r="AL48" s="4"/>
    </row>
    <row r="49" spans="1:38" ht="6" customHeight="1" x14ac:dyDescent="0.35">
      <c r="A49" s="270"/>
      <c r="B49" s="265"/>
      <c r="C49" s="245">
        <v>0</v>
      </c>
      <c r="D49" s="401"/>
      <c r="E49" s="245" t="s">
        <v>12</v>
      </c>
      <c r="F49" s="401"/>
      <c r="G49" s="245">
        <v>0</v>
      </c>
      <c r="H49" s="401"/>
      <c r="I49" s="245">
        <v>0</v>
      </c>
      <c r="J49" s="401"/>
      <c r="K49" s="245" t="s">
        <v>12</v>
      </c>
      <c r="L49" s="401"/>
      <c r="M49" s="245" t="s">
        <v>12</v>
      </c>
      <c r="N49" s="401"/>
      <c r="O49" s="245" t="s">
        <v>12</v>
      </c>
      <c r="P49" s="427"/>
      <c r="Q49" s="245" t="s">
        <v>12</v>
      </c>
      <c r="R49" s="401"/>
      <c r="S49" s="245" t="s">
        <v>12</v>
      </c>
      <c r="T49" s="401"/>
      <c r="U49" s="245" t="s">
        <v>12</v>
      </c>
      <c r="V49" s="401"/>
      <c r="W49" s="245" t="s">
        <v>12</v>
      </c>
      <c r="X49" s="401"/>
      <c r="Y49" s="245" t="s">
        <v>12</v>
      </c>
      <c r="Z49" s="401"/>
      <c r="AA49" s="245" t="s">
        <v>12</v>
      </c>
      <c r="AB49" s="419"/>
      <c r="AC49" s="245" t="s">
        <v>12</v>
      </c>
      <c r="AD49" s="427"/>
      <c r="AE49" s="427"/>
      <c r="AF49" s="402"/>
      <c r="AG49" s="257"/>
      <c r="AH49" s="428"/>
      <c r="AI49" s="428"/>
      <c r="AJ49" s="428"/>
      <c r="AK49" s="267"/>
      <c r="AL49" s="4"/>
    </row>
    <row r="50" spans="1:38" x14ac:dyDescent="0.35">
      <c r="A50" s="270"/>
      <c r="B50" s="265"/>
      <c r="C50" s="412" t="s">
        <v>132</v>
      </c>
      <c r="D50" s="402"/>
      <c r="E50" s="581" t="s">
        <v>65</v>
      </c>
      <c r="F50" s="402"/>
      <c r="G50" s="412" t="s">
        <v>468</v>
      </c>
      <c r="H50" s="402"/>
      <c r="I50" s="412" t="s">
        <v>181</v>
      </c>
      <c r="J50" s="402"/>
      <c r="K50" s="581" t="s">
        <v>79</v>
      </c>
      <c r="L50" s="402"/>
      <c r="M50" s="581" t="s">
        <v>79</v>
      </c>
      <c r="N50" s="402"/>
      <c r="O50" s="581" t="s">
        <v>79</v>
      </c>
      <c r="P50" s="412"/>
      <c r="Q50" s="582" t="s">
        <v>65</v>
      </c>
      <c r="R50" s="402"/>
      <c r="S50" s="412" t="s">
        <v>132</v>
      </c>
      <c r="T50" s="402"/>
      <c r="U50" s="581" t="s">
        <v>68</v>
      </c>
      <c r="V50" s="402"/>
      <c r="W50" s="581" t="s">
        <v>68</v>
      </c>
      <c r="X50" s="402"/>
      <c r="Y50" s="581" t="s">
        <v>65</v>
      </c>
      <c r="Z50" s="402"/>
      <c r="AA50" s="581" t="s">
        <v>77</v>
      </c>
      <c r="AB50" s="402"/>
      <c r="AC50" s="412" t="s">
        <v>123</v>
      </c>
      <c r="AD50" s="412"/>
      <c r="AE50" s="412"/>
      <c r="AF50" s="402"/>
      <c r="AG50" s="257"/>
      <c r="AH50" s="428"/>
      <c r="AI50" s="428"/>
      <c r="AJ50" s="428"/>
      <c r="AK50" s="267"/>
      <c r="AL50" s="4"/>
    </row>
    <row r="51" spans="1:38" s="258" customFormat="1" x14ac:dyDescent="0.35">
      <c r="A51" s="280"/>
      <c r="B51" s="280"/>
      <c r="C51" s="430" t="s">
        <v>58</v>
      </c>
      <c r="E51" s="430" t="s">
        <v>58</v>
      </c>
      <c r="G51" s="430"/>
      <c r="I51" s="430"/>
      <c r="J51" s="430"/>
      <c r="K51" s="430" t="s">
        <v>74</v>
      </c>
      <c r="L51" s="430"/>
      <c r="M51" s="430" t="s">
        <v>91</v>
      </c>
      <c r="N51" s="430"/>
      <c r="O51" s="430" t="s">
        <v>91</v>
      </c>
      <c r="P51" s="430"/>
      <c r="Q51" s="431" t="s">
        <v>58</v>
      </c>
      <c r="R51" s="430"/>
      <c r="S51" s="430" t="s">
        <v>74</v>
      </c>
      <c r="T51" s="430"/>
      <c r="U51" s="430" t="s">
        <v>58</v>
      </c>
      <c r="V51" s="430"/>
      <c r="W51" s="430" t="s">
        <v>58</v>
      </c>
      <c r="X51" s="430"/>
      <c r="Y51" s="430" t="s">
        <v>58</v>
      </c>
      <c r="AA51" s="430" t="s">
        <v>58</v>
      </c>
      <c r="AC51" s="430" t="s">
        <v>58</v>
      </c>
      <c r="AD51" s="430"/>
      <c r="AE51" s="430"/>
      <c r="AG51" s="281"/>
      <c r="AH51" s="443"/>
      <c r="AI51" s="443"/>
      <c r="AJ51" s="443"/>
      <c r="AK51" s="282"/>
      <c r="AL51" s="10"/>
    </row>
    <row r="52" spans="1:38" ht="15" thickBot="1" x14ac:dyDescent="0.4">
      <c r="A52" s="265"/>
      <c r="B52" s="265"/>
      <c r="C52" s="401"/>
      <c r="D52" s="402"/>
      <c r="E52" s="401"/>
      <c r="F52" s="402"/>
      <c r="G52" s="401"/>
      <c r="H52" s="412"/>
      <c r="I52" s="401"/>
      <c r="J52" s="402"/>
      <c r="K52" s="419"/>
      <c r="L52" s="402"/>
      <c r="M52" s="401"/>
      <c r="O52" s="401"/>
      <c r="P52" s="401"/>
      <c r="Q52" s="420"/>
      <c r="R52" s="402"/>
      <c r="S52" s="401"/>
      <c r="T52" s="402"/>
      <c r="U52" s="401"/>
      <c r="V52" s="402"/>
      <c r="W52" s="433"/>
      <c r="X52" s="402"/>
      <c r="Y52" s="401"/>
      <c r="Z52" s="402"/>
      <c r="AA52" s="442"/>
      <c r="AB52" s="402"/>
      <c r="AC52" s="401"/>
      <c r="AD52" s="401"/>
      <c r="AE52" s="401"/>
      <c r="AF52" s="402"/>
      <c r="AG52" s="257"/>
      <c r="AH52" s="428"/>
      <c r="AI52" s="428"/>
      <c r="AJ52" s="428"/>
      <c r="AK52" s="267"/>
      <c r="AL52" s="4"/>
    </row>
    <row r="53" spans="1:38" ht="15" thickBot="1" x14ac:dyDescent="0.4">
      <c r="A53" s="249"/>
      <c r="B53" s="823" t="s">
        <v>625</v>
      </c>
      <c r="C53" s="824"/>
      <c r="D53" s="824"/>
      <c r="E53" s="824"/>
      <c r="F53" s="824"/>
      <c r="G53" s="824"/>
      <c r="H53" s="824"/>
      <c r="I53" s="824"/>
      <c r="J53" s="824"/>
      <c r="K53" s="824"/>
      <c r="L53" s="824"/>
      <c r="M53" s="824"/>
      <c r="N53" s="824"/>
      <c r="O53" s="824"/>
      <c r="P53" s="824"/>
      <c r="Q53" s="824"/>
      <c r="R53" s="824"/>
      <c r="S53" s="824"/>
      <c r="T53" s="824"/>
      <c r="U53" s="824"/>
      <c r="V53" s="824"/>
      <c r="W53" s="824"/>
      <c r="X53" s="824"/>
      <c r="Y53" s="824"/>
      <c r="Z53" s="824"/>
      <c r="AA53" s="824"/>
      <c r="AB53" s="824"/>
      <c r="AC53" s="825"/>
      <c r="AD53" s="283"/>
      <c r="AE53" s="283"/>
      <c r="AF53" s="250"/>
      <c r="AG53" s="275"/>
      <c r="AH53" s="276"/>
      <c r="AI53" s="276"/>
      <c r="AJ53" s="276"/>
      <c r="AK53" s="284"/>
      <c r="AL53" s="4"/>
    </row>
    <row r="54" spans="1:38" x14ac:dyDescent="0.35">
      <c r="A54" s="278"/>
      <c r="B54" s="278"/>
      <c r="C54" s="261" t="s">
        <v>71</v>
      </c>
      <c r="D54" s="261"/>
      <c r="E54" s="261" t="s">
        <v>116</v>
      </c>
      <c r="F54" s="261"/>
      <c r="G54" s="261" t="s">
        <v>106</v>
      </c>
      <c r="H54" s="261"/>
      <c r="I54" s="261" t="s">
        <v>512</v>
      </c>
      <c r="J54" s="261"/>
      <c r="K54" s="261" t="s">
        <v>104</v>
      </c>
      <c r="L54" s="261"/>
      <c r="M54" s="261" t="s">
        <v>81</v>
      </c>
      <c r="N54" s="261"/>
      <c r="O54" s="261" t="s">
        <v>88</v>
      </c>
      <c r="P54" s="261"/>
      <c r="Q54" s="285" t="s">
        <v>87</v>
      </c>
      <c r="R54" s="261"/>
      <c r="S54" s="261" t="s">
        <v>125</v>
      </c>
      <c r="T54" s="261"/>
      <c r="U54" s="261" t="s">
        <v>96</v>
      </c>
      <c r="V54" s="261"/>
      <c r="W54" s="261" t="s">
        <v>73</v>
      </c>
      <c r="X54" s="261"/>
      <c r="Y54" s="261" t="s">
        <v>169</v>
      </c>
      <c r="Z54" s="261"/>
      <c r="AA54" s="261" t="s">
        <v>93</v>
      </c>
      <c r="AB54" s="261"/>
      <c r="AC54" s="261" t="s">
        <v>98</v>
      </c>
      <c r="AD54" s="261"/>
      <c r="AE54" s="261"/>
      <c r="AF54" s="259"/>
      <c r="AG54" s="286"/>
      <c r="AH54" s="287"/>
      <c r="AI54" s="287"/>
      <c r="AJ54" s="287"/>
      <c r="AK54" s="264"/>
      <c r="AL54" s="4"/>
    </row>
    <row r="55" spans="1:38" x14ac:dyDescent="0.35">
      <c r="A55" s="268"/>
      <c r="B55" s="270"/>
      <c r="C55" s="401" t="s">
        <v>277</v>
      </c>
      <c r="D55" s="401"/>
      <c r="E55" s="401">
        <v>0</v>
      </c>
      <c r="F55" s="401"/>
      <c r="G55" s="401">
        <v>0</v>
      </c>
      <c r="H55" s="401"/>
      <c r="I55" s="401">
        <v>0</v>
      </c>
      <c r="J55" s="401"/>
      <c r="K55" s="401">
        <v>1</v>
      </c>
      <c r="L55" s="401"/>
      <c r="M55" s="401">
        <v>0</v>
      </c>
      <c r="N55" s="401"/>
      <c r="O55" s="401">
        <v>1</v>
      </c>
      <c r="P55" s="401"/>
      <c r="Q55" s="423">
        <v>0</v>
      </c>
      <c r="R55" s="401"/>
      <c r="S55" s="401">
        <v>0</v>
      </c>
      <c r="T55" s="401"/>
      <c r="U55" s="401">
        <v>0</v>
      </c>
      <c r="V55" s="401"/>
      <c r="W55" s="401">
        <v>0</v>
      </c>
      <c r="X55" s="401"/>
      <c r="Y55" s="401">
        <v>0</v>
      </c>
      <c r="Z55" s="401"/>
      <c r="AA55" s="401">
        <v>0</v>
      </c>
      <c r="AB55" s="401"/>
      <c r="AC55" s="401">
        <v>0</v>
      </c>
      <c r="AD55" s="401"/>
      <c r="AE55" s="401"/>
      <c r="AF55" s="402"/>
      <c r="AG55" s="269"/>
      <c r="AH55" s="437"/>
      <c r="AI55" s="438"/>
      <c r="AJ55" s="438"/>
      <c r="AK55" s="267"/>
      <c r="AL55" s="4"/>
    </row>
    <row r="56" spans="1:38" s="255" customFormat="1" ht="15" thickBot="1" x14ac:dyDescent="0.4">
      <c r="A56" s="270">
        <v>39</v>
      </c>
      <c r="B56" s="270"/>
      <c r="C56" s="401">
        <v>40</v>
      </c>
      <c r="D56" s="401"/>
      <c r="E56" s="401">
        <v>41</v>
      </c>
      <c r="F56" s="401"/>
      <c r="G56" s="401">
        <v>42</v>
      </c>
      <c r="H56" s="401"/>
      <c r="I56" s="401">
        <v>43</v>
      </c>
      <c r="J56" s="401"/>
      <c r="K56" s="401">
        <v>44</v>
      </c>
      <c r="L56" s="401"/>
      <c r="M56" s="401">
        <v>45</v>
      </c>
      <c r="N56" s="401"/>
      <c r="O56" s="401">
        <v>46</v>
      </c>
      <c r="P56" s="401"/>
      <c r="Q56" s="423">
        <v>47</v>
      </c>
      <c r="R56" s="401"/>
      <c r="S56" s="401">
        <v>48</v>
      </c>
      <c r="T56" s="401"/>
      <c r="U56" s="401">
        <v>49</v>
      </c>
      <c r="V56" s="401"/>
      <c r="W56" s="401">
        <v>50</v>
      </c>
      <c r="X56" s="401"/>
      <c r="Y56" s="401">
        <v>51</v>
      </c>
      <c r="Z56" s="401"/>
      <c r="AA56" s="401">
        <v>52</v>
      </c>
      <c r="AB56" s="401"/>
      <c r="AC56" s="401">
        <v>53</v>
      </c>
      <c r="AD56" s="401"/>
      <c r="AE56" s="401"/>
      <c r="AF56" s="401"/>
      <c r="AG56" s="269"/>
      <c r="AH56" s="437"/>
      <c r="AI56" s="439"/>
      <c r="AJ56" s="439"/>
      <c r="AK56" s="267"/>
      <c r="AL56" s="279"/>
    </row>
    <row r="57" spans="1:38" ht="15" thickBot="1" x14ac:dyDescent="0.4">
      <c r="A57" s="270"/>
      <c r="B57" s="360">
        <v>386.733</v>
      </c>
      <c r="C57" s="830" t="s">
        <v>12</v>
      </c>
      <c r="D57" s="415">
        <v>358.96199999999999</v>
      </c>
      <c r="E57" s="830" t="s">
        <v>12</v>
      </c>
      <c r="F57" s="415">
        <v>399.964</v>
      </c>
      <c r="G57" s="830" t="s">
        <v>12</v>
      </c>
      <c r="H57" s="415">
        <v>375.84500000000003</v>
      </c>
      <c r="I57" s="828"/>
      <c r="J57" s="415">
        <v>417.79599999999999</v>
      </c>
      <c r="K57" s="830" t="s">
        <v>12</v>
      </c>
      <c r="L57" s="415">
        <v>403.67700000000002</v>
      </c>
      <c r="M57" s="830" t="s">
        <v>12</v>
      </c>
      <c r="N57" s="415">
        <v>414.51900000000001</v>
      </c>
      <c r="O57" s="830" t="s">
        <v>12</v>
      </c>
      <c r="P57" s="415">
        <v>415.77100000000002</v>
      </c>
      <c r="Q57" s="830" t="s">
        <v>12</v>
      </c>
      <c r="R57" s="415">
        <v>339.11</v>
      </c>
      <c r="S57" s="830" t="s">
        <v>12</v>
      </c>
      <c r="T57" s="415">
        <v>398.31</v>
      </c>
      <c r="U57" s="830" t="s">
        <v>12</v>
      </c>
      <c r="V57" s="415">
        <v>390.62599999999998</v>
      </c>
      <c r="W57" s="830" t="s">
        <v>12</v>
      </c>
      <c r="X57" s="415">
        <v>441.23399999999998</v>
      </c>
      <c r="Y57" s="830" t="s">
        <v>12</v>
      </c>
      <c r="Z57" s="415">
        <v>415.00291377528868</v>
      </c>
      <c r="AA57" s="830" t="s">
        <v>12</v>
      </c>
      <c r="AB57" s="415">
        <v>416.99985762722139</v>
      </c>
      <c r="AC57" s="830" t="s">
        <v>12</v>
      </c>
      <c r="AD57" s="427"/>
      <c r="AE57" s="427"/>
      <c r="AF57" s="402"/>
      <c r="AG57" s="256">
        <v>14</v>
      </c>
      <c r="AH57" s="243">
        <v>11</v>
      </c>
      <c r="AI57" s="243">
        <v>14</v>
      </c>
      <c r="AJ57" s="580">
        <v>1</v>
      </c>
      <c r="AK57" s="244"/>
      <c r="AL57" s="4"/>
    </row>
    <row r="58" spans="1:38" x14ac:dyDescent="0.35">
      <c r="A58" s="270"/>
      <c r="B58" s="265"/>
      <c r="C58" s="831"/>
      <c r="D58" s="402"/>
      <c r="E58" s="831"/>
      <c r="F58" s="402"/>
      <c r="G58" s="831"/>
      <c r="H58" s="402"/>
      <c r="I58" s="829"/>
      <c r="J58" s="402"/>
      <c r="K58" s="831"/>
      <c r="L58" s="402"/>
      <c r="M58" s="831"/>
      <c r="N58" s="402"/>
      <c r="O58" s="831"/>
      <c r="P58" s="427"/>
      <c r="Q58" s="831"/>
      <c r="R58" s="402"/>
      <c r="S58" s="831"/>
      <c r="T58" s="402"/>
      <c r="U58" s="831"/>
      <c r="V58" s="402"/>
      <c r="W58" s="831"/>
      <c r="X58" s="402"/>
      <c r="Y58" s="831"/>
      <c r="Z58" s="402"/>
      <c r="AA58" s="831"/>
      <c r="AB58" s="402"/>
      <c r="AC58" s="831"/>
      <c r="AD58" s="427"/>
      <c r="AE58" s="427"/>
      <c r="AF58" s="402"/>
      <c r="AG58" s="257"/>
      <c r="AH58" s="428"/>
      <c r="AI58" s="428"/>
      <c r="AJ58" s="428"/>
      <c r="AK58" s="267"/>
      <c r="AL58" s="4"/>
    </row>
    <row r="59" spans="1:38" ht="6" customHeight="1" x14ac:dyDescent="0.35">
      <c r="A59" s="270"/>
      <c r="B59" s="265"/>
      <c r="C59" s="245" t="s">
        <v>12</v>
      </c>
      <c r="D59" s="401"/>
      <c r="E59" s="245" t="s">
        <v>12</v>
      </c>
      <c r="F59" s="401"/>
      <c r="G59" s="245" t="s">
        <v>12</v>
      </c>
      <c r="H59" s="401"/>
      <c r="I59" s="245">
        <v>0</v>
      </c>
      <c r="J59" s="401"/>
      <c r="K59" s="245">
        <v>0</v>
      </c>
      <c r="L59" s="401"/>
      <c r="M59" s="245" t="s">
        <v>12</v>
      </c>
      <c r="N59" s="401"/>
      <c r="O59" s="245" t="s">
        <v>12</v>
      </c>
      <c r="P59" s="427"/>
      <c r="Q59" s="245" t="s">
        <v>12</v>
      </c>
      <c r="R59" s="401"/>
      <c r="S59" s="245">
        <v>0</v>
      </c>
      <c r="T59" s="401"/>
      <c r="U59" s="245" t="s">
        <v>12</v>
      </c>
      <c r="V59" s="401"/>
      <c r="W59" s="245" t="s">
        <v>12</v>
      </c>
      <c r="X59" s="401"/>
      <c r="Y59" s="245" t="s">
        <v>12</v>
      </c>
      <c r="Z59" s="401"/>
      <c r="AA59" s="245" t="s">
        <v>12</v>
      </c>
      <c r="AB59" s="419"/>
      <c r="AC59" s="245" t="s">
        <v>12</v>
      </c>
      <c r="AD59" s="427"/>
      <c r="AE59" s="427"/>
      <c r="AF59" s="402"/>
      <c r="AG59" s="257"/>
      <c r="AH59" s="428"/>
      <c r="AI59" s="428"/>
      <c r="AJ59" s="428"/>
      <c r="AK59" s="267"/>
      <c r="AL59" s="4"/>
    </row>
    <row r="60" spans="1:38" x14ac:dyDescent="0.35">
      <c r="A60" s="270"/>
      <c r="B60" s="265"/>
      <c r="C60" s="581" t="s">
        <v>68</v>
      </c>
      <c r="D60" s="402"/>
      <c r="E60" s="412" t="s">
        <v>65</v>
      </c>
      <c r="F60" s="402"/>
      <c r="G60" s="412" t="s">
        <v>77</v>
      </c>
      <c r="H60" s="402"/>
      <c r="I60" s="412" t="s">
        <v>77</v>
      </c>
      <c r="J60" s="402"/>
      <c r="K60" s="412" t="s">
        <v>77</v>
      </c>
      <c r="L60" s="402"/>
      <c r="M60" s="412" t="s">
        <v>65</v>
      </c>
      <c r="N60" s="402"/>
      <c r="O60" s="412" t="s">
        <v>77</v>
      </c>
      <c r="P60" s="412"/>
      <c r="Q60" s="421" t="s">
        <v>65</v>
      </c>
      <c r="R60" s="402"/>
      <c r="S60" s="412" t="s">
        <v>126</v>
      </c>
      <c r="T60" s="402"/>
      <c r="U60" s="412" t="s">
        <v>77</v>
      </c>
      <c r="V60" s="402"/>
      <c r="W60" s="412" t="s">
        <v>68</v>
      </c>
      <c r="X60" s="402"/>
      <c r="Y60" s="412" t="s">
        <v>170</v>
      </c>
      <c r="Z60" s="402"/>
      <c r="AA60" s="412" t="s">
        <v>77</v>
      </c>
      <c r="AB60" s="402"/>
      <c r="AC60" s="412" t="s">
        <v>77</v>
      </c>
      <c r="AD60" s="412"/>
      <c r="AE60" s="412"/>
      <c r="AF60" s="402"/>
      <c r="AG60" s="257"/>
      <c r="AH60" s="428"/>
      <c r="AI60" s="428"/>
      <c r="AJ60" s="428"/>
      <c r="AK60" s="267"/>
      <c r="AL60" s="4"/>
    </row>
    <row r="61" spans="1:38" s="258" customFormat="1" x14ac:dyDescent="0.35">
      <c r="A61" s="268"/>
      <c r="B61" s="268"/>
      <c r="C61" s="430" t="s">
        <v>58</v>
      </c>
      <c r="D61" s="430"/>
      <c r="E61" s="430" t="s">
        <v>58</v>
      </c>
      <c r="G61" s="430" t="s">
        <v>101</v>
      </c>
      <c r="I61" s="430"/>
      <c r="J61" s="430"/>
      <c r="K61" s="430" t="s">
        <v>91</v>
      </c>
      <c r="L61" s="430"/>
      <c r="M61" s="430" t="s">
        <v>58</v>
      </c>
      <c r="N61" s="430"/>
      <c r="O61" s="430" t="s">
        <v>58</v>
      </c>
      <c r="P61" s="430"/>
      <c r="Q61" s="431" t="s">
        <v>58</v>
      </c>
      <c r="S61" s="430" t="s">
        <v>74</v>
      </c>
      <c r="U61" s="430" t="s">
        <v>58</v>
      </c>
      <c r="W61" s="430" t="s">
        <v>74</v>
      </c>
      <c r="X61" s="430"/>
      <c r="Y61" s="430" t="s">
        <v>74</v>
      </c>
      <c r="Z61" s="430"/>
      <c r="AA61" s="430" t="s">
        <v>58</v>
      </c>
      <c r="AB61" s="430"/>
      <c r="AC61" s="430" t="s">
        <v>58</v>
      </c>
      <c r="AD61" s="430"/>
      <c r="AE61" s="430"/>
      <c r="AF61" s="403"/>
      <c r="AG61" s="257"/>
      <c r="AH61" s="428"/>
      <c r="AI61" s="428"/>
      <c r="AJ61" s="428"/>
      <c r="AK61" s="271"/>
      <c r="AL61" s="10"/>
    </row>
    <row r="62" spans="1:38" s="258" customFormat="1" ht="15" thickBot="1" x14ac:dyDescent="0.4">
      <c r="A62" s="268"/>
      <c r="B62" s="268"/>
      <c r="C62" s="430"/>
      <c r="D62" s="430"/>
      <c r="E62" s="430"/>
      <c r="G62" s="430"/>
      <c r="I62" s="430"/>
      <c r="J62" s="430"/>
      <c r="K62" s="430"/>
      <c r="L62" s="430"/>
      <c r="M62" s="430"/>
      <c r="N62" s="430"/>
      <c r="O62" s="430"/>
      <c r="P62" s="430"/>
      <c r="Q62" s="431"/>
      <c r="S62" s="429"/>
      <c r="U62" s="430"/>
      <c r="W62" s="435" t="s">
        <v>634</v>
      </c>
      <c r="X62" s="430"/>
      <c r="Y62" s="430"/>
      <c r="Z62" s="430"/>
      <c r="AA62" s="430"/>
      <c r="AB62" s="430"/>
      <c r="AC62" s="430"/>
      <c r="AD62" s="430"/>
      <c r="AE62" s="430"/>
      <c r="AF62" s="403"/>
      <c r="AG62" s="257"/>
      <c r="AH62" s="428"/>
      <c r="AI62" s="428"/>
      <c r="AJ62" s="428"/>
      <c r="AK62" s="271"/>
      <c r="AL62" s="10"/>
    </row>
    <row r="63" spans="1:38" s="258" customFormat="1" ht="15" thickBot="1" x14ac:dyDescent="0.4">
      <c r="A63" s="288"/>
      <c r="B63" s="823" t="s">
        <v>625</v>
      </c>
      <c r="C63" s="824"/>
      <c r="D63" s="824"/>
      <c r="E63" s="824"/>
      <c r="F63" s="824"/>
      <c r="G63" s="824"/>
      <c r="H63" s="824"/>
      <c r="I63" s="824"/>
      <c r="J63" s="824"/>
      <c r="K63" s="824"/>
      <c r="L63" s="824"/>
      <c r="M63" s="824"/>
      <c r="N63" s="824"/>
      <c r="O63" s="824"/>
      <c r="P63" s="824"/>
      <c r="Q63" s="824"/>
      <c r="R63" s="824"/>
      <c r="S63" s="824"/>
      <c r="T63" s="824"/>
      <c r="U63" s="824"/>
      <c r="V63" s="824"/>
      <c r="W63" s="824"/>
      <c r="X63" s="824"/>
      <c r="Y63" s="824"/>
      <c r="Z63" s="824"/>
      <c r="AA63" s="824"/>
      <c r="AB63" s="824"/>
      <c r="AC63" s="825"/>
      <c r="AD63" s="283"/>
      <c r="AE63" s="283"/>
      <c r="AF63" s="274"/>
      <c r="AG63" s="275"/>
      <c r="AH63" s="276"/>
      <c r="AI63" s="276"/>
      <c r="AJ63" s="276"/>
      <c r="AK63" s="277"/>
      <c r="AL63" s="10"/>
    </row>
    <row r="64" spans="1:38" ht="26.25" customHeight="1" x14ac:dyDescent="0.35">
      <c r="A64" s="278"/>
      <c r="B64" s="278"/>
      <c r="C64" s="260"/>
      <c r="D64" s="259"/>
      <c r="E64" s="289"/>
      <c r="F64" s="289"/>
      <c r="G64" s="290"/>
      <c r="H64" s="261" t="s">
        <v>638</v>
      </c>
      <c r="I64" s="291" t="s">
        <v>631</v>
      </c>
      <c r="J64" s="259"/>
      <c r="K64" s="292"/>
      <c r="L64" s="259"/>
      <c r="M64" s="260"/>
      <c r="N64" s="259"/>
      <c r="O64" s="293"/>
      <c r="P64" s="293"/>
      <c r="Q64" s="294"/>
      <c r="R64" s="259"/>
      <c r="S64" s="260"/>
      <c r="T64" s="259"/>
      <c r="U64" s="260"/>
      <c r="V64" s="259"/>
      <c r="W64" s="260"/>
      <c r="X64" s="259"/>
      <c r="Y64" s="260"/>
      <c r="Z64" s="259"/>
      <c r="AA64" s="260"/>
      <c r="AB64" s="259"/>
      <c r="AC64" s="260"/>
      <c r="AD64" s="260"/>
      <c r="AE64" s="260"/>
      <c r="AF64" s="259"/>
      <c r="AG64" s="262"/>
      <c r="AH64" s="263"/>
      <c r="AI64" s="263"/>
      <c r="AJ64" s="263"/>
      <c r="AK64" s="264"/>
      <c r="AL64" s="4"/>
    </row>
    <row r="65" spans="1:38" x14ac:dyDescent="0.35">
      <c r="A65" s="265"/>
      <c r="B65" s="265"/>
      <c r="C65" s="412" t="s">
        <v>110</v>
      </c>
      <c r="D65" s="412"/>
      <c r="E65" s="412" t="s">
        <v>144</v>
      </c>
      <c r="F65" s="412"/>
      <c r="G65" s="412" t="s">
        <v>199</v>
      </c>
      <c r="H65" s="412"/>
      <c r="I65" s="412" t="s">
        <v>639</v>
      </c>
      <c r="J65" s="412"/>
      <c r="K65" s="412" t="s">
        <v>121</v>
      </c>
      <c r="L65" s="412"/>
      <c r="M65" s="412" t="s">
        <v>99</v>
      </c>
      <c r="N65" s="412"/>
      <c r="O65" s="412" t="s">
        <v>111</v>
      </c>
      <c r="P65" s="412"/>
      <c r="Q65" s="421" t="s">
        <v>137</v>
      </c>
      <c r="R65" s="412"/>
      <c r="S65" s="412" t="s">
        <v>130</v>
      </c>
      <c r="T65" s="412"/>
      <c r="U65" s="412" t="s">
        <v>159</v>
      </c>
      <c r="V65" s="412"/>
      <c r="W65" s="412" t="s">
        <v>149</v>
      </c>
      <c r="X65" s="412"/>
      <c r="Y65" s="412" t="s">
        <v>160</v>
      </c>
      <c r="Z65" s="412"/>
      <c r="AA65" s="412" t="s">
        <v>145</v>
      </c>
      <c r="AB65" s="412"/>
      <c r="AC65" s="412" t="s">
        <v>139</v>
      </c>
      <c r="AD65" s="412"/>
      <c r="AE65" s="412"/>
      <c r="AF65" s="402"/>
      <c r="AG65" s="266"/>
      <c r="AH65" s="436"/>
      <c r="AI65" s="436"/>
      <c r="AJ65" s="436"/>
      <c r="AK65" s="267"/>
      <c r="AL65" s="4"/>
    </row>
    <row r="66" spans="1:38" x14ac:dyDescent="0.35">
      <c r="A66" s="268"/>
      <c r="B66" s="270"/>
      <c r="C66" s="401">
        <v>0</v>
      </c>
      <c r="D66" s="401"/>
      <c r="E66" s="401">
        <v>0</v>
      </c>
      <c r="F66" s="401"/>
      <c r="G66" s="401">
        <v>0</v>
      </c>
      <c r="H66" s="401"/>
      <c r="I66" s="401">
        <v>0</v>
      </c>
      <c r="J66" s="401"/>
      <c r="K66" s="401">
        <v>0</v>
      </c>
      <c r="L66" s="401"/>
      <c r="M66" s="401">
        <v>0</v>
      </c>
      <c r="N66" s="401"/>
      <c r="O66" s="401">
        <v>0</v>
      </c>
      <c r="P66" s="401"/>
      <c r="Q66" s="423">
        <v>0</v>
      </c>
      <c r="R66" s="401"/>
      <c r="S66" s="401">
        <v>0</v>
      </c>
      <c r="T66" s="401"/>
      <c r="U66" s="401">
        <v>0</v>
      </c>
      <c r="V66" s="401"/>
      <c r="W66" s="401">
        <v>0</v>
      </c>
      <c r="X66" s="401"/>
      <c r="Y66" s="401">
        <v>0</v>
      </c>
      <c r="Z66" s="401"/>
      <c r="AA66" s="401">
        <v>0</v>
      </c>
      <c r="AB66" s="401"/>
      <c r="AC66" s="401">
        <v>0</v>
      </c>
      <c r="AD66" s="401"/>
      <c r="AE66" s="401"/>
      <c r="AF66" s="402"/>
      <c r="AG66" s="269"/>
      <c r="AH66" s="437"/>
      <c r="AI66" s="438"/>
      <c r="AJ66" s="438"/>
      <c r="AK66" s="267"/>
      <c r="AL66" s="4"/>
    </row>
    <row r="67" spans="1:38" s="255" customFormat="1" ht="15" thickBot="1" x14ac:dyDescent="0.4">
      <c r="A67" s="270">
        <v>53</v>
      </c>
      <c r="B67" s="270"/>
      <c r="C67" s="401">
        <v>54</v>
      </c>
      <c r="D67" s="401"/>
      <c r="E67" s="401">
        <v>55</v>
      </c>
      <c r="F67" s="401"/>
      <c r="G67" s="401">
        <v>56</v>
      </c>
      <c r="H67" s="401"/>
      <c r="I67" s="401">
        <v>57</v>
      </c>
      <c r="J67" s="401"/>
      <c r="K67" s="401">
        <v>58</v>
      </c>
      <c r="L67" s="401"/>
      <c r="M67" s="401">
        <v>59</v>
      </c>
      <c r="N67" s="401"/>
      <c r="O67" s="401">
        <v>60</v>
      </c>
      <c r="P67" s="401"/>
      <c r="Q67" s="423">
        <v>61</v>
      </c>
      <c r="R67" s="401"/>
      <c r="S67" s="401">
        <v>62</v>
      </c>
      <c r="T67" s="401"/>
      <c r="U67" s="401">
        <v>63</v>
      </c>
      <c r="V67" s="401"/>
      <c r="W67" s="401">
        <v>64</v>
      </c>
      <c r="X67" s="401"/>
      <c r="Y67" s="401">
        <v>65</v>
      </c>
      <c r="Z67" s="401"/>
      <c r="AA67" s="401">
        <v>66</v>
      </c>
      <c r="AB67" s="401"/>
      <c r="AC67" s="401">
        <v>67</v>
      </c>
      <c r="AD67" s="401"/>
      <c r="AE67" s="401"/>
      <c r="AF67" s="401"/>
      <c r="AG67" s="269"/>
      <c r="AH67" s="437"/>
      <c r="AI67" s="439"/>
      <c r="AJ67" s="439"/>
      <c r="AK67" s="267"/>
      <c r="AL67" s="279"/>
    </row>
    <row r="68" spans="1:38" ht="15" thickBot="1" x14ac:dyDescent="0.4">
      <c r="A68" s="270"/>
      <c r="B68" s="360">
        <v>405.00084950040446</v>
      </c>
      <c r="C68" s="830" t="s">
        <v>12</v>
      </c>
      <c r="D68" s="415">
        <v>333.00004233177015</v>
      </c>
      <c r="E68" s="830" t="s">
        <v>12</v>
      </c>
      <c r="F68" s="415">
        <v>383.63685846119375</v>
      </c>
      <c r="G68" s="830" t="s">
        <v>12</v>
      </c>
      <c r="H68" s="415">
        <v>225.78200000000001</v>
      </c>
      <c r="I68" s="828"/>
      <c r="J68" s="415">
        <v>390</v>
      </c>
      <c r="K68" s="830" t="s">
        <v>12</v>
      </c>
      <c r="L68" s="415">
        <v>343</v>
      </c>
      <c r="M68" s="830" t="s">
        <v>12</v>
      </c>
      <c r="N68" s="415">
        <v>327</v>
      </c>
      <c r="O68" s="830" t="s">
        <v>12</v>
      </c>
      <c r="P68" s="415">
        <v>364</v>
      </c>
      <c r="Q68" s="830" t="s">
        <v>12</v>
      </c>
      <c r="R68" s="415">
        <v>308</v>
      </c>
      <c r="S68" s="830" t="s">
        <v>12</v>
      </c>
      <c r="T68" s="415">
        <v>465</v>
      </c>
      <c r="U68" s="830" t="s">
        <v>12</v>
      </c>
      <c r="V68" s="415">
        <v>367.66199999999998</v>
      </c>
      <c r="W68" s="830" t="s">
        <v>12</v>
      </c>
      <c r="X68" s="415">
        <v>399.99799999999999</v>
      </c>
      <c r="Y68" s="830" t="s">
        <v>12</v>
      </c>
      <c r="Z68" s="415">
        <v>426</v>
      </c>
      <c r="AA68" s="830" t="s">
        <v>12</v>
      </c>
      <c r="AB68" s="415">
        <v>362</v>
      </c>
      <c r="AC68" s="830" t="s">
        <v>12</v>
      </c>
      <c r="AD68" s="427"/>
      <c r="AE68" s="427"/>
      <c r="AF68" s="402"/>
      <c r="AG68" s="256">
        <v>14</v>
      </c>
      <c r="AH68" s="243">
        <v>13</v>
      </c>
      <c r="AI68" s="243">
        <v>14</v>
      </c>
      <c r="AJ68" s="580">
        <v>3</v>
      </c>
      <c r="AK68" s="244"/>
      <c r="AL68" s="4"/>
    </row>
    <row r="69" spans="1:38" x14ac:dyDescent="0.35">
      <c r="A69" s="270"/>
      <c r="B69" s="265"/>
      <c r="C69" s="831"/>
      <c r="D69" s="402"/>
      <c r="E69" s="831"/>
      <c r="F69" s="402"/>
      <c r="G69" s="831"/>
      <c r="H69" s="402"/>
      <c r="I69" s="829"/>
      <c r="J69" s="402"/>
      <c r="K69" s="831"/>
      <c r="L69" s="402"/>
      <c r="M69" s="831"/>
      <c r="N69" s="402"/>
      <c r="O69" s="831"/>
      <c r="P69" s="427"/>
      <c r="Q69" s="831"/>
      <c r="R69" s="402"/>
      <c r="S69" s="831"/>
      <c r="T69" s="402"/>
      <c r="U69" s="831"/>
      <c r="V69" s="402"/>
      <c r="W69" s="831"/>
      <c r="X69" s="402"/>
      <c r="Y69" s="831"/>
      <c r="Z69" s="402"/>
      <c r="AA69" s="831"/>
      <c r="AB69" s="402"/>
      <c r="AC69" s="831"/>
      <c r="AD69" s="427"/>
      <c r="AE69" s="427"/>
      <c r="AF69" s="402"/>
      <c r="AG69" s="257"/>
      <c r="AH69" s="428"/>
      <c r="AI69" s="428"/>
      <c r="AJ69" s="428"/>
      <c r="AK69" s="267"/>
      <c r="AL69" s="4"/>
    </row>
    <row r="70" spans="1:38" ht="6" customHeight="1" x14ac:dyDescent="0.35">
      <c r="A70" s="270"/>
      <c r="B70" s="265"/>
      <c r="C70" s="245" t="s">
        <v>12</v>
      </c>
      <c r="D70" s="401"/>
      <c r="E70" s="245" t="s">
        <v>12</v>
      </c>
      <c r="F70" s="401"/>
      <c r="G70" s="245" t="s">
        <v>12</v>
      </c>
      <c r="H70" s="401"/>
      <c r="I70" s="245">
        <v>0</v>
      </c>
      <c r="J70" s="401"/>
      <c r="K70" s="245" t="s">
        <v>12</v>
      </c>
      <c r="L70" s="401"/>
      <c r="M70" s="245" t="s">
        <v>12</v>
      </c>
      <c r="N70" s="401"/>
      <c r="O70" s="245" t="s">
        <v>12</v>
      </c>
      <c r="P70" s="427"/>
      <c r="Q70" s="245" t="s">
        <v>12</v>
      </c>
      <c r="R70" s="401"/>
      <c r="S70" s="245" t="s">
        <v>12</v>
      </c>
      <c r="T70" s="401"/>
      <c r="U70" s="245" t="s">
        <v>12</v>
      </c>
      <c r="V70" s="401"/>
      <c r="W70" s="245" t="s">
        <v>12</v>
      </c>
      <c r="X70" s="401"/>
      <c r="Y70" s="245" t="s">
        <v>12</v>
      </c>
      <c r="Z70" s="401"/>
      <c r="AA70" s="245" t="s">
        <v>12</v>
      </c>
      <c r="AB70" s="419"/>
      <c r="AC70" s="245" t="s">
        <v>12</v>
      </c>
      <c r="AD70" s="427"/>
      <c r="AE70" s="427"/>
      <c r="AF70" s="402"/>
      <c r="AG70" s="257"/>
      <c r="AH70" s="428"/>
      <c r="AI70" s="428"/>
      <c r="AJ70" s="428"/>
      <c r="AK70" s="267"/>
      <c r="AL70" s="4"/>
    </row>
    <row r="71" spans="1:38" x14ac:dyDescent="0.35">
      <c r="A71" s="270"/>
      <c r="B71" s="265"/>
      <c r="C71" s="412" t="s">
        <v>65</v>
      </c>
      <c r="D71" s="402"/>
      <c r="E71" s="412" t="s">
        <v>57</v>
      </c>
      <c r="F71" s="402"/>
      <c r="G71" s="412" t="s">
        <v>200</v>
      </c>
      <c r="H71" s="402"/>
      <c r="I71" s="412" t="s">
        <v>640</v>
      </c>
      <c r="J71" s="402"/>
      <c r="K71" s="412" t="s">
        <v>79</v>
      </c>
      <c r="L71" s="402"/>
      <c r="M71" s="412" t="s">
        <v>68</v>
      </c>
      <c r="N71" s="402"/>
      <c r="O71" s="412" t="s">
        <v>79</v>
      </c>
      <c r="P71" s="412"/>
      <c r="Q71" s="421" t="s">
        <v>65</v>
      </c>
      <c r="R71" s="402"/>
      <c r="S71" s="412" t="s">
        <v>63</v>
      </c>
      <c r="T71" s="402"/>
      <c r="U71" s="412" t="s">
        <v>63</v>
      </c>
      <c r="V71" s="402"/>
      <c r="W71" s="412" t="s">
        <v>150</v>
      </c>
      <c r="X71" s="402"/>
      <c r="Y71" s="581" t="s">
        <v>77</v>
      </c>
      <c r="Z71" s="402"/>
      <c r="AA71" s="581" t="s">
        <v>65</v>
      </c>
      <c r="AB71" s="402"/>
      <c r="AC71" s="581" t="s">
        <v>65</v>
      </c>
      <c r="AD71" s="412"/>
      <c r="AE71" s="412"/>
      <c r="AF71" s="402"/>
      <c r="AG71" s="257"/>
      <c r="AH71" s="428"/>
      <c r="AI71" s="428"/>
      <c r="AJ71" s="428"/>
      <c r="AK71" s="267"/>
      <c r="AL71" s="4"/>
    </row>
    <row r="72" spans="1:38" s="258" customFormat="1" x14ac:dyDescent="0.35">
      <c r="A72" s="268"/>
      <c r="B72" s="268"/>
      <c r="C72" s="430" t="s">
        <v>91</v>
      </c>
      <c r="D72" s="403"/>
      <c r="E72" s="430" t="s">
        <v>74</v>
      </c>
      <c r="F72" s="403"/>
      <c r="G72" s="430" t="s">
        <v>74</v>
      </c>
      <c r="H72" s="403"/>
      <c r="I72" s="430"/>
      <c r="J72" s="430"/>
      <c r="K72" s="430" t="s">
        <v>74</v>
      </c>
      <c r="L72" s="430"/>
      <c r="M72" s="430" t="s">
        <v>58</v>
      </c>
      <c r="N72" s="430"/>
      <c r="O72" s="430" t="s">
        <v>74</v>
      </c>
      <c r="P72" s="430"/>
      <c r="Q72" s="431" t="s">
        <v>74</v>
      </c>
      <c r="R72" s="430"/>
      <c r="S72" s="430" t="s">
        <v>74</v>
      </c>
      <c r="T72" s="430"/>
      <c r="U72" s="430" t="s">
        <v>74</v>
      </c>
      <c r="V72" s="430"/>
      <c r="W72" s="430" t="s">
        <v>91</v>
      </c>
      <c r="X72" s="430"/>
      <c r="Y72" s="430" t="s">
        <v>74</v>
      </c>
      <c r="Z72" s="430"/>
      <c r="AA72" s="430" t="s">
        <v>58</v>
      </c>
      <c r="AB72" s="430"/>
      <c r="AC72" s="430" t="s">
        <v>58</v>
      </c>
      <c r="AD72" s="430"/>
      <c r="AE72" s="430"/>
      <c r="AF72" s="403"/>
      <c r="AG72" s="257"/>
      <c r="AH72" s="428"/>
      <c r="AI72" s="428"/>
      <c r="AJ72" s="428"/>
      <c r="AK72" s="271"/>
      <c r="AL72" s="10"/>
    </row>
    <row r="73" spans="1:38" s="258" customFormat="1" ht="15" thickBot="1" x14ac:dyDescent="0.4">
      <c r="A73" s="268"/>
      <c r="B73" s="268"/>
      <c r="C73" s="430"/>
      <c r="D73" s="403"/>
      <c r="E73" s="430"/>
      <c r="F73" s="403"/>
      <c r="G73" s="430"/>
      <c r="H73" s="403"/>
      <c r="I73" s="430"/>
      <c r="J73" s="430"/>
      <c r="K73" s="430"/>
      <c r="L73" s="430"/>
      <c r="M73" s="430"/>
      <c r="N73" s="430"/>
      <c r="O73" s="430"/>
      <c r="P73" s="430"/>
      <c r="Q73" s="431"/>
      <c r="R73" s="430"/>
      <c r="S73" s="430"/>
      <c r="T73" s="430"/>
      <c r="U73" s="430"/>
      <c r="V73" s="430"/>
      <c r="W73" s="430"/>
      <c r="X73" s="430"/>
      <c r="Y73" s="430"/>
      <c r="Z73" s="430"/>
      <c r="AA73" s="430"/>
      <c r="AB73" s="430"/>
      <c r="AC73" s="430"/>
      <c r="AD73" s="430"/>
      <c r="AE73" s="430"/>
      <c r="AF73" s="403"/>
      <c r="AG73" s="257"/>
      <c r="AH73" s="428"/>
      <c r="AI73" s="428"/>
      <c r="AJ73" s="428"/>
      <c r="AK73" s="271"/>
      <c r="AL73" s="10"/>
    </row>
    <row r="74" spans="1:38" s="258" customFormat="1" ht="15" thickBot="1" x14ac:dyDescent="0.4">
      <c r="A74" s="288"/>
      <c r="B74" s="823" t="s">
        <v>625</v>
      </c>
      <c r="C74" s="824"/>
      <c r="D74" s="824"/>
      <c r="E74" s="824"/>
      <c r="F74" s="824"/>
      <c r="G74" s="824"/>
      <c r="H74" s="824"/>
      <c r="I74" s="824"/>
      <c r="J74" s="824"/>
      <c r="K74" s="824"/>
      <c r="L74" s="824"/>
      <c r="M74" s="824"/>
      <c r="N74" s="824"/>
      <c r="O74" s="824"/>
      <c r="P74" s="824"/>
      <c r="Q74" s="824"/>
      <c r="R74" s="824"/>
      <c r="S74" s="824"/>
      <c r="T74" s="824"/>
      <c r="U74" s="824"/>
      <c r="V74" s="824"/>
      <c r="W74" s="824"/>
      <c r="X74" s="824"/>
      <c r="Y74" s="824"/>
      <c r="Z74" s="824"/>
      <c r="AA74" s="824"/>
      <c r="AB74" s="824"/>
      <c r="AC74" s="825"/>
      <c r="AD74" s="283"/>
      <c r="AE74" s="283"/>
      <c r="AF74" s="274"/>
      <c r="AG74" s="275"/>
      <c r="AH74" s="276"/>
      <c r="AI74" s="276"/>
      <c r="AJ74" s="276"/>
      <c r="AK74" s="277"/>
      <c r="AL74" s="10"/>
    </row>
    <row r="75" spans="1:38" x14ac:dyDescent="0.35">
      <c r="A75" s="278"/>
      <c r="B75" s="278"/>
      <c r="C75" s="260"/>
      <c r="D75" s="259"/>
      <c r="E75" s="260"/>
      <c r="F75" s="259"/>
      <c r="G75" s="260"/>
      <c r="H75" s="261"/>
      <c r="I75" s="260"/>
      <c r="J75" s="259"/>
      <c r="K75" s="292"/>
      <c r="L75" s="259"/>
      <c r="M75" s="260"/>
      <c r="N75" s="259"/>
      <c r="O75" s="260"/>
      <c r="P75" s="260"/>
      <c r="Q75" s="294"/>
      <c r="R75" s="295" t="s">
        <v>641</v>
      </c>
      <c r="S75" s="260"/>
      <c r="T75" s="259"/>
      <c r="U75" s="260"/>
      <c r="V75" s="259"/>
      <c r="W75" s="260"/>
      <c r="X75" s="295"/>
      <c r="Y75" s="260"/>
      <c r="Z75" s="295" t="s">
        <v>642</v>
      </c>
      <c r="AA75" s="260"/>
      <c r="AB75" s="295"/>
      <c r="AC75" s="836"/>
      <c r="AD75" s="836"/>
      <c r="AE75" s="836"/>
      <c r="AF75" s="836"/>
      <c r="AG75" s="262"/>
      <c r="AH75" s="263"/>
      <c r="AI75" s="263"/>
      <c r="AJ75" s="263"/>
      <c r="AK75" s="264"/>
      <c r="AL75" s="4"/>
    </row>
    <row r="76" spans="1:38" ht="12" customHeight="1" x14ac:dyDescent="0.35">
      <c r="A76" s="265"/>
      <c r="B76" s="265"/>
      <c r="C76" s="412" t="s">
        <v>549</v>
      </c>
      <c r="D76" s="412"/>
      <c r="E76" s="412" t="s">
        <v>138</v>
      </c>
      <c r="F76" s="412"/>
      <c r="G76" s="412" t="s">
        <v>128</v>
      </c>
      <c r="H76" s="412"/>
      <c r="I76" s="412" t="s">
        <v>113</v>
      </c>
      <c r="J76" s="412"/>
      <c r="K76" s="412" t="s">
        <v>120</v>
      </c>
      <c r="L76" s="412"/>
      <c r="M76" s="412" t="s">
        <v>119</v>
      </c>
      <c r="N76" s="412"/>
      <c r="O76" s="412" t="s">
        <v>117</v>
      </c>
      <c r="P76" s="412"/>
      <c r="Q76" s="421" t="s">
        <v>390</v>
      </c>
      <c r="R76" s="412"/>
      <c r="S76" s="412" t="s">
        <v>380</v>
      </c>
      <c r="T76" s="412"/>
      <c r="U76" s="412" t="s">
        <v>178</v>
      </c>
      <c r="V76" s="412"/>
      <c r="W76" s="412" t="s">
        <v>134</v>
      </c>
      <c r="X76" s="412"/>
      <c r="Y76" s="412" t="s">
        <v>643</v>
      </c>
      <c r="Z76" s="412"/>
      <c r="AA76" s="412" t="s">
        <v>259</v>
      </c>
      <c r="AB76" s="412"/>
      <c r="AC76" s="412" t="s">
        <v>381</v>
      </c>
      <c r="AD76" s="412"/>
      <c r="AE76" s="412"/>
      <c r="AF76" s="402"/>
      <c r="AG76" s="266"/>
      <c r="AH76" s="436"/>
      <c r="AI76" s="436"/>
      <c r="AJ76" s="436"/>
      <c r="AK76" s="267"/>
      <c r="AL76" s="4"/>
    </row>
    <row r="77" spans="1:38" x14ac:dyDescent="0.35">
      <c r="A77" s="268"/>
      <c r="B77" s="270"/>
      <c r="C77" s="401">
        <v>0</v>
      </c>
      <c r="D77" s="401"/>
      <c r="E77" s="401">
        <v>0</v>
      </c>
      <c r="F77" s="401"/>
      <c r="G77" s="401">
        <v>0</v>
      </c>
      <c r="H77" s="401"/>
      <c r="I77" s="401">
        <v>0</v>
      </c>
      <c r="J77" s="401"/>
      <c r="K77" s="401">
        <v>0</v>
      </c>
      <c r="L77" s="401"/>
      <c r="M77" s="401">
        <v>0</v>
      </c>
      <c r="N77" s="401"/>
      <c r="O77" s="401">
        <v>0</v>
      </c>
      <c r="P77" s="401"/>
      <c r="Q77" s="423">
        <v>0</v>
      </c>
      <c r="R77" s="401"/>
      <c r="S77" s="401">
        <v>0</v>
      </c>
      <c r="T77" s="401"/>
      <c r="U77" s="401">
        <v>0</v>
      </c>
      <c r="V77" s="401"/>
      <c r="W77" s="401">
        <v>0</v>
      </c>
      <c r="X77" s="401"/>
      <c r="Y77" s="401">
        <v>0</v>
      </c>
      <c r="Z77" s="401"/>
      <c r="AA77" s="401">
        <v>0</v>
      </c>
      <c r="AB77" s="401"/>
      <c r="AC77" s="401">
        <v>0</v>
      </c>
      <c r="AD77" s="401"/>
      <c r="AE77" s="401"/>
      <c r="AF77" s="402"/>
      <c r="AG77" s="269"/>
      <c r="AH77" s="437"/>
      <c r="AI77" s="438"/>
      <c r="AJ77" s="438"/>
      <c r="AK77" s="267"/>
      <c r="AL77" s="4"/>
    </row>
    <row r="78" spans="1:38" s="255" customFormat="1" ht="15" thickBot="1" x14ac:dyDescent="0.4">
      <c r="A78" s="270">
        <v>67</v>
      </c>
      <c r="B78" s="270"/>
      <c r="C78" s="401">
        <v>68</v>
      </c>
      <c r="D78" s="401"/>
      <c r="E78" s="401">
        <v>69</v>
      </c>
      <c r="F78" s="401"/>
      <c r="G78" s="401">
        <v>70</v>
      </c>
      <c r="H78" s="401"/>
      <c r="I78" s="401">
        <v>71</v>
      </c>
      <c r="J78" s="401"/>
      <c r="K78" s="401">
        <v>72</v>
      </c>
      <c r="L78" s="401"/>
      <c r="M78" s="401">
        <v>73</v>
      </c>
      <c r="N78" s="401"/>
      <c r="O78" s="401">
        <v>74</v>
      </c>
      <c r="P78" s="401"/>
      <c r="Q78" s="423">
        <v>75</v>
      </c>
      <c r="R78" s="401"/>
      <c r="S78" s="401">
        <v>76</v>
      </c>
      <c r="T78" s="401"/>
      <c r="U78" s="401">
        <v>77</v>
      </c>
      <c r="V78" s="401"/>
      <c r="W78" s="401">
        <v>78</v>
      </c>
      <c r="X78" s="401"/>
      <c r="Y78" s="401">
        <v>79</v>
      </c>
      <c r="Z78" s="401"/>
      <c r="AA78" s="401">
        <v>80</v>
      </c>
      <c r="AB78" s="401"/>
      <c r="AC78" s="401">
        <v>81</v>
      </c>
      <c r="AD78" s="401"/>
      <c r="AE78" s="401"/>
      <c r="AF78" s="401"/>
      <c r="AG78" s="269"/>
      <c r="AH78" s="437"/>
      <c r="AI78" s="439"/>
      <c r="AJ78" s="439"/>
      <c r="AK78" s="267"/>
      <c r="AL78" s="279"/>
    </row>
    <row r="79" spans="1:38" ht="15" thickBot="1" x14ac:dyDescent="0.4">
      <c r="A79" s="270"/>
      <c r="B79" s="360">
        <v>382</v>
      </c>
      <c r="C79" s="828"/>
      <c r="D79" s="415">
        <v>441</v>
      </c>
      <c r="E79" s="819" t="s">
        <v>12</v>
      </c>
      <c r="F79" s="415">
        <v>309</v>
      </c>
      <c r="G79" s="819" t="s">
        <v>12</v>
      </c>
      <c r="H79" s="415">
        <v>331</v>
      </c>
      <c r="I79" s="819" t="s">
        <v>12</v>
      </c>
      <c r="J79" s="415">
        <v>431</v>
      </c>
      <c r="K79" s="819" t="s">
        <v>12</v>
      </c>
      <c r="L79" s="415">
        <v>396</v>
      </c>
      <c r="M79" s="819" t="s">
        <v>12</v>
      </c>
      <c r="N79" s="415">
        <v>444</v>
      </c>
      <c r="O79" s="830" t="s">
        <v>12</v>
      </c>
      <c r="P79" s="415">
        <v>381.62200000000001</v>
      </c>
      <c r="Q79" s="828"/>
      <c r="R79" s="415">
        <v>200.19399999999999</v>
      </c>
      <c r="S79" s="828"/>
      <c r="T79" s="415">
        <v>323.899</v>
      </c>
      <c r="U79" s="819" t="s">
        <v>12</v>
      </c>
      <c r="V79" s="415">
        <v>403</v>
      </c>
      <c r="W79" s="830" t="s">
        <v>12</v>
      </c>
      <c r="X79" s="415">
        <v>419.71300000000002</v>
      </c>
      <c r="Y79" s="830" t="s">
        <v>235</v>
      </c>
      <c r="Z79" s="415">
        <v>239.88200000000001</v>
      </c>
      <c r="AA79" s="830" t="s">
        <v>12</v>
      </c>
      <c r="AB79" s="415">
        <v>421.01100000000002</v>
      </c>
      <c r="AC79" s="828"/>
      <c r="AD79" s="427"/>
      <c r="AE79" s="427"/>
      <c r="AF79" s="402"/>
      <c r="AG79" s="256">
        <v>13</v>
      </c>
      <c r="AH79" s="243">
        <v>12</v>
      </c>
      <c r="AI79" s="243">
        <v>13</v>
      </c>
      <c r="AJ79" s="580">
        <v>7</v>
      </c>
      <c r="AK79" s="244"/>
      <c r="AL79" s="4"/>
    </row>
    <row r="80" spans="1:38" x14ac:dyDescent="0.35">
      <c r="A80" s="270"/>
      <c r="B80" s="265"/>
      <c r="C80" s="829"/>
      <c r="D80" s="402"/>
      <c r="E80" s="820"/>
      <c r="F80" s="402"/>
      <c r="G80" s="820"/>
      <c r="H80" s="402"/>
      <c r="I80" s="820"/>
      <c r="J80" s="402"/>
      <c r="K80" s="820"/>
      <c r="L80" s="402"/>
      <c r="M80" s="820"/>
      <c r="N80" s="402"/>
      <c r="O80" s="831"/>
      <c r="P80" s="427"/>
      <c r="Q80" s="829"/>
      <c r="R80" s="402"/>
      <c r="S80" s="829"/>
      <c r="T80" s="402"/>
      <c r="U80" s="820"/>
      <c r="V80" s="402"/>
      <c r="W80" s="831"/>
      <c r="X80" s="402"/>
      <c r="Y80" s="831"/>
      <c r="Z80" s="402"/>
      <c r="AA80" s="831"/>
      <c r="AB80" s="402"/>
      <c r="AC80" s="829"/>
      <c r="AD80" s="427"/>
      <c r="AE80" s="427"/>
      <c r="AF80" s="402"/>
      <c r="AG80" s="257"/>
      <c r="AH80" s="428"/>
      <c r="AI80" s="428"/>
      <c r="AJ80" s="428"/>
      <c r="AK80" s="267"/>
      <c r="AL80" s="4"/>
    </row>
    <row r="81" spans="1:38" ht="6" customHeight="1" x14ac:dyDescent="0.35">
      <c r="A81" s="270"/>
      <c r="B81" s="265"/>
      <c r="C81" s="513"/>
      <c r="D81" s="401"/>
      <c r="E81" s="245" t="s">
        <v>12</v>
      </c>
      <c r="F81" s="401"/>
      <c r="G81" s="245" t="s">
        <v>12</v>
      </c>
      <c r="H81" s="401"/>
      <c r="I81" s="245" t="s">
        <v>12</v>
      </c>
      <c r="J81" s="401"/>
      <c r="K81" s="245" t="s">
        <v>12</v>
      </c>
      <c r="L81" s="401"/>
      <c r="M81" s="245" t="s">
        <v>12</v>
      </c>
      <c r="N81" s="401"/>
      <c r="O81" s="245" t="s">
        <v>12</v>
      </c>
      <c r="P81" s="427"/>
      <c r="Q81" s="513"/>
      <c r="R81" s="401"/>
      <c r="S81" s="513"/>
      <c r="T81" s="401"/>
      <c r="U81" s="245" t="s">
        <v>12</v>
      </c>
      <c r="V81" s="401"/>
      <c r="W81" s="245" t="s">
        <v>12</v>
      </c>
      <c r="X81" s="401"/>
      <c r="Y81" s="245">
        <v>0</v>
      </c>
      <c r="Z81" s="401"/>
      <c r="AA81" s="245">
        <v>0</v>
      </c>
      <c r="AB81" s="419"/>
      <c r="AC81" s="513"/>
      <c r="AD81" s="427"/>
      <c r="AE81" s="427"/>
      <c r="AF81" s="402"/>
      <c r="AG81" s="257"/>
      <c r="AH81" s="428"/>
      <c r="AI81" s="428"/>
      <c r="AJ81" s="428"/>
      <c r="AK81" s="267"/>
      <c r="AL81" s="4"/>
    </row>
    <row r="82" spans="1:38" x14ac:dyDescent="0.35">
      <c r="A82" s="270"/>
      <c r="B82" s="265"/>
      <c r="C82" s="412" t="s">
        <v>77</v>
      </c>
      <c r="D82" s="402"/>
      <c r="E82" s="581" t="s">
        <v>63</v>
      </c>
      <c r="F82" s="402"/>
      <c r="G82" s="581" t="s">
        <v>79</v>
      </c>
      <c r="H82" s="402"/>
      <c r="I82" s="581" t="s">
        <v>77</v>
      </c>
      <c r="J82" s="402"/>
      <c r="K82" s="412" t="s">
        <v>63</v>
      </c>
      <c r="L82" s="402"/>
      <c r="M82" s="412" t="s">
        <v>77</v>
      </c>
      <c r="N82" s="402"/>
      <c r="O82" s="581" t="s">
        <v>63</v>
      </c>
      <c r="P82" s="412"/>
      <c r="Q82" s="421" t="s">
        <v>391</v>
      </c>
      <c r="R82" s="402"/>
      <c r="S82" s="412" t="s">
        <v>231</v>
      </c>
      <c r="T82" s="402"/>
      <c r="U82" s="581" t="s">
        <v>77</v>
      </c>
      <c r="V82" s="402"/>
      <c r="W82" s="581" t="s">
        <v>77</v>
      </c>
      <c r="X82" s="402"/>
      <c r="Y82" s="412" t="s">
        <v>287</v>
      </c>
      <c r="Z82" s="402"/>
      <c r="AA82" s="412" t="s">
        <v>197</v>
      </c>
      <c r="AB82" s="402"/>
      <c r="AC82" s="581" t="s">
        <v>150</v>
      </c>
      <c r="AD82" s="412"/>
      <c r="AE82" s="412"/>
      <c r="AF82" s="402"/>
      <c r="AG82" s="257"/>
      <c r="AH82" s="428"/>
      <c r="AI82" s="428"/>
      <c r="AJ82" s="428"/>
      <c r="AK82" s="267"/>
      <c r="AL82" s="4"/>
    </row>
    <row r="83" spans="1:38" s="258" customFormat="1" x14ac:dyDescent="0.35">
      <c r="A83" s="268"/>
      <c r="B83" s="268"/>
      <c r="C83" s="430"/>
      <c r="D83" s="430"/>
      <c r="E83" s="430" t="s">
        <v>74</v>
      </c>
      <c r="F83" s="430"/>
      <c r="G83" s="430" t="s">
        <v>74</v>
      </c>
      <c r="H83" s="430"/>
      <c r="I83" s="430" t="s">
        <v>74</v>
      </c>
      <c r="J83" s="430"/>
      <c r="K83" s="430" t="s">
        <v>91</v>
      </c>
      <c r="L83" s="430"/>
      <c r="M83" s="430" t="s">
        <v>91</v>
      </c>
      <c r="O83" s="430" t="s">
        <v>74</v>
      </c>
      <c r="P83" s="430"/>
      <c r="Q83" s="431"/>
      <c r="S83" s="430"/>
      <c r="T83" s="430"/>
      <c r="U83" s="430" t="s">
        <v>58</v>
      </c>
      <c r="V83" s="403"/>
      <c r="W83" s="430" t="s">
        <v>58</v>
      </c>
      <c r="X83" s="403"/>
      <c r="Y83" s="432"/>
      <c r="Z83" s="403"/>
      <c r="AA83" s="430" t="s">
        <v>58</v>
      </c>
      <c r="AB83" s="403"/>
      <c r="AC83" s="430"/>
      <c r="AD83" s="432"/>
      <c r="AE83" s="432"/>
      <c r="AF83" s="403"/>
      <c r="AG83" s="257"/>
      <c r="AH83" s="428"/>
      <c r="AI83" s="428"/>
      <c r="AJ83" s="428"/>
      <c r="AK83" s="271"/>
      <c r="AL83" s="10"/>
    </row>
    <row r="84" spans="1:38" s="258" customFormat="1" ht="15" thickBot="1" x14ac:dyDescent="0.4">
      <c r="A84" s="268"/>
      <c r="B84" s="268"/>
      <c r="C84" s="430"/>
      <c r="D84" s="430"/>
      <c r="E84" s="435" t="s">
        <v>634</v>
      </c>
      <c r="F84" s="430"/>
      <c r="G84" s="430"/>
      <c r="H84" s="430"/>
      <c r="I84" s="430"/>
      <c r="J84" s="430"/>
      <c r="K84" s="430"/>
      <c r="L84" s="430"/>
      <c r="M84" s="430"/>
      <c r="O84" s="430"/>
      <c r="P84" s="430"/>
      <c r="Q84" s="431"/>
      <c r="S84" s="430"/>
      <c r="T84" s="430"/>
      <c r="U84" s="430"/>
      <c r="V84" s="403"/>
      <c r="W84" s="430"/>
      <c r="X84" s="403"/>
      <c r="Y84" s="432"/>
      <c r="Z84" s="403"/>
      <c r="AA84" s="429"/>
      <c r="AB84" s="403"/>
      <c r="AC84" s="432"/>
      <c r="AD84" s="432"/>
      <c r="AE84" s="432"/>
      <c r="AF84" s="403"/>
      <c r="AG84" s="257"/>
      <c r="AH84" s="428"/>
      <c r="AI84" s="428"/>
      <c r="AJ84" s="428"/>
      <c r="AK84" s="271"/>
      <c r="AL84" s="10"/>
    </row>
    <row r="85" spans="1:38" s="258" customFormat="1" ht="15" thickBot="1" x14ac:dyDescent="0.4">
      <c r="A85" s="288"/>
      <c r="B85" s="823" t="s">
        <v>625</v>
      </c>
      <c r="C85" s="824"/>
      <c r="D85" s="824"/>
      <c r="E85" s="824"/>
      <c r="F85" s="824"/>
      <c r="G85" s="824"/>
      <c r="H85" s="824"/>
      <c r="I85" s="824"/>
      <c r="J85" s="824"/>
      <c r="K85" s="824"/>
      <c r="L85" s="824"/>
      <c r="M85" s="824"/>
      <c r="N85" s="824"/>
      <c r="O85" s="824"/>
      <c r="P85" s="824"/>
      <c r="Q85" s="824"/>
      <c r="R85" s="824"/>
      <c r="S85" s="824"/>
      <c r="T85" s="824"/>
      <c r="U85" s="824"/>
      <c r="V85" s="824"/>
      <c r="W85" s="824"/>
      <c r="X85" s="824"/>
      <c r="Y85" s="824"/>
      <c r="Z85" s="824"/>
      <c r="AA85" s="824"/>
      <c r="AB85" s="824"/>
      <c r="AC85" s="825"/>
      <c r="AD85" s="283"/>
      <c r="AE85" s="283"/>
      <c r="AF85" s="274"/>
      <c r="AG85" s="275"/>
      <c r="AH85" s="276"/>
      <c r="AI85" s="276"/>
      <c r="AJ85" s="276"/>
      <c r="AK85" s="277"/>
      <c r="AL85" s="10"/>
    </row>
    <row r="86" spans="1:38" x14ac:dyDescent="0.35">
      <c r="A86" s="278"/>
      <c r="B86" s="305" t="s">
        <v>642</v>
      </c>
      <c r="C86" s="296"/>
      <c r="D86" s="296"/>
      <c r="E86" s="296"/>
      <c r="F86" s="259"/>
      <c r="G86" s="260"/>
      <c r="H86" s="261"/>
      <c r="I86" s="297"/>
      <c r="J86" s="297"/>
      <c r="K86" s="297"/>
      <c r="L86" s="259"/>
      <c r="M86" s="260"/>
      <c r="N86" s="259" t="s">
        <v>783</v>
      </c>
      <c r="O86" s="298"/>
      <c r="P86" s="298"/>
      <c r="Q86" s="299"/>
      <c r="R86" s="298"/>
      <c r="S86" s="298"/>
      <c r="T86" s="298"/>
      <c r="U86" s="298"/>
      <c r="V86" s="298"/>
      <c r="W86" s="298"/>
      <c r="X86" s="259" t="s">
        <v>644</v>
      </c>
      <c r="Y86" s="260"/>
      <c r="Z86" s="259"/>
      <c r="AA86" s="300"/>
      <c r="AB86" s="259"/>
      <c r="AC86" s="260"/>
      <c r="AD86" s="260"/>
      <c r="AE86" s="260"/>
      <c r="AF86" s="259"/>
      <c r="AG86" s="262"/>
      <c r="AH86" s="263"/>
      <c r="AI86" s="263"/>
      <c r="AJ86" s="263"/>
      <c r="AK86" s="264"/>
      <c r="AL86" s="4"/>
    </row>
    <row r="87" spans="1:38" x14ac:dyDescent="0.35">
      <c r="A87" s="265"/>
      <c r="B87" s="265"/>
      <c r="C87" s="412" t="s">
        <v>382</v>
      </c>
      <c r="D87" s="412"/>
      <c r="E87" s="412" t="s">
        <v>140</v>
      </c>
      <c r="F87" s="412"/>
      <c r="G87" s="412" t="s">
        <v>142</v>
      </c>
      <c r="H87" s="412"/>
      <c r="I87" s="412" t="s">
        <v>143</v>
      </c>
      <c r="J87" s="412"/>
      <c r="K87" s="412" t="s">
        <v>506</v>
      </c>
      <c r="L87" s="412"/>
      <c r="M87" s="412" t="s">
        <v>645</v>
      </c>
      <c r="N87" s="412"/>
      <c r="O87" s="412" t="s">
        <v>646</v>
      </c>
      <c r="P87" s="412"/>
      <c r="Q87" s="421" t="s">
        <v>647</v>
      </c>
      <c r="R87" s="412"/>
      <c r="S87" s="412" t="s">
        <v>648</v>
      </c>
      <c r="T87" s="412"/>
      <c r="U87" s="412" t="s">
        <v>649</v>
      </c>
      <c r="V87" s="412"/>
      <c r="W87" s="412" t="s">
        <v>650</v>
      </c>
      <c r="X87" s="412"/>
      <c r="Y87" s="412" t="s">
        <v>651</v>
      </c>
      <c r="Z87" s="412"/>
      <c r="AA87" s="412" t="s">
        <v>652</v>
      </c>
      <c r="AB87" s="412"/>
      <c r="AC87" s="412" t="s">
        <v>146</v>
      </c>
      <c r="AD87" s="412"/>
      <c r="AE87" s="412"/>
      <c r="AF87" s="402"/>
      <c r="AG87" s="266"/>
      <c r="AH87" s="436"/>
      <c r="AI87" s="436"/>
      <c r="AJ87" s="436"/>
      <c r="AK87" s="267"/>
      <c r="AL87" s="4"/>
    </row>
    <row r="88" spans="1:38" x14ac:dyDescent="0.35">
      <c r="A88" s="268"/>
      <c r="B88" s="270"/>
      <c r="C88" s="401">
        <v>0</v>
      </c>
      <c r="D88" s="401"/>
      <c r="E88" s="401">
        <v>0</v>
      </c>
      <c r="F88" s="401"/>
      <c r="G88" s="401">
        <v>0</v>
      </c>
      <c r="H88" s="401"/>
      <c r="I88" s="401">
        <v>0</v>
      </c>
      <c r="J88" s="401"/>
      <c r="K88" s="401">
        <v>0</v>
      </c>
      <c r="L88" s="401"/>
      <c r="M88" s="401">
        <v>0</v>
      </c>
      <c r="N88" s="401"/>
      <c r="O88" s="401">
        <v>0</v>
      </c>
      <c r="P88" s="401"/>
      <c r="Q88" s="423">
        <v>0</v>
      </c>
      <c r="R88" s="401"/>
      <c r="S88" s="401">
        <v>0</v>
      </c>
      <c r="T88" s="401"/>
      <c r="U88" s="401">
        <v>0</v>
      </c>
      <c r="V88" s="401"/>
      <c r="W88" s="401">
        <v>0</v>
      </c>
      <c r="X88" s="401"/>
      <c r="Y88" s="401">
        <v>0</v>
      </c>
      <c r="Z88" s="401"/>
      <c r="AA88" s="401">
        <v>0</v>
      </c>
      <c r="AB88" s="401"/>
      <c r="AC88" s="401">
        <v>0</v>
      </c>
      <c r="AD88" s="401"/>
      <c r="AE88" s="401"/>
      <c r="AF88" s="402"/>
      <c r="AG88" s="269"/>
      <c r="AH88" s="437"/>
      <c r="AI88" s="438"/>
      <c r="AJ88" s="438"/>
      <c r="AK88" s="267"/>
      <c r="AL88" s="4"/>
    </row>
    <row r="89" spans="1:38" s="255" customFormat="1" ht="15" thickBot="1" x14ac:dyDescent="0.4">
      <c r="A89" s="301">
        <v>81</v>
      </c>
      <c r="B89" s="444"/>
      <c r="C89" s="255">
        <v>82</v>
      </c>
      <c r="D89" s="445"/>
      <c r="E89" s="255">
        <v>83</v>
      </c>
      <c r="F89" s="445"/>
      <c r="G89" s="255">
        <v>84</v>
      </c>
      <c r="H89" s="445"/>
      <c r="I89" s="255">
        <v>85</v>
      </c>
      <c r="J89" s="445"/>
      <c r="K89" s="255">
        <v>86</v>
      </c>
      <c r="L89" s="445"/>
      <c r="M89" s="255">
        <v>87</v>
      </c>
      <c r="O89" s="255">
        <v>88</v>
      </c>
      <c r="Q89" s="446">
        <v>89</v>
      </c>
      <c r="R89" s="445"/>
      <c r="S89" s="255">
        <v>90</v>
      </c>
      <c r="T89" s="445"/>
      <c r="U89" s="255">
        <v>91</v>
      </c>
      <c r="V89" s="445"/>
      <c r="W89" s="255">
        <v>92</v>
      </c>
      <c r="Y89" s="255">
        <v>93</v>
      </c>
      <c r="AA89" s="255">
        <v>94</v>
      </c>
      <c r="AC89" s="255">
        <v>95</v>
      </c>
      <c r="AG89" s="302"/>
      <c r="AH89" s="447"/>
      <c r="AI89" s="448"/>
      <c r="AJ89" s="448"/>
      <c r="AK89" s="303"/>
      <c r="AL89" s="4"/>
    </row>
    <row r="90" spans="1:38" ht="15" thickBot="1" x14ac:dyDescent="0.4">
      <c r="A90" s="270"/>
      <c r="B90" s="360">
        <v>193.16800000000001</v>
      </c>
      <c r="C90" s="828"/>
      <c r="D90" s="415">
        <v>416.99700000000001</v>
      </c>
      <c r="E90" s="830" t="s">
        <v>12</v>
      </c>
      <c r="F90" s="415">
        <v>363</v>
      </c>
      <c r="G90" s="830" t="s">
        <v>12</v>
      </c>
      <c r="H90" s="415">
        <v>339</v>
      </c>
      <c r="I90" s="830" t="s">
        <v>12</v>
      </c>
      <c r="J90" s="415">
        <v>473.767</v>
      </c>
      <c r="K90" s="828"/>
      <c r="L90" s="415">
        <v>360.17</v>
      </c>
      <c r="M90" s="828"/>
      <c r="N90" s="415">
        <v>272</v>
      </c>
      <c r="O90" s="828"/>
      <c r="P90" s="415">
        <v>301.25</v>
      </c>
      <c r="Q90" s="828"/>
      <c r="R90" s="415">
        <v>349</v>
      </c>
      <c r="S90" s="828"/>
      <c r="T90" s="415">
        <v>299</v>
      </c>
      <c r="U90" s="828"/>
      <c r="V90" s="415">
        <v>318</v>
      </c>
      <c r="W90" s="828"/>
      <c r="X90" s="415">
        <v>244</v>
      </c>
      <c r="Y90" s="828"/>
      <c r="Z90" s="415">
        <v>343</v>
      </c>
      <c r="AA90" s="828"/>
      <c r="AB90" s="415">
        <v>399</v>
      </c>
      <c r="AC90" s="830" t="s">
        <v>12</v>
      </c>
      <c r="AD90" s="427"/>
      <c r="AE90" s="427"/>
      <c r="AF90" s="402"/>
      <c r="AG90" s="256">
        <v>14</v>
      </c>
      <c r="AH90" s="243">
        <v>5</v>
      </c>
      <c r="AI90" s="243">
        <v>14</v>
      </c>
      <c r="AJ90" s="580">
        <v>2</v>
      </c>
      <c r="AK90" s="244"/>
      <c r="AL90" s="4"/>
    </row>
    <row r="91" spans="1:38" x14ac:dyDescent="0.35">
      <c r="A91" s="270"/>
      <c r="B91" s="265"/>
      <c r="C91" s="829"/>
      <c r="D91" s="402"/>
      <c r="E91" s="831"/>
      <c r="F91" s="402"/>
      <c r="G91" s="831"/>
      <c r="H91" s="402"/>
      <c r="I91" s="831"/>
      <c r="J91" s="402"/>
      <c r="K91" s="829"/>
      <c r="L91" s="402"/>
      <c r="M91" s="829"/>
      <c r="N91" s="402"/>
      <c r="O91" s="829"/>
      <c r="P91" s="427"/>
      <c r="Q91" s="829"/>
      <c r="R91" s="402"/>
      <c r="S91" s="829"/>
      <c r="T91" s="402"/>
      <c r="U91" s="829"/>
      <c r="V91" s="402"/>
      <c r="W91" s="829"/>
      <c r="X91" s="402"/>
      <c r="Y91" s="829"/>
      <c r="Z91" s="402"/>
      <c r="AA91" s="829"/>
      <c r="AB91" s="402"/>
      <c r="AC91" s="831"/>
      <c r="AD91" s="427"/>
      <c r="AE91" s="427"/>
      <c r="AF91" s="402"/>
      <c r="AG91" s="257"/>
      <c r="AH91" s="428"/>
      <c r="AI91" s="428"/>
      <c r="AJ91" s="428"/>
      <c r="AK91" s="267"/>
      <c r="AL91" s="4"/>
    </row>
    <row r="92" spans="1:38" ht="6" customHeight="1" x14ac:dyDescent="0.35">
      <c r="A92" s="270"/>
      <c r="B92" s="265"/>
      <c r="C92" s="513"/>
      <c r="D92" s="401"/>
      <c r="E92" s="245" t="s">
        <v>12</v>
      </c>
      <c r="F92" s="401"/>
      <c r="G92" s="245" t="s">
        <v>12</v>
      </c>
      <c r="H92" s="401"/>
      <c r="I92" s="245" t="s">
        <v>12</v>
      </c>
      <c r="J92" s="401"/>
      <c r="K92" s="245">
        <v>0</v>
      </c>
      <c r="L92" s="401"/>
      <c r="M92" s="245">
        <v>0</v>
      </c>
      <c r="N92" s="401"/>
      <c r="O92" s="245">
        <v>0</v>
      </c>
      <c r="P92" s="427"/>
      <c r="Q92" s="245">
        <v>0</v>
      </c>
      <c r="R92" s="401"/>
      <c r="S92" s="245">
        <v>0</v>
      </c>
      <c r="T92" s="401"/>
      <c r="U92" s="245">
        <v>0</v>
      </c>
      <c r="V92" s="401"/>
      <c r="W92" s="245">
        <v>0</v>
      </c>
      <c r="X92" s="401"/>
      <c r="Y92" s="245">
        <v>0</v>
      </c>
      <c r="Z92" s="401"/>
      <c r="AA92" s="245">
        <v>0</v>
      </c>
      <c r="AB92" s="419"/>
      <c r="AC92" s="245" t="s">
        <v>12</v>
      </c>
      <c r="AD92" s="427"/>
      <c r="AE92" s="427"/>
      <c r="AF92" s="402"/>
      <c r="AG92" s="257"/>
      <c r="AH92" s="428"/>
      <c r="AI92" s="428"/>
      <c r="AJ92" s="428"/>
      <c r="AK92" s="267"/>
      <c r="AL92" s="4"/>
    </row>
    <row r="93" spans="1:38" x14ac:dyDescent="0.35">
      <c r="A93" s="270"/>
      <c r="B93" s="449"/>
      <c r="C93" s="581" t="s">
        <v>231</v>
      </c>
      <c r="D93" s="402"/>
      <c r="E93" s="581" t="s">
        <v>65</v>
      </c>
      <c r="F93" s="402"/>
      <c r="G93" s="412" t="s">
        <v>68</v>
      </c>
      <c r="H93" s="402"/>
      <c r="I93" s="412" t="s">
        <v>57</v>
      </c>
      <c r="J93" s="402"/>
      <c r="K93" s="412" t="s">
        <v>170</v>
      </c>
      <c r="L93" s="402"/>
      <c r="M93" s="412" t="s">
        <v>391</v>
      </c>
      <c r="N93" s="402"/>
      <c r="O93" s="412" t="s">
        <v>197</v>
      </c>
      <c r="P93" s="412"/>
      <c r="Q93" s="421" t="s">
        <v>65</v>
      </c>
      <c r="R93" s="402"/>
      <c r="S93" s="412" t="s">
        <v>65</v>
      </c>
      <c r="T93" s="402"/>
      <c r="U93" s="412" t="s">
        <v>79</v>
      </c>
      <c r="V93" s="402"/>
      <c r="W93" s="412" t="s">
        <v>231</v>
      </c>
      <c r="X93" s="402"/>
      <c r="Y93" s="412" t="s">
        <v>391</v>
      </c>
      <c r="Z93" s="402"/>
      <c r="AA93" s="412" t="s">
        <v>65</v>
      </c>
      <c r="AB93" s="402"/>
      <c r="AC93" s="412" t="s">
        <v>126</v>
      </c>
      <c r="AD93" s="412"/>
      <c r="AE93" s="412"/>
      <c r="AF93" s="402"/>
      <c r="AG93" s="257"/>
      <c r="AH93" s="428"/>
      <c r="AI93" s="428"/>
      <c r="AJ93" s="428"/>
      <c r="AK93" s="267"/>
      <c r="AL93" s="4"/>
    </row>
    <row r="94" spans="1:38" s="258" customFormat="1" ht="14.25" customHeight="1" x14ac:dyDescent="0.35">
      <c r="A94" s="268"/>
      <c r="B94" s="268"/>
      <c r="C94" s="432"/>
      <c r="D94" s="10"/>
      <c r="E94" s="430" t="s">
        <v>58</v>
      </c>
      <c r="F94" s="10"/>
      <c r="G94" s="430" t="s">
        <v>58</v>
      </c>
      <c r="H94" s="403"/>
      <c r="I94" s="430" t="s">
        <v>58</v>
      </c>
      <c r="J94" s="403"/>
      <c r="K94" s="432"/>
      <c r="L94" s="403"/>
      <c r="M94" s="432"/>
      <c r="N94" s="403"/>
      <c r="O94" s="432"/>
      <c r="P94" s="432"/>
      <c r="Q94" s="450"/>
      <c r="R94" s="403"/>
      <c r="S94" s="835"/>
      <c r="T94" s="835"/>
      <c r="U94" s="452"/>
      <c r="V94" s="403"/>
      <c r="W94" s="403"/>
      <c r="X94" s="452"/>
      <c r="Y94" s="453"/>
      <c r="Z94" s="452"/>
      <c r="AA94" s="403"/>
      <c r="AB94" s="403"/>
      <c r="AC94" s="430" t="s">
        <v>74</v>
      </c>
      <c r="AD94" s="430"/>
      <c r="AE94" s="430"/>
      <c r="AG94" s="257"/>
      <c r="AH94" s="428"/>
      <c r="AI94" s="428"/>
      <c r="AJ94" s="428"/>
      <c r="AK94" s="271"/>
      <c r="AL94" s="10"/>
    </row>
    <row r="95" spans="1:38" s="258" customFormat="1" ht="14.25" customHeight="1" thickBot="1" x14ac:dyDescent="0.4">
      <c r="A95" s="268"/>
      <c r="B95" s="268"/>
      <c r="C95" s="10"/>
      <c r="D95" s="10"/>
      <c r="E95" s="430"/>
      <c r="F95" s="10"/>
      <c r="G95" s="430"/>
      <c r="H95" s="403"/>
      <c r="I95" s="430"/>
      <c r="J95" s="403"/>
      <c r="K95" s="432"/>
      <c r="L95" s="403"/>
      <c r="M95" s="432"/>
      <c r="N95" s="403"/>
      <c r="O95" s="432"/>
      <c r="P95" s="432"/>
      <c r="Q95" s="450"/>
      <c r="R95" s="403"/>
      <c r="S95" s="451"/>
      <c r="T95" s="451"/>
      <c r="U95" s="452"/>
      <c r="V95" s="403"/>
      <c r="W95" s="403"/>
      <c r="X95" s="452"/>
      <c r="Y95" s="453"/>
      <c r="Z95" s="452"/>
      <c r="AA95" s="403"/>
      <c r="AB95" s="403"/>
      <c r="AC95" s="430"/>
      <c r="AD95" s="430"/>
      <c r="AE95" s="430"/>
      <c r="AG95" s="257"/>
      <c r="AH95" s="428"/>
      <c r="AI95" s="428"/>
      <c r="AJ95" s="428"/>
      <c r="AK95" s="271"/>
      <c r="AL95" s="10"/>
    </row>
    <row r="96" spans="1:38" s="258" customFormat="1" ht="18" customHeight="1" thickBot="1" x14ac:dyDescent="0.4">
      <c r="A96" s="288"/>
      <c r="B96" s="823" t="s">
        <v>625</v>
      </c>
      <c r="C96" s="824"/>
      <c r="D96" s="824"/>
      <c r="E96" s="824"/>
      <c r="F96" s="824"/>
      <c r="G96" s="824"/>
      <c r="H96" s="824"/>
      <c r="I96" s="824"/>
      <c r="J96" s="824"/>
      <c r="K96" s="824"/>
      <c r="L96" s="824"/>
      <c r="M96" s="824"/>
      <c r="N96" s="824"/>
      <c r="O96" s="824"/>
      <c r="P96" s="824"/>
      <c r="Q96" s="824"/>
      <c r="R96" s="824"/>
      <c r="S96" s="824"/>
      <c r="T96" s="824"/>
      <c r="U96" s="824"/>
      <c r="V96" s="824"/>
      <c r="W96" s="824"/>
      <c r="X96" s="824"/>
      <c r="Y96" s="824"/>
      <c r="Z96" s="824"/>
      <c r="AA96" s="824"/>
      <c r="AB96" s="824"/>
      <c r="AC96" s="825"/>
      <c r="AD96" s="283"/>
      <c r="AE96" s="283"/>
      <c r="AF96" s="304"/>
      <c r="AG96" s="275"/>
      <c r="AH96" s="276"/>
      <c r="AI96" s="276"/>
      <c r="AJ96" s="276"/>
      <c r="AK96" s="277"/>
      <c r="AL96" s="10"/>
    </row>
    <row r="97" spans="1:38" s="258" customFormat="1" ht="15.75" customHeight="1" thickBot="1" x14ac:dyDescent="0.4">
      <c r="A97" s="305"/>
      <c r="B97" s="305"/>
      <c r="C97" s="306"/>
      <c r="D97" s="306"/>
      <c r="E97" s="307"/>
      <c r="F97" s="306"/>
      <c r="G97" s="307"/>
      <c r="H97" s="295"/>
      <c r="I97" s="307"/>
      <c r="J97" s="295"/>
      <c r="K97" s="293"/>
      <c r="L97" s="295"/>
      <c r="M97" s="293"/>
      <c r="N97" s="295"/>
      <c r="O97" s="293"/>
      <c r="P97" s="293"/>
      <c r="Q97" s="308"/>
      <c r="R97" s="295"/>
      <c r="S97" s="309"/>
      <c r="T97" s="309"/>
      <c r="U97" s="841" t="s">
        <v>653</v>
      </c>
      <c r="V97" s="842"/>
      <c r="W97" s="843"/>
      <c r="X97" s="310"/>
      <c r="Y97" s="311"/>
      <c r="Z97" s="310"/>
      <c r="AA97" s="295"/>
      <c r="AB97" s="295"/>
      <c r="AC97" s="307"/>
      <c r="AD97" s="307"/>
      <c r="AE97" s="307"/>
      <c r="AF97" s="312"/>
      <c r="AG97" s="262"/>
      <c r="AH97" s="263"/>
      <c r="AI97" s="263"/>
      <c r="AJ97" s="263"/>
      <c r="AK97" s="313"/>
      <c r="AL97" s="10"/>
    </row>
    <row r="98" spans="1:38" x14ac:dyDescent="0.35">
      <c r="A98" s="265"/>
      <c r="B98" s="265"/>
      <c r="C98" s="433" t="s">
        <v>631</v>
      </c>
      <c r="D98" s="403"/>
      <c r="E98" s="401"/>
      <c r="F98" s="402"/>
      <c r="G98" s="401"/>
      <c r="H98" s="403" t="s">
        <v>654</v>
      </c>
      <c r="I98" s="258"/>
      <c r="J98" s="454"/>
      <c r="K98" s="454"/>
      <c r="L98" s="455"/>
      <c r="M98" s="455"/>
      <c r="N98" s="455"/>
      <c r="O98" s="9"/>
      <c r="P98" s="9"/>
      <c r="Q98" s="456"/>
      <c r="R98" s="9"/>
      <c r="S98" s="9"/>
      <c r="T98" s="9"/>
      <c r="U98" s="314" t="s">
        <v>631</v>
      </c>
      <c r="V98" s="258"/>
      <c r="W98" s="315" t="s">
        <v>655</v>
      </c>
      <c r="X98" s="402"/>
      <c r="Y98" s="454"/>
      <c r="Z98" s="454"/>
      <c r="AA98" s="454"/>
      <c r="AB98" s="402"/>
      <c r="AC98" s="401"/>
      <c r="AD98" s="401"/>
      <c r="AE98" s="401"/>
      <c r="AF98" s="402"/>
      <c r="AG98" s="257"/>
      <c r="AH98" s="428"/>
      <c r="AI98" s="428"/>
      <c r="AJ98" s="428"/>
      <c r="AK98" s="267"/>
      <c r="AL98" s="4"/>
    </row>
    <row r="99" spans="1:38" x14ac:dyDescent="0.35">
      <c r="A99" s="265"/>
      <c r="B99" s="265"/>
      <c r="C99" s="412" t="s">
        <v>557</v>
      </c>
      <c r="D99" s="412"/>
      <c r="E99" s="412" t="s">
        <v>147</v>
      </c>
      <c r="F99" s="412"/>
      <c r="G99" s="412" t="s">
        <v>214</v>
      </c>
      <c r="H99" s="412"/>
      <c r="I99" s="412" t="s">
        <v>148</v>
      </c>
      <c r="J99" s="412"/>
      <c r="K99" s="412" t="s">
        <v>180</v>
      </c>
      <c r="L99" s="412"/>
      <c r="M99" s="412" t="s">
        <v>152</v>
      </c>
      <c r="N99" s="412"/>
      <c r="O99" s="412" t="s">
        <v>153</v>
      </c>
      <c r="P99" s="412"/>
      <c r="Q99" s="421" t="s">
        <v>154</v>
      </c>
      <c r="R99" s="412"/>
      <c r="S99" s="412" t="s">
        <v>227</v>
      </c>
      <c r="T99" s="412"/>
      <c r="U99" s="316" t="s">
        <v>656</v>
      </c>
      <c r="V99" s="412"/>
      <c r="W99" s="317" t="s">
        <v>657</v>
      </c>
      <c r="X99" s="412"/>
      <c r="Y99" s="412" t="s">
        <v>658</v>
      </c>
      <c r="Z99" s="412"/>
      <c r="AA99" s="412" t="s">
        <v>239</v>
      </c>
      <c r="AB99" s="412"/>
      <c r="AC99" s="412" t="s">
        <v>240</v>
      </c>
      <c r="AD99" s="412"/>
      <c r="AE99" s="412"/>
      <c r="AF99" s="402"/>
      <c r="AG99" s="266"/>
      <c r="AH99" s="436"/>
      <c r="AI99" s="436"/>
      <c r="AJ99" s="436"/>
      <c r="AK99" s="267"/>
      <c r="AL99" s="4"/>
    </row>
    <row r="100" spans="1:38" x14ac:dyDescent="0.35">
      <c r="A100" s="268"/>
      <c r="B100" s="270"/>
      <c r="C100" s="401">
        <v>0</v>
      </c>
      <c r="D100" s="401"/>
      <c r="E100" s="401">
        <v>0</v>
      </c>
      <c r="F100" s="401"/>
      <c r="G100" s="401">
        <v>0</v>
      </c>
      <c r="H100" s="401"/>
      <c r="I100" s="401">
        <v>0</v>
      </c>
      <c r="J100" s="401"/>
      <c r="K100" s="401">
        <v>0</v>
      </c>
      <c r="L100" s="401"/>
      <c r="M100" s="401">
        <v>0</v>
      </c>
      <c r="N100" s="401"/>
      <c r="O100" s="401">
        <v>0</v>
      </c>
      <c r="P100" s="401"/>
      <c r="Q100" s="423">
        <v>0</v>
      </c>
      <c r="R100" s="401"/>
      <c r="S100" s="401">
        <v>0</v>
      </c>
      <c r="T100" s="401"/>
      <c r="U100" s="270">
        <v>0</v>
      </c>
      <c r="V100" s="401"/>
      <c r="W100" s="318">
        <v>0</v>
      </c>
      <c r="X100" s="401"/>
      <c r="Y100" s="401">
        <v>0</v>
      </c>
      <c r="Z100" s="401"/>
      <c r="AA100" s="401">
        <v>0</v>
      </c>
      <c r="AB100" s="401"/>
      <c r="AC100" s="401">
        <v>0</v>
      </c>
      <c r="AD100" s="401"/>
      <c r="AE100" s="401"/>
      <c r="AF100" s="402"/>
      <c r="AG100" s="269"/>
      <c r="AH100" s="437"/>
      <c r="AI100" s="438"/>
      <c r="AJ100" s="438"/>
      <c r="AK100" s="267"/>
      <c r="AL100" s="4"/>
    </row>
    <row r="101" spans="1:38" s="255" customFormat="1" ht="15" thickBot="1" x14ac:dyDescent="0.4">
      <c r="A101" s="301">
        <v>95</v>
      </c>
      <c r="B101" s="301"/>
      <c r="C101" s="255">
        <v>96</v>
      </c>
      <c r="E101" s="255">
        <v>97</v>
      </c>
      <c r="G101" s="255">
        <v>98</v>
      </c>
      <c r="H101" s="445"/>
      <c r="I101" s="255">
        <v>99</v>
      </c>
      <c r="J101" s="445"/>
      <c r="K101" s="255">
        <v>100</v>
      </c>
      <c r="L101" s="445"/>
      <c r="M101" s="255">
        <v>101</v>
      </c>
      <c r="N101" s="445"/>
      <c r="O101" s="255">
        <v>102</v>
      </c>
      <c r="Q101" s="446">
        <v>103</v>
      </c>
      <c r="R101" s="445"/>
      <c r="S101" s="255">
        <v>104</v>
      </c>
      <c r="T101" s="445"/>
      <c r="U101" s="301">
        <v>105</v>
      </c>
      <c r="V101" s="445"/>
      <c r="W101" s="319">
        <v>106</v>
      </c>
      <c r="X101" s="445"/>
      <c r="Y101" s="255">
        <v>107</v>
      </c>
      <c r="Z101" s="445"/>
      <c r="AA101" s="255">
        <v>108</v>
      </c>
      <c r="AB101" s="445"/>
      <c r="AC101" s="255">
        <v>109</v>
      </c>
      <c r="AF101" s="445"/>
      <c r="AG101" s="302"/>
      <c r="AH101" s="447"/>
      <c r="AI101" s="448"/>
      <c r="AJ101" s="448"/>
      <c r="AK101" s="303"/>
      <c r="AL101" s="4"/>
    </row>
    <row r="102" spans="1:38" ht="15" thickBot="1" x14ac:dyDescent="0.4">
      <c r="A102" s="270"/>
      <c r="B102" s="360">
        <v>412</v>
      </c>
      <c r="C102" s="828"/>
      <c r="D102" s="415">
        <v>420</v>
      </c>
      <c r="E102" s="830" t="s">
        <v>12</v>
      </c>
      <c r="F102" s="415">
        <v>339</v>
      </c>
      <c r="G102" s="830" t="s">
        <v>12</v>
      </c>
      <c r="H102" s="415">
        <v>461</v>
      </c>
      <c r="I102" s="830" t="s">
        <v>12</v>
      </c>
      <c r="J102" s="415">
        <v>324.66000000000003</v>
      </c>
      <c r="K102" s="830" t="s">
        <v>12</v>
      </c>
      <c r="L102" s="415">
        <v>342</v>
      </c>
      <c r="M102" s="830" t="s">
        <v>12</v>
      </c>
      <c r="N102" s="415">
        <v>392</v>
      </c>
      <c r="O102" s="830" t="s">
        <v>12</v>
      </c>
      <c r="P102" s="415">
        <v>371</v>
      </c>
      <c r="Q102" s="830" t="s">
        <v>12</v>
      </c>
      <c r="R102" s="415">
        <v>335.58699999999999</v>
      </c>
      <c r="S102" s="830" t="s">
        <v>12</v>
      </c>
      <c r="T102" s="415">
        <v>421.97300000000001</v>
      </c>
      <c r="U102" s="830" t="s">
        <v>15</v>
      </c>
      <c r="V102" s="415">
        <v>330</v>
      </c>
      <c r="W102" s="839" t="s">
        <v>15</v>
      </c>
      <c r="X102" s="415">
        <v>474.91199999999998</v>
      </c>
      <c r="Y102" s="828"/>
      <c r="Z102" s="415">
        <v>321</v>
      </c>
      <c r="AA102" s="830" t="s">
        <v>12</v>
      </c>
      <c r="AB102" s="415">
        <v>400.55</v>
      </c>
      <c r="AC102" s="830" t="s">
        <v>12</v>
      </c>
      <c r="AD102" s="427"/>
      <c r="AE102" s="427"/>
      <c r="AF102" s="402"/>
      <c r="AG102" s="256">
        <v>12</v>
      </c>
      <c r="AH102" s="243">
        <v>7</v>
      </c>
      <c r="AI102" s="243">
        <v>12</v>
      </c>
      <c r="AJ102" s="580">
        <v>2</v>
      </c>
      <c r="AK102" s="320"/>
      <c r="AL102" s="4"/>
    </row>
    <row r="103" spans="1:38" x14ac:dyDescent="0.35">
      <c r="A103" s="270"/>
      <c r="B103" s="265"/>
      <c r="C103" s="829"/>
      <c r="D103" s="402"/>
      <c r="E103" s="831"/>
      <c r="F103" s="402"/>
      <c r="G103" s="831"/>
      <c r="H103" s="402"/>
      <c r="I103" s="831"/>
      <c r="J103" s="402"/>
      <c r="K103" s="831"/>
      <c r="L103" s="402"/>
      <c r="M103" s="831"/>
      <c r="N103" s="402"/>
      <c r="O103" s="831"/>
      <c r="P103" s="427"/>
      <c r="Q103" s="831"/>
      <c r="R103" s="402"/>
      <c r="S103" s="831"/>
      <c r="T103" s="402"/>
      <c r="U103" s="831"/>
      <c r="V103" s="402"/>
      <c r="W103" s="840"/>
      <c r="X103" s="402"/>
      <c r="Y103" s="829"/>
      <c r="Z103" s="402"/>
      <c r="AA103" s="831"/>
      <c r="AB103" s="402"/>
      <c r="AC103" s="831"/>
      <c r="AD103" s="427"/>
      <c r="AE103" s="427"/>
      <c r="AF103" s="402"/>
      <c r="AG103" s="257"/>
      <c r="AH103" s="428"/>
      <c r="AI103" s="428"/>
      <c r="AJ103" s="428"/>
      <c r="AK103" s="267"/>
      <c r="AL103" s="4"/>
    </row>
    <row r="104" spans="1:38" ht="6" customHeight="1" x14ac:dyDescent="0.35">
      <c r="A104" s="270"/>
      <c r="B104" s="265"/>
      <c r="C104" s="513"/>
      <c r="D104" s="401"/>
      <c r="E104" s="245" t="s">
        <v>12</v>
      </c>
      <c r="F104" s="401"/>
      <c r="G104" s="245" t="s">
        <v>12</v>
      </c>
      <c r="H104" s="401"/>
      <c r="I104" s="245" t="s">
        <v>12</v>
      </c>
      <c r="J104" s="401"/>
      <c r="K104" s="245" t="s">
        <v>12</v>
      </c>
      <c r="L104" s="401"/>
      <c r="M104" s="245" t="s">
        <v>12</v>
      </c>
      <c r="N104" s="401"/>
      <c r="O104" s="245">
        <v>0</v>
      </c>
      <c r="P104" s="427"/>
      <c r="Q104" s="245">
        <v>0</v>
      </c>
      <c r="R104" s="401"/>
      <c r="S104" s="245" t="s">
        <v>12</v>
      </c>
      <c r="T104" s="401"/>
      <c r="U104" s="321">
        <v>0</v>
      </c>
      <c r="V104" s="401"/>
      <c r="W104" s="322">
        <v>0</v>
      </c>
      <c r="X104" s="401"/>
      <c r="Y104" s="245">
        <v>0</v>
      </c>
      <c r="Z104" s="401"/>
      <c r="AA104" s="245">
        <v>0</v>
      </c>
      <c r="AB104" s="419"/>
      <c r="AC104" s="245">
        <v>0</v>
      </c>
      <c r="AD104" s="427"/>
      <c r="AE104" s="427"/>
      <c r="AF104" s="402"/>
      <c r="AG104" s="257"/>
      <c r="AH104" s="428"/>
      <c r="AI104" s="428"/>
      <c r="AJ104" s="428"/>
      <c r="AK104" s="267"/>
      <c r="AL104" s="4"/>
    </row>
    <row r="105" spans="1:38" ht="15" thickBot="1" x14ac:dyDescent="0.4">
      <c r="A105" s="301"/>
      <c r="B105" s="457"/>
      <c r="C105" s="412" t="s">
        <v>57</v>
      </c>
      <c r="D105" s="402"/>
      <c r="E105" s="412" t="s">
        <v>79</v>
      </c>
      <c r="F105" s="402"/>
      <c r="G105" s="412" t="s">
        <v>77</v>
      </c>
      <c r="H105" s="402"/>
      <c r="I105" s="412" t="s">
        <v>57</v>
      </c>
      <c r="J105" s="402"/>
      <c r="K105" s="412" t="s">
        <v>181</v>
      </c>
      <c r="L105" s="402"/>
      <c r="M105" s="581" t="s">
        <v>65</v>
      </c>
      <c r="N105" s="402"/>
      <c r="O105" s="581" t="s">
        <v>65</v>
      </c>
      <c r="P105" s="412"/>
      <c r="Q105" s="421" t="s">
        <v>63</v>
      </c>
      <c r="R105" s="402"/>
      <c r="S105" s="412" t="s">
        <v>228</v>
      </c>
      <c r="T105" s="402"/>
      <c r="U105" s="323" t="s">
        <v>206</v>
      </c>
      <c r="V105" s="250"/>
      <c r="W105" s="324" t="s">
        <v>659</v>
      </c>
      <c r="X105" s="402"/>
      <c r="Y105" s="412" t="s">
        <v>181</v>
      </c>
      <c r="Z105" s="402"/>
      <c r="AA105" s="412" t="s">
        <v>65</v>
      </c>
      <c r="AB105" s="402"/>
      <c r="AC105" s="412" t="s">
        <v>65</v>
      </c>
      <c r="AD105" s="412"/>
      <c r="AE105" s="412"/>
      <c r="AG105" s="281"/>
      <c r="AH105" s="443"/>
      <c r="AI105" s="443"/>
      <c r="AJ105" s="443"/>
      <c r="AK105" s="303"/>
      <c r="AL105" s="4"/>
    </row>
    <row r="106" spans="1:38" s="258" customFormat="1" x14ac:dyDescent="0.35">
      <c r="A106" s="268"/>
      <c r="B106" s="268"/>
      <c r="C106" s="430" t="s">
        <v>634</v>
      </c>
      <c r="D106" s="429"/>
      <c r="E106" s="430" t="s">
        <v>74</v>
      </c>
      <c r="F106" s="430"/>
      <c r="G106" s="430" t="s">
        <v>74</v>
      </c>
      <c r="H106" s="403"/>
      <c r="I106" s="430" t="s">
        <v>74</v>
      </c>
      <c r="J106" s="430"/>
      <c r="K106" s="430" t="s">
        <v>74</v>
      </c>
      <c r="L106" s="430"/>
      <c r="M106" s="430" t="s">
        <v>74</v>
      </c>
      <c r="N106" s="403"/>
      <c r="O106" s="430" t="s">
        <v>74</v>
      </c>
      <c r="P106" s="430"/>
      <c r="Q106" s="431" t="s">
        <v>101</v>
      </c>
      <c r="R106" s="430"/>
      <c r="S106" s="430" t="s">
        <v>74</v>
      </c>
      <c r="T106" s="429"/>
      <c r="U106" s="429" t="s">
        <v>634</v>
      </c>
      <c r="V106" s="429"/>
      <c r="W106" s="429" t="s">
        <v>634</v>
      </c>
      <c r="X106" s="429"/>
      <c r="Y106" s="429"/>
      <c r="Z106" s="429"/>
      <c r="AA106" s="430" t="s">
        <v>74</v>
      </c>
      <c r="AC106" s="430" t="s">
        <v>74</v>
      </c>
      <c r="AD106" s="430"/>
      <c r="AE106" s="430"/>
      <c r="AF106" s="403"/>
      <c r="AG106" s="257"/>
      <c r="AH106" s="428"/>
      <c r="AI106" s="428"/>
      <c r="AJ106" s="428"/>
      <c r="AK106" s="271"/>
      <c r="AL106" s="10"/>
    </row>
    <row r="107" spans="1:38" s="258" customFormat="1" ht="15" thickBot="1" x14ac:dyDescent="0.4">
      <c r="A107" s="268"/>
      <c r="B107" s="268"/>
      <c r="C107" s="430"/>
      <c r="D107" s="429"/>
      <c r="E107" s="430"/>
      <c r="F107" s="430"/>
      <c r="G107" s="430"/>
      <c r="H107" s="403"/>
      <c r="I107" s="430"/>
      <c r="J107" s="430"/>
      <c r="K107" s="430"/>
      <c r="L107" s="430"/>
      <c r="M107" s="430" t="s">
        <v>634</v>
      </c>
      <c r="N107" s="403"/>
      <c r="O107" s="430"/>
      <c r="P107" s="430"/>
      <c r="Q107" s="431"/>
      <c r="R107" s="430"/>
      <c r="S107" s="430"/>
      <c r="T107" s="429"/>
      <c r="U107" s="429"/>
      <c r="V107" s="429"/>
      <c r="W107" s="429"/>
      <c r="X107" s="429"/>
      <c r="Y107" s="429"/>
      <c r="Z107" s="429"/>
      <c r="AA107" s="429"/>
      <c r="AC107" s="429"/>
      <c r="AD107" s="429"/>
      <c r="AE107" s="429"/>
      <c r="AF107" s="403"/>
      <c r="AG107" s="257"/>
      <c r="AH107" s="428"/>
      <c r="AI107" s="428"/>
      <c r="AJ107" s="428"/>
      <c r="AK107" s="271"/>
      <c r="AL107" s="10"/>
    </row>
    <row r="108" spans="1:38" s="258" customFormat="1" ht="15" thickBot="1" x14ac:dyDescent="0.4">
      <c r="A108" s="288"/>
      <c r="B108" s="823" t="s">
        <v>625</v>
      </c>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c r="AA108" s="824"/>
      <c r="AB108" s="824"/>
      <c r="AC108" s="825"/>
      <c r="AD108" s="283"/>
      <c r="AE108" s="283"/>
      <c r="AF108" s="274"/>
      <c r="AG108" s="275"/>
      <c r="AH108" s="276"/>
      <c r="AI108" s="276"/>
      <c r="AJ108" s="276"/>
      <c r="AK108" s="277"/>
      <c r="AL108" s="10"/>
    </row>
    <row r="109" spans="1:38" ht="15" thickBot="1" x14ac:dyDescent="0.4">
      <c r="A109" s="278"/>
      <c r="B109" s="278"/>
      <c r="C109" s="260"/>
      <c r="D109" s="259"/>
      <c r="E109" s="260"/>
      <c r="F109" s="259"/>
      <c r="G109" s="325"/>
      <c r="H109" s="310"/>
      <c r="I109" s="310"/>
      <c r="J109" s="310"/>
      <c r="K109" s="310"/>
      <c r="L109" s="310"/>
      <c r="M109" s="310"/>
      <c r="N109" s="259"/>
      <c r="O109" s="841" t="s">
        <v>653</v>
      </c>
      <c r="P109" s="842"/>
      <c r="Q109" s="843"/>
      <c r="R109" s="297"/>
      <c r="S109" s="297"/>
      <c r="T109" s="297"/>
      <c r="U109" s="297"/>
      <c r="V109" s="297"/>
      <c r="W109" s="297"/>
      <c r="X109" s="297"/>
      <c r="Y109" s="297"/>
      <c r="Z109" s="297"/>
      <c r="AA109" s="297"/>
      <c r="AB109" s="295" t="s">
        <v>660</v>
      </c>
      <c r="AC109" s="260"/>
      <c r="AD109" s="260"/>
      <c r="AE109" s="260"/>
      <c r="AF109" s="259"/>
      <c r="AG109" s="262"/>
      <c r="AH109" s="263"/>
      <c r="AI109" s="263"/>
      <c r="AJ109" s="263"/>
      <c r="AK109" s="264"/>
      <c r="AL109" s="4"/>
    </row>
    <row r="110" spans="1:38" x14ac:dyDescent="0.35">
      <c r="A110" s="265"/>
      <c r="B110" s="265"/>
      <c r="C110" s="401"/>
      <c r="D110" s="402"/>
      <c r="E110" s="401"/>
      <c r="F110" s="402"/>
      <c r="H110" s="452"/>
      <c r="I110" s="452"/>
      <c r="J110" s="452"/>
      <c r="K110" s="452"/>
      <c r="L110" s="452"/>
      <c r="M110" s="452"/>
      <c r="N110" s="402"/>
      <c r="O110" s="314" t="s">
        <v>655</v>
      </c>
      <c r="P110" s="433"/>
      <c r="Q110" s="326" t="s">
        <v>631</v>
      </c>
      <c r="R110" s="454"/>
      <c r="S110" s="454"/>
      <c r="T110" s="454"/>
      <c r="U110" s="454"/>
      <c r="V110" s="454"/>
      <c r="W110" s="454"/>
      <c r="X110" s="454"/>
      <c r="Y110" s="454"/>
      <c r="Z110" s="454"/>
      <c r="AA110" s="454"/>
      <c r="AB110" s="403"/>
      <c r="AC110" s="401"/>
      <c r="AD110" s="401"/>
      <c r="AE110" s="401"/>
      <c r="AF110" s="402"/>
      <c r="AG110" s="257"/>
      <c r="AH110" s="428"/>
      <c r="AI110" s="428"/>
      <c r="AJ110" s="428"/>
      <c r="AK110" s="267"/>
      <c r="AL110" s="4"/>
    </row>
    <row r="111" spans="1:38" x14ac:dyDescent="0.35">
      <c r="A111" s="265"/>
      <c r="B111" s="265"/>
      <c r="C111" s="412" t="s">
        <v>238</v>
      </c>
      <c r="D111" s="412"/>
      <c r="E111" s="412" t="s">
        <v>241</v>
      </c>
      <c r="F111" s="412"/>
      <c r="G111" s="412" t="s">
        <v>208</v>
      </c>
      <c r="H111" s="412"/>
      <c r="I111" s="412" t="s">
        <v>213</v>
      </c>
      <c r="J111" s="412"/>
      <c r="K111" s="412" t="s">
        <v>209</v>
      </c>
      <c r="L111" s="412"/>
      <c r="M111" s="412" t="s">
        <v>429</v>
      </c>
      <c r="N111" s="412"/>
      <c r="O111" s="316" t="s">
        <v>661</v>
      </c>
      <c r="P111" s="412"/>
      <c r="Q111" s="327" t="s">
        <v>662</v>
      </c>
      <c r="R111" s="412"/>
      <c r="S111" s="412" t="s">
        <v>27</v>
      </c>
      <c r="T111" s="412"/>
      <c r="U111" s="412" t="s">
        <v>245</v>
      </c>
      <c r="V111" s="412"/>
      <c r="W111" s="412" t="s">
        <v>250</v>
      </c>
      <c r="X111" s="412"/>
      <c r="Y111" s="412" t="s">
        <v>258</v>
      </c>
      <c r="Z111" s="412"/>
      <c r="AA111" s="412" t="s">
        <v>443</v>
      </c>
      <c r="AB111" s="412"/>
      <c r="AC111" s="412" t="s">
        <v>155</v>
      </c>
      <c r="AD111" s="412"/>
      <c r="AE111" s="412"/>
      <c r="AF111" s="402"/>
      <c r="AG111" s="266"/>
      <c r="AH111" s="436"/>
      <c r="AI111" s="436"/>
      <c r="AJ111" s="436"/>
      <c r="AK111" s="267"/>
      <c r="AL111" s="4"/>
    </row>
    <row r="112" spans="1:38" x14ac:dyDescent="0.35">
      <c r="A112" s="268"/>
      <c r="B112" s="270"/>
      <c r="C112" s="401">
        <v>0</v>
      </c>
      <c r="D112" s="401"/>
      <c r="E112" s="401">
        <v>0</v>
      </c>
      <c r="F112" s="401"/>
      <c r="G112" s="401">
        <v>0</v>
      </c>
      <c r="H112" s="401"/>
      <c r="I112" s="401">
        <v>0</v>
      </c>
      <c r="J112" s="401"/>
      <c r="K112" s="401">
        <v>0</v>
      </c>
      <c r="L112" s="401"/>
      <c r="M112" s="401">
        <v>0</v>
      </c>
      <c r="N112" s="401"/>
      <c r="O112" s="270">
        <v>0</v>
      </c>
      <c r="P112" s="401"/>
      <c r="Q112" s="328">
        <v>0</v>
      </c>
      <c r="R112" s="401"/>
      <c r="S112" s="401">
        <v>0</v>
      </c>
      <c r="T112" s="401"/>
      <c r="U112" s="401">
        <v>0</v>
      </c>
      <c r="V112" s="401"/>
      <c r="W112" s="401">
        <v>0</v>
      </c>
      <c r="X112" s="401"/>
      <c r="Y112" s="401">
        <v>0</v>
      </c>
      <c r="Z112" s="401"/>
      <c r="AA112" s="401">
        <v>0</v>
      </c>
      <c r="AB112" s="401"/>
      <c r="AC112" s="401">
        <v>0</v>
      </c>
      <c r="AD112" s="401"/>
      <c r="AE112" s="401"/>
      <c r="AF112" s="402"/>
      <c r="AG112" s="269"/>
      <c r="AH112" s="437"/>
      <c r="AI112" s="438"/>
      <c r="AJ112" s="438"/>
      <c r="AK112" s="267"/>
      <c r="AL112" s="4"/>
    </row>
    <row r="113" spans="1:38" s="255" customFormat="1" ht="15" thickBot="1" x14ac:dyDescent="0.4">
      <c r="A113" s="301">
        <v>109</v>
      </c>
      <c r="B113" s="301"/>
      <c r="C113" s="255">
        <v>110</v>
      </c>
      <c r="E113" s="255">
        <v>111</v>
      </c>
      <c r="G113" s="255">
        <v>112</v>
      </c>
      <c r="I113" s="255">
        <v>113</v>
      </c>
      <c r="K113" s="255">
        <v>114</v>
      </c>
      <c r="M113" s="255">
        <v>115</v>
      </c>
      <c r="O113" s="301">
        <v>116</v>
      </c>
      <c r="Q113" s="329">
        <v>117</v>
      </c>
      <c r="S113" s="255">
        <v>118</v>
      </c>
      <c r="U113" s="255">
        <v>119</v>
      </c>
      <c r="W113" s="255">
        <v>120</v>
      </c>
      <c r="Y113" s="255">
        <v>121</v>
      </c>
      <c r="AA113" s="255">
        <v>122</v>
      </c>
      <c r="AC113" s="255">
        <v>123</v>
      </c>
      <c r="AG113" s="302"/>
      <c r="AH113" s="447"/>
      <c r="AI113" s="448"/>
      <c r="AJ113" s="448"/>
      <c r="AK113" s="303"/>
      <c r="AL113" s="279"/>
    </row>
    <row r="114" spans="1:38" ht="15" thickBot="1" x14ac:dyDescent="0.4">
      <c r="A114" s="270"/>
      <c r="B114" s="360">
        <v>342</v>
      </c>
      <c r="C114" s="830" t="s">
        <v>12</v>
      </c>
      <c r="D114" s="415">
        <v>280</v>
      </c>
      <c r="E114" s="830" t="s">
        <v>12</v>
      </c>
      <c r="F114" s="415">
        <v>387.99599999999998</v>
      </c>
      <c r="G114" s="830" t="s">
        <v>12</v>
      </c>
      <c r="H114" s="415">
        <v>319</v>
      </c>
      <c r="I114" s="830" t="s">
        <v>12</v>
      </c>
      <c r="J114" s="415">
        <v>429.45299999999997</v>
      </c>
      <c r="K114" s="830" t="s">
        <v>12</v>
      </c>
      <c r="L114" s="415">
        <v>484.387</v>
      </c>
      <c r="M114" s="828"/>
      <c r="N114" s="415">
        <v>372.19400000000002</v>
      </c>
      <c r="O114" s="830" t="s">
        <v>15</v>
      </c>
      <c r="P114" s="415">
        <v>552.22299999999996</v>
      </c>
      <c r="Q114" s="830" t="s">
        <v>15</v>
      </c>
      <c r="R114" s="415">
        <v>396.82299999999998</v>
      </c>
      <c r="S114" s="830" t="s">
        <v>12</v>
      </c>
      <c r="T114" s="415">
        <v>357.99599999999998</v>
      </c>
      <c r="U114" s="830" t="s">
        <v>12</v>
      </c>
      <c r="V114" s="415">
        <v>401</v>
      </c>
      <c r="W114" s="820" t="s">
        <v>12</v>
      </c>
      <c r="X114" s="415">
        <v>395.00900000000001</v>
      </c>
      <c r="Y114" s="820" t="s">
        <v>12</v>
      </c>
      <c r="Z114" s="415">
        <v>445.37900000000002</v>
      </c>
      <c r="AA114" s="828"/>
      <c r="AB114" s="415">
        <v>396.995</v>
      </c>
      <c r="AC114" s="830" t="s">
        <v>12</v>
      </c>
      <c r="AD114" s="427"/>
      <c r="AE114" s="427"/>
      <c r="AF114" s="402"/>
      <c r="AG114" s="256">
        <v>12</v>
      </c>
      <c r="AH114" s="243">
        <v>3</v>
      </c>
      <c r="AI114" s="243">
        <v>11</v>
      </c>
      <c r="AJ114" s="580">
        <v>3</v>
      </c>
      <c r="AK114" s="320"/>
      <c r="AL114" s="4"/>
    </row>
    <row r="115" spans="1:38" ht="15" thickBot="1" x14ac:dyDescent="0.4">
      <c r="A115" s="270"/>
      <c r="B115" s="265"/>
      <c r="C115" s="831"/>
      <c r="D115" s="402"/>
      <c r="E115" s="831"/>
      <c r="F115" s="402"/>
      <c r="G115" s="831"/>
      <c r="H115" s="402"/>
      <c r="I115" s="831"/>
      <c r="J115" s="402"/>
      <c r="K115" s="831"/>
      <c r="L115" s="402"/>
      <c r="M115" s="829"/>
      <c r="N115" s="402"/>
      <c r="O115" s="831"/>
      <c r="P115" s="427"/>
      <c r="Q115" s="831"/>
      <c r="R115" s="402"/>
      <c r="S115" s="831"/>
      <c r="T115" s="402"/>
      <c r="U115" s="831"/>
      <c r="V115" s="402"/>
      <c r="W115" s="831"/>
      <c r="X115" s="402"/>
      <c r="Y115" s="831"/>
      <c r="Z115" s="402"/>
      <c r="AA115" s="838"/>
      <c r="AB115" s="402"/>
      <c r="AC115" s="837"/>
      <c r="AD115" s="427"/>
      <c r="AE115" s="427"/>
      <c r="AF115" s="402"/>
      <c r="AG115" s="257"/>
      <c r="AH115" s="428"/>
      <c r="AI115" s="428"/>
      <c r="AJ115" s="428"/>
      <c r="AK115" s="267"/>
      <c r="AL115" s="4"/>
    </row>
    <row r="116" spans="1:38" ht="6" customHeight="1" x14ac:dyDescent="0.35">
      <c r="A116" s="270"/>
      <c r="B116" s="265"/>
      <c r="C116" s="245">
        <v>0</v>
      </c>
      <c r="D116" s="401"/>
      <c r="E116" s="330" t="s">
        <v>12</v>
      </c>
      <c r="F116" s="401"/>
      <c r="G116" s="571"/>
      <c r="H116" s="401"/>
      <c r="I116" s="330">
        <v>0</v>
      </c>
      <c r="J116" s="401"/>
      <c r="K116" s="330" t="s">
        <v>12</v>
      </c>
      <c r="L116" s="401"/>
      <c r="M116" s="330">
        <v>0</v>
      </c>
      <c r="N116" s="401"/>
      <c r="O116" s="321">
        <v>0</v>
      </c>
      <c r="P116" s="427"/>
      <c r="Q116" s="322">
        <v>0</v>
      </c>
      <c r="R116" s="401"/>
      <c r="S116" s="245">
        <v>0</v>
      </c>
      <c r="T116" s="401"/>
      <c r="U116" s="245">
        <v>0</v>
      </c>
      <c r="V116" s="401"/>
      <c r="W116" s="245">
        <v>0</v>
      </c>
      <c r="X116" s="401"/>
      <c r="Y116" s="245">
        <v>0</v>
      </c>
      <c r="Z116" s="401"/>
      <c r="AA116" s="245">
        <v>0</v>
      </c>
      <c r="AB116" s="419"/>
      <c r="AC116" s="245">
        <v>0</v>
      </c>
      <c r="AD116" s="427"/>
      <c r="AE116" s="427"/>
      <c r="AF116" s="402"/>
      <c r="AG116" s="257"/>
      <c r="AH116" s="428"/>
      <c r="AI116" s="428"/>
      <c r="AJ116" s="428"/>
      <c r="AK116" s="267"/>
      <c r="AL116" s="4"/>
    </row>
    <row r="117" spans="1:38" ht="15" thickBot="1" x14ac:dyDescent="0.4">
      <c r="A117" s="301"/>
      <c r="B117" s="457"/>
      <c r="C117" s="412" t="s">
        <v>65</v>
      </c>
      <c r="D117" s="402"/>
      <c r="E117" s="412" t="s">
        <v>126</v>
      </c>
      <c r="F117" s="402"/>
      <c r="G117" s="412" t="s">
        <v>65</v>
      </c>
      <c r="H117" s="402"/>
      <c r="I117" s="412" t="s">
        <v>68</v>
      </c>
      <c r="J117" s="402"/>
      <c r="K117" s="412" t="s">
        <v>210</v>
      </c>
      <c r="L117" s="402"/>
      <c r="M117" s="412" t="s">
        <v>197</v>
      </c>
      <c r="N117" s="402"/>
      <c r="O117" s="323" t="s">
        <v>401</v>
      </c>
      <c r="P117" s="331"/>
      <c r="Q117" s="332" t="s">
        <v>132</v>
      </c>
      <c r="R117" s="402"/>
      <c r="S117" s="412" t="s">
        <v>181</v>
      </c>
      <c r="T117" s="402"/>
      <c r="U117" s="581" t="s">
        <v>77</v>
      </c>
      <c r="V117" s="402"/>
      <c r="W117" s="581" t="s">
        <v>57</v>
      </c>
      <c r="X117" s="402"/>
      <c r="Y117" s="412" t="s">
        <v>57</v>
      </c>
      <c r="Z117" s="402"/>
      <c r="AA117" s="412" t="s">
        <v>123</v>
      </c>
      <c r="AB117" s="402"/>
      <c r="AC117" s="581" t="s">
        <v>77</v>
      </c>
      <c r="AD117" s="412"/>
      <c r="AE117" s="412"/>
      <c r="AG117" s="281"/>
      <c r="AH117" s="443"/>
      <c r="AI117" s="443"/>
      <c r="AJ117" s="443"/>
      <c r="AK117" s="303"/>
      <c r="AL117" s="4"/>
    </row>
    <row r="118" spans="1:38" s="258" customFormat="1" x14ac:dyDescent="0.35">
      <c r="A118" s="268"/>
      <c r="B118" s="268"/>
      <c r="C118" s="430" t="s">
        <v>58</v>
      </c>
      <c r="D118" s="403"/>
      <c r="E118" s="430" t="s">
        <v>58</v>
      </c>
      <c r="F118" s="403"/>
      <c r="G118" s="430" t="s">
        <v>58</v>
      </c>
      <c r="H118" s="403"/>
      <c r="I118" s="430" t="s">
        <v>58</v>
      </c>
      <c r="J118" s="430"/>
      <c r="K118" s="430" t="s">
        <v>58</v>
      </c>
      <c r="L118" s="429"/>
      <c r="M118" s="430"/>
      <c r="N118" s="429"/>
      <c r="O118" s="429" t="s">
        <v>634</v>
      </c>
      <c r="P118" s="429"/>
      <c r="Q118" s="429" t="s">
        <v>634</v>
      </c>
      <c r="R118" s="429"/>
      <c r="S118" s="430" t="s">
        <v>74</v>
      </c>
      <c r="T118" s="429"/>
      <c r="U118" s="430" t="s">
        <v>74</v>
      </c>
      <c r="V118" s="403"/>
      <c r="W118" s="430" t="s">
        <v>74</v>
      </c>
      <c r="X118" s="429"/>
      <c r="Y118" s="430" t="s">
        <v>74</v>
      </c>
      <c r="Z118" s="429"/>
      <c r="AA118" s="430"/>
      <c r="AB118" s="429"/>
      <c r="AC118" s="430" t="s">
        <v>74</v>
      </c>
      <c r="AD118" s="430"/>
      <c r="AE118" s="430"/>
      <c r="AF118" s="403"/>
      <c r="AG118" s="257"/>
      <c r="AH118" s="428"/>
      <c r="AI118" s="428"/>
      <c r="AJ118" s="428"/>
      <c r="AK118" s="271"/>
      <c r="AL118" s="10"/>
    </row>
    <row r="119" spans="1:38" s="258" customFormat="1" ht="15" thickBot="1" x14ac:dyDescent="0.4">
      <c r="A119" s="268"/>
      <c r="B119" s="268"/>
      <c r="C119" s="429"/>
      <c r="D119" s="403"/>
      <c r="E119" s="429"/>
      <c r="F119" s="403"/>
      <c r="G119" s="429"/>
      <c r="H119" s="403"/>
      <c r="I119" s="429"/>
      <c r="J119" s="429"/>
      <c r="K119" s="429"/>
      <c r="L119" s="429"/>
      <c r="M119" s="429"/>
      <c r="N119" s="429"/>
      <c r="O119" s="429"/>
      <c r="P119" s="429"/>
      <c r="Q119" s="456"/>
      <c r="R119" s="429"/>
      <c r="S119" s="430"/>
      <c r="T119" s="429"/>
      <c r="U119" s="430"/>
      <c r="V119" s="403"/>
      <c r="W119" s="430"/>
      <c r="X119" s="430"/>
      <c r="Y119" s="429" t="s">
        <v>634</v>
      </c>
      <c r="Z119" s="429"/>
      <c r="AA119" s="429"/>
      <c r="AB119" s="429"/>
      <c r="AC119" s="430"/>
      <c r="AD119" s="430"/>
      <c r="AE119" s="430"/>
      <c r="AF119" s="403"/>
      <c r="AG119" s="257"/>
      <c r="AH119" s="428"/>
      <c r="AI119" s="428"/>
      <c r="AJ119" s="428"/>
      <c r="AK119" s="271"/>
      <c r="AL119" s="10"/>
    </row>
    <row r="120" spans="1:38" s="258" customFormat="1" ht="15" thickBot="1" x14ac:dyDescent="0.4">
      <c r="A120" s="288"/>
      <c r="B120" s="823" t="s">
        <v>625</v>
      </c>
      <c r="C120" s="824"/>
      <c r="D120" s="824"/>
      <c r="E120" s="824"/>
      <c r="F120" s="824"/>
      <c r="G120" s="824"/>
      <c r="H120" s="824"/>
      <c r="I120" s="824"/>
      <c r="J120" s="824"/>
      <c r="K120" s="824"/>
      <c r="L120" s="824"/>
      <c r="M120" s="824"/>
      <c r="N120" s="824"/>
      <c r="O120" s="824"/>
      <c r="P120" s="824"/>
      <c r="Q120" s="824"/>
      <c r="R120" s="824"/>
      <c r="S120" s="824"/>
      <c r="T120" s="824"/>
      <c r="U120" s="824"/>
      <c r="V120" s="824"/>
      <c r="W120" s="824"/>
      <c r="X120" s="824"/>
      <c r="Y120" s="824"/>
      <c r="Z120" s="824"/>
      <c r="AA120" s="824"/>
      <c r="AB120" s="824"/>
      <c r="AC120" s="825"/>
      <c r="AD120" s="283"/>
      <c r="AE120" s="283"/>
      <c r="AF120" s="274"/>
      <c r="AG120" s="275"/>
      <c r="AH120" s="276"/>
      <c r="AI120" s="276"/>
      <c r="AJ120" s="276"/>
      <c r="AK120" s="277"/>
      <c r="AL120" s="10"/>
    </row>
    <row r="121" spans="1:38" ht="15" thickBot="1" x14ac:dyDescent="0.4">
      <c r="A121" s="278"/>
      <c r="B121" s="278"/>
      <c r="C121" s="260"/>
      <c r="D121" s="259"/>
      <c r="E121" s="300"/>
      <c r="F121" s="259"/>
      <c r="G121" s="260"/>
      <c r="H121" s="333"/>
      <c r="I121" s="333"/>
      <c r="J121" s="259"/>
      <c r="K121" s="306"/>
      <c r="L121" s="334"/>
      <c r="M121" s="334"/>
      <c r="N121" s="334"/>
      <c r="O121" s="334"/>
      <c r="P121" s="334"/>
      <c r="Q121" s="841" t="s">
        <v>653</v>
      </c>
      <c r="R121" s="842"/>
      <c r="S121" s="842"/>
      <c r="T121" s="842"/>
      <c r="U121" s="842"/>
      <c r="V121" s="842"/>
      <c r="W121" s="842"/>
      <c r="X121" s="842"/>
      <c r="Y121" s="843"/>
      <c r="Z121" s="295"/>
      <c r="AA121" s="335"/>
      <c r="AB121" s="335"/>
      <c r="AC121" s="844"/>
      <c r="AD121" s="844"/>
      <c r="AE121" s="844"/>
      <c r="AF121" s="844"/>
      <c r="AG121" s="262"/>
      <c r="AH121" s="263"/>
      <c r="AI121" s="263"/>
      <c r="AJ121" s="263"/>
      <c r="AK121" s="264"/>
      <c r="AL121" s="4"/>
    </row>
    <row r="122" spans="1:38" x14ac:dyDescent="0.35">
      <c r="A122" s="265"/>
      <c r="B122" s="457"/>
      <c r="C122" s="255"/>
      <c r="E122" s="458"/>
      <c r="G122" s="459" t="s">
        <v>663</v>
      </c>
      <c r="H122" s="460"/>
      <c r="I122" s="460"/>
      <c r="K122" s="10" t="s">
        <v>631</v>
      </c>
      <c r="L122" s="9"/>
      <c r="M122" s="10" t="s">
        <v>631</v>
      </c>
      <c r="N122" s="9"/>
      <c r="O122" s="9" t="s">
        <v>655</v>
      </c>
      <c r="P122" s="9"/>
      <c r="Q122" s="336"/>
      <c r="R122" s="10"/>
      <c r="S122" s="10" t="s">
        <v>631</v>
      </c>
      <c r="T122" s="429"/>
      <c r="U122" s="10" t="s">
        <v>631</v>
      </c>
      <c r="V122" s="10"/>
      <c r="W122" s="10"/>
      <c r="X122" s="10"/>
      <c r="Y122" s="337"/>
      <c r="Z122" s="258"/>
      <c r="AA122" s="461"/>
      <c r="AB122" s="461"/>
      <c r="AC122" s="442"/>
      <c r="AD122" s="442"/>
      <c r="AE122" s="442"/>
      <c r="AF122" s="442"/>
      <c r="AG122" s="257"/>
      <c r="AH122" s="428"/>
      <c r="AI122" s="428"/>
      <c r="AJ122" s="428"/>
      <c r="AK122" s="267"/>
      <c r="AL122" s="4"/>
    </row>
    <row r="123" spans="1:38" x14ac:dyDescent="0.35">
      <c r="A123" s="265"/>
      <c r="B123" s="265"/>
      <c r="C123" s="412" t="s">
        <v>444</v>
      </c>
      <c r="D123" s="412"/>
      <c r="E123" s="412" t="s">
        <v>664</v>
      </c>
      <c r="F123" s="412"/>
      <c r="G123" s="412" t="s">
        <v>665</v>
      </c>
      <c r="H123" s="412"/>
      <c r="I123" s="412" t="s">
        <v>264</v>
      </c>
      <c r="J123" s="412"/>
      <c r="K123" s="412" t="s">
        <v>666</v>
      </c>
      <c r="L123" s="412"/>
      <c r="M123" s="412" t="s">
        <v>667</v>
      </c>
      <c r="N123" s="412"/>
      <c r="O123" s="412" t="s">
        <v>668</v>
      </c>
      <c r="P123" s="412"/>
      <c r="Q123" s="338" t="s">
        <v>669</v>
      </c>
      <c r="R123" s="412"/>
      <c r="S123" s="412" t="s">
        <v>670</v>
      </c>
      <c r="T123" s="412"/>
      <c r="U123" s="412" t="s">
        <v>671</v>
      </c>
      <c r="V123" s="412"/>
      <c r="W123" s="412" t="s">
        <v>672</v>
      </c>
      <c r="X123" s="412"/>
      <c r="Y123" s="317" t="s">
        <v>673</v>
      </c>
      <c r="Z123" s="412"/>
      <c r="AA123" s="412" t="s">
        <v>274</v>
      </c>
      <c r="AB123" s="412"/>
      <c r="AC123" s="412" t="s">
        <v>220</v>
      </c>
      <c r="AD123" s="412"/>
      <c r="AE123" s="412"/>
      <c r="AF123" s="402"/>
      <c r="AG123" s="266"/>
      <c r="AH123" s="436"/>
      <c r="AI123" s="436"/>
      <c r="AJ123" s="436"/>
      <c r="AK123" s="267"/>
      <c r="AL123" s="4"/>
    </row>
    <row r="124" spans="1:38" x14ac:dyDescent="0.35">
      <c r="A124" s="268"/>
      <c r="B124" s="270"/>
      <c r="C124" s="401">
        <v>0</v>
      </c>
      <c r="D124" s="401"/>
      <c r="E124" s="401">
        <v>0</v>
      </c>
      <c r="F124" s="401"/>
      <c r="G124" s="401">
        <v>0</v>
      </c>
      <c r="H124" s="401"/>
      <c r="I124" s="401">
        <v>0</v>
      </c>
      <c r="J124" s="401"/>
      <c r="K124" s="401">
        <v>0</v>
      </c>
      <c r="L124" s="401"/>
      <c r="M124" s="401">
        <v>0</v>
      </c>
      <c r="N124" s="401"/>
      <c r="O124" s="401">
        <v>0</v>
      </c>
      <c r="P124" s="401"/>
      <c r="Q124" s="339">
        <v>0</v>
      </c>
      <c r="R124" s="401"/>
      <c r="S124" s="401">
        <v>0</v>
      </c>
      <c r="T124" s="401"/>
      <c r="U124" s="401">
        <v>0</v>
      </c>
      <c r="V124" s="401"/>
      <c r="W124" s="401">
        <v>0</v>
      </c>
      <c r="X124" s="401"/>
      <c r="Y124" s="318">
        <v>0</v>
      </c>
      <c r="Z124" s="401"/>
      <c r="AA124" s="401">
        <v>0</v>
      </c>
      <c r="AB124" s="401"/>
      <c r="AC124" s="401">
        <v>0</v>
      </c>
      <c r="AD124" s="401"/>
      <c r="AE124" s="401"/>
      <c r="AF124" s="402"/>
      <c r="AG124" s="269"/>
      <c r="AH124" s="437"/>
      <c r="AI124" s="438"/>
      <c r="AJ124" s="438"/>
      <c r="AK124" s="267"/>
      <c r="AL124" s="4"/>
    </row>
    <row r="125" spans="1:38" s="255" customFormat="1" ht="15" thickBot="1" x14ac:dyDescent="0.4">
      <c r="A125" s="301">
        <v>123</v>
      </c>
      <c r="B125" s="301"/>
      <c r="E125" s="255">
        <v>125</v>
      </c>
      <c r="G125" s="255">
        <v>126</v>
      </c>
      <c r="I125" s="255">
        <v>127</v>
      </c>
      <c r="K125" s="255">
        <v>128</v>
      </c>
      <c r="M125" s="255">
        <v>129</v>
      </c>
      <c r="O125" s="255">
        <v>130</v>
      </c>
      <c r="Q125" s="340">
        <v>131</v>
      </c>
      <c r="S125" s="255">
        <v>132</v>
      </c>
      <c r="U125" s="255">
        <v>133</v>
      </c>
      <c r="W125" s="255">
        <v>134</v>
      </c>
      <c r="Y125" s="319">
        <v>135</v>
      </c>
      <c r="AA125" s="255">
        <v>136</v>
      </c>
      <c r="AC125" s="255">
        <v>137</v>
      </c>
      <c r="AG125" s="302"/>
      <c r="AH125" s="447"/>
      <c r="AI125" s="448"/>
      <c r="AJ125" s="448"/>
      <c r="AK125" s="303"/>
      <c r="AL125" s="279"/>
    </row>
    <row r="126" spans="1:38" ht="15" thickBot="1" x14ac:dyDescent="0.4">
      <c r="A126" s="270"/>
      <c r="B126" s="360">
        <v>374.005</v>
      </c>
      <c r="C126" s="828"/>
      <c r="D126" s="415">
        <v>433</v>
      </c>
      <c r="E126" s="830" t="s">
        <v>235</v>
      </c>
      <c r="F126" s="415">
        <v>390</v>
      </c>
      <c r="G126" s="830" t="s">
        <v>235</v>
      </c>
      <c r="H126" s="415">
        <v>406.995</v>
      </c>
      <c r="I126" s="830" t="s">
        <v>12</v>
      </c>
      <c r="J126" s="415">
        <v>411.48200000000003</v>
      </c>
      <c r="K126" s="830" t="s">
        <v>235</v>
      </c>
      <c r="L126" s="415">
        <v>566.68100000000004</v>
      </c>
      <c r="M126" s="830"/>
      <c r="N126" s="415">
        <v>326.63200000000001</v>
      </c>
      <c r="O126" s="828"/>
      <c r="P126" s="415">
        <v>371.99700000000001</v>
      </c>
      <c r="Q126" s="828"/>
      <c r="R126" s="415">
        <v>441</v>
      </c>
      <c r="S126" s="830" t="s">
        <v>15</v>
      </c>
      <c r="T126" s="415">
        <v>445</v>
      </c>
      <c r="U126" s="828"/>
      <c r="V126" s="415">
        <v>332.73099999999999</v>
      </c>
      <c r="W126" s="828"/>
      <c r="X126" s="415">
        <v>241.999</v>
      </c>
      <c r="Y126" s="828"/>
      <c r="Z126" s="415">
        <v>473.13099999999997</v>
      </c>
      <c r="AA126" s="828"/>
      <c r="AB126" s="415">
        <v>439.99900000000002</v>
      </c>
      <c r="AC126" s="830" t="s">
        <v>12</v>
      </c>
      <c r="AD126" s="427"/>
      <c r="AE126" s="427"/>
      <c r="AF126" s="402"/>
      <c r="AG126" s="256">
        <v>9</v>
      </c>
      <c r="AH126" s="243">
        <v>0</v>
      </c>
      <c r="AI126" s="243">
        <v>6</v>
      </c>
      <c r="AJ126" s="580"/>
      <c r="AK126" s="320"/>
      <c r="AL126" s="4"/>
    </row>
    <row r="127" spans="1:38" x14ac:dyDescent="0.35">
      <c r="A127" s="270"/>
      <c r="B127" s="265"/>
      <c r="C127" s="829"/>
      <c r="D127" s="402"/>
      <c r="E127" s="831"/>
      <c r="F127" s="402"/>
      <c r="G127" s="831"/>
      <c r="H127" s="402"/>
      <c r="I127" s="831"/>
      <c r="J127" s="402"/>
      <c r="K127" s="831"/>
      <c r="L127" s="402"/>
      <c r="M127" s="831"/>
      <c r="N127" s="402"/>
      <c r="O127" s="829"/>
      <c r="P127" s="427"/>
      <c r="Q127" s="829"/>
      <c r="R127" s="402"/>
      <c r="S127" s="831"/>
      <c r="T127" s="402"/>
      <c r="U127" s="829"/>
      <c r="V127" s="402"/>
      <c r="W127" s="829"/>
      <c r="X127" s="402"/>
      <c r="Y127" s="829"/>
      <c r="Z127" s="402"/>
      <c r="AA127" s="829"/>
      <c r="AB127" s="402"/>
      <c r="AC127" s="831"/>
      <c r="AD127" s="427"/>
      <c r="AE127" s="427"/>
      <c r="AF127" s="402"/>
      <c r="AG127" s="257"/>
      <c r="AH127" s="428"/>
      <c r="AI127" s="428"/>
      <c r="AJ127" s="428"/>
      <c r="AK127" s="267"/>
      <c r="AL127" s="4"/>
    </row>
    <row r="128" spans="1:38" ht="6" customHeight="1" x14ac:dyDescent="0.35">
      <c r="A128" s="270"/>
      <c r="B128" s="265"/>
      <c r="C128" s="245">
        <v>0</v>
      </c>
      <c r="D128" s="401"/>
      <c r="E128" s="245">
        <v>0</v>
      </c>
      <c r="F128" s="401"/>
      <c r="G128" s="245">
        <v>0</v>
      </c>
      <c r="H128" s="401"/>
      <c r="I128" s="245">
        <v>0</v>
      </c>
      <c r="J128" s="401"/>
      <c r="K128" s="245">
        <v>0</v>
      </c>
      <c r="L128" s="401"/>
      <c r="M128" s="245">
        <v>0</v>
      </c>
      <c r="N128" s="401"/>
      <c r="O128" s="245">
        <v>0</v>
      </c>
      <c r="P128" s="427"/>
      <c r="Q128" s="321">
        <v>0</v>
      </c>
      <c r="R128" s="401"/>
      <c r="S128" s="245">
        <v>0</v>
      </c>
      <c r="T128" s="401"/>
      <c r="U128" s="245">
        <v>0</v>
      </c>
      <c r="V128" s="401"/>
      <c r="W128" s="245">
        <v>0</v>
      </c>
      <c r="X128" s="401"/>
      <c r="Y128" s="322">
        <v>0</v>
      </c>
      <c r="Z128" s="401"/>
      <c r="AA128" s="245">
        <v>0</v>
      </c>
      <c r="AB128" s="419"/>
      <c r="AC128" s="245">
        <v>0</v>
      </c>
      <c r="AD128" s="427"/>
      <c r="AE128" s="427"/>
      <c r="AF128" s="402"/>
      <c r="AG128" s="257"/>
      <c r="AH128" s="428"/>
      <c r="AI128" s="428"/>
      <c r="AJ128" s="428"/>
      <c r="AK128" s="267"/>
      <c r="AL128" s="4"/>
    </row>
    <row r="129" spans="1:38" ht="15" thickBot="1" x14ac:dyDescent="0.4">
      <c r="A129" s="301"/>
      <c r="B129" s="457"/>
      <c r="C129" s="468" t="s">
        <v>77</v>
      </c>
      <c r="D129" s="402"/>
      <c r="E129" s="412" t="s">
        <v>65</v>
      </c>
      <c r="F129" s="402"/>
      <c r="G129" s="412" t="s">
        <v>150</v>
      </c>
      <c r="H129" s="402"/>
      <c r="I129" s="412" t="s">
        <v>77</v>
      </c>
      <c r="J129" s="402"/>
      <c r="K129" s="412" t="s">
        <v>640</v>
      </c>
      <c r="L129" s="402"/>
      <c r="M129" s="412" t="s">
        <v>674</v>
      </c>
      <c r="N129" s="402"/>
      <c r="O129" s="412" t="s">
        <v>206</v>
      </c>
      <c r="P129" s="412"/>
      <c r="Q129" s="341" t="s">
        <v>79</v>
      </c>
      <c r="R129" s="250"/>
      <c r="S129" s="331" t="s">
        <v>659</v>
      </c>
      <c r="T129" s="250"/>
      <c r="U129" s="331" t="s">
        <v>77</v>
      </c>
      <c r="V129" s="250"/>
      <c r="W129" s="331" t="s">
        <v>126</v>
      </c>
      <c r="X129" s="250"/>
      <c r="Y129" s="324" t="s">
        <v>206</v>
      </c>
      <c r="Z129" s="402"/>
      <c r="AA129" s="412" t="s">
        <v>275</v>
      </c>
      <c r="AB129" s="402"/>
      <c r="AC129" s="412" t="s">
        <v>77</v>
      </c>
      <c r="AD129" s="412"/>
      <c r="AE129" s="412"/>
      <c r="AF129" s="255"/>
      <c r="AG129" s="281"/>
      <c r="AH129" s="443"/>
      <c r="AI129" s="443"/>
      <c r="AJ129" s="443"/>
      <c r="AK129" s="303"/>
      <c r="AL129" s="4"/>
    </row>
    <row r="130" spans="1:38" s="258" customFormat="1" x14ac:dyDescent="0.35">
      <c r="A130" s="268"/>
      <c r="B130" s="268"/>
      <c r="C130" s="430"/>
      <c r="D130" s="429"/>
      <c r="E130" s="429"/>
      <c r="F130" s="403"/>
      <c r="G130" s="432"/>
      <c r="H130" s="403"/>
      <c r="I130" s="430" t="s">
        <v>74</v>
      </c>
      <c r="J130" s="403"/>
      <c r="K130" s="432"/>
      <c r="L130" s="403"/>
      <c r="M130" s="432" t="s">
        <v>634</v>
      </c>
      <c r="N130" s="403"/>
      <c r="O130" s="432" t="s">
        <v>634</v>
      </c>
      <c r="P130" s="432"/>
      <c r="Q130" s="450"/>
      <c r="R130" s="403"/>
      <c r="S130" s="432"/>
      <c r="T130" s="403"/>
      <c r="U130" s="432" t="s">
        <v>634</v>
      </c>
      <c r="V130" s="403"/>
      <c r="W130" s="10"/>
      <c r="X130" s="403"/>
      <c r="Y130" s="432"/>
      <c r="Z130" s="403"/>
      <c r="AA130" s="430" t="s">
        <v>74</v>
      </c>
      <c r="AB130" s="403"/>
      <c r="AC130" s="430" t="s">
        <v>74</v>
      </c>
      <c r="AD130" s="430"/>
      <c r="AE130" s="430"/>
      <c r="AF130" s="403"/>
      <c r="AG130" s="257"/>
      <c r="AH130" s="428"/>
      <c r="AI130" s="428"/>
      <c r="AJ130" s="428"/>
      <c r="AK130" s="271"/>
      <c r="AL130" s="10"/>
    </row>
    <row r="131" spans="1:38" s="258" customFormat="1" ht="15" thickBot="1" x14ac:dyDescent="0.4">
      <c r="A131" s="268"/>
      <c r="B131" s="268"/>
      <c r="C131" s="429"/>
      <c r="D131" s="429"/>
      <c r="E131" s="429"/>
      <c r="F131" s="403"/>
      <c r="G131" s="432"/>
      <c r="H131" s="403"/>
      <c r="I131" s="430"/>
      <c r="J131" s="403"/>
      <c r="K131" s="432"/>
      <c r="L131" s="403"/>
      <c r="M131" s="432"/>
      <c r="N131" s="403"/>
      <c r="O131" s="432"/>
      <c r="P131" s="432"/>
      <c r="Q131" s="450"/>
      <c r="R131" s="403"/>
      <c r="S131" s="432"/>
      <c r="T131" s="403"/>
      <c r="U131" s="432"/>
      <c r="V131" s="403"/>
      <c r="W131" s="10"/>
      <c r="X131" s="403"/>
      <c r="Y131" s="432"/>
      <c r="Z131" s="403"/>
      <c r="AA131" s="430"/>
      <c r="AB131" s="403"/>
      <c r="AC131" s="430"/>
      <c r="AD131" s="430"/>
      <c r="AE131" s="430"/>
      <c r="AF131" s="403"/>
      <c r="AG131" s="257"/>
      <c r="AH131" s="428"/>
      <c r="AI131" s="428"/>
      <c r="AJ131" s="428"/>
      <c r="AK131" s="271"/>
      <c r="AL131" s="10"/>
    </row>
    <row r="132" spans="1:38" s="258" customFormat="1" ht="15" thickBot="1" x14ac:dyDescent="0.4">
      <c r="A132" s="288"/>
      <c r="B132" s="823" t="s">
        <v>625</v>
      </c>
      <c r="C132" s="824"/>
      <c r="D132" s="824"/>
      <c r="E132" s="824"/>
      <c r="F132" s="824"/>
      <c r="G132" s="824"/>
      <c r="H132" s="824"/>
      <c r="I132" s="824"/>
      <c r="J132" s="824"/>
      <c r="K132" s="824"/>
      <c r="L132" s="824"/>
      <c r="M132" s="824"/>
      <c r="N132" s="824"/>
      <c r="O132" s="824"/>
      <c r="P132" s="824"/>
      <c r="Q132" s="824"/>
      <c r="R132" s="824"/>
      <c r="S132" s="824"/>
      <c r="T132" s="824"/>
      <c r="U132" s="824"/>
      <c r="V132" s="824"/>
      <c r="W132" s="824"/>
      <c r="X132" s="824"/>
      <c r="Y132" s="824"/>
      <c r="Z132" s="824"/>
      <c r="AA132" s="824"/>
      <c r="AB132" s="824"/>
      <c r="AC132" s="825"/>
      <c r="AD132" s="283"/>
      <c r="AE132" s="283"/>
      <c r="AF132" s="274"/>
      <c r="AG132" s="275"/>
      <c r="AH132" s="276"/>
      <c r="AI132" s="276"/>
      <c r="AJ132" s="276"/>
      <c r="AK132" s="277"/>
      <c r="AL132" s="10"/>
    </row>
    <row r="133" spans="1:38" s="258" customFormat="1" ht="15" thickBot="1" x14ac:dyDescent="0.4">
      <c r="A133" s="305"/>
      <c r="B133" s="305"/>
      <c r="C133" s="342"/>
      <c r="D133" s="342"/>
      <c r="E133" s="342"/>
      <c r="F133" s="295"/>
      <c r="G133" s="845" t="s">
        <v>653</v>
      </c>
      <c r="H133" s="846"/>
      <c r="I133" s="846"/>
      <c r="J133" s="846"/>
      <c r="K133" s="847"/>
      <c r="L133" s="295"/>
      <c r="M133" s="293"/>
      <c r="N133" s="295"/>
      <c r="O133" s="293"/>
      <c r="P133" s="293"/>
      <c r="Q133" s="308"/>
      <c r="R133" s="295"/>
      <c r="S133" s="293"/>
      <c r="T133" s="295"/>
      <c r="U133" s="293"/>
      <c r="V133" s="295"/>
      <c r="W133" s="848" t="s">
        <v>653</v>
      </c>
      <c r="X133" s="849"/>
      <c r="Y133" s="850"/>
      <c r="Z133" s="295"/>
      <c r="AA133" s="293"/>
      <c r="AB133" s="295"/>
      <c r="AC133" s="307"/>
      <c r="AD133" s="307"/>
      <c r="AE133" s="307"/>
      <c r="AF133" s="295"/>
      <c r="AG133" s="262"/>
      <c r="AH133" s="263"/>
      <c r="AI133" s="263"/>
      <c r="AJ133" s="263"/>
      <c r="AK133" s="313"/>
      <c r="AL133" s="10"/>
    </row>
    <row r="134" spans="1:38" x14ac:dyDescent="0.35">
      <c r="A134" s="280"/>
      <c r="B134" s="280"/>
      <c r="C134" s="452"/>
      <c r="D134" s="452" t="s">
        <v>641</v>
      </c>
      <c r="E134" s="452"/>
      <c r="G134" s="343" t="s">
        <v>631</v>
      </c>
      <c r="H134" s="258"/>
      <c r="I134" s="9" t="s">
        <v>655</v>
      </c>
      <c r="J134" s="258"/>
      <c r="K134" s="315" t="s">
        <v>675</v>
      </c>
      <c r="L134" s="452"/>
      <c r="M134" s="10"/>
      <c r="O134" s="255"/>
      <c r="P134" s="255"/>
      <c r="Q134" s="456"/>
      <c r="R134" s="9"/>
      <c r="S134" s="9"/>
      <c r="U134" s="255"/>
      <c r="V134" s="462" t="s">
        <v>638</v>
      </c>
      <c r="W134" s="314" t="s">
        <v>631</v>
      </c>
      <c r="X134" s="461"/>
      <c r="Y134" s="344"/>
      <c r="Z134" s="461"/>
      <c r="AA134" s="461"/>
      <c r="AB134" s="461"/>
      <c r="AC134" s="461"/>
      <c r="AD134" s="461"/>
      <c r="AE134" s="461"/>
      <c r="AG134" s="281"/>
      <c r="AH134" s="443"/>
      <c r="AI134" s="443"/>
      <c r="AJ134" s="443"/>
      <c r="AK134" s="303"/>
      <c r="AL134" s="4"/>
    </row>
    <row r="135" spans="1:38" x14ac:dyDescent="0.35">
      <c r="A135" s="265"/>
      <c r="B135" s="265"/>
      <c r="C135" s="412" t="s">
        <v>479</v>
      </c>
      <c r="D135" s="412"/>
      <c r="E135" s="412" t="s">
        <v>486</v>
      </c>
      <c r="F135" s="412"/>
      <c r="G135" s="316" t="s">
        <v>676</v>
      </c>
      <c r="H135" s="412"/>
      <c r="I135" s="412" t="s">
        <v>677</v>
      </c>
      <c r="J135" s="412"/>
      <c r="K135" s="317" t="s">
        <v>678</v>
      </c>
      <c r="L135" s="412"/>
      <c r="M135" s="412" t="s">
        <v>286</v>
      </c>
      <c r="N135" s="412"/>
      <c r="O135" s="412" t="s">
        <v>218</v>
      </c>
      <c r="P135" s="412"/>
      <c r="Q135" s="421" t="s">
        <v>370</v>
      </c>
      <c r="R135" s="412"/>
      <c r="S135" s="412" t="s">
        <v>205</v>
      </c>
      <c r="T135" s="412"/>
      <c r="U135" s="412" t="s">
        <v>544</v>
      </c>
      <c r="V135" s="412"/>
      <c r="W135" s="316" t="s">
        <v>679</v>
      </c>
      <c r="X135" s="412"/>
      <c r="Y135" s="317" t="s">
        <v>680</v>
      </c>
      <c r="Z135" s="412"/>
      <c r="AA135" s="412" t="s">
        <v>398</v>
      </c>
      <c r="AB135" s="412"/>
      <c r="AC135" s="412" t="s">
        <v>177</v>
      </c>
      <c r="AD135" s="412"/>
      <c r="AE135" s="412"/>
      <c r="AF135" s="402"/>
      <c r="AG135" s="266"/>
      <c r="AH135" s="436"/>
      <c r="AI135" s="436"/>
      <c r="AJ135" s="436"/>
      <c r="AK135" s="267"/>
      <c r="AL135" s="4"/>
    </row>
    <row r="136" spans="1:38" x14ac:dyDescent="0.35">
      <c r="A136" s="268"/>
      <c r="B136" s="270" t="s">
        <v>681</v>
      </c>
      <c r="C136" s="401">
        <v>0</v>
      </c>
      <c r="D136" s="401"/>
      <c r="E136" s="401">
        <v>0</v>
      </c>
      <c r="F136" s="401"/>
      <c r="G136" s="270">
        <v>0</v>
      </c>
      <c r="H136" s="401"/>
      <c r="I136" s="401">
        <v>0</v>
      </c>
      <c r="J136" s="401"/>
      <c r="K136" s="318">
        <v>0</v>
      </c>
      <c r="L136" s="401"/>
      <c r="M136" s="401">
        <v>0</v>
      </c>
      <c r="N136" s="401"/>
      <c r="O136" s="401">
        <v>0</v>
      </c>
      <c r="P136" s="401"/>
      <c r="Q136" s="423">
        <v>0</v>
      </c>
      <c r="R136" s="401"/>
      <c r="S136" s="401">
        <v>0</v>
      </c>
      <c r="T136" s="401"/>
      <c r="U136" s="401">
        <v>0</v>
      </c>
      <c r="V136" s="401"/>
      <c r="W136" s="270">
        <v>0</v>
      </c>
      <c r="X136" s="401"/>
      <c r="Y136" s="318">
        <v>0</v>
      </c>
      <c r="Z136" s="401"/>
      <c r="AA136" s="401">
        <v>0</v>
      </c>
      <c r="AB136" s="401"/>
      <c r="AC136" s="401">
        <v>0</v>
      </c>
      <c r="AD136" s="401"/>
      <c r="AE136" s="401"/>
      <c r="AF136" s="402"/>
      <c r="AG136" s="269"/>
      <c r="AH136" s="437"/>
      <c r="AI136" s="438"/>
      <c r="AJ136" s="438"/>
      <c r="AK136" s="267"/>
      <c r="AL136" s="4"/>
    </row>
    <row r="137" spans="1:38" s="255" customFormat="1" ht="15" thickBot="1" x14ac:dyDescent="0.4">
      <c r="A137" s="301">
        <v>137</v>
      </c>
      <c r="B137" s="301"/>
      <c r="C137" s="255">
        <v>138</v>
      </c>
      <c r="E137" s="255">
        <v>139</v>
      </c>
      <c r="G137" s="301">
        <v>140</v>
      </c>
      <c r="I137" s="255">
        <v>141</v>
      </c>
      <c r="K137" s="319">
        <v>142</v>
      </c>
      <c r="M137" s="255">
        <v>143</v>
      </c>
      <c r="O137" s="255">
        <v>144</v>
      </c>
      <c r="Q137" s="446" t="s">
        <v>789</v>
      </c>
      <c r="S137" s="255">
        <v>146</v>
      </c>
      <c r="U137" s="255">
        <v>147</v>
      </c>
      <c r="W137" s="301">
        <v>148</v>
      </c>
      <c r="Y137" s="319">
        <v>149</v>
      </c>
      <c r="AA137" s="255" t="s">
        <v>789</v>
      </c>
      <c r="AC137" s="255">
        <v>151</v>
      </c>
      <c r="AG137" s="302"/>
      <c r="AH137" s="447"/>
      <c r="AI137" s="448"/>
      <c r="AJ137" s="448"/>
      <c r="AK137" s="303"/>
      <c r="AL137" s="279"/>
    </row>
    <row r="138" spans="1:38" ht="15" thickBot="1" x14ac:dyDescent="0.4">
      <c r="A138" s="270"/>
      <c r="B138" s="360">
        <v>398.255</v>
      </c>
      <c r="C138" s="828"/>
      <c r="D138" s="415">
        <v>211.13499999999999</v>
      </c>
      <c r="E138" s="828"/>
      <c r="F138" s="415">
        <v>224</v>
      </c>
      <c r="G138" s="828"/>
      <c r="H138" s="415">
        <v>293.49299999999999</v>
      </c>
      <c r="I138" s="839" t="s">
        <v>15</v>
      </c>
      <c r="J138" s="415">
        <v>332.85599999999999</v>
      </c>
      <c r="K138" s="851"/>
      <c r="L138" s="415">
        <v>412.34500000000003</v>
      </c>
      <c r="M138" s="828"/>
      <c r="N138" s="415">
        <v>429.00299999999999</v>
      </c>
      <c r="O138" s="830" t="s">
        <v>12</v>
      </c>
      <c r="P138" s="415">
        <v>389</v>
      </c>
      <c r="Q138" s="828"/>
      <c r="R138" s="415">
        <v>418</v>
      </c>
      <c r="S138" s="830" t="s">
        <v>12</v>
      </c>
      <c r="T138" s="415">
        <v>365.834</v>
      </c>
      <c r="U138" s="828"/>
      <c r="V138" s="415">
        <v>236.06100000000001</v>
      </c>
      <c r="W138" s="828"/>
      <c r="X138" s="415">
        <v>424.99799999999999</v>
      </c>
      <c r="Y138" s="828"/>
      <c r="Z138" s="415">
        <v>413.45</v>
      </c>
      <c r="AA138" s="828"/>
      <c r="AB138" s="415">
        <v>458</v>
      </c>
      <c r="AC138" s="830" t="s">
        <v>12</v>
      </c>
      <c r="AD138" s="427"/>
      <c r="AE138" s="427"/>
      <c r="AF138" s="402"/>
      <c r="AG138" s="256">
        <v>12</v>
      </c>
      <c r="AH138" s="243">
        <v>1</v>
      </c>
      <c r="AI138" s="243">
        <v>8</v>
      </c>
      <c r="AJ138" s="580">
        <v>2</v>
      </c>
      <c r="AK138" s="320"/>
      <c r="AL138" s="4"/>
    </row>
    <row r="139" spans="1:38" x14ac:dyDescent="0.35">
      <c r="A139" s="270"/>
      <c r="B139" s="265"/>
      <c r="C139" s="829"/>
      <c r="D139" s="402"/>
      <c r="E139" s="829"/>
      <c r="F139" s="402"/>
      <c r="G139" s="829"/>
      <c r="H139" s="402"/>
      <c r="I139" s="840"/>
      <c r="J139" s="402"/>
      <c r="K139" s="852"/>
      <c r="L139" s="402"/>
      <c r="M139" s="829"/>
      <c r="N139" s="402"/>
      <c r="O139" s="831"/>
      <c r="P139" s="427"/>
      <c r="Q139" s="829"/>
      <c r="R139" s="402"/>
      <c r="S139" s="831"/>
      <c r="T139" s="402"/>
      <c r="U139" s="829"/>
      <c r="V139" s="402"/>
      <c r="W139" s="829"/>
      <c r="X139" s="402"/>
      <c r="Y139" s="829"/>
      <c r="Z139" s="402"/>
      <c r="AA139" s="829"/>
      <c r="AB139" s="402"/>
      <c r="AC139" s="831"/>
      <c r="AD139" s="427"/>
      <c r="AE139" s="427"/>
      <c r="AF139" s="402"/>
      <c r="AG139" s="257"/>
      <c r="AH139" s="428"/>
      <c r="AI139" s="428"/>
      <c r="AJ139" s="428"/>
      <c r="AK139" s="267"/>
      <c r="AL139" s="4"/>
    </row>
    <row r="140" spans="1:38" ht="6" customHeight="1" x14ac:dyDescent="0.35">
      <c r="A140" s="270"/>
      <c r="B140" s="265"/>
      <c r="C140" s="245">
        <v>0</v>
      </c>
      <c r="D140" s="401"/>
      <c r="E140" s="245">
        <v>0</v>
      </c>
      <c r="F140" s="401"/>
      <c r="G140" s="321">
        <v>0</v>
      </c>
      <c r="H140" s="401"/>
      <c r="I140" s="245">
        <v>0</v>
      </c>
      <c r="J140" s="401"/>
      <c r="K140" s="322">
        <v>0</v>
      </c>
      <c r="L140" s="401"/>
      <c r="M140" s="245">
        <v>0</v>
      </c>
      <c r="N140" s="401"/>
      <c r="O140" s="245" t="s">
        <v>12</v>
      </c>
      <c r="P140" s="427"/>
      <c r="Q140" s="245">
        <v>0</v>
      </c>
      <c r="R140" s="401"/>
      <c r="S140" s="245">
        <v>0</v>
      </c>
      <c r="T140" s="401"/>
      <c r="U140" s="245">
        <v>0</v>
      </c>
      <c r="V140" s="401"/>
      <c r="W140" s="321">
        <v>0</v>
      </c>
      <c r="X140" s="401"/>
      <c r="Y140" s="322">
        <v>0</v>
      </c>
      <c r="Z140" s="401"/>
      <c r="AA140" s="245">
        <v>0</v>
      </c>
      <c r="AB140" s="419"/>
      <c r="AC140" s="245">
        <v>0</v>
      </c>
      <c r="AD140" s="427"/>
      <c r="AE140" s="427"/>
      <c r="AF140" s="402"/>
      <c r="AG140" s="257"/>
      <c r="AH140" s="428"/>
      <c r="AI140" s="428"/>
      <c r="AJ140" s="428"/>
      <c r="AK140" s="267"/>
      <c r="AL140" s="4"/>
    </row>
    <row r="141" spans="1:38" ht="15" thickBot="1" x14ac:dyDescent="0.4">
      <c r="A141" s="301"/>
      <c r="B141" s="301"/>
      <c r="C141" s="412" t="s">
        <v>181</v>
      </c>
      <c r="D141" s="402"/>
      <c r="E141" s="412" t="s">
        <v>231</v>
      </c>
      <c r="F141" s="402"/>
      <c r="G141" s="323" t="s">
        <v>79</v>
      </c>
      <c r="H141" s="250"/>
      <c r="I141" s="331" t="s">
        <v>181</v>
      </c>
      <c r="J141" s="250"/>
      <c r="K141" s="324" t="s">
        <v>132</v>
      </c>
      <c r="L141" s="402"/>
      <c r="M141" s="581" t="s">
        <v>287</v>
      </c>
      <c r="N141" s="402"/>
      <c r="O141" s="468" t="s">
        <v>65</v>
      </c>
      <c r="P141" s="412"/>
      <c r="Q141" s="421" t="s">
        <v>77</v>
      </c>
      <c r="R141" s="402"/>
      <c r="S141" s="581" t="s">
        <v>206</v>
      </c>
      <c r="T141" s="402"/>
      <c r="U141" s="412" t="s">
        <v>200</v>
      </c>
      <c r="V141" s="402"/>
      <c r="W141" s="345" t="s">
        <v>200</v>
      </c>
      <c r="X141" s="250"/>
      <c r="Y141" s="324" t="s">
        <v>57</v>
      </c>
      <c r="Z141" s="402"/>
      <c r="AA141" s="412" t="s">
        <v>399</v>
      </c>
      <c r="AB141" s="402"/>
      <c r="AC141" s="412" t="s">
        <v>57</v>
      </c>
      <c r="AD141" s="412"/>
      <c r="AE141" s="412"/>
      <c r="AG141" s="281"/>
      <c r="AH141" s="443"/>
      <c r="AI141" s="443"/>
      <c r="AJ141" s="443"/>
      <c r="AK141" s="303"/>
      <c r="AL141" s="4"/>
    </row>
    <row r="142" spans="1:38" s="258" customFormat="1" ht="15" thickBot="1" x14ac:dyDescent="0.4">
      <c r="A142" s="272"/>
      <c r="B142" s="272"/>
      <c r="C142" s="430"/>
      <c r="E142" s="430"/>
      <c r="G142" s="430" t="s">
        <v>634</v>
      </c>
      <c r="I142" s="430" t="s">
        <v>634</v>
      </c>
      <c r="K142" s="430" t="s">
        <v>634</v>
      </c>
      <c r="M142" s="10" t="s">
        <v>91</v>
      </c>
      <c r="N142" s="9"/>
      <c r="O142" s="430" t="s">
        <v>58</v>
      </c>
      <c r="P142" s="430"/>
      <c r="Q142" s="456"/>
      <c r="R142" s="9"/>
      <c r="S142" s="430" t="s">
        <v>91</v>
      </c>
      <c r="T142" s="9"/>
      <c r="U142" s="9"/>
      <c r="V142" s="9"/>
      <c r="W142" s="9" t="s">
        <v>634</v>
      </c>
      <c r="X142" s="9"/>
      <c r="Y142" s="9"/>
      <c r="Z142" s="9"/>
      <c r="AA142" s="9"/>
      <c r="AC142" s="430" t="s">
        <v>91</v>
      </c>
      <c r="AD142" s="430"/>
      <c r="AE142" s="430"/>
      <c r="AG142" s="281"/>
      <c r="AH142" s="443"/>
      <c r="AI142" s="443"/>
      <c r="AJ142" s="443"/>
      <c r="AK142" s="282"/>
      <c r="AL142" s="10"/>
    </row>
    <row r="143" spans="1:38" s="258" customFormat="1" ht="15" thickBot="1" x14ac:dyDescent="0.4">
      <c r="A143" s="272"/>
      <c r="B143" s="823" t="s">
        <v>625</v>
      </c>
      <c r="C143" s="824"/>
      <c r="D143" s="824"/>
      <c r="E143" s="824"/>
      <c r="F143" s="824"/>
      <c r="G143" s="824"/>
      <c r="H143" s="824"/>
      <c r="I143" s="824"/>
      <c r="J143" s="824"/>
      <c r="K143" s="824"/>
      <c r="L143" s="824"/>
      <c r="M143" s="824"/>
      <c r="N143" s="824"/>
      <c r="O143" s="824"/>
      <c r="P143" s="824"/>
      <c r="Q143" s="824"/>
      <c r="R143" s="824"/>
      <c r="S143" s="824"/>
      <c r="T143" s="824"/>
      <c r="U143" s="824"/>
      <c r="V143" s="824"/>
      <c r="W143" s="824"/>
      <c r="X143" s="824"/>
      <c r="Y143" s="824"/>
      <c r="Z143" s="824"/>
      <c r="AA143" s="824"/>
      <c r="AB143" s="824"/>
      <c r="AC143" s="825"/>
      <c r="AD143" s="430"/>
      <c r="AE143" s="430"/>
      <c r="AG143" s="281"/>
      <c r="AH143" s="443"/>
      <c r="AI143" s="443"/>
      <c r="AJ143" s="443"/>
      <c r="AK143" s="282"/>
      <c r="AL143" s="10"/>
    </row>
    <row r="144" spans="1:38" s="258" customFormat="1" ht="15" thickBot="1" x14ac:dyDescent="0.4">
      <c r="A144" s="273"/>
      <c r="AD144" s="283"/>
      <c r="AE144" s="283"/>
      <c r="AF144" s="304"/>
      <c r="AG144" s="346"/>
      <c r="AH144" s="347"/>
      <c r="AI144" s="347"/>
      <c r="AJ144" s="347"/>
      <c r="AK144" s="348"/>
      <c r="AL144" s="10"/>
    </row>
    <row r="145" spans="1:38" s="258" customFormat="1" ht="15" thickBot="1" x14ac:dyDescent="0.4">
      <c r="A145" s="349"/>
      <c r="B145" s="349"/>
      <c r="C145" s="307"/>
      <c r="D145" s="312"/>
      <c r="E145" s="307"/>
      <c r="F145" s="312"/>
      <c r="G145" s="307"/>
      <c r="H145" s="312"/>
      <c r="I145" s="307"/>
      <c r="J145" s="312"/>
      <c r="K145" s="307"/>
      <c r="L145" s="312"/>
      <c r="M145" s="334"/>
      <c r="N145" s="334"/>
      <c r="O145" s="307"/>
      <c r="P145" s="307"/>
      <c r="Q145" s="350"/>
      <c r="R145" s="334"/>
      <c r="S145" s="307"/>
      <c r="T145" s="334"/>
      <c r="U145" s="351"/>
      <c r="V145" s="334"/>
      <c r="W145" s="845" t="s">
        <v>653</v>
      </c>
      <c r="X145" s="846"/>
      <c r="Y145" s="846"/>
      <c r="Z145" s="846"/>
      <c r="AA145" s="847"/>
      <c r="AB145" s="853" t="s">
        <v>682</v>
      </c>
      <c r="AC145" s="854"/>
      <c r="AD145" s="352"/>
      <c r="AE145" s="352"/>
      <c r="AF145" s="295"/>
      <c r="AG145" s="353"/>
      <c r="AH145" s="354"/>
      <c r="AI145" s="354"/>
      <c r="AJ145" s="354"/>
      <c r="AK145" s="355"/>
      <c r="AL145" s="10"/>
    </row>
    <row r="146" spans="1:38" x14ac:dyDescent="0.35">
      <c r="A146" s="265"/>
      <c r="B146" s="265"/>
      <c r="C146" s="401"/>
      <c r="D146" s="402"/>
      <c r="E146" s="401"/>
      <c r="F146" s="402"/>
      <c r="G146" s="401"/>
      <c r="H146" s="412"/>
      <c r="I146" s="401"/>
      <c r="J146" s="402"/>
      <c r="K146" s="419"/>
      <c r="L146" s="402"/>
      <c r="M146" s="401"/>
      <c r="N146" s="402"/>
      <c r="O146" s="401"/>
      <c r="P146" s="401"/>
      <c r="Q146" s="420"/>
      <c r="R146" s="402"/>
      <c r="S146" s="454"/>
      <c r="T146" s="454"/>
      <c r="U146" s="433" t="s">
        <v>655</v>
      </c>
      <c r="W146" s="314" t="s">
        <v>631</v>
      </c>
      <c r="X146" s="325"/>
      <c r="Y146" s="325"/>
      <c r="Z146" s="325"/>
      <c r="AA146" s="315" t="s">
        <v>655</v>
      </c>
      <c r="AB146" s="325"/>
      <c r="AC146" s="356"/>
      <c r="AF146" s="402"/>
      <c r="AG146" s="257"/>
      <c r="AH146" s="428"/>
      <c r="AI146" s="428"/>
      <c r="AJ146" s="428"/>
      <c r="AK146" s="267"/>
      <c r="AL146" s="4"/>
    </row>
    <row r="147" spans="1:38" x14ac:dyDescent="0.35">
      <c r="A147" s="265"/>
      <c r="B147" s="265"/>
      <c r="C147" s="412" t="s">
        <v>408</v>
      </c>
      <c r="D147" s="412"/>
      <c r="E147" s="412" t="s">
        <v>161</v>
      </c>
      <c r="F147" s="412"/>
      <c r="G147" s="412" t="s">
        <v>157</v>
      </c>
      <c r="H147" s="412"/>
      <c r="I147" s="412" t="s">
        <v>419</v>
      </c>
      <c r="J147" s="412"/>
      <c r="K147" s="412" t="s">
        <v>158</v>
      </c>
      <c r="L147" s="412"/>
      <c r="M147" s="412" t="s">
        <v>162</v>
      </c>
      <c r="N147" s="412"/>
      <c r="O147" s="412" t="s">
        <v>196</v>
      </c>
      <c r="P147" s="412"/>
      <c r="Q147" s="421" t="s">
        <v>234</v>
      </c>
      <c r="R147" s="412"/>
      <c r="S147" s="412" t="s">
        <v>237</v>
      </c>
      <c r="T147" s="412"/>
      <c r="U147" s="412" t="s">
        <v>683</v>
      </c>
      <c r="V147" s="412"/>
      <c r="W147" s="316" t="s">
        <v>684</v>
      </c>
      <c r="X147" s="412"/>
      <c r="Y147" s="412" t="s">
        <v>685</v>
      </c>
      <c r="Z147" s="412"/>
      <c r="AA147" s="317" t="s">
        <v>686</v>
      </c>
      <c r="AB147" s="412"/>
      <c r="AC147" s="317" t="s">
        <v>687</v>
      </c>
      <c r="AD147" s="412"/>
      <c r="AE147" s="412"/>
      <c r="AF147" s="402"/>
      <c r="AG147" s="266"/>
      <c r="AH147" s="436"/>
      <c r="AI147" s="436"/>
      <c r="AJ147" s="436"/>
      <c r="AK147" s="267"/>
      <c r="AL147" s="4"/>
    </row>
    <row r="148" spans="1:38" x14ac:dyDescent="0.35">
      <c r="A148" s="268"/>
      <c r="B148" s="270"/>
      <c r="C148" s="401">
        <v>0</v>
      </c>
      <c r="D148" s="401"/>
      <c r="E148" s="401">
        <v>0</v>
      </c>
      <c r="F148" s="401"/>
      <c r="G148" s="401">
        <v>0</v>
      </c>
      <c r="H148" s="401"/>
      <c r="I148" s="401">
        <v>0</v>
      </c>
      <c r="J148" s="401"/>
      <c r="K148" s="401">
        <v>0</v>
      </c>
      <c r="L148" s="401"/>
      <c r="M148" s="401">
        <v>0</v>
      </c>
      <c r="N148" s="401"/>
      <c r="O148" s="401">
        <v>0</v>
      </c>
      <c r="P148" s="401"/>
      <c r="Q148" s="423">
        <v>0</v>
      </c>
      <c r="R148" s="401"/>
      <c r="S148" s="401">
        <v>0</v>
      </c>
      <c r="T148" s="401"/>
      <c r="U148" s="401">
        <v>0</v>
      </c>
      <c r="V148" s="401"/>
      <c r="W148" s="270">
        <v>0</v>
      </c>
      <c r="X148" s="401"/>
      <c r="Y148" s="401">
        <v>0</v>
      </c>
      <c r="Z148" s="401"/>
      <c r="AA148" s="318">
        <v>0</v>
      </c>
      <c r="AB148" s="401"/>
      <c r="AC148" s="318">
        <v>0</v>
      </c>
      <c r="AD148" s="401"/>
      <c r="AE148" s="401"/>
      <c r="AF148" s="402"/>
      <c r="AG148" s="269"/>
      <c r="AH148" s="437"/>
      <c r="AI148" s="438"/>
      <c r="AJ148" s="438"/>
      <c r="AK148" s="267"/>
      <c r="AL148" s="4"/>
    </row>
    <row r="149" spans="1:38" s="255" customFormat="1" ht="15" thickBot="1" x14ac:dyDescent="0.4">
      <c r="A149" s="301">
        <v>151</v>
      </c>
      <c r="B149" s="301"/>
      <c r="C149" s="255">
        <v>152</v>
      </c>
      <c r="E149" s="255">
        <v>153</v>
      </c>
      <c r="G149" s="255">
        <v>154</v>
      </c>
      <c r="I149" s="255">
        <v>155</v>
      </c>
      <c r="K149" s="255">
        <v>156</v>
      </c>
      <c r="M149" s="255">
        <v>157</v>
      </c>
      <c r="O149" s="255">
        <v>158</v>
      </c>
      <c r="Q149" s="446">
        <v>159</v>
      </c>
      <c r="S149" s="255">
        <v>160</v>
      </c>
      <c r="U149" s="255">
        <v>161</v>
      </c>
      <c r="W149" s="301">
        <v>162</v>
      </c>
      <c r="Y149" s="255">
        <v>163</v>
      </c>
      <c r="AA149" s="319">
        <v>164</v>
      </c>
      <c r="AC149" s="319">
        <v>165</v>
      </c>
      <c r="AG149" s="302"/>
      <c r="AH149" s="447"/>
      <c r="AI149" s="448"/>
      <c r="AJ149" s="448"/>
      <c r="AK149" s="303"/>
      <c r="AL149" s="279"/>
    </row>
    <row r="150" spans="1:38" ht="15" thickBot="1" x14ac:dyDescent="0.4">
      <c r="A150" s="270"/>
      <c r="B150" s="360">
        <v>378.05200000000002</v>
      </c>
      <c r="C150" s="828"/>
      <c r="D150" s="415">
        <v>319</v>
      </c>
      <c r="E150" s="830" t="s">
        <v>12</v>
      </c>
      <c r="F150" s="415">
        <v>365</v>
      </c>
      <c r="G150" s="830" t="s">
        <v>12</v>
      </c>
      <c r="H150" s="415">
        <v>441</v>
      </c>
      <c r="I150" s="828"/>
      <c r="J150" s="415">
        <v>394</v>
      </c>
      <c r="K150" s="830" t="s">
        <v>12</v>
      </c>
      <c r="L150" s="415">
        <v>314</v>
      </c>
      <c r="M150" s="830" t="s">
        <v>12</v>
      </c>
      <c r="N150" s="415">
        <v>473.22</v>
      </c>
      <c r="O150" s="830" t="s">
        <v>12</v>
      </c>
      <c r="P150" s="415">
        <v>337</v>
      </c>
      <c r="Q150" s="828"/>
      <c r="R150" s="415">
        <v>337.57400000000001</v>
      </c>
      <c r="S150" s="830" t="s">
        <v>12</v>
      </c>
      <c r="T150" s="415">
        <v>402.80799999999999</v>
      </c>
      <c r="U150" s="830" t="s">
        <v>15</v>
      </c>
      <c r="V150" s="415">
        <v>344</v>
      </c>
      <c r="W150" s="828"/>
      <c r="X150" s="415">
        <v>383</v>
      </c>
      <c r="Y150" s="828"/>
      <c r="Z150" s="415">
        <v>376.82600000000002</v>
      </c>
      <c r="AA150" s="828"/>
      <c r="AB150" s="415">
        <v>481.108</v>
      </c>
      <c r="AC150" s="828"/>
      <c r="AD150" s="427"/>
      <c r="AE150" s="427"/>
      <c r="AF150" s="402"/>
      <c r="AG150" s="256">
        <v>13</v>
      </c>
      <c r="AH150" s="243">
        <v>1</v>
      </c>
      <c r="AI150" s="243">
        <v>11</v>
      </c>
      <c r="AJ150" s="580"/>
      <c r="AK150" s="320"/>
      <c r="AL150" s="4"/>
    </row>
    <row r="151" spans="1:38" ht="15" thickBot="1" x14ac:dyDescent="0.4">
      <c r="A151" s="270"/>
      <c r="B151" s="265"/>
      <c r="C151" s="838"/>
      <c r="D151" s="402"/>
      <c r="E151" s="837"/>
      <c r="F151" s="402"/>
      <c r="G151" s="837"/>
      <c r="H151" s="402"/>
      <c r="I151" s="838"/>
      <c r="J151" s="402"/>
      <c r="K151" s="837"/>
      <c r="L151" s="402"/>
      <c r="M151" s="837"/>
      <c r="N151" s="402"/>
      <c r="O151" s="837"/>
      <c r="P151" s="427"/>
      <c r="Q151" s="838"/>
      <c r="R151" s="402"/>
      <c r="S151" s="837"/>
      <c r="T151" s="402"/>
      <c r="U151" s="837"/>
      <c r="V151" s="402"/>
      <c r="W151" s="838"/>
      <c r="X151" s="402"/>
      <c r="Y151" s="838"/>
      <c r="Z151" s="402"/>
      <c r="AA151" s="838"/>
      <c r="AB151" s="402"/>
      <c r="AC151" s="838"/>
      <c r="AD151" s="427"/>
      <c r="AE151" s="427"/>
      <c r="AF151" s="402"/>
      <c r="AG151" s="257"/>
      <c r="AH151" s="428"/>
      <c r="AI151" s="428"/>
      <c r="AJ151" s="428"/>
      <c r="AK151" s="267"/>
      <c r="AL151" s="4"/>
    </row>
    <row r="152" spans="1:38" ht="6" customHeight="1" x14ac:dyDescent="0.35">
      <c r="A152" s="270"/>
      <c r="B152" s="265"/>
      <c r="C152" s="245">
        <v>0</v>
      </c>
      <c r="D152" s="401"/>
      <c r="E152" s="245" t="s">
        <v>12</v>
      </c>
      <c r="F152" s="401"/>
      <c r="G152" s="245">
        <v>0</v>
      </c>
      <c r="H152" s="401"/>
      <c r="I152" s="245">
        <v>0</v>
      </c>
      <c r="J152" s="401"/>
      <c r="K152" s="245">
        <v>0</v>
      </c>
      <c r="L152" s="401"/>
      <c r="M152" s="245">
        <v>0</v>
      </c>
      <c r="N152" s="401"/>
      <c r="O152" s="245">
        <v>0</v>
      </c>
      <c r="P152" s="427"/>
      <c r="Q152" s="245">
        <v>0</v>
      </c>
      <c r="R152" s="401"/>
      <c r="S152" s="245">
        <v>0</v>
      </c>
      <c r="T152" s="401"/>
      <c r="U152" s="245">
        <v>0</v>
      </c>
      <c r="V152" s="401"/>
      <c r="W152" s="321">
        <v>0</v>
      </c>
      <c r="X152" s="401"/>
      <c r="Y152" s="245">
        <v>0</v>
      </c>
      <c r="Z152" s="401"/>
      <c r="AA152" s="322">
        <v>0</v>
      </c>
      <c r="AB152" s="419"/>
      <c r="AC152" s="322">
        <v>0</v>
      </c>
      <c r="AD152" s="427"/>
      <c r="AE152" s="427"/>
      <c r="AF152" s="402"/>
      <c r="AG152" s="257"/>
      <c r="AH152" s="428"/>
      <c r="AI152" s="428"/>
      <c r="AJ152" s="428"/>
      <c r="AK152" s="267"/>
      <c r="AL152" s="4"/>
    </row>
    <row r="153" spans="1:38" ht="15" thickBot="1" x14ac:dyDescent="0.4">
      <c r="A153" s="301"/>
      <c r="B153" s="301"/>
      <c r="C153" s="412" t="s">
        <v>203</v>
      </c>
      <c r="D153" s="402"/>
      <c r="E153" s="412" t="s">
        <v>68</v>
      </c>
      <c r="F153" s="402"/>
      <c r="G153" s="412" t="s">
        <v>63</v>
      </c>
      <c r="H153" s="402"/>
      <c r="I153" s="412" t="s">
        <v>63</v>
      </c>
      <c r="J153" s="402"/>
      <c r="K153" s="412" t="s">
        <v>77</v>
      </c>
      <c r="L153" s="402"/>
      <c r="M153" s="412" t="s">
        <v>57</v>
      </c>
      <c r="N153" s="402"/>
      <c r="O153" s="412" t="s">
        <v>197</v>
      </c>
      <c r="P153" s="412"/>
      <c r="Q153" s="421" t="s">
        <v>65</v>
      </c>
      <c r="R153" s="402"/>
      <c r="S153" s="412" t="s">
        <v>170</v>
      </c>
      <c r="T153" s="402"/>
      <c r="U153" s="412" t="s">
        <v>203</v>
      </c>
      <c r="V153" s="402"/>
      <c r="W153" s="323" t="s">
        <v>65</v>
      </c>
      <c r="X153" s="250"/>
      <c r="Y153" s="331" t="s">
        <v>63</v>
      </c>
      <c r="Z153" s="250"/>
      <c r="AA153" s="324" t="s">
        <v>659</v>
      </c>
      <c r="AB153" s="250"/>
      <c r="AC153" s="357" t="s">
        <v>210</v>
      </c>
      <c r="AD153" s="463"/>
      <c r="AE153" s="463"/>
      <c r="AG153" s="281"/>
      <c r="AH153" s="443"/>
      <c r="AI153" s="443"/>
      <c r="AJ153" s="443"/>
      <c r="AK153" s="303"/>
      <c r="AL153" s="4"/>
    </row>
    <row r="154" spans="1:38" s="258" customFormat="1" x14ac:dyDescent="0.35">
      <c r="A154" s="272"/>
      <c r="B154" s="272"/>
      <c r="C154" s="10"/>
      <c r="D154" s="429"/>
      <c r="E154" s="430" t="s">
        <v>74</v>
      </c>
      <c r="F154" s="429"/>
      <c r="G154" s="430" t="s">
        <v>58</v>
      </c>
      <c r="I154" s="10"/>
      <c r="K154" s="430" t="s">
        <v>74</v>
      </c>
      <c r="M154" s="430" t="s">
        <v>58</v>
      </c>
      <c r="O154" s="430" t="s">
        <v>58</v>
      </c>
      <c r="P154" s="430"/>
      <c r="Q154" s="431"/>
      <c r="S154" s="430" t="s">
        <v>91</v>
      </c>
      <c r="U154" s="430" t="s">
        <v>634</v>
      </c>
      <c r="W154" s="430" t="s">
        <v>634</v>
      </c>
      <c r="Y154" s="430"/>
      <c r="AA154" s="430" t="s">
        <v>634</v>
      </c>
      <c r="AC154" s="430"/>
      <c r="AD154" s="430"/>
      <c r="AE154" s="430"/>
      <c r="AG154" s="281"/>
      <c r="AH154" s="443"/>
      <c r="AI154" s="443"/>
      <c r="AJ154" s="443"/>
      <c r="AK154" s="282"/>
      <c r="AL154" s="10"/>
    </row>
    <row r="155" spans="1:38" s="258" customFormat="1" ht="15" thickBot="1" x14ac:dyDescent="0.4">
      <c r="A155" s="272"/>
      <c r="B155" s="272"/>
      <c r="C155" s="430"/>
      <c r="D155" s="429"/>
      <c r="E155" s="430"/>
      <c r="F155" s="429"/>
      <c r="G155" s="430"/>
      <c r="I155" s="430"/>
      <c r="K155" s="430"/>
      <c r="M155" s="430"/>
      <c r="O155" s="430"/>
      <c r="P155" s="430"/>
      <c r="Q155" s="431"/>
      <c r="S155" s="430"/>
      <c r="U155" s="430"/>
      <c r="W155" s="430"/>
      <c r="Y155" s="430"/>
      <c r="AA155" s="430"/>
      <c r="AC155" s="430"/>
      <c r="AD155" s="432"/>
      <c r="AE155" s="432"/>
      <c r="AF155" s="403"/>
      <c r="AG155" s="281"/>
      <c r="AH155" s="443"/>
      <c r="AI155" s="443"/>
      <c r="AJ155" s="443"/>
      <c r="AK155" s="282"/>
      <c r="AL155" s="10"/>
    </row>
    <row r="156" spans="1:38" s="258" customFormat="1" ht="15" thickBot="1" x14ac:dyDescent="0.4">
      <c r="A156" s="273"/>
      <c r="B156" s="823" t="s">
        <v>625</v>
      </c>
      <c r="C156" s="824"/>
      <c r="D156" s="824"/>
      <c r="E156" s="824"/>
      <c r="F156" s="824"/>
      <c r="G156" s="824"/>
      <c r="H156" s="824"/>
      <c r="I156" s="824"/>
      <c r="J156" s="824"/>
      <c r="K156" s="824"/>
      <c r="L156" s="824"/>
      <c r="M156" s="824"/>
      <c r="N156" s="824"/>
      <c r="O156" s="824"/>
      <c r="P156" s="824"/>
      <c r="Q156" s="824"/>
      <c r="R156" s="824"/>
      <c r="S156" s="824"/>
      <c r="T156" s="824"/>
      <c r="U156" s="824"/>
      <c r="V156" s="824"/>
      <c r="W156" s="824"/>
      <c r="X156" s="824"/>
      <c r="Y156" s="824"/>
      <c r="Z156" s="824"/>
      <c r="AA156" s="825"/>
      <c r="AB156" s="855" t="s">
        <v>688</v>
      </c>
      <c r="AC156" s="856"/>
      <c r="AD156" s="283"/>
      <c r="AE156" s="283"/>
      <c r="AF156" s="274"/>
      <c r="AG156" s="346"/>
      <c r="AH156" s="347"/>
      <c r="AI156" s="347"/>
      <c r="AJ156" s="347"/>
      <c r="AK156" s="348"/>
      <c r="AL156" s="10"/>
    </row>
    <row r="157" spans="1:38" ht="15" thickBot="1" x14ac:dyDescent="0.4">
      <c r="A157" s="278"/>
      <c r="B157" s="857" t="s">
        <v>682</v>
      </c>
      <c r="C157" s="853"/>
      <c r="D157" s="853"/>
      <c r="E157" s="853"/>
      <c r="F157" s="853"/>
      <c r="G157" s="854"/>
      <c r="H157" s="261"/>
      <c r="I157" s="260"/>
      <c r="J157" s="259"/>
      <c r="K157" s="292"/>
      <c r="L157" s="259"/>
      <c r="M157" s="351" t="s">
        <v>631</v>
      </c>
      <c r="N157" s="325"/>
      <c r="O157" s="351" t="s">
        <v>631</v>
      </c>
      <c r="P157" s="351"/>
      <c r="Q157" s="351" t="s">
        <v>631</v>
      </c>
      <c r="R157" s="259"/>
      <c r="S157" s="260"/>
      <c r="T157" s="295"/>
      <c r="U157" s="358"/>
      <c r="V157" s="295"/>
      <c r="W157" s="260"/>
      <c r="X157" s="259"/>
      <c r="Y157" s="260"/>
      <c r="Z157" s="259"/>
      <c r="AA157" s="260"/>
      <c r="AB157" s="259"/>
      <c r="AC157" s="260"/>
      <c r="AD157" s="260"/>
      <c r="AE157" s="260"/>
      <c r="AF157" s="259"/>
      <c r="AG157" s="262"/>
      <c r="AH157" s="263"/>
      <c r="AI157" s="263"/>
      <c r="AJ157" s="263"/>
      <c r="AK157" s="264"/>
      <c r="AL157" s="4"/>
    </row>
    <row r="158" spans="1:38" x14ac:dyDescent="0.35">
      <c r="A158" s="265"/>
      <c r="B158" s="265"/>
      <c r="C158" s="412" t="s">
        <v>689</v>
      </c>
      <c r="D158" s="412"/>
      <c r="E158" s="412" t="s">
        <v>690</v>
      </c>
      <c r="F158" s="412"/>
      <c r="G158" s="359" t="s">
        <v>691</v>
      </c>
      <c r="H158" s="412"/>
      <c r="I158" s="412" t="s">
        <v>692</v>
      </c>
      <c r="J158" s="412"/>
      <c r="K158" s="412" t="s">
        <v>693</v>
      </c>
      <c r="L158" s="412"/>
      <c r="M158" s="412" t="s">
        <v>694</v>
      </c>
      <c r="N158" s="412"/>
      <c r="O158" s="412" t="s">
        <v>552</v>
      </c>
      <c r="P158" s="412"/>
      <c r="Q158" s="421" t="s">
        <v>695</v>
      </c>
      <c r="R158" s="412"/>
      <c r="S158" s="412" t="s">
        <v>505</v>
      </c>
      <c r="T158" s="412"/>
      <c r="U158" s="412" t="s">
        <v>164</v>
      </c>
      <c r="V158" s="412"/>
      <c r="W158" s="412" t="s">
        <v>195</v>
      </c>
      <c r="X158" s="412"/>
      <c r="Y158" s="412" t="s">
        <v>165</v>
      </c>
      <c r="Z158" s="412"/>
      <c r="AA158" s="412" t="s">
        <v>176</v>
      </c>
      <c r="AB158" s="412"/>
      <c r="AC158" s="412" t="s">
        <v>166</v>
      </c>
      <c r="AD158" s="412"/>
      <c r="AE158" s="412"/>
      <c r="AF158" s="402"/>
      <c r="AG158" s="266"/>
      <c r="AH158" s="436"/>
      <c r="AI158" s="436"/>
      <c r="AJ158" s="436"/>
      <c r="AK158" s="267"/>
      <c r="AL158" s="4"/>
    </row>
    <row r="159" spans="1:38" x14ac:dyDescent="0.35">
      <c r="A159" s="268"/>
      <c r="B159" s="270"/>
      <c r="C159" s="401">
        <v>0</v>
      </c>
      <c r="D159" s="401"/>
      <c r="E159" s="401">
        <v>0</v>
      </c>
      <c r="F159" s="401"/>
      <c r="G159" s="318">
        <v>0</v>
      </c>
      <c r="H159" s="401"/>
      <c r="I159" s="401">
        <v>0</v>
      </c>
      <c r="J159" s="401"/>
      <c r="K159" s="401">
        <v>0</v>
      </c>
      <c r="L159" s="401"/>
      <c r="M159" s="401">
        <v>0</v>
      </c>
      <c r="N159" s="401"/>
      <c r="O159" s="401">
        <v>0</v>
      </c>
      <c r="P159" s="401"/>
      <c r="Q159" s="423">
        <v>0</v>
      </c>
      <c r="R159" s="401"/>
      <c r="S159" s="401">
        <v>0</v>
      </c>
      <c r="T159" s="401"/>
      <c r="U159" s="401">
        <v>0</v>
      </c>
      <c r="V159" s="401"/>
      <c r="W159" s="401">
        <v>0</v>
      </c>
      <c r="X159" s="401"/>
      <c r="Y159" s="401">
        <v>0</v>
      </c>
      <c r="Z159" s="401"/>
      <c r="AA159" s="401">
        <v>0</v>
      </c>
      <c r="AB159" s="401"/>
      <c r="AC159" s="401">
        <v>0</v>
      </c>
      <c r="AD159" s="401"/>
      <c r="AE159" s="401"/>
      <c r="AF159" s="402"/>
      <c r="AG159" s="269"/>
      <c r="AH159" s="437"/>
      <c r="AI159" s="438"/>
      <c r="AJ159" s="438"/>
      <c r="AK159" s="267"/>
      <c r="AL159" s="4"/>
    </row>
    <row r="160" spans="1:38" s="255" customFormat="1" ht="15" thickBot="1" x14ac:dyDescent="0.4">
      <c r="A160" s="270">
        <v>165</v>
      </c>
      <c r="B160" s="270"/>
      <c r="C160" s="401">
        <v>166</v>
      </c>
      <c r="D160" s="401"/>
      <c r="E160" s="401">
        <v>167</v>
      </c>
      <c r="F160" s="401"/>
      <c r="G160" s="318">
        <v>168</v>
      </c>
      <c r="H160" s="401"/>
      <c r="I160" s="401">
        <v>169</v>
      </c>
      <c r="J160" s="401"/>
      <c r="K160" s="401">
        <v>170</v>
      </c>
      <c r="L160" s="401"/>
      <c r="M160" s="401">
        <v>171</v>
      </c>
      <c r="N160" s="401"/>
      <c r="O160" s="401">
        <v>172</v>
      </c>
      <c r="P160" s="401"/>
      <c r="Q160" s="423">
        <v>173</v>
      </c>
      <c r="R160" s="401"/>
      <c r="S160" s="401">
        <v>174</v>
      </c>
      <c r="T160" s="401"/>
      <c r="U160" s="401">
        <v>175</v>
      </c>
      <c r="V160" s="401"/>
      <c r="W160" s="401">
        <v>176</v>
      </c>
      <c r="X160" s="401"/>
      <c r="Y160" s="401">
        <v>177</v>
      </c>
      <c r="Z160" s="401"/>
      <c r="AA160" s="401">
        <v>178</v>
      </c>
      <c r="AB160" s="401"/>
      <c r="AC160" s="401">
        <v>179</v>
      </c>
      <c r="AD160" s="401"/>
      <c r="AE160" s="401"/>
      <c r="AF160" s="401"/>
      <c r="AG160" s="269"/>
      <c r="AH160" s="437"/>
      <c r="AI160" s="439"/>
      <c r="AJ160" s="439"/>
      <c r="AK160" s="267"/>
      <c r="AL160" s="279"/>
    </row>
    <row r="161" spans="1:38" ht="15" thickBot="1" x14ac:dyDescent="0.4">
      <c r="A161" s="270"/>
      <c r="B161" s="360">
        <v>317</v>
      </c>
      <c r="C161" s="828"/>
      <c r="D161" s="415">
        <v>341</v>
      </c>
      <c r="E161" s="828"/>
      <c r="F161" s="415">
        <v>329.47</v>
      </c>
      <c r="G161" s="828"/>
      <c r="H161" s="415">
        <v>523.19299999999998</v>
      </c>
      <c r="I161" s="828"/>
      <c r="J161" s="415">
        <v>328</v>
      </c>
      <c r="K161" s="828"/>
      <c r="L161" s="415">
        <v>389</v>
      </c>
      <c r="M161" s="828"/>
      <c r="N161" s="415">
        <v>396</v>
      </c>
      <c r="O161" s="828"/>
      <c r="P161" s="415">
        <v>350</v>
      </c>
      <c r="Q161" s="828"/>
      <c r="R161" s="415">
        <v>397.48</v>
      </c>
      <c r="S161" s="828"/>
      <c r="T161" s="415">
        <v>323.99799999999999</v>
      </c>
      <c r="U161" s="830" t="s">
        <v>12</v>
      </c>
      <c r="V161" s="415">
        <v>426</v>
      </c>
      <c r="W161" s="830" t="s">
        <v>12</v>
      </c>
      <c r="X161" s="415">
        <v>374</v>
      </c>
      <c r="Y161" s="830" t="s">
        <v>12</v>
      </c>
      <c r="Z161" s="415">
        <v>461</v>
      </c>
      <c r="AA161" s="830" t="s">
        <v>12</v>
      </c>
      <c r="AB161" s="415">
        <v>372</v>
      </c>
      <c r="AC161" s="830" t="s">
        <v>12</v>
      </c>
      <c r="AD161" s="427"/>
      <c r="AE161" s="427"/>
      <c r="AF161" s="402"/>
      <c r="AG161" s="256">
        <v>14</v>
      </c>
      <c r="AH161" s="243">
        <v>0</v>
      </c>
      <c r="AI161" s="243">
        <v>13</v>
      </c>
      <c r="AJ161" s="580"/>
      <c r="AK161" s="320"/>
      <c r="AL161" s="4"/>
    </row>
    <row r="162" spans="1:38" ht="15" thickBot="1" x14ac:dyDescent="0.4">
      <c r="A162" s="270"/>
      <c r="B162" s="265"/>
      <c r="C162" s="829"/>
      <c r="D162" s="402"/>
      <c r="E162" s="829"/>
      <c r="F162" s="402"/>
      <c r="G162" s="829"/>
      <c r="H162" s="402"/>
      <c r="I162" s="829"/>
      <c r="J162" s="402"/>
      <c r="K162" s="829"/>
      <c r="L162" s="402"/>
      <c r="M162" s="829"/>
      <c r="N162" s="402"/>
      <c r="O162" s="829"/>
      <c r="P162" s="427"/>
      <c r="Q162" s="829"/>
      <c r="R162" s="402"/>
      <c r="S162" s="838"/>
      <c r="T162" s="402"/>
      <c r="U162" s="831"/>
      <c r="V162" s="402"/>
      <c r="W162" s="831"/>
      <c r="X162" s="402"/>
      <c r="Y162" s="837"/>
      <c r="Z162" s="402"/>
      <c r="AA162" s="837"/>
      <c r="AB162" s="402"/>
      <c r="AC162" s="837"/>
      <c r="AD162" s="427"/>
      <c r="AE162" s="427"/>
      <c r="AF162" s="402"/>
      <c r="AG162" s="257"/>
      <c r="AH162" s="428"/>
      <c r="AI162" s="428"/>
      <c r="AJ162" s="428"/>
      <c r="AK162" s="267"/>
      <c r="AL162" s="4"/>
    </row>
    <row r="163" spans="1:38" ht="6" customHeight="1" x14ac:dyDescent="0.35">
      <c r="A163" s="270"/>
      <c r="B163" s="265"/>
      <c r="C163" s="245">
        <v>0</v>
      </c>
      <c r="D163" s="401"/>
      <c r="E163" s="245">
        <v>0</v>
      </c>
      <c r="F163" s="401"/>
      <c r="G163" s="322">
        <v>0</v>
      </c>
      <c r="H163" s="401"/>
      <c r="I163" s="245">
        <v>0</v>
      </c>
      <c r="J163" s="401"/>
      <c r="K163" s="245">
        <v>0</v>
      </c>
      <c r="L163" s="401"/>
      <c r="M163" s="245">
        <v>0</v>
      </c>
      <c r="N163" s="401"/>
      <c r="O163" s="245">
        <v>0</v>
      </c>
      <c r="P163" s="427"/>
      <c r="Q163" s="245">
        <v>0</v>
      </c>
      <c r="R163" s="401"/>
      <c r="S163" s="245">
        <v>0</v>
      </c>
      <c r="T163" s="401"/>
      <c r="U163" s="245">
        <v>0</v>
      </c>
      <c r="V163" s="401"/>
      <c r="W163" s="245">
        <v>0</v>
      </c>
      <c r="X163" s="401"/>
      <c r="Y163" s="245">
        <v>0</v>
      </c>
      <c r="Z163" s="401"/>
      <c r="AA163" s="245">
        <v>0</v>
      </c>
      <c r="AB163" s="419"/>
      <c r="AC163" s="245">
        <v>0</v>
      </c>
      <c r="AD163" s="427"/>
      <c r="AE163" s="427"/>
      <c r="AF163" s="402"/>
      <c r="AG163" s="257"/>
      <c r="AH163" s="428"/>
      <c r="AI163" s="428"/>
      <c r="AJ163" s="428"/>
      <c r="AK163" s="267"/>
      <c r="AL163" s="4"/>
    </row>
    <row r="164" spans="1:38" ht="15" thickBot="1" x14ac:dyDescent="0.4">
      <c r="A164" s="270"/>
      <c r="B164" s="249"/>
      <c r="C164" s="331" t="s">
        <v>77</v>
      </c>
      <c r="D164" s="250"/>
      <c r="E164" s="331" t="s">
        <v>57</v>
      </c>
      <c r="F164" s="250"/>
      <c r="G164" s="357" t="s">
        <v>696</v>
      </c>
      <c r="H164" s="402"/>
      <c r="I164" s="412" t="s">
        <v>697</v>
      </c>
      <c r="J164" s="402"/>
      <c r="K164" s="412" t="s">
        <v>698</v>
      </c>
      <c r="L164" s="402"/>
      <c r="M164" s="412" t="s">
        <v>63</v>
      </c>
      <c r="N164" s="402"/>
      <c r="O164" s="412" t="s">
        <v>77</v>
      </c>
      <c r="P164" s="412"/>
      <c r="Q164" s="421" t="s">
        <v>65</v>
      </c>
      <c r="R164" s="402"/>
      <c r="S164" s="412" t="s">
        <v>132</v>
      </c>
      <c r="T164" s="402"/>
      <c r="U164" s="412" t="s">
        <v>63</v>
      </c>
      <c r="V164" s="402"/>
      <c r="W164" s="412" t="s">
        <v>77</v>
      </c>
      <c r="X164" s="402"/>
      <c r="Y164" s="412" t="s">
        <v>63</v>
      </c>
      <c r="Z164" s="402"/>
      <c r="AA164" s="412" t="s">
        <v>63</v>
      </c>
      <c r="AB164" s="402"/>
      <c r="AC164" s="412" t="s">
        <v>63</v>
      </c>
      <c r="AD164" s="412"/>
      <c r="AE164" s="412"/>
      <c r="AF164" s="402"/>
      <c r="AG164" s="257"/>
      <c r="AH164" s="428"/>
      <c r="AI164" s="428"/>
      <c r="AJ164" s="428"/>
      <c r="AK164" s="267"/>
      <c r="AL164" s="4"/>
    </row>
    <row r="165" spans="1:38" s="258" customFormat="1" x14ac:dyDescent="0.35">
      <c r="A165" s="268"/>
      <c r="B165" s="268"/>
      <c r="C165" s="432"/>
      <c r="D165" s="403"/>
      <c r="E165" s="432"/>
      <c r="F165" s="403"/>
      <c r="G165" s="432"/>
      <c r="H165" s="403"/>
      <c r="I165" s="429"/>
      <c r="J165" s="429"/>
      <c r="K165" s="429"/>
      <c r="L165" s="429"/>
      <c r="M165" s="456" t="s">
        <v>634</v>
      </c>
      <c r="N165" s="429"/>
      <c r="O165" s="456" t="s">
        <v>634</v>
      </c>
      <c r="P165" s="429"/>
      <c r="Q165" s="456" t="s">
        <v>634</v>
      </c>
      <c r="R165" s="429"/>
      <c r="S165" s="429"/>
      <c r="T165" s="403"/>
      <c r="U165" s="430" t="s">
        <v>74</v>
      </c>
      <c r="V165" s="403"/>
      <c r="W165" s="430" t="s">
        <v>74</v>
      </c>
      <c r="X165" s="403"/>
      <c r="Y165" s="430" t="s">
        <v>74</v>
      </c>
      <c r="Z165" s="429"/>
      <c r="AA165" s="430" t="s">
        <v>101</v>
      </c>
      <c r="AB165" s="429"/>
      <c r="AC165" s="430" t="s">
        <v>74</v>
      </c>
      <c r="AD165" s="430"/>
      <c r="AE165" s="430"/>
      <c r="AF165" s="403"/>
      <c r="AG165" s="257"/>
      <c r="AH165" s="428"/>
      <c r="AI165" s="428"/>
      <c r="AJ165" s="428"/>
      <c r="AK165" s="271"/>
      <c r="AL165" s="10"/>
    </row>
    <row r="166" spans="1:38" s="258" customFormat="1" ht="15" thickBot="1" x14ac:dyDescent="0.4">
      <c r="A166" s="268"/>
      <c r="B166" s="268"/>
      <c r="C166" s="432"/>
      <c r="D166" s="403"/>
      <c r="E166" s="432"/>
      <c r="F166" s="403"/>
      <c r="G166" s="432"/>
      <c r="H166" s="403"/>
      <c r="I166" s="429"/>
      <c r="J166" s="429"/>
      <c r="K166" s="429"/>
      <c r="L166" s="429"/>
      <c r="M166" s="429"/>
      <c r="N166" s="429"/>
      <c r="O166" s="429"/>
      <c r="P166" s="429"/>
      <c r="Q166" s="456"/>
      <c r="R166" s="429"/>
      <c r="S166" s="429"/>
      <c r="T166" s="403"/>
      <c r="U166" s="430"/>
      <c r="V166" s="403"/>
      <c r="W166" s="430"/>
      <c r="X166" s="403"/>
      <c r="Y166" s="430"/>
      <c r="Z166" s="429"/>
      <c r="AA166" s="430"/>
      <c r="AB166" s="429"/>
      <c r="AC166" s="430"/>
      <c r="AD166" s="430"/>
      <c r="AE166" s="430"/>
      <c r="AF166" s="403"/>
      <c r="AG166" s="257"/>
      <c r="AH166" s="428"/>
      <c r="AI166" s="428"/>
      <c r="AJ166" s="428"/>
      <c r="AK166" s="271"/>
      <c r="AL166" s="10"/>
    </row>
    <row r="167" spans="1:38" s="258" customFormat="1" ht="18" customHeight="1" thickBot="1" x14ac:dyDescent="0.4">
      <c r="A167" s="288"/>
      <c r="B167" s="855" t="s">
        <v>688</v>
      </c>
      <c r="C167" s="858"/>
      <c r="D167" s="858"/>
      <c r="E167" s="858"/>
      <c r="F167" s="858"/>
      <c r="G167" s="361"/>
      <c r="H167" s="823" t="s">
        <v>625</v>
      </c>
      <c r="I167" s="824"/>
      <c r="J167" s="824"/>
      <c r="K167" s="824"/>
      <c r="L167" s="824"/>
      <c r="M167" s="824"/>
      <c r="N167" s="824"/>
      <c r="O167" s="824"/>
      <c r="P167" s="824"/>
      <c r="Q167" s="824"/>
      <c r="R167" s="824"/>
      <c r="S167" s="824"/>
      <c r="T167" s="824"/>
      <c r="U167" s="824"/>
      <c r="V167" s="824"/>
      <c r="W167" s="824"/>
      <c r="X167" s="824"/>
      <c r="Y167" s="824"/>
      <c r="Z167" s="824"/>
      <c r="AA167" s="824"/>
      <c r="AB167" s="824"/>
      <c r="AC167" s="825"/>
      <c r="AD167" s="283"/>
      <c r="AE167" s="283"/>
      <c r="AF167" s="274"/>
      <c r="AG167" s="275"/>
      <c r="AH167" s="276"/>
      <c r="AI167" s="276"/>
      <c r="AJ167" s="276"/>
      <c r="AK167" s="277"/>
      <c r="AL167" s="10"/>
    </row>
    <row r="168" spans="1:38" x14ac:dyDescent="0.35">
      <c r="A168" s="278"/>
      <c r="B168" s="278"/>
      <c r="C168" s="260"/>
      <c r="D168" s="362" t="s">
        <v>641</v>
      </c>
      <c r="E168" s="351"/>
      <c r="F168" s="259"/>
      <c r="G168" s="260"/>
      <c r="H168" s="261"/>
      <c r="I168" s="260"/>
      <c r="J168" s="259"/>
      <c r="K168" s="292"/>
      <c r="L168" s="259"/>
      <c r="M168" s="260"/>
      <c r="N168" s="259"/>
      <c r="O168" s="260"/>
      <c r="P168" s="260"/>
      <c r="Q168" s="294"/>
      <c r="R168" s="259"/>
      <c r="S168" s="352"/>
      <c r="T168" s="259"/>
      <c r="U168" s="260"/>
      <c r="V168" s="259"/>
      <c r="W168" s="260"/>
      <c r="X168" s="259"/>
      <c r="Y168" s="260"/>
      <c r="Z168" s="259"/>
      <c r="AA168" s="260"/>
      <c r="AB168" s="259"/>
      <c r="AC168" s="260"/>
      <c r="AD168" s="260"/>
      <c r="AE168" s="260"/>
      <c r="AF168" s="259"/>
      <c r="AG168" s="262"/>
      <c r="AH168" s="263"/>
      <c r="AI168" s="263"/>
      <c r="AJ168" s="263"/>
      <c r="AK168" s="264"/>
      <c r="AL168" s="4"/>
    </row>
    <row r="169" spans="1:38" x14ac:dyDescent="0.35">
      <c r="A169" s="265"/>
      <c r="B169" s="265"/>
      <c r="C169" s="412" t="s">
        <v>517</v>
      </c>
      <c r="D169" s="412"/>
      <c r="E169" s="412" t="s">
        <v>514</v>
      </c>
      <c r="F169" s="412"/>
      <c r="G169" s="412" t="s">
        <v>163</v>
      </c>
      <c r="H169" s="412"/>
      <c r="I169" s="412" t="s">
        <v>174</v>
      </c>
      <c r="J169" s="412"/>
      <c r="K169" s="412" t="s">
        <v>175</v>
      </c>
      <c r="L169" s="412"/>
      <c r="M169" s="412" t="s">
        <v>202</v>
      </c>
      <c r="N169" s="412"/>
      <c r="O169" s="412" t="s">
        <v>185</v>
      </c>
      <c r="P169" s="412"/>
      <c r="Q169" s="421" t="s">
        <v>186</v>
      </c>
      <c r="R169" s="412"/>
      <c r="S169" s="412" t="s">
        <v>172</v>
      </c>
      <c r="T169" s="412"/>
      <c r="U169" s="412" t="s">
        <v>173</v>
      </c>
      <c r="V169" s="412"/>
      <c r="W169" s="412" t="s">
        <v>179</v>
      </c>
      <c r="X169" s="412"/>
      <c r="Y169" s="412" t="s">
        <v>191</v>
      </c>
      <c r="Z169" s="412"/>
      <c r="AA169" s="412" t="s">
        <v>190</v>
      </c>
      <c r="AB169" s="412"/>
      <c r="AC169" s="412" t="s">
        <v>193</v>
      </c>
      <c r="AD169" s="412"/>
      <c r="AE169" s="412"/>
      <c r="AF169" s="402"/>
      <c r="AG169" s="266"/>
      <c r="AH169" s="436"/>
      <c r="AI169" s="436"/>
      <c r="AJ169" s="436"/>
      <c r="AK169" s="267"/>
      <c r="AL169" s="4"/>
    </row>
    <row r="170" spans="1:38" x14ac:dyDescent="0.35">
      <c r="A170" s="268"/>
      <c r="B170" s="270"/>
      <c r="C170" s="401">
        <v>0</v>
      </c>
      <c r="D170" s="401"/>
      <c r="E170" s="401">
        <v>0</v>
      </c>
      <c r="F170" s="401"/>
      <c r="G170" s="401">
        <v>0</v>
      </c>
      <c r="H170" s="401"/>
      <c r="I170" s="401">
        <v>0</v>
      </c>
      <c r="J170" s="401"/>
      <c r="K170" s="401">
        <v>0</v>
      </c>
      <c r="L170" s="401"/>
      <c r="M170" s="401">
        <v>0</v>
      </c>
      <c r="N170" s="401"/>
      <c r="O170" s="401">
        <v>0</v>
      </c>
      <c r="P170" s="401"/>
      <c r="Q170" s="423">
        <v>0</v>
      </c>
      <c r="R170" s="401"/>
      <c r="S170" s="401">
        <v>0</v>
      </c>
      <c r="T170" s="401"/>
      <c r="U170" s="401">
        <v>0</v>
      </c>
      <c r="V170" s="401"/>
      <c r="W170" s="401">
        <v>0</v>
      </c>
      <c r="X170" s="401"/>
      <c r="Y170" s="401">
        <v>0</v>
      </c>
      <c r="Z170" s="401"/>
      <c r="AA170" s="401">
        <v>0</v>
      </c>
      <c r="AB170" s="401"/>
      <c r="AC170" s="401">
        <v>0</v>
      </c>
      <c r="AD170" s="401"/>
      <c r="AE170" s="401"/>
      <c r="AF170" s="402"/>
      <c r="AG170" s="269"/>
      <c r="AH170" s="437"/>
      <c r="AI170" s="438"/>
      <c r="AJ170" s="438"/>
      <c r="AK170" s="267"/>
      <c r="AL170" s="4"/>
    </row>
    <row r="171" spans="1:38" s="255" customFormat="1" ht="15" thickBot="1" x14ac:dyDescent="0.4">
      <c r="A171" s="270">
        <v>179</v>
      </c>
      <c r="B171" s="270"/>
      <c r="C171" s="401"/>
      <c r="D171" s="401"/>
      <c r="E171" s="401"/>
      <c r="F171" s="401"/>
      <c r="G171" s="401"/>
      <c r="H171" s="401"/>
      <c r="I171" s="401"/>
      <c r="J171" s="401"/>
      <c r="K171" s="401" t="s">
        <v>789</v>
      </c>
      <c r="L171" s="401"/>
      <c r="M171" s="401"/>
      <c r="N171" s="401"/>
      <c r="O171" s="401">
        <v>186</v>
      </c>
      <c r="P171" s="401"/>
      <c r="Q171" s="423">
        <v>187</v>
      </c>
      <c r="R171" s="401"/>
      <c r="S171" s="401">
        <v>188</v>
      </c>
      <c r="T171" s="401"/>
      <c r="U171" s="401">
        <v>189</v>
      </c>
      <c r="V171" s="401"/>
      <c r="W171" s="401">
        <v>190</v>
      </c>
      <c r="X171" s="401"/>
      <c r="Y171" s="401">
        <v>191</v>
      </c>
      <c r="Z171" s="401"/>
      <c r="AA171" s="401">
        <v>192</v>
      </c>
      <c r="AB171" s="401"/>
      <c r="AC171" s="401">
        <v>193</v>
      </c>
      <c r="AD171" s="401"/>
      <c r="AE171" s="401"/>
      <c r="AF171" s="401"/>
      <c r="AG171" s="269"/>
      <c r="AH171" s="437"/>
      <c r="AI171" s="439"/>
      <c r="AJ171" s="439"/>
      <c r="AK171" s="267"/>
      <c r="AL171" s="279"/>
    </row>
    <row r="172" spans="1:38" ht="15" thickBot="1" x14ac:dyDescent="0.4">
      <c r="A172" s="270"/>
      <c r="B172" s="360">
        <v>440.64499999999998</v>
      </c>
      <c r="C172" s="828"/>
      <c r="D172" s="415">
        <v>220.202</v>
      </c>
      <c r="E172" s="828"/>
      <c r="F172" s="415">
        <v>386.00099999999998</v>
      </c>
      <c r="G172" s="830" t="s">
        <v>12</v>
      </c>
      <c r="H172" s="415">
        <v>425</v>
      </c>
      <c r="I172" s="830" t="s">
        <v>12</v>
      </c>
      <c r="J172" s="415">
        <v>380</v>
      </c>
      <c r="K172" s="830" t="s">
        <v>12</v>
      </c>
      <c r="L172" s="415">
        <v>354.38799999999998</v>
      </c>
      <c r="M172" s="830" t="s">
        <v>12</v>
      </c>
      <c r="N172" s="415">
        <v>357.99599999999998</v>
      </c>
      <c r="O172" s="830" t="s">
        <v>12</v>
      </c>
      <c r="P172" s="415">
        <v>300</v>
      </c>
      <c r="Q172" s="830" t="s">
        <v>12</v>
      </c>
      <c r="R172" s="415">
        <v>407</v>
      </c>
      <c r="S172" s="830" t="s">
        <v>12</v>
      </c>
      <c r="T172" s="415">
        <v>373</v>
      </c>
      <c r="U172" s="830" t="s">
        <v>12</v>
      </c>
      <c r="V172" s="415">
        <v>414</v>
      </c>
      <c r="W172" s="830" t="s">
        <v>12</v>
      </c>
      <c r="X172" s="415">
        <v>357</v>
      </c>
      <c r="Y172" s="830" t="s">
        <v>12</v>
      </c>
      <c r="Z172" s="415">
        <v>423</v>
      </c>
      <c r="AA172" s="830" t="s">
        <v>12</v>
      </c>
      <c r="AB172" s="415">
        <v>381</v>
      </c>
      <c r="AC172" s="830" t="s">
        <v>12</v>
      </c>
      <c r="AD172" s="427"/>
      <c r="AE172" s="427"/>
      <c r="AF172" s="402"/>
      <c r="AG172" s="256">
        <v>14</v>
      </c>
      <c r="AH172" s="243">
        <v>12</v>
      </c>
      <c r="AI172" s="243">
        <v>13</v>
      </c>
      <c r="AJ172" s="580"/>
      <c r="AK172" s="244"/>
      <c r="AL172" s="4"/>
    </row>
    <row r="173" spans="1:38" ht="15" thickBot="1" x14ac:dyDescent="0.4">
      <c r="A173" s="270"/>
      <c r="B173" s="265"/>
      <c r="C173" s="829"/>
      <c r="D173" s="402"/>
      <c r="E173" s="829"/>
      <c r="F173" s="402"/>
      <c r="G173" s="837"/>
      <c r="H173" s="402"/>
      <c r="I173" s="837"/>
      <c r="J173" s="402"/>
      <c r="K173" s="837"/>
      <c r="L173" s="402"/>
      <c r="M173" s="837"/>
      <c r="N173" s="402"/>
      <c r="O173" s="837"/>
      <c r="P173" s="427"/>
      <c r="Q173" s="837"/>
      <c r="R173" s="402"/>
      <c r="S173" s="837"/>
      <c r="T173" s="402"/>
      <c r="U173" s="837"/>
      <c r="V173" s="402"/>
      <c r="W173" s="837"/>
      <c r="X173" s="402"/>
      <c r="Y173" s="837"/>
      <c r="Z173" s="402"/>
      <c r="AA173" s="837"/>
      <c r="AB173" s="402"/>
      <c r="AC173" s="831"/>
      <c r="AD173" s="427"/>
      <c r="AE173" s="427"/>
      <c r="AF173" s="402"/>
      <c r="AG173" s="257"/>
      <c r="AH173" s="428"/>
      <c r="AI173" s="428"/>
      <c r="AJ173" s="428"/>
      <c r="AK173" s="267"/>
      <c r="AL173" s="4"/>
    </row>
    <row r="174" spans="1:38" ht="6" customHeight="1" x14ac:dyDescent="0.35">
      <c r="A174" s="270"/>
      <c r="B174" s="265"/>
      <c r="C174" s="245">
        <v>0</v>
      </c>
      <c r="D174" s="401"/>
      <c r="E174" s="245">
        <v>0</v>
      </c>
      <c r="F174" s="401"/>
      <c r="G174" s="245" t="s">
        <v>12</v>
      </c>
      <c r="H174" s="401"/>
      <c r="I174" s="245" t="s">
        <v>12</v>
      </c>
      <c r="J174" s="401"/>
      <c r="K174" s="245" t="s">
        <v>12</v>
      </c>
      <c r="L174" s="401"/>
      <c r="M174" s="245" t="s">
        <v>12</v>
      </c>
      <c r="N174" s="401"/>
      <c r="O174" s="245" t="s">
        <v>12</v>
      </c>
      <c r="P174" s="427"/>
      <c r="Q174" s="245" t="s">
        <v>12</v>
      </c>
      <c r="R174" s="401"/>
      <c r="S174" s="245" t="s">
        <v>12</v>
      </c>
      <c r="T174" s="401"/>
      <c r="U174" s="245" t="s">
        <v>12</v>
      </c>
      <c r="V174" s="401"/>
      <c r="W174" s="245" t="s">
        <v>12</v>
      </c>
      <c r="X174" s="401"/>
      <c r="Y174" s="245" t="s">
        <v>12</v>
      </c>
      <c r="Z174" s="401"/>
      <c r="AA174" s="245" t="s">
        <v>12</v>
      </c>
      <c r="AB174" s="419"/>
      <c r="AC174" s="245" t="s">
        <v>12</v>
      </c>
      <c r="AD174" s="427"/>
      <c r="AE174" s="427"/>
      <c r="AF174" s="402"/>
      <c r="AG174" s="257"/>
      <c r="AH174" s="428"/>
      <c r="AI174" s="428"/>
      <c r="AJ174" s="428"/>
      <c r="AK174" s="267"/>
      <c r="AL174" s="4"/>
    </row>
    <row r="175" spans="1:38" x14ac:dyDescent="0.35">
      <c r="A175" s="270"/>
      <c r="B175" s="265"/>
      <c r="C175" s="412" t="s">
        <v>231</v>
      </c>
      <c r="D175" s="402"/>
      <c r="E175" s="412" t="s">
        <v>197</v>
      </c>
      <c r="F175" s="402"/>
      <c r="G175" s="412" t="s">
        <v>63</v>
      </c>
      <c r="H175" s="402"/>
      <c r="I175" s="412" t="s">
        <v>65</v>
      </c>
      <c r="J175" s="402"/>
      <c r="K175" s="412" t="s">
        <v>68</v>
      </c>
      <c r="L175" s="402"/>
      <c r="M175" s="412" t="s">
        <v>203</v>
      </c>
      <c r="N175" s="402"/>
      <c r="O175" s="412" t="s">
        <v>79</v>
      </c>
      <c r="P175" s="412"/>
      <c r="Q175" s="421" t="s">
        <v>65</v>
      </c>
      <c r="R175" s="402"/>
      <c r="S175" s="412" t="s">
        <v>77</v>
      </c>
      <c r="T175" s="402"/>
      <c r="U175" s="412" t="s">
        <v>77</v>
      </c>
      <c r="V175" s="402"/>
      <c r="W175" s="412" t="s">
        <v>77</v>
      </c>
      <c r="X175" s="402"/>
      <c r="Y175" s="412" t="s">
        <v>65</v>
      </c>
      <c r="Z175" s="402"/>
      <c r="AA175" s="412" t="s">
        <v>63</v>
      </c>
      <c r="AB175" s="402"/>
      <c r="AC175" s="412" t="s">
        <v>63</v>
      </c>
      <c r="AD175" s="412"/>
      <c r="AE175" s="412"/>
      <c r="AF175" s="402"/>
      <c r="AG175" s="257"/>
      <c r="AH175" s="428"/>
      <c r="AI175" s="428"/>
      <c r="AJ175" s="428"/>
      <c r="AK175" s="267"/>
      <c r="AL175" s="4"/>
    </row>
    <row r="176" spans="1:38" s="258" customFormat="1" x14ac:dyDescent="0.35">
      <c r="A176" s="272"/>
      <c r="B176" s="272"/>
      <c r="C176" s="429"/>
      <c r="D176" s="429"/>
      <c r="E176" s="429"/>
      <c r="F176" s="429"/>
      <c r="G176" s="430" t="s">
        <v>74</v>
      </c>
      <c r="H176" s="429"/>
      <c r="I176" s="430" t="s">
        <v>101</v>
      </c>
      <c r="J176" s="429"/>
      <c r="K176" s="430" t="s">
        <v>101</v>
      </c>
      <c r="L176" s="429"/>
      <c r="M176" s="430" t="s">
        <v>101</v>
      </c>
      <c r="N176" s="429"/>
      <c r="O176" s="430" t="s">
        <v>101</v>
      </c>
      <c r="P176" s="430"/>
      <c r="Q176" s="431" t="s">
        <v>74</v>
      </c>
      <c r="S176" s="430" t="s">
        <v>74</v>
      </c>
      <c r="U176" s="430" t="s">
        <v>74</v>
      </c>
      <c r="W176" s="430" t="s">
        <v>101</v>
      </c>
      <c r="X176" s="429"/>
      <c r="Y176" s="430" t="s">
        <v>74</v>
      </c>
      <c r="Z176" s="429"/>
      <c r="AA176" s="430" t="s">
        <v>74</v>
      </c>
      <c r="AC176" s="430" t="s">
        <v>91</v>
      </c>
      <c r="AD176" s="430"/>
      <c r="AE176" s="430"/>
      <c r="AG176" s="281"/>
      <c r="AH176" s="443"/>
      <c r="AI176" s="443"/>
      <c r="AJ176" s="443"/>
      <c r="AK176" s="282"/>
      <c r="AL176" s="10"/>
    </row>
    <row r="177" spans="1:38" s="258" customFormat="1" ht="15" thickBot="1" x14ac:dyDescent="0.4">
      <c r="A177" s="272"/>
      <c r="B177" s="272"/>
      <c r="C177" s="429"/>
      <c r="D177" s="429"/>
      <c r="E177" s="429"/>
      <c r="F177" s="429"/>
      <c r="G177" s="430"/>
      <c r="H177" s="429"/>
      <c r="I177" s="430"/>
      <c r="J177" s="429"/>
      <c r="K177" s="430"/>
      <c r="L177" s="429"/>
      <c r="M177" s="430"/>
      <c r="N177" s="429"/>
      <c r="O177" s="430"/>
      <c r="P177" s="430"/>
      <c r="Q177" s="431"/>
      <c r="S177" s="430"/>
      <c r="U177" s="430"/>
      <c r="W177" s="430"/>
      <c r="X177" s="429"/>
      <c r="Y177" s="430"/>
      <c r="Z177" s="429"/>
      <c r="AA177" s="430"/>
      <c r="AC177" s="430"/>
      <c r="AD177" s="430"/>
      <c r="AE177" s="430"/>
      <c r="AG177" s="281"/>
      <c r="AH177" s="443"/>
      <c r="AI177" s="443"/>
      <c r="AJ177" s="443"/>
      <c r="AK177" s="282"/>
      <c r="AL177" s="10"/>
    </row>
    <row r="178" spans="1:38" s="258" customFormat="1" ht="15" thickBot="1" x14ac:dyDescent="0.4">
      <c r="A178" s="273"/>
      <c r="B178" s="823" t="s">
        <v>625</v>
      </c>
      <c r="C178" s="824"/>
      <c r="D178" s="824"/>
      <c r="E178" s="824"/>
      <c r="F178" s="824"/>
      <c r="G178" s="824"/>
      <c r="H178" s="824"/>
      <c r="I178" s="824"/>
      <c r="J178" s="824"/>
      <c r="K178" s="824"/>
      <c r="L178" s="824"/>
      <c r="M178" s="824"/>
      <c r="N178" s="824"/>
      <c r="O178" s="824"/>
      <c r="P178" s="824"/>
      <c r="Q178" s="824"/>
      <c r="R178" s="824"/>
      <c r="S178" s="824"/>
      <c r="T178" s="824"/>
      <c r="U178" s="824"/>
      <c r="V178" s="824"/>
      <c r="W178" s="824"/>
      <c r="X178" s="824"/>
      <c r="Y178" s="824"/>
      <c r="Z178" s="824"/>
      <c r="AA178" s="824"/>
      <c r="AB178" s="824"/>
      <c r="AC178" s="825"/>
      <c r="AD178" s="283"/>
      <c r="AE178" s="283"/>
      <c r="AF178" s="304"/>
      <c r="AG178" s="346"/>
      <c r="AH178" s="347"/>
      <c r="AI178" s="347"/>
      <c r="AJ178" s="347"/>
      <c r="AK178" s="348"/>
      <c r="AL178" s="10"/>
    </row>
    <row r="179" spans="1:38" x14ac:dyDescent="0.35">
      <c r="A179" s="278"/>
      <c r="B179" s="305"/>
      <c r="C179" s="260"/>
      <c r="D179" s="259"/>
      <c r="E179" s="300"/>
      <c r="F179" s="259"/>
      <c r="G179" s="260"/>
      <c r="H179" s="261"/>
      <c r="I179" s="260"/>
      <c r="J179" s="259"/>
      <c r="K179" s="363"/>
      <c r="L179" s="312" t="s">
        <v>699</v>
      </c>
      <c r="M179" s="358"/>
      <c r="N179" s="295"/>
      <c r="O179" s="358"/>
      <c r="P179" s="358"/>
      <c r="Q179" s="308"/>
      <c r="R179" s="325"/>
      <c r="S179" s="358"/>
      <c r="T179" s="295"/>
      <c r="U179" s="260"/>
      <c r="V179" s="295"/>
      <c r="W179" s="260"/>
      <c r="X179" s="259"/>
      <c r="Y179" s="325"/>
      <c r="Z179" s="259"/>
      <c r="AA179" s="295"/>
      <c r="AB179" s="259"/>
      <c r="AC179" s="260"/>
      <c r="AD179" s="260"/>
      <c r="AE179" s="260"/>
      <c r="AF179" s="259"/>
      <c r="AG179" s="262"/>
      <c r="AH179" s="263"/>
      <c r="AI179" s="263"/>
      <c r="AJ179" s="263"/>
      <c r="AK179" s="264"/>
      <c r="AL179" s="4"/>
    </row>
    <row r="180" spans="1:38" x14ac:dyDescent="0.35">
      <c r="A180" s="265"/>
      <c r="B180" s="265"/>
      <c r="C180" s="412" t="s">
        <v>183</v>
      </c>
      <c r="D180" s="412"/>
      <c r="E180" s="412" t="s">
        <v>215</v>
      </c>
      <c r="F180" s="412"/>
      <c r="G180" s="412" t="s">
        <v>184</v>
      </c>
      <c r="H180" s="412"/>
      <c r="I180" s="412" t="s">
        <v>515</v>
      </c>
      <c r="J180" s="412"/>
      <c r="K180" s="412" t="s">
        <v>700</v>
      </c>
      <c r="L180" s="412"/>
      <c r="M180" s="412" t="s">
        <v>701</v>
      </c>
      <c r="N180" s="412"/>
      <c r="O180" s="412" t="s">
        <v>221</v>
      </c>
      <c r="P180" s="412"/>
      <c r="Q180" s="421" t="s">
        <v>216</v>
      </c>
      <c r="R180" s="412"/>
      <c r="S180" s="412" t="s">
        <v>187</v>
      </c>
      <c r="T180" s="412"/>
      <c r="U180" s="412" t="s">
        <v>554</v>
      </c>
      <c r="V180" s="412"/>
      <c r="W180" s="412" t="s">
        <v>236</v>
      </c>
      <c r="X180" s="412"/>
      <c r="Y180" s="412" t="s">
        <v>702</v>
      </c>
      <c r="Z180" s="412"/>
      <c r="AA180" s="412" t="s">
        <v>224</v>
      </c>
      <c r="AB180" s="412"/>
      <c r="AC180" s="412" t="s">
        <v>226</v>
      </c>
      <c r="AD180" s="412"/>
      <c r="AE180" s="412"/>
      <c r="AF180" s="412"/>
      <c r="AG180" s="364"/>
      <c r="AH180" s="464"/>
      <c r="AI180" s="464"/>
      <c r="AJ180" s="464"/>
      <c r="AK180" s="267"/>
      <c r="AL180" s="4"/>
    </row>
    <row r="181" spans="1:38" x14ac:dyDescent="0.35">
      <c r="A181" s="268"/>
      <c r="B181" s="270"/>
      <c r="C181" s="401">
        <v>0</v>
      </c>
      <c r="D181" s="401"/>
      <c r="E181" s="401">
        <v>0</v>
      </c>
      <c r="F181" s="401"/>
      <c r="G181" s="401">
        <v>0</v>
      </c>
      <c r="H181" s="401"/>
      <c r="I181" s="401">
        <v>0</v>
      </c>
      <c r="J181" s="401"/>
      <c r="K181" s="401">
        <v>0</v>
      </c>
      <c r="L181" s="401"/>
      <c r="M181" s="401">
        <v>0</v>
      </c>
      <c r="N181" s="401"/>
      <c r="O181" s="401">
        <v>0</v>
      </c>
      <c r="P181" s="401"/>
      <c r="Q181" s="423">
        <v>0</v>
      </c>
      <c r="R181" s="401"/>
      <c r="S181" s="401">
        <v>0</v>
      </c>
      <c r="T181" s="401"/>
      <c r="U181" s="401">
        <v>0</v>
      </c>
      <c r="V181" s="401"/>
      <c r="W181" s="401">
        <v>0</v>
      </c>
      <c r="X181" s="401"/>
      <c r="Y181" s="401">
        <v>0</v>
      </c>
      <c r="Z181" s="401"/>
      <c r="AA181" s="401">
        <v>0</v>
      </c>
      <c r="AB181" s="401"/>
      <c r="AC181" s="401">
        <v>0</v>
      </c>
      <c r="AD181" s="401"/>
      <c r="AE181" s="401"/>
      <c r="AF181" s="401"/>
      <c r="AG181" s="266"/>
      <c r="AH181" s="464"/>
      <c r="AI181" s="464"/>
      <c r="AJ181" s="464"/>
      <c r="AK181" s="365"/>
      <c r="AL181" s="4"/>
    </row>
    <row r="182" spans="1:38" s="255" customFormat="1" ht="15" thickBot="1" x14ac:dyDescent="0.4">
      <c r="A182" s="270">
        <v>193</v>
      </c>
      <c r="B182" s="270"/>
      <c r="C182" s="401">
        <v>194</v>
      </c>
      <c r="D182" s="401"/>
      <c r="E182" s="401"/>
      <c r="F182" s="401"/>
      <c r="G182" s="401" t="s">
        <v>789</v>
      </c>
      <c r="H182" s="401"/>
      <c r="I182" s="401" t="s">
        <v>789</v>
      </c>
      <c r="J182" s="401"/>
      <c r="K182" s="401">
        <v>198</v>
      </c>
      <c r="L182" s="401"/>
      <c r="M182" s="255">
        <v>199</v>
      </c>
      <c r="N182" s="401"/>
      <c r="O182" s="255">
        <v>200</v>
      </c>
      <c r="Q182" s="423">
        <v>201</v>
      </c>
      <c r="R182" s="401"/>
      <c r="S182" s="401">
        <v>202</v>
      </c>
      <c r="T182" s="401"/>
      <c r="U182" s="401">
        <v>203</v>
      </c>
      <c r="V182" s="401"/>
      <c r="W182" s="401">
        <v>204</v>
      </c>
      <c r="X182" s="401"/>
      <c r="Y182" s="401" t="s">
        <v>789</v>
      </c>
      <c r="Z182" s="401"/>
      <c r="AA182" s="401" t="s">
        <v>789</v>
      </c>
      <c r="AB182" s="401"/>
      <c r="AC182" s="401" t="s">
        <v>789</v>
      </c>
      <c r="AD182" s="401"/>
      <c r="AE182" s="401"/>
      <c r="AF182" s="401"/>
      <c r="AG182" s="266"/>
      <c r="AH182" s="464"/>
      <c r="AI182" s="464"/>
      <c r="AJ182" s="464"/>
      <c r="AK182" s="365"/>
      <c r="AL182" s="279"/>
    </row>
    <row r="183" spans="1:38" ht="15" thickBot="1" x14ac:dyDescent="0.4">
      <c r="A183" s="270"/>
      <c r="B183" s="360">
        <v>456</v>
      </c>
      <c r="C183" s="830" t="s">
        <v>12</v>
      </c>
      <c r="D183" s="415">
        <v>381</v>
      </c>
      <c r="E183" s="830" t="s">
        <v>12</v>
      </c>
      <c r="F183" s="415">
        <v>382</v>
      </c>
      <c r="G183" s="819" t="s">
        <v>12</v>
      </c>
      <c r="H183" s="415">
        <v>341</v>
      </c>
      <c r="I183" s="807"/>
      <c r="J183" s="415">
        <v>352.37400000000002</v>
      </c>
      <c r="K183" s="828"/>
      <c r="L183" s="415">
        <v>226.42</v>
      </c>
      <c r="M183" s="828"/>
      <c r="N183" s="415">
        <v>352</v>
      </c>
      <c r="O183" s="819" t="s">
        <v>12</v>
      </c>
      <c r="P183" s="415">
        <v>332</v>
      </c>
      <c r="Q183" s="819" t="s">
        <v>12</v>
      </c>
      <c r="R183" s="415">
        <v>255</v>
      </c>
      <c r="S183" s="819" t="s">
        <v>12</v>
      </c>
      <c r="T183" s="415">
        <v>377</v>
      </c>
      <c r="U183" s="807"/>
      <c r="V183" s="415">
        <v>325</v>
      </c>
      <c r="W183" s="819" t="s">
        <v>12</v>
      </c>
      <c r="X183" s="415">
        <v>368.88499999999999</v>
      </c>
      <c r="Y183" s="807"/>
      <c r="Z183" s="415">
        <v>351.00400000000002</v>
      </c>
      <c r="AA183" s="819" t="s">
        <v>12</v>
      </c>
      <c r="AB183" s="415">
        <v>409</v>
      </c>
      <c r="AC183" s="830" t="s">
        <v>12</v>
      </c>
      <c r="AD183" s="427"/>
      <c r="AE183" s="427"/>
      <c r="AF183" s="415"/>
      <c r="AG183" s="256">
        <v>14</v>
      </c>
      <c r="AH183" s="243">
        <v>8</v>
      </c>
      <c r="AI183" s="243">
        <v>8</v>
      </c>
      <c r="AJ183" s="580"/>
      <c r="AK183" s="366"/>
      <c r="AL183" s="4"/>
    </row>
    <row r="184" spans="1:38" ht="15" thickBot="1" x14ac:dyDescent="0.4">
      <c r="A184" s="270"/>
      <c r="B184" s="265"/>
      <c r="C184" s="831"/>
      <c r="D184" s="402"/>
      <c r="E184" s="831"/>
      <c r="F184" s="402"/>
      <c r="G184" s="859"/>
      <c r="H184" s="402"/>
      <c r="I184" s="860"/>
      <c r="J184" s="427"/>
      <c r="K184" s="829"/>
      <c r="L184" s="402"/>
      <c r="M184" s="829"/>
      <c r="N184" s="402"/>
      <c r="O184" s="859"/>
      <c r="P184" s="427"/>
      <c r="Q184" s="859"/>
      <c r="R184" s="402"/>
      <c r="S184" s="859"/>
      <c r="T184" s="402"/>
      <c r="U184" s="860"/>
      <c r="V184" s="402"/>
      <c r="W184" s="859"/>
      <c r="X184" s="402"/>
      <c r="Y184" s="860"/>
      <c r="Z184" s="402"/>
      <c r="AA184" s="859"/>
      <c r="AB184" s="402"/>
      <c r="AC184" s="831"/>
      <c r="AD184" s="427"/>
      <c r="AE184" s="427"/>
      <c r="AF184" s="402"/>
      <c r="AG184" s="257"/>
      <c r="AH184" s="464"/>
      <c r="AI184" s="464"/>
      <c r="AJ184" s="464"/>
      <c r="AK184" s="367"/>
      <c r="AL184" s="4"/>
    </row>
    <row r="185" spans="1:38" ht="6" customHeight="1" x14ac:dyDescent="0.35">
      <c r="A185" s="270"/>
      <c r="B185" s="265"/>
      <c r="C185" s="245">
        <v>0</v>
      </c>
      <c r="D185" s="401"/>
      <c r="E185" s="245" t="s">
        <v>12</v>
      </c>
      <c r="F185" s="401"/>
      <c r="G185" s="245" t="s">
        <v>12</v>
      </c>
      <c r="H185" s="401"/>
      <c r="I185" s="245">
        <v>0</v>
      </c>
      <c r="J185" s="401"/>
      <c r="K185" s="513"/>
      <c r="L185" s="401"/>
      <c r="M185" s="513"/>
      <c r="N185" s="401"/>
      <c r="O185" s="245">
        <v>0</v>
      </c>
      <c r="P185" s="427"/>
      <c r="Q185" s="245">
        <v>0</v>
      </c>
      <c r="R185" s="401"/>
      <c r="S185" s="245">
        <v>0</v>
      </c>
      <c r="T185" s="401"/>
      <c r="U185" s="513"/>
      <c r="V185" s="401"/>
      <c r="W185" s="245">
        <v>0</v>
      </c>
      <c r="X185" s="401"/>
      <c r="Y185" s="513"/>
      <c r="Z185" s="401"/>
      <c r="AA185" s="245" t="s">
        <v>12</v>
      </c>
      <c r="AB185" s="419"/>
      <c r="AC185" s="245" t="s">
        <v>12</v>
      </c>
      <c r="AD185" s="427"/>
      <c r="AE185" s="427"/>
      <c r="AF185" s="401"/>
      <c r="AG185" s="368"/>
      <c r="AH185" s="464"/>
      <c r="AI185" s="464"/>
      <c r="AJ185" s="464"/>
      <c r="AK185" s="369"/>
      <c r="AL185" s="4"/>
    </row>
    <row r="186" spans="1:38" x14ac:dyDescent="0.35">
      <c r="A186" s="270"/>
      <c r="B186" s="265"/>
      <c r="C186" s="412" t="s">
        <v>63</v>
      </c>
      <c r="D186" s="402"/>
      <c r="E186" s="412" t="s">
        <v>65</v>
      </c>
      <c r="F186" s="402"/>
      <c r="G186" s="412" t="s">
        <v>68</v>
      </c>
      <c r="H186" s="402"/>
      <c r="I186" s="412" t="s">
        <v>79</v>
      </c>
      <c r="J186" s="402"/>
      <c r="K186" s="412" t="s">
        <v>170</v>
      </c>
      <c r="L186" s="402"/>
      <c r="M186" s="412" t="s">
        <v>703</v>
      </c>
      <c r="N186" s="402"/>
      <c r="O186" s="412" t="s">
        <v>68</v>
      </c>
      <c r="P186" s="412"/>
      <c r="Q186" s="421" t="s">
        <v>79</v>
      </c>
      <c r="R186" s="402"/>
      <c r="S186" s="412" t="s">
        <v>79</v>
      </c>
      <c r="T186" s="402"/>
      <c r="U186" s="412" t="s">
        <v>77</v>
      </c>
      <c r="V186" s="402"/>
      <c r="W186" s="412" t="s">
        <v>65</v>
      </c>
      <c r="X186" s="402"/>
      <c r="Y186" s="412" t="s">
        <v>150</v>
      </c>
      <c r="Z186" s="402"/>
      <c r="AA186" s="412" t="s">
        <v>65</v>
      </c>
      <c r="AB186" s="402"/>
      <c r="AC186" s="412" t="s">
        <v>77</v>
      </c>
      <c r="AD186" s="412"/>
      <c r="AE186" s="412"/>
      <c r="AF186" s="402"/>
      <c r="AG186" s="364"/>
      <c r="AH186" s="464"/>
      <c r="AI186" s="464"/>
      <c r="AJ186" s="464"/>
      <c r="AK186" s="369"/>
      <c r="AL186" s="4"/>
    </row>
    <row r="187" spans="1:38" s="258" customFormat="1" ht="12.75" customHeight="1" x14ac:dyDescent="0.35">
      <c r="A187" s="272"/>
      <c r="B187" s="272"/>
      <c r="C187" s="430" t="s">
        <v>101</v>
      </c>
      <c r="E187" s="430" t="s">
        <v>101</v>
      </c>
      <c r="F187" s="465"/>
      <c r="G187" s="430" t="s">
        <v>74</v>
      </c>
      <c r="H187" s="465"/>
      <c r="I187" s="430"/>
      <c r="J187" s="465"/>
      <c r="L187" s="465"/>
      <c r="M187" s="465"/>
      <c r="N187" s="465"/>
      <c r="O187" s="430" t="s">
        <v>74</v>
      </c>
      <c r="P187" s="430"/>
      <c r="Q187" s="431" t="s">
        <v>74</v>
      </c>
      <c r="R187" s="429"/>
      <c r="S187" s="430" t="s">
        <v>74</v>
      </c>
      <c r="T187" s="429"/>
      <c r="U187" s="429"/>
      <c r="V187" s="430"/>
      <c r="W187" s="430" t="s">
        <v>101</v>
      </c>
      <c r="X187" s="429"/>
      <c r="Y187" s="430"/>
      <c r="Z187" s="429"/>
      <c r="AA187" s="430" t="s">
        <v>101</v>
      </c>
      <c r="AC187" s="430" t="s">
        <v>101</v>
      </c>
      <c r="AD187" s="430"/>
      <c r="AE187" s="430"/>
      <c r="AG187" s="281"/>
      <c r="AH187" s="443"/>
      <c r="AI187" s="443"/>
      <c r="AJ187" s="443"/>
      <c r="AK187" s="282"/>
      <c r="AL187" s="10"/>
    </row>
    <row r="188" spans="1:38" ht="15" thickBot="1" x14ac:dyDescent="0.4">
      <c r="A188" s="265"/>
      <c r="B188" s="265"/>
      <c r="C188" s="401"/>
      <c r="D188" s="402"/>
      <c r="E188" s="401"/>
      <c r="F188" s="402"/>
      <c r="G188" s="401"/>
      <c r="H188" s="412"/>
      <c r="I188" s="401"/>
      <c r="J188" s="402"/>
      <c r="K188" s="9"/>
      <c r="L188" s="9"/>
      <c r="M188" s="9"/>
      <c r="N188" s="9"/>
      <c r="O188" s="10"/>
      <c r="P188" s="9"/>
      <c r="Q188" s="456"/>
      <c r="R188" s="9"/>
      <c r="S188" s="10"/>
      <c r="T188" s="403"/>
      <c r="U188" s="466"/>
      <c r="V188" s="403"/>
      <c r="W188" s="9"/>
      <c r="X188" s="402"/>
      <c r="Y188" s="401"/>
      <c r="Z188" s="402"/>
      <c r="AA188" s="442"/>
      <c r="AB188" s="402"/>
      <c r="AC188" s="442"/>
      <c r="AD188" s="442"/>
      <c r="AE188" s="442"/>
      <c r="AF188" s="402"/>
      <c r="AG188" s="257"/>
      <c r="AH188" s="428"/>
      <c r="AI188" s="428"/>
      <c r="AJ188" s="428"/>
      <c r="AK188" s="267"/>
      <c r="AL188" s="4"/>
    </row>
    <row r="189" spans="1:38" ht="15" thickBot="1" x14ac:dyDescent="0.4">
      <c r="A189" s="249"/>
      <c r="B189" s="823" t="s">
        <v>625</v>
      </c>
      <c r="C189" s="824"/>
      <c r="D189" s="824"/>
      <c r="E189" s="824"/>
      <c r="F189" s="824"/>
      <c r="G189" s="824"/>
      <c r="H189" s="824"/>
      <c r="I189" s="824"/>
      <c r="J189" s="824"/>
      <c r="K189" s="824"/>
      <c r="L189" s="824"/>
      <c r="M189" s="824"/>
      <c r="N189" s="824"/>
      <c r="O189" s="824"/>
      <c r="P189" s="824"/>
      <c r="Q189" s="824"/>
      <c r="R189" s="824"/>
      <c r="S189" s="824"/>
      <c r="T189" s="824"/>
      <c r="U189" s="824"/>
      <c r="V189" s="824"/>
      <c r="W189" s="824"/>
      <c r="X189" s="824"/>
      <c r="Y189" s="824"/>
      <c r="Z189" s="824"/>
      <c r="AA189" s="824"/>
      <c r="AB189" s="824"/>
      <c r="AC189" s="825"/>
      <c r="AD189" s="283"/>
      <c r="AE189" s="283"/>
      <c r="AF189" s="250"/>
      <c r="AG189" s="275"/>
      <c r="AH189" s="276"/>
      <c r="AI189" s="276"/>
      <c r="AJ189" s="276"/>
      <c r="AK189" s="284"/>
      <c r="AL189" s="4"/>
    </row>
    <row r="190" spans="1:38" ht="15" thickBot="1" x14ac:dyDescent="0.4">
      <c r="A190" s="278"/>
      <c r="B190" s="278"/>
      <c r="C190" s="260"/>
      <c r="D190" s="259"/>
      <c r="E190" s="260"/>
      <c r="F190" s="259"/>
      <c r="G190" s="260"/>
      <c r="H190" s="261"/>
      <c r="I190" s="260"/>
      <c r="J190" s="259"/>
      <c r="K190" s="306"/>
      <c r="L190" s="306"/>
      <c r="M190" s="306"/>
      <c r="N190" s="306"/>
      <c r="O190" s="300"/>
      <c r="P190" s="300"/>
      <c r="Q190" s="370"/>
      <c r="R190" s="306"/>
      <c r="S190" s="371"/>
      <c r="T190" s="371"/>
      <c r="U190" s="861" t="s">
        <v>653</v>
      </c>
      <c r="V190" s="862"/>
      <c r="W190" s="863"/>
      <c r="X190" s="259"/>
      <c r="Y190" s="864" t="s">
        <v>682</v>
      </c>
      <c r="Z190" s="865"/>
      <c r="AA190" s="866"/>
      <c r="AB190" s="259"/>
      <c r="AC190" s="260"/>
      <c r="AD190" s="260"/>
      <c r="AE190" s="260"/>
      <c r="AF190" s="259"/>
      <c r="AG190" s="262"/>
      <c r="AH190" s="263"/>
      <c r="AI190" s="263"/>
      <c r="AJ190" s="263"/>
      <c r="AK190" s="264"/>
      <c r="AL190" s="4"/>
    </row>
    <row r="191" spans="1:38" x14ac:dyDescent="0.35">
      <c r="A191" s="265"/>
      <c r="B191" s="265"/>
      <c r="C191" s="412" t="s">
        <v>192</v>
      </c>
      <c r="D191" s="412"/>
      <c r="E191" s="412" t="s">
        <v>188</v>
      </c>
      <c r="F191" s="412"/>
      <c r="G191" s="412" t="s">
        <v>189</v>
      </c>
      <c r="H191" s="412"/>
      <c r="I191" s="412" t="s">
        <v>243</v>
      </c>
      <c r="J191" s="412"/>
      <c r="K191" s="412" t="s">
        <v>217</v>
      </c>
      <c r="L191" s="412"/>
      <c r="M191" s="412" t="s">
        <v>704</v>
      </c>
      <c r="N191" s="412"/>
      <c r="O191" s="412" t="s">
        <v>219</v>
      </c>
      <c r="P191" s="412"/>
      <c r="Q191" s="421" t="s">
        <v>233</v>
      </c>
      <c r="R191" s="412"/>
      <c r="S191" s="412" t="s">
        <v>705</v>
      </c>
      <c r="T191" s="412"/>
      <c r="U191" s="316" t="s">
        <v>706</v>
      </c>
      <c r="V191" s="412"/>
      <c r="W191" s="317" t="s">
        <v>707</v>
      </c>
      <c r="X191" s="412"/>
      <c r="Y191" s="316" t="s">
        <v>708</v>
      </c>
      <c r="Z191" s="412"/>
      <c r="AA191" s="317" t="s">
        <v>709</v>
      </c>
      <c r="AB191" s="412"/>
      <c r="AC191" s="412" t="s">
        <v>483</v>
      </c>
      <c r="AD191" s="412"/>
      <c r="AE191" s="412"/>
      <c r="AF191" s="402"/>
      <c r="AG191" s="266"/>
      <c r="AH191" s="436"/>
      <c r="AI191" s="436"/>
      <c r="AJ191" s="436"/>
      <c r="AK191" s="267"/>
      <c r="AL191" s="4"/>
    </row>
    <row r="192" spans="1:38" x14ac:dyDescent="0.35">
      <c r="A192" s="268"/>
      <c r="B192" s="270"/>
      <c r="C192" s="401">
        <v>0</v>
      </c>
      <c r="D192" s="401"/>
      <c r="E192" s="401">
        <v>0</v>
      </c>
      <c r="F192" s="401"/>
      <c r="G192" s="401">
        <v>0</v>
      </c>
      <c r="H192" s="401"/>
      <c r="I192" s="401">
        <v>0</v>
      </c>
      <c r="J192" s="401"/>
      <c r="K192" s="401">
        <v>0</v>
      </c>
      <c r="L192" s="401"/>
      <c r="M192" s="401">
        <v>0</v>
      </c>
      <c r="N192" s="401"/>
      <c r="O192" s="401">
        <v>0</v>
      </c>
      <c r="P192" s="401"/>
      <c r="Q192" s="423">
        <v>0</v>
      </c>
      <c r="R192" s="401"/>
      <c r="S192" s="401">
        <v>0</v>
      </c>
      <c r="T192" s="401"/>
      <c r="U192" s="270">
        <v>0</v>
      </c>
      <c r="V192" s="401"/>
      <c r="W192" s="318">
        <v>0</v>
      </c>
      <c r="X192" s="401"/>
      <c r="Y192" s="270">
        <v>0</v>
      </c>
      <c r="Z192" s="401"/>
      <c r="AA192" s="318">
        <v>0</v>
      </c>
      <c r="AB192" s="401"/>
      <c r="AC192" s="401">
        <v>0</v>
      </c>
      <c r="AD192" s="401"/>
      <c r="AE192" s="401"/>
      <c r="AF192" s="402"/>
      <c r="AG192" s="269"/>
      <c r="AH192" s="437"/>
      <c r="AI192" s="438"/>
      <c r="AJ192" s="438"/>
      <c r="AK192" s="267"/>
      <c r="AL192" s="4"/>
    </row>
    <row r="193" spans="1:38" s="255" customFormat="1" ht="15" thickBot="1" x14ac:dyDescent="0.4">
      <c r="A193" s="301">
        <v>207</v>
      </c>
      <c r="B193" s="301"/>
      <c r="C193" s="255">
        <v>208</v>
      </c>
      <c r="E193" s="255">
        <v>209</v>
      </c>
      <c r="G193" s="255">
        <v>210</v>
      </c>
      <c r="I193" s="255">
        <v>211</v>
      </c>
      <c r="K193" s="255">
        <v>212</v>
      </c>
      <c r="M193" s="255">
        <v>213</v>
      </c>
      <c r="O193" s="401"/>
      <c r="Q193" s="446">
        <v>215</v>
      </c>
      <c r="S193" s="255">
        <v>216</v>
      </c>
      <c r="U193" s="301">
        <v>217</v>
      </c>
      <c r="W193" s="319">
        <v>218</v>
      </c>
      <c r="Y193" s="301">
        <v>219</v>
      </c>
      <c r="AA193" s="319">
        <v>220</v>
      </c>
      <c r="AC193" s="255">
        <v>221</v>
      </c>
      <c r="AG193" s="302"/>
      <c r="AH193" s="447"/>
      <c r="AI193" s="448"/>
      <c r="AJ193" s="448"/>
      <c r="AK193" s="303"/>
      <c r="AL193" s="279"/>
    </row>
    <row r="194" spans="1:38" ht="15" thickBot="1" x14ac:dyDescent="0.4">
      <c r="A194" s="270"/>
      <c r="B194" s="360">
        <v>405</v>
      </c>
      <c r="C194" s="830" t="s">
        <v>12</v>
      </c>
      <c r="D194" s="415">
        <v>376</v>
      </c>
      <c r="E194" s="830" t="s">
        <v>12</v>
      </c>
      <c r="F194" s="415">
        <v>439</v>
      </c>
      <c r="G194" s="830" t="s">
        <v>12</v>
      </c>
      <c r="H194" s="415">
        <v>326.84500000000003</v>
      </c>
      <c r="I194" s="828"/>
      <c r="J194" s="415">
        <v>382.99900000000002</v>
      </c>
      <c r="K194" s="830" t="s">
        <v>12</v>
      </c>
      <c r="L194" s="415">
        <v>416</v>
      </c>
      <c r="M194" s="868" t="s">
        <v>789</v>
      </c>
      <c r="N194" s="415">
        <v>410</v>
      </c>
      <c r="O194" s="830" t="s">
        <v>12</v>
      </c>
      <c r="P194" s="415">
        <v>336</v>
      </c>
      <c r="Q194" s="830" t="s">
        <v>12</v>
      </c>
      <c r="R194" s="415">
        <v>353</v>
      </c>
      <c r="S194" s="830" t="s">
        <v>15</v>
      </c>
      <c r="T194" s="415">
        <v>372</v>
      </c>
      <c r="U194" s="828"/>
      <c r="V194" s="415">
        <v>396.12799999999999</v>
      </c>
      <c r="W194" s="839" t="s">
        <v>15</v>
      </c>
      <c r="X194" s="415">
        <v>360.99799999999999</v>
      </c>
      <c r="Y194" s="828"/>
      <c r="Z194" s="415">
        <v>466</v>
      </c>
      <c r="AA194" s="828"/>
      <c r="AB194" s="415">
        <v>366</v>
      </c>
      <c r="AC194" s="828"/>
      <c r="AD194" s="467"/>
      <c r="AE194" s="467"/>
      <c r="AF194" s="402"/>
      <c r="AG194" s="256">
        <v>11</v>
      </c>
      <c r="AH194" s="243">
        <v>10</v>
      </c>
      <c r="AI194" s="243">
        <v>10</v>
      </c>
      <c r="AJ194" s="580"/>
      <c r="AK194" s="244"/>
      <c r="AL194" s="4"/>
    </row>
    <row r="195" spans="1:38" ht="15" thickBot="1" x14ac:dyDescent="0.4">
      <c r="A195" s="270"/>
      <c r="B195" s="265"/>
      <c r="C195" s="831"/>
      <c r="D195" s="402"/>
      <c r="E195" s="831"/>
      <c r="F195" s="402"/>
      <c r="G195" s="831"/>
      <c r="H195" s="402"/>
      <c r="I195" s="829"/>
      <c r="J195" s="402"/>
      <c r="K195" s="831"/>
      <c r="L195" s="402"/>
      <c r="M195" s="869"/>
      <c r="N195" s="402"/>
      <c r="O195" s="831"/>
      <c r="P195" s="427"/>
      <c r="Q195" s="831"/>
      <c r="R195" s="402"/>
      <c r="S195" s="831"/>
      <c r="T195" s="402"/>
      <c r="U195" s="829"/>
      <c r="V195" s="402"/>
      <c r="W195" s="840"/>
      <c r="X195" s="402"/>
      <c r="Y195" s="829"/>
      <c r="Z195" s="402"/>
      <c r="AA195" s="829"/>
      <c r="AB195" s="402"/>
      <c r="AC195" s="829"/>
      <c r="AD195" s="467"/>
      <c r="AE195" s="467"/>
      <c r="AF195" s="402"/>
      <c r="AG195" s="257"/>
      <c r="AH195" s="428"/>
      <c r="AI195" s="428"/>
      <c r="AJ195" s="428"/>
      <c r="AK195" s="267"/>
      <c r="AL195" s="4"/>
    </row>
    <row r="196" spans="1:38" ht="6" customHeight="1" x14ac:dyDescent="0.35">
      <c r="A196" s="270"/>
      <c r="B196" s="265"/>
      <c r="C196" s="245" t="s">
        <v>12</v>
      </c>
      <c r="D196" s="401"/>
      <c r="E196" s="245" t="s">
        <v>12</v>
      </c>
      <c r="F196" s="401"/>
      <c r="G196" s="245" t="s">
        <v>12</v>
      </c>
      <c r="H196" s="401"/>
      <c r="I196" s="245">
        <v>0</v>
      </c>
      <c r="J196" s="401"/>
      <c r="K196" s="513"/>
      <c r="L196" s="401"/>
      <c r="M196" s="245">
        <v>0</v>
      </c>
      <c r="N196" s="401"/>
      <c r="O196" s="245" t="s">
        <v>12</v>
      </c>
      <c r="P196" s="427"/>
      <c r="Q196" s="513"/>
      <c r="R196" s="401"/>
      <c r="S196" s="245">
        <v>0</v>
      </c>
      <c r="T196" s="401"/>
      <c r="U196" s="569" t="s">
        <v>907</v>
      </c>
      <c r="V196" s="401"/>
      <c r="W196" s="322">
        <v>0</v>
      </c>
      <c r="X196" s="401"/>
      <c r="Y196" s="569"/>
      <c r="Z196" s="401"/>
      <c r="AA196" s="570"/>
      <c r="AB196" s="419"/>
      <c r="AC196" s="513"/>
      <c r="AD196" s="467"/>
      <c r="AE196" s="467"/>
      <c r="AF196" s="402"/>
      <c r="AG196" s="257"/>
      <c r="AH196" s="428"/>
      <c r="AI196" s="428"/>
      <c r="AJ196" s="428"/>
      <c r="AK196" s="267"/>
      <c r="AL196" s="4"/>
    </row>
    <row r="197" spans="1:38" ht="15" thickBot="1" x14ac:dyDescent="0.4">
      <c r="A197" s="301"/>
      <c r="B197" s="457"/>
      <c r="C197" s="412" t="s">
        <v>65</v>
      </c>
      <c r="D197" s="402"/>
      <c r="E197" s="412" t="s">
        <v>65</v>
      </c>
      <c r="F197" s="402"/>
      <c r="G197" s="412" t="s">
        <v>77</v>
      </c>
      <c r="H197" s="402"/>
      <c r="I197" s="412" t="s">
        <v>132</v>
      </c>
      <c r="J197" s="402"/>
      <c r="K197" s="412" t="s">
        <v>63</v>
      </c>
      <c r="L197" s="402"/>
      <c r="M197" s="412" t="s">
        <v>77</v>
      </c>
      <c r="N197" s="402"/>
      <c r="O197" s="412" t="s">
        <v>65</v>
      </c>
      <c r="P197" s="412"/>
      <c r="Q197" s="421" t="s">
        <v>79</v>
      </c>
      <c r="R197" s="402"/>
      <c r="S197" s="412" t="s">
        <v>65</v>
      </c>
      <c r="T197" s="402"/>
      <c r="U197" s="323" t="s">
        <v>65</v>
      </c>
      <c r="V197" s="250"/>
      <c r="W197" s="324" t="s">
        <v>703</v>
      </c>
      <c r="X197" s="402"/>
      <c r="Y197" s="345" t="s">
        <v>696</v>
      </c>
      <c r="Z197" s="250"/>
      <c r="AA197" s="324" t="s">
        <v>63</v>
      </c>
      <c r="AB197" s="402"/>
      <c r="AC197" s="412" t="s">
        <v>65</v>
      </c>
      <c r="AD197" s="468"/>
      <c r="AE197" s="468"/>
      <c r="AG197" s="281"/>
      <c r="AH197" s="443"/>
      <c r="AI197" s="443"/>
      <c r="AJ197" s="443"/>
      <c r="AK197" s="303"/>
      <c r="AL197" s="4"/>
    </row>
    <row r="198" spans="1:38" s="258" customFormat="1" x14ac:dyDescent="0.35">
      <c r="A198" s="272"/>
      <c r="B198" s="272"/>
      <c r="C198" s="430" t="s">
        <v>74</v>
      </c>
      <c r="E198" s="430" t="s">
        <v>74</v>
      </c>
      <c r="G198" s="430" t="s">
        <v>74</v>
      </c>
      <c r="I198" s="430">
        <v>0</v>
      </c>
      <c r="K198" s="430" t="s">
        <v>74</v>
      </c>
      <c r="M198" s="430"/>
      <c r="O198" s="430" t="s">
        <v>74</v>
      </c>
      <c r="P198" s="430"/>
      <c r="Q198" s="431" t="s">
        <v>74</v>
      </c>
      <c r="S198" s="430"/>
      <c r="U198" s="430"/>
      <c r="W198" s="430" t="s">
        <v>631</v>
      </c>
      <c r="Y198" s="430"/>
      <c r="AA198" s="430"/>
      <c r="AC198" s="430"/>
      <c r="AD198" s="430"/>
      <c r="AE198" s="430"/>
      <c r="AG198" s="281"/>
      <c r="AH198" s="443"/>
      <c r="AI198" s="443"/>
      <c r="AJ198" s="443"/>
      <c r="AK198" s="282"/>
      <c r="AL198" s="10"/>
    </row>
    <row r="199" spans="1:38" s="258" customFormat="1" ht="15" thickBot="1" x14ac:dyDescent="0.4">
      <c r="A199" s="272"/>
      <c r="B199" s="272"/>
      <c r="C199" s="430"/>
      <c r="E199" s="430"/>
      <c r="G199" s="430"/>
      <c r="I199" s="430"/>
      <c r="K199" s="430"/>
      <c r="M199" s="430"/>
      <c r="O199" s="430"/>
      <c r="P199" s="430"/>
      <c r="Q199" s="431"/>
      <c r="S199" s="430"/>
      <c r="U199" s="430"/>
      <c r="W199" s="430"/>
      <c r="Y199" s="430"/>
      <c r="AA199" s="430"/>
      <c r="AC199" s="430"/>
      <c r="AD199" s="430"/>
      <c r="AE199" s="430"/>
      <c r="AG199" s="281"/>
      <c r="AH199" s="443"/>
      <c r="AI199" s="443"/>
      <c r="AJ199" s="443"/>
      <c r="AK199" s="282"/>
      <c r="AL199" s="10"/>
    </row>
    <row r="200" spans="1:38" ht="15" thickBot="1" x14ac:dyDescent="0.4">
      <c r="A200" s="249"/>
      <c r="B200" s="823" t="s">
        <v>625</v>
      </c>
      <c r="C200" s="824"/>
      <c r="D200" s="824"/>
      <c r="E200" s="824"/>
      <c r="F200" s="824"/>
      <c r="G200" s="824"/>
      <c r="H200" s="824"/>
      <c r="I200" s="824"/>
      <c r="J200" s="824"/>
      <c r="K200" s="824"/>
      <c r="L200" s="824"/>
      <c r="M200" s="824"/>
      <c r="N200" s="824"/>
      <c r="O200" s="824"/>
      <c r="P200" s="824"/>
      <c r="Q200" s="824"/>
      <c r="R200" s="824"/>
      <c r="S200" s="824"/>
      <c r="T200" s="824"/>
      <c r="U200" s="824"/>
      <c r="V200" s="824"/>
      <c r="W200" s="824"/>
      <c r="X200" s="825"/>
      <c r="Y200" s="857" t="s">
        <v>688</v>
      </c>
      <c r="Z200" s="853"/>
      <c r="AA200" s="853"/>
      <c r="AB200" s="853"/>
      <c r="AC200" s="854"/>
      <c r="AD200" s="372"/>
      <c r="AE200" s="372"/>
      <c r="AF200" s="250"/>
      <c r="AG200" s="275"/>
      <c r="AH200" s="276"/>
      <c r="AI200" s="276"/>
      <c r="AJ200" s="276"/>
      <c r="AK200" s="284"/>
      <c r="AL200" s="4"/>
    </row>
    <row r="201" spans="1:38" x14ac:dyDescent="0.35">
      <c r="A201" s="278"/>
      <c r="B201" s="278"/>
      <c r="C201" s="261" t="s">
        <v>474</v>
      </c>
      <c r="D201" s="261"/>
      <c r="E201" s="261" t="s">
        <v>248</v>
      </c>
      <c r="F201" s="261"/>
      <c r="G201" s="261" t="s">
        <v>359</v>
      </c>
      <c r="H201" s="261"/>
      <c r="I201" s="261" t="s">
        <v>470</v>
      </c>
      <c r="J201" s="261"/>
      <c r="K201" s="261" t="s">
        <v>246</v>
      </c>
      <c r="L201" s="261"/>
      <c r="M201" s="261" t="s">
        <v>251</v>
      </c>
      <c r="N201" s="261"/>
      <c r="O201" s="261" t="s">
        <v>265</v>
      </c>
      <c r="P201" s="261"/>
      <c r="Q201" s="285" t="s">
        <v>253</v>
      </c>
      <c r="R201" s="261"/>
      <c r="S201" s="261" t="s">
        <v>254</v>
      </c>
      <c r="T201" s="261"/>
      <c r="U201" s="261" t="s">
        <v>268</v>
      </c>
      <c r="V201" s="261"/>
      <c r="W201" s="261" t="s">
        <v>269</v>
      </c>
      <c r="X201" s="261"/>
      <c r="Y201" s="261" t="s">
        <v>400</v>
      </c>
      <c r="Z201" s="261"/>
      <c r="AA201" s="261" t="s">
        <v>368</v>
      </c>
      <c r="AB201" s="261"/>
      <c r="AC201" s="261" t="s">
        <v>28</v>
      </c>
      <c r="AD201" s="373"/>
      <c r="AE201" s="373"/>
      <c r="AF201" s="259"/>
      <c r="AG201" s="286"/>
      <c r="AH201" s="287"/>
      <c r="AI201" s="287"/>
      <c r="AJ201" s="287"/>
      <c r="AK201" s="264"/>
      <c r="AL201" s="4"/>
    </row>
    <row r="202" spans="1:38" x14ac:dyDescent="0.35">
      <c r="A202" s="268"/>
      <c r="B202" s="270"/>
      <c r="C202" s="401">
        <v>0</v>
      </c>
      <c r="D202" s="401"/>
      <c r="E202" s="401">
        <v>0</v>
      </c>
      <c r="F202" s="401"/>
      <c r="G202" s="401">
        <v>0</v>
      </c>
      <c r="H202" s="401"/>
      <c r="I202" s="401">
        <v>0</v>
      </c>
      <c r="J202" s="401"/>
      <c r="K202" s="401">
        <v>0</v>
      </c>
      <c r="L202" s="401"/>
      <c r="M202" s="401">
        <v>0</v>
      </c>
      <c r="N202" s="401"/>
      <c r="O202" s="401">
        <v>0</v>
      </c>
      <c r="P202" s="401"/>
      <c r="Q202" s="423">
        <v>0</v>
      </c>
      <c r="R202" s="401"/>
      <c r="S202" s="401">
        <v>0</v>
      </c>
      <c r="T202" s="401"/>
      <c r="U202" s="401">
        <v>0</v>
      </c>
      <c r="V202" s="401"/>
      <c r="W202" s="401">
        <v>0</v>
      </c>
      <c r="X202" s="401"/>
      <c r="Y202" s="401">
        <v>0</v>
      </c>
      <c r="Z202" s="401"/>
      <c r="AA202" s="401">
        <v>0</v>
      </c>
      <c r="AB202" s="401"/>
      <c r="AC202" s="401">
        <v>0</v>
      </c>
      <c r="AD202" s="255"/>
      <c r="AE202" s="255"/>
      <c r="AF202" s="402"/>
      <c r="AG202" s="269"/>
      <c r="AH202" s="437"/>
      <c r="AI202" s="438"/>
      <c r="AJ202" s="438"/>
      <c r="AK202" s="267"/>
      <c r="AL202" s="4"/>
    </row>
    <row r="203" spans="1:38" s="255" customFormat="1" ht="15" thickBot="1" x14ac:dyDescent="0.4">
      <c r="A203" s="270">
        <v>221</v>
      </c>
      <c r="B203" s="270"/>
      <c r="C203" s="401">
        <v>222</v>
      </c>
      <c r="D203" s="401"/>
      <c r="E203" s="401">
        <v>223</v>
      </c>
      <c r="F203" s="401"/>
      <c r="G203" s="401">
        <v>224</v>
      </c>
      <c r="H203" s="401"/>
      <c r="I203" s="401">
        <v>225</v>
      </c>
      <c r="J203" s="401"/>
      <c r="K203" s="401">
        <v>226</v>
      </c>
      <c r="L203" s="401"/>
      <c r="M203" s="401">
        <v>227</v>
      </c>
      <c r="N203" s="401"/>
      <c r="O203" s="401">
        <v>228</v>
      </c>
      <c r="P203" s="401"/>
      <c r="Q203" s="423">
        <v>229</v>
      </c>
      <c r="R203" s="401"/>
      <c r="S203" s="401">
        <v>230</v>
      </c>
      <c r="T203" s="401"/>
      <c r="U203" s="401">
        <v>231</v>
      </c>
      <c r="V203" s="401"/>
      <c r="W203" s="401">
        <v>232</v>
      </c>
      <c r="X203" s="401"/>
      <c r="Y203" s="401">
        <v>233</v>
      </c>
      <c r="Z203" s="401"/>
      <c r="AA203" s="401" t="s">
        <v>789</v>
      </c>
      <c r="AB203" s="401"/>
      <c r="AC203" s="401">
        <v>235</v>
      </c>
      <c r="AF203" s="401"/>
      <c r="AG203" s="269"/>
      <c r="AH203" s="437"/>
      <c r="AI203" s="439"/>
      <c r="AJ203" s="439"/>
      <c r="AK203" s="267"/>
      <c r="AL203" s="279"/>
    </row>
    <row r="204" spans="1:38" ht="15" thickBot="1" x14ac:dyDescent="0.4">
      <c r="A204" s="270"/>
      <c r="B204" s="360">
        <v>375</v>
      </c>
      <c r="C204" s="828"/>
      <c r="D204" s="415">
        <v>374.76100000000002</v>
      </c>
      <c r="E204" s="830" t="s">
        <v>12</v>
      </c>
      <c r="F204" s="415">
        <v>390.99900000000002</v>
      </c>
      <c r="G204" s="828"/>
      <c r="H204" s="415">
        <v>397</v>
      </c>
      <c r="I204" s="828"/>
      <c r="J204" s="415">
        <v>336</v>
      </c>
      <c r="K204" s="851" t="s">
        <v>12</v>
      </c>
      <c r="L204" s="415">
        <v>383.41899999999998</v>
      </c>
      <c r="M204" s="830" t="s">
        <v>12</v>
      </c>
      <c r="N204" s="415">
        <v>323.00099999999998</v>
      </c>
      <c r="O204" s="830" t="s">
        <v>12</v>
      </c>
      <c r="P204" s="415">
        <v>335</v>
      </c>
      <c r="Q204" s="830" t="s">
        <v>12</v>
      </c>
      <c r="R204" s="415">
        <v>337</v>
      </c>
      <c r="S204" s="830" t="s">
        <v>12</v>
      </c>
      <c r="T204" s="415">
        <v>339</v>
      </c>
      <c r="U204" s="828"/>
      <c r="V204" s="415">
        <v>351</v>
      </c>
      <c r="W204" s="828"/>
      <c r="X204" s="415">
        <v>377.05099999999999</v>
      </c>
      <c r="Y204" s="828"/>
      <c r="Z204" s="415">
        <v>413.99900000000002</v>
      </c>
      <c r="AA204" s="828"/>
      <c r="AB204" s="415">
        <v>418.00400000000002</v>
      </c>
      <c r="AC204" s="830" t="s">
        <v>12</v>
      </c>
      <c r="AD204" s="467"/>
      <c r="AE204" s="467"/>
      <c r="AF204" s="402"/>
      <c r="AG204" s="256">
        <v>14</v>
      </c>
      <c r="AH204" s="243">
        <v>14</v>
      </c>
      <c r="AI204" s="243">
        <v>12</v>
      </c>
      <c r="AJ204" s="580"/>
      <c r="AK204" s="244"/>
      <c r="AL204" s="4"/>
    </row>
    <row r="205" spans="1:38" ht="15" thickBot="1" x14ac:dyDescent="0.4">
      <c r="A205" s="270"/>
      <c r="B205" s="265"/>
      <c r="C205" s="829"/>
      <c r="D205" s="402"/>
      <c r="E205" s="837"/>
      <c r="F205" s="402"/>
      <c r="G205" s="829"/>
      <c r="H205" s="402"/>
      <c r="I205" s="838"/>
      <c r="J205" s="402"/>
      <c r="K205" s="867"/>
      <c r="L205" s="402"/>
      <c r="M205" s="837"/>
      <c r="N205" s="402"/>
      <c r="O205" s="837"/>
      <c r="P205" s="427"/>
      <c r="Q205" s="837"/>
      <c r="R205" s="402"/>
      <c r="S205" s="837"/>
      <c r="T205" s="402"/>
      <c r="U205" s="838"/>
      <c r="V205" s="402"/>
      <c r="W205" s="838"/>
      <c r="X205" s="402"/>
      <c r="Y205" s="838"/>
      <c r="Z205" s="402"/>
      <c r="AA205" s="838"/>
      <c r="AB205" s="402"/>
      <c r="AC205" s="837"/>
      <c r="AD205" s="467"/>
      <c r="AE205" s="467"/>
      <c r="AF205" s="402"/>
      <c r="AG205" s="257"/>
      <c r="AH205" s="428"/>
      <c r="AI205" s="428"/>
      <c r="AJ205" s="428"/>
      <c r="AK205" s="267"/>
      <c r="AL205" s="4"/>
    </row>
    <row r="206" spans="1:38" ht="6" customHeight="1" x14ac:dyDescent="0.35">
      <c r="A206" s="270"/>
      <c r="B206" s="265"/>
      <c r="C206" s="513"/>
      <c r="D206" s="401"/>
      <c r="E206" s="245" t="s">
        <v>12</v>
      </c>
      <c r="F206" s="401"/>
      <c r="G206" s="513"/>
      <c r="H206" s="401"/>
      <c r="I206" s="513"/>
      <c r="J206" s="401"/>
      <c r="K206" s="245" t="s">
        <v>12</v>
      </c>
      <c r="L206" s="401"/>
      <c r="M206" s="513"/>
      <c r="N206" s="401"/>
      <c r="O206" s="513"/>
      <c r="P206" s="427"/>
      <c r="Q206" s="513"/>
      <c r="R206" s="401"/>
      <c r="S206" s="245" t="s">
        <v>12</v>
      </c>
      <c r="T206" s="401"/>
      <c r="U206" s="513"/>
      <c r="V206" s="401"/>
      <c r="W206" s="513"/>
      <c r="X206" s="401"/>
      <c r="Y206" s="513"/>
      <c r="Z206" s="401"/>
      <c r="AA206" s="513"/>
      <c r="AB206" s="419"/>
      <c r="AC206" s="513"/>
      <c r="AD206" s="467"/>
      <c r="AE206" s="467"/>
      <c r="AF206" s="402"/>
      <c r="AG206" s="257"/>
      <c r="AH206" s="428"/>
      <c r="AI206" s="428"/>
      <c r="AJ206" s="428"/>
      <c r="AK206" s="267"/>
      <c r="AL206" s="4"/>
    </row>
    <row r="207" spans="1:38" x14ac:dyDescent="0.35">
      <c r="A207" s="270"/>
      <c r="B207" s="265"/>
      <c r="C207" s="412" t="s">
        <v>68</v>
      </c>
      <c r="D207" s="402"/>
      <c r="E207" s="412" t="s">
        <v>126</v>
      </c>
      <c r="F207" s="402"/>
      <c r="G207" s="412" t="s">
        <v>65</v>
      </c>
      <c r="H207" s="402"/>
      <c r="I207" s="412" t="s">
        <v>65</v>
      </c>
      <c r="J207" s="402"/>
      <c r="K207" s="412" t="s">
        <v>65</v>
      </c>
      <c r="L207" s="402"/>
      <c r="M207" s="412" t="s">
        <v>203</v>
      </c>
      <c r="N207" s="402"/>
      <c r="O207" s="412" t="s">
        <v>68</v>
      </c>
      <c r="P207" s="412"/>
      <c r="Q207" s="421" t="s">
        <v>68</v>
      </c>
      <c r="R207" s="402"/>
      <c r="S207" s="412" t="s">
        <v>65</v>
      </c>
      <c r="T207" s="402"/>
      <c r="U207" s="412" t="s">
        <v>65</v>
      </c>
      <c r="V207" s="402"/>
      <c r="W207" s="412" t="s">
        <v>65</v>
      </c>
      <c r="X207" s="402"/>
      <c r="Y207" s="412" t="s">
        <v>401</v>
      </c>
      <c r="Z207" s="402"/>
      <c r="AA207" s="412" t="s">
        <v>77</v>
      </c>
      <c r="AB207" s="402"/>
      <c r="AC207" s="412" t="s">
        <v>77</v>
      </c>
      <c r="AD207" s="468"/>
      <c r="AE207" s="468"/>
      <c r="AF207" s="402"/>
      <c r="AG207" s="257"/>
      <c r="AH207" s="428"/>
      <c r="AI207" s="428"/>
      <c r="AJ207" s="428"/>
      <c r="AK207" s="267"/>
      <c r="AL207" s="4"/>
    </row>
    <row r="208" spans="1:38" s="258" customFormat="1" x14ac:dyDescent="0.35">
      <c r="A208" s="268"/>
      <c r="B208" s="268"/>
      <c r="C208" s="432"/>
      <c r="D208" s="403"/>
      <c r="E208" s="430" t="s">
        <v>101</v>
      </c>
      <c r="F208" s="429"/>
      <c r="G208" s="430"/>
      <c r="I208" s="430"/>
      <c r="K208" s="430" t="s">
        <v>101</v>
      </c>
      <c r="M208" s="430" t="s">
        <v>101</v>
      </c>
      <c r="O208" s="430" t="s">
        <v>101</v>
      </c>
      <c r="P208" s="430"/>
      <c r="Q208" s="431" t="s">
        <v>101</v>
      </c>
      <c r="S208" s="430" t="s">
        <v>101</v>
      </c>
      <c r="T208" s="429"/>
      <c r="U208" s="430" t="s">
        <v>101</v>
      </c>
      <c r="V208" s="469"/>
      <c r="W208" s="430">
        <v>0</v>
      </c>
      <c r="Y208" s="430"/>
      <c r="AA208" s="430"/>
      <c r="AC208" s="430" t="s">
        <v>101</v>
      </c>
      <c r="AD208" s="430"/>
      <c r="AE208" s="430"/>
      <c r="AF208" s="429"/>
      <c r="AG208" s="257"/>
      <c r="AH208" s="428"/>
      <c r="AI208" s="428"/>
      <c r="AJ208" s="428"/>
      <c r="AK208" s="271"/>
      <c r="AL208" s="10"/>
    </row>
    <row r="209" spans="1:38" s="258" customFormat="1" ht="15" thickBot="1" x14ac:dyDescent="0.4">
      <c r="A209" s="268"/>
      <c r="B209" s="272"/>
      <c r="C209" s="430"/>
      <c r="E209" s="374"/>
      <c r="F209" s="375"/>
      <c r="G209" s="374"/>
      <c r="H209" s="375"/>
      <c r="I209" s="374"/>
      <c r="J209" s="375"/>
      <c r="K209" s="374"/>
      <c r="M209" s="374"/>
      <c r="N209" s="374"/>
      <c r="O209" s="374"/>
      <c r="P209" s="374"/>
      <c r="Q209" s="376"/>
      <c r="S209" s="374"/>
      <c r="T209" s="429"/>
      <c r="U209" s="430"/>
      <c r="V209" s="469"/>
      <c r="W209" s="430"/>
      <c r="Y209" s="430"/>
      <c r="AA209" s="430"/>
      <c r="AC209" s="374"/>
      <c r="AD209" s="430"/>
      <c r="AE209" s="430"/>
      <c r="AF209" s="429"/>
      <c r="AG209" s="257"/>
      <c r="AH209" s="428"/>
      <c r="AI209" s="428"/>
      <c r="AJ209" s="428"/>
      <c r="AK209" s="271"/>
      <c r="AL209" s="10"/>
    </row>
    <row r="210" spans="1:38" s="258" customFormat="1" ht="15" thickBot="1" x14ac:dyDescent="0.4">
      <c r="A210" s="288"/>
      <c r="B210" s="870" t="s">
        <v>688</v>
      </c>
      <c r="C210" s="871"/>
      <c r="D210" s="871"/>
      <c r="E210" s="871"/>
      <c r="F210" s="871"/>
      <c r="G210" s="871"/>
      <c r="H210" s="871"/>
      <c r="I210" s="871"/>
      <c r="J210" s="871"/>
      <c r="K210" s="871"/>
      <c r="L210" s="871"/>
      <c r="M210" s="871"/>
      <c r="N210" s="871"/>
      <c r="O210" s="871"/>
      <c r="P210" s="871"/>
      <c r="Q210" s="871"/>
      <c r="R210" s="871"/>
      <c r="S210" s="871"/>
      <c r="T210" s="871"/>
      <c r="U210" s="871"/>
      <c r="V210" s="871"/>
      <c r="W210" s="871"/>
      <c r="X210" s="871"/>
      <c r="Y210" s="871"/>
      <c r="Z210" s="871"/>
      <c r="AA210" s="871"/>
      <c r="AB210" s="871"/>
      <c r="AC210" s="872"/>
      <c r="AD210" s="304"/>
      <c r="AE210" s="304"/>
      <c r="AF210" s="375"/>
      <c r="AG210" s="275"/>
      <c r="AH210" s="276"/>
      <c r="AI210" s="276"/>
      <c r="AJ210" s="276"/>
      <c r="AK210" s="277"/>
      <c r="AL210" s="10"/>
    </row>
    <row r="211" spans="1:38" x14ac:dyDescent="0.35">
      <c r="A211" s="278"/>
      <c r="B211" s="278"/>
      <c r="C211" s="260"/>
      <c r="D211" s="259"/>
      <c r="E211" s="260"/>
      <c r="F211" s="295"/>
      <c r="G211" s="260"/>
      <c r="H211" s="261"/>
      <c r="I211" s="260"/>
      <c r="J211" s="259"/>
      <c r="K211" s="292"/>
      <c r="L211" s="259"/>
      <c r="M211" s="260"/>
      <c r="N211" s="259"/>
      <c r="O211" s="260"/>
      <c r="P211" s="352" t="s">
        <v>711</v>
      </c>
      <c r="Q211" s="294"/>
      <c r="R211" s="259"/>
      <c r="S211" s="260"/>
      <c r="T211" s="259"/>
      <c r="U211" s="260"/>
      <c r="V211" s="295"/>
      <c r="W211" s="260"/>
      <c r="X211" s="259"/>
      <c r="Y211" s="300"/>
      <c r="Z211" s="259"/>
      <c r="AA211" s="260"/>
      <c r="AB211" s="259"/>
      <c r="AC211" s="260"/>
      <c r="AD211" s="377"/>
      <c r="AE211" s="377"/>
      <c r="AF211" s="259"/>
      <c r="AG211" s="262"/>
      <c r="AH211" s="263"/>
      <c r="AI211" s="263"/>
      <c r="AJ211" s="263"/>
      <c r="AK211" s="264"/>
      <c r="AL211" s="4"/>
    </row>
    <row r="212" spans="1:38" x14ac:dyDescent="0.35">
      <c r="A212" s="265"/>
      <c r="B212" s="265"/>
      <c r="C212" s="412" t="s">
        <v>397</v>
      </c>
      <c r="D212" s="412"/>
      <c r="E212" s="412" t="s">
        <v>255</v>
      </c>
      <c r="F212" s="412"/>
      <c r="G212" s="412" t="s">
        <v>266</v>
      </c>
      <c r="H212" s="412"/>
      <c r="I212" s="412" t="s">
        <v>267</v>
      </c>
      <c r="J212" s="412"/>
      <c r="K212" s="412" t="s">
        <v>712</v>
      </c>
      <c r="L212" s="412"/>
      <c r="M212" s="412" t="s">
        <v>713</v>
      </c>
      <c r="N212" s="412"/>
      <c r="O212" s="412" t="s">
        <v>714</v>
      </c>
      <c r="P212" s="412"/>
      <c r="Q212" s="421" t="s">
        <v>715</v>
      </c>
      <c r="R212" s="412"/>
      <c r="S212" s="412" t="s">
        <v>716</v>
      </c>
      <c r="T212" s="412"/>
      <c r="U212" s="412" t="s">
        <v>364</v>
      </c>
      <c r="V212" s="412"/>
      <c r="W212" s="412" t="s">
        <v>260</v>
      </c>
      <c r="X212" s="412"/>
      <c r="Y212" s="412" t="s">
        <v>262</v>
      </c>
      <c r="Z212" s="412"/>
      <c r="AA212" s="412" t="s">
        <v>256</v>
      </c>
      <c r="AB212" s="412"/>
      <c r="AC212" s="412" t="s">
        <v>263</v>
      </c>
      <c r="AD212" s="468"/>
      <c r="AE212" s="468"/>
      <c r="AF212" s="402"/>
      <c r="AG212" s="266"/>
      <c r="AH212" s="436"/>
      <c r="AI212" s="436"/>
      <c r="AJ212" s="436"/>
      <c r="AK212" s="267"/>
      <c r="AL212" s="4"/>
    </row>
    <row r="213" spans="1:38" x14ac:dyDescent="0.35">
      <c r="A213" s="268"/>
      <c r="B213" s="270"/>
      <c r="C213" s="401">
        <v>0</v>
      </c>
      <c r="D213" s="401"/>
      <c r="E213" s="401">
        <v>0</v>
      </c>
      <c r="F213" s="401"/>
      <c r="G213" s="401">
        <v>0</v>
      </c>
      <c r="H213" s="401"/>
      <c r="I213" s="401">
        <v>0</v>
      </c>
      <c r="J213" s="401"/>
      <c r="K213" s="401">
        <v>0</v>
      </c>
      <c r="L213" s="401"/>
      <c r="M213" s="401">
        <v>0</v>
      </c>
      <c r="N213" s="401"/>
      <c r="O213" s="401">
        <v>0</v>
      </c>
      <c r="P213" s="401"/>
      <c r="Q213" s="423">
        <v>0</v>
      </c>
      <c r="R213" s="401"/>
      <c r="S213" s="401">
        <v>0</v>
      </c>
      <c r="T213" s="401"/>
      <c r="U213" s="401">
        <v>0</v>
      </c>
      <c r="V213" s="401"/>
      <c r="W213" s="401">
        <v>0</v>
      </c>
      <c r="X213" s="401"/>
      <c r="Y213" s="401">
        <v>0</v>
      </c>
      <c r="Z213" s="401"/>
      <c r="AA213" s="401">
        <v>0</v>
      </c>
      <c r="AB213" s="401"/>
      <c r="AC213" s="401">
        <v>0</v>
      </c>
      <c r="AD213" s="255"/>
      <c r="AE213" s="255"/>
      <c r="AF213" s="402"/>
      <c r="AG213" s="269"/>
      <c r="AH213" s="437"/>
      <c r="AI213" s="438"/>
      <c r="AJ213" s="438"/>
      <c r="AK213" s="267"/>
      <c r="AL213" s="4"/>
    </row>
    <row r="214" spans="1:38" s="255" customFormat="1" ht="15" thickBot="1" x14ac:dyDescent="0.4">
      <c r="A214" s="270">
        <v>235</v>
      </c>
      <c r="B214" s="270"/>
      <c r="C214" s="401">
        <v>236</v>
      </c>
      <c r="D214" s="401"/>
      <c r="E214" s="401">
        <v>237</v>
      </c>
      <c r="F214" s="401"/>
      <c r="G214" s="401">
        <v>238</v>
      </c>
      <c r="H214" s="401"/>
      <c r="I214" s="401">
        <v>239</v>
      </c>
      <c r="J214" s="401"/>
      <c r="K214" s="401">
        <v>240</v>
      </c>
      <c r="L214" s="401"/>
      <c r="M214" s="401">
        <v>241</v>
      </c>
      <c r="N214" s="401"/>
      <c r="O214" s="401">
        <v>242</v>
      </c>
      <c r="P214" s="401"/>
      <c r="Q214" s="423">
        <v>243</v>
      </c>
      <c r="R214" s="401"/>
      <c r="S214" s="401">
        <v>244</v>
      </c>
      <c r="T214" s="401"/>
      <c r="U214" s="401">
        <v>245</v>
      </c>
      <c r="V214" s="401"/>
      <c r="W214" s="401">
        <v>246</v>
      </c>
      <c r="X214" s="401"/>
      <c r="Y214" s="401">
        <v>247</v>
      </c>
      <c r="Z214" s="401"/>
      <c r="AA214" s="401">
        <v>248</v>
      </c>
      <c r="AB214" s="401"/>
      <c r="AC214" s="401">
        <v>249</v>
      </c>
      <c r="AF214" s="401"/>
      <c r="AG214" s="269"/>
      <c r="AH214" s="437"/>
      <c r="AI214" s="439"/>
      <c r="AJ214" s="439"/>
      <c r="AK214" s="267"/>
      <c r="AL214" s="279"/>
    </row>
    <row r="215" spans="1:38" ht="15" thickBot="1" x14ac:dyDescent="0.4">
      <c r="A215" s="270"/>
      <c r="B215" s="360">
        <v>417</v>
      </c>
      <c r="C215" s="828"/>
      <c r="D215" s="415">
        <v>383</v>
      </c>
      <c r="E215" s="830" t="s">
        <v>12</v>
      </c>
      <c r="F215" s="415">
        <v>426</v>
      </c>
      <c r="G215" s="828"/>
      <c r="H215" s="415">
        <v>410.673</v>
      </c>
      <c r="I215" s="873"/>
      <c r="J215" s="415">
        <v>385.99700000000001</v>
      </c>
      <c r="K215" s="828"/>
      <c r="L215" s="415">
        <v>305</v>
      </c>
      <c r="M215" s="828"/>
      <c r="N215" s="415">
        <v>423</v>
      </c>
      <c r="O215" s="828"/>
      <c r="P215" s="415">
        <v>302.48899999999998</v>
      </c>
      <c r="Q215" s="828"/>
      <c r="R215" s="415">
        <v>361</v>
      </c>
      <c r="S215" s="828"/>
      <c r="T215" s="415">
        <v>370.99700000000001</v>
      </c>
      <c r="U215" s="828"/>
      <c r="V215" s="415">
        <v>402.00299999999999</v>
      </c>
      <c r="W215" s="828"/>
      <c r="X215" s="415">
        <v>398</v>
      </c>
      <c r="Y215" s="828"/>
      <c r="Z215" s="415">
        <v>420</v>
      </c>
      <c r="AA215" s="830" t="s">
        <v>12</v>
      </c>
      <c r="AB215" s="415">
        <v>400</v>
      </c>
      <c r="AC215" s="828"/>
      <c r="AD215" s="467"/>
      <c r="AE215" s="467"/>
      <c r="AF215" s="402"/>
      <c r="AG215" s="256">
        <v>14</v>
      </c>
      <c r="AH215" s="243">
        <v>11</v>
      </c>
      <c r="AI215" s="243">
        <v>12</v>
      </c>
      <c r="AJ215" s="580"/>
      <c r="AK215" s="244"/>
      <c r="AL215" s="4"/>
    </row>
    <row r="216" spans="1:38" ht="15" thickBot="1" x14ac:dyDescent="0.4">
      <c r="A216" s="270"/>
      <c r="B216" s="265"/>
      <c r="C216" s="838"/>
      <c r="D216" s="402"/>
      <c r="E216" s="831"/>
      <c r="F216" s="402"/>
      <c r="G216" s="829"/>
      <c r="H216" s="402"/>
      <c r="I216" s="874"/>
      <c r="J216" s="402"/>
      <c r="K216" s="829"/>
      <c r="L216" s="402"/>
      <c r="M216" s="829"/>
      <c r="N216" s="402"/>
      <c r="O216" s="829"/>
      <c r="P216" s="427"/>
      <c r="Q216" s="829"/>
      <c r="R216" s="402"/>
      <c r="S216" s="829"/>
      <c r="T216" s="402"/>
      <c r="U216" s="829"/>
      <c r="V216" s="402"/>
      <c r="W216" s="829"/>
      <c r="X216" s="402"/>
      <c r="Y216" s="829"/>
      <c r="Z216" s="402"/>
      <c r="AA216" s="831"/>
      <c r="AB216" s="402"/>
      <c r="AC216" s="829"/>
      <c r="AD216" s="467"/>
      <c r="AE216" s="467"/>
      <c r="AF216" s="402"/>
      <c r="AG216" s="257"/>
      <c r="AH216" s="428"/>
      <c r="AI216" s="428"/>
      <c r="AJ216" s="428"/>
      <c r="AK216" s="267"/>
      <c r="AL216" s="4"/>
    </row>
    <row r="217" spans="1:38" ht="6" customHeight="1" x14ac:dyDescent="0.35">
      <c r="A217" s="270"/>
      <c r="B217" s="265"/>
      <c r="C217" s="513"/>
      <c r="D217" s="401"/>
      <c r="E217" s="245" t="s">
        <v>12</v>
      </c>
      <c r="F217" s="401"/>
      <c r="G217" s="513"/>
      <c r="H217" s="401"/>
      <c r="I217" s="513" t="s">
        <v>907</v>
      </c>
      <c r="J217" s="401"/>
      <c r="K217" s="513" t="s">
        <v>907</v>
      </c>
      <c r="L217" s="401"/>
      <c r="M217" s="612">
        <v>0</v>
      </c>
      <c r="N217" s="401"/>
      <c r="O217" s="245">
        <v>0</v>
      </c>
      <c r="P217" s="427"/>
      <c r="Q217" s="245">
        <v>0</v>
      </c>
      <c r="R217" s="401"/>
      <c r="S217" s="245">
        <v>0</v>
      </c>
      <c r="T217" s="401"/>
      <c r="U217" s="513"/>
      <c r="V217" s="401"/>
      <c r="W217" s="513"/>
      <c r="X217" s="401"/>
      <c r="Y217" s="513"/>
      <c r="Z217" s="401"/>
      <c r="AA217" s="513"/>
      <c r="AB217" s="419"/>
      <c r="AC217" s="513"/>
      <c r="AD217" s="467"/>
      <c r="AE217" s="467"/>
      <c r="AF217" s="402"/>
      <c r="AG217" s="257"/>
      <c r="AH217" s="428"/>
      <c r="AI217" s="428"/>
      <c r="AJ217" s="428"/>
      <c r="AK217" s="267"/>
      <c r="AL217" s="4"/>
    </row>
    <row r="218" spans="1:38" x14ac:dyDescent="0.35">
      <c r="A218" s="270"/>
      <c r="B218" s="265"/>
      <c r="C218" s="412" t="s">
        <v>77</v>
      </c>
      <c r="D218" s="402"/>
      <c r="E218" s="412" t="s">
        <v>65</v>
      </c>
      <c r="F218" s="402"/>
      <c r="G218" s="412" t="s">
        <v>63</v>
      </c>
      <c r="H218" s="402"/>
      <c r="I218" s="412" t="s">
        <v>126</v>
      </c>
      <c r="J218" s="402"/>
      <c r="K218" s="412" t="s">
        <v>65</v>
      </c>
      <c r="L218" s="402"/>
      <c r="M218" s="412" t="s">
        <v>65</v>
      </c>
      <c r="N218" s="402"/>
      <c r="O218" s="412" t="s">
        <v>717</v>
      </c>
      <c r="P218" s="412"/>
      <c r="Q218" s="421" t="s">
        <v>696</v>
      </c>
      <c r="R218" s="402"/>
      <c r="S218" s="412" t="s">
        <v>57</v>
      </c>
      <c r="T218" s="402"/>
      <c r="U218" s="412" t="s">
        <v>65</v>
      </c>
      <c r="V218" s="402"/>
      <c r="W218" s="412" t="s">
        <v>77</v>
      </c>
      <c r="X218" s="402"/>
      <c r="Y218" s="412" t="s">
        <v>65</v>
      </c>
      <c r="Z218" s="402"/>
      <c r="AA218" s="412" t="s">
        <v>63</v>
      </c>
      <c r="AB218" s="402"/>
      <c r="AC218" s="412" t="s">
        <v>77</v>
      </c>
      <c r="AD218" s="468"/>
      <c r="AE218" s="468"/>
      <c r="AF218" s="402"/>
      <c r="AG218" s="257"/>
      <c r="AH218" s="428"/>
      <c r="AI218" s="428"/>
      <c r="AJ218" s="428"/>
      <c r="AK218" s="267"/>
      <c r="AL218" s="4"/>
    </row>
    <row r="219" spans="1:38" s="258" customFormat="1" x14ac:dyDescent="0.35">
      <c r="A219" s="280"/>
      <c r="B219" s="280"/>
      <c r="C219" s="452"/>
      <c r="E219" s="430" t="s">
        <v>101</v>
      </c>
      <c r="G219" s="430">
        <v>0</v>
      </c>
      <c r="H219" s="429"/>
      <c r="I219" s="430">
        <v>0</v>
      </c>
      <c r="K219" s="430"/>
      <c r="M219" s="429"/>
      <c r="N219" s="429"/>
      <c r="O219" s="429"/>
      <c r="P219" s="429"/>
      <c r="Q219" s="456"/>
      <c r="R219" s="429"/>
      <c r="S219" s="429"/>
      <c r="T219" s="429"/>
      <c r="U219" s="429"/>
      <c r="V219" s="429"/>
      <c r="W219" s="430">
        <v>0</v>
      </c>
      <c r="Y219" s="430">
        <v>0</v>
      </c>
      <c r="Z219" s="429"/>
      <c r="AA219" s="430" t="s">
        <v>101</v>
      </c>
      <c r="AB219" s="429"/>
      <c r="AC219" s="430" t="s">
        <v>101</v>
      </c>
      <c r="AD219" s="430"/>
      <c r="AE219" s="430"/>
      <c r="AF219" s="429"/>
      <c r="AG219" s="257"/>
      <c r="AH219" s="428"/>
      <c r="AI219" s="428"/>
      <c r="AJ219" s="428"/>
      <c r="AK219" s="271"/>
      <c r="AL219" s="10"/>
    </row>
    <row r="220" spans="1:38" s="258" customFormat="1" ht="15" thickBot="1" x14ac:dyDescent="0.4">
      <c r="A220" s="280"/>
      <c r="B220" s="280"/>
      <c r="C220" s="374"/>
      <c r="E220" s="374"/>
      <c r="G220" s="374"/>
      <c r="H220" s="429"/>
      <c r="I220" s="374"/>
      <c r="K220" s="430"/>
      <c r="M220" s="429"/>
      <c r="N220" s="429"/>
      <c r="O220" s="429"/>
      <c r="P220" s="429"/>
      <c r="Q220" s="456"/>
      <c r="R220" s="429"/>
      <c r="S220" s="429"/>
      <c r="T220" s="429"/>
      <c r="U220" s="430"/>
      <c r="V220" s="429"/>
      <c r="W220" s="430"/>
      <c r="Y220" s="430"/>
      <c r="Z220" s="429"/>
      <c r="AA220" s="430"/>
      <c r="AB220" s="429"/>
      <c r="AC220" s="430"/>
      <c r="AD220" s="430"/>
      <c r="AE220" s="430"/>
      <c r="AF220" s="429"/>
      <c r="AG220" s="257"/>
      <c r="AH220" s="428"/>
      <c r="AI220" s="428"/>
      <c r="AJ220" s="428"/>
      <c r="AK220" s="271"/>
      <c r="AL220" s="10"/>
    </row>
    <row r="221" spans="1:38" s="258" customFormat="1" ht="15" thickBot="1" x14ac:dyDescent="0.4">
      <c r="A221" s="378"/>
      <c r="B221" s="870" t="s">
        <v>688</v>
      </c>
      <c r="C221" s="871"/>
      <c r="D221" s="871"/>
      <c r="E221" s="871"/>
      <c r="F221" s="871"/>
      <c r="G221" s="871"/>
      <c r="H221" s="871"/>
      <c r="I221" s="871"/>
      <c r="J221" s="871"/>
      <c r="K221" s="871"/>
      <c r="L221" s="871"/>
      <c r="M221" s="871"/>
      <c r="N221" s="871"/>
      <c r="O221" s="871"/>
      <c r="P221" s="871"/>
      <c r="Q221" s="871"/>
      <c r="R221" s="871"/>
      <c r="S221" s="871"/>
      <c r="T221" s="871"/>
      <c r="U221" s="871"/>
      <c r="V221" s="871"/>
      <c r="W221" s="871"/>
      <c r="X221" s="871"/>
      <c r="Y221" s="871"/>
      <c r="Z221" s="871"/>
      <c r="AA221" s="871"/>
      <c r="AB221" s="871"/>
      <c r="AC221" s="872"/>
      <c r="AD221" s="304"/>
      <c r="AE221" s="304"/>
      <c r="AF221" s="375"/>
      <c r="AG221" s="275"/>
      <c r="AH221" s="276"/>
      <c r="AI221" s="276"/>
      <c r="AJ221" s="276"/>
      <c r="AK221" s="277"/>
      <c r="AL221" s="10"/>
    </row>
    <row r="222" spans="1:38" x14ac:dyDescent="0.35">
      <c r="A222" s="278"/>
      <c r="B222" s="278"/>
      <c r="C222" s="260"/>
      <c r="D222" s="259"/>
      <c r="E222" s="260"/>
      <c r="F222" s="259"/>
      <c r="G222" s="291" t="s">
        <v>631</v>
      </c>
      <c r="H222" s="261"/>
      <c r="I222" s="260"/>
      <c r="J222" s="259"/>
      <c r="K222" s="291" t="s">
        <v>631</v>
      </c>
      <c r="L222" s="259"/>
      <c r="M222" s="260"/>
      <c r="N222" s="259"/>
      <c r="O222" s="260"/>
      <c r="P222" s="260"/>
      <c r="Q222" s="294"/>
      <c r="R222" s="259"/>
      <c r="S222" s="260"/>
      <c r="T222" s="259"/>
      <c r="U222" s="260"/>
      <c r="V222" s="259"/>
      <c r="W222" s="260"/>
      <c r="X222" s="259"/>
      <c r="Y222" s="260"/>
      <c r="Z222" s="259"/>
      <c r="AA222" s="260"/>
      <c r="AB222" s="259"/>
      <c r="AC222" s="260"/>
      <c r="AD222" s="377"/>
      <c r="AE222" s="377"/>
      <c r="AF222" s="259"/>
      <c r="AG222" s="262"/>
      <c r="AH222" s="263"/>
      <c r="AI222" s="263"/>
      <c r="AJ222" s="263"/>
      <c r="AK222" s="264"/>
      <c r="AL222" s="4"/>
    </row>
    <row r="223" spans="1:38" x14ac:dyDescent="0.35">
      <c r="A223" s="265"/>
      <c r="B223" s="265"/>
      <c r="C223" s="412" t="s">
        <v>276</v>
      </c>
      <c r="D223" s="412"/>
      <c r="E223" s="412" t="s">
        <v>426</v>
      </c>
      <c r="F223" s="412"/>
      <c r="G223" s="412" t="s">
        <v>718</v>
      </c>
      <c r="H223" s="412"/>
      <c r="I223" s="412" t="s">
        <v>420</v>
      </c>
      <c r="J223" s="412"/>
      <c r="K223" s="412" t="s">
        <v>719</v>
      </c>
      <c r="L223" s="412"/>
      <c r="M223" s="412" t="s">
        <v>421</v>
      </c>
      <c r="N223" s="412"/>
      <c r="O223" s="412" t="s">
        <v>413</v>
      </c>
      <c r="P223" s="412"/>
      <c r="Q223" s="421" t="s">
        <v>414</v>
      </c>
      <c r="R223" s="412"/>
      <c r="S223" s="412" t="s">
        <v>433</v>
      </c>
      <c r="T223" s="412"/>
      <c r="U223" s="412" t="s">
        <v>412</v>
      </c>
      <c r="V223" s="412"/>
      <c r="W223" s="412" t="s">
        <v>480</v>
      </c>
      <c r="X223" s="412"/>
      <c r="Y223" s="412" t="s">
        <v>452</v>
      </c>
      <c r="Z223" s="412"/>
      <c r="AA223" s="412" t="s">
        <v>431</v>
      </c>
      <c r="AB223" s="412"/>
      <c r="AC223" s="412" t="s">
        <v>362</v>
      </c>
      <c r="AD223" s="468"/>
      <c r="AE223" s="468"/>
      <c r="AF223" s="402"/>
      <c r="AG223" s="266"/>
      <c r="AH223" s="436"/>
      <c r="AI223" s="436"/>
      <c r="AJ223" s="436"/>
      <c r="AK223" s="267"/>
      <c r="AL223" s="4"/>
    </row>
    <row r="224" spans="1:38" x14ac:dyDescent="0.35">
      <c r="A224" s="268"/>
      <c r="B224" s="270"/>
      <c r="C224" s="401">
        <v>0</v>
      </c>
      <c r="D224" s="401"/>
      <c r="E224" s="401">
        <v>0</v>
      </c>
      <c r="F224" s="401"/>
      <c r="G224" s="401">
        <v>0</v>
      </c>
      <c r="H224" s="401"/>
      <c r="I224" s="401">
        <v>0</v>
      </c>
      <c r="J224" s="401"/>
      <c r="K224" s="401">
        <v>0</v>
      </c>
      <c r="L224" s="401"/>
      <c r="M224" s="401">
        <v>0</v>
      </c>
      <c r="N224" s="401"/>
      <c r="O224" s="401">
        <v>0</v>
      </c>
      <c r="P224" s="401"/>
      <c r="Q224" s="423">
        <v>0</v>
      </c>
      <c r="R224" s="401"/>
      <c r="S224" s="401">
        <v>0</v>
      </c>
      <c r="T224" s="401"/>
      <c r="U224" s="401">
        <v>0</v>
      </c>
      <c r="V224" s="401"/>
      <c r="W224" s="401">
        <v>0</v>
      </c>
      <c r="X224" s="401"/>
      <c r="Y224" s="401">
        <v>0</v>
      </c>
      <c r="Z224" s="401"/>
      <c r="AA224" s="401">
        <v>0</v>
      </c>
      <c r="AB224" s="401"/>
      <c r="AC224" s="401">
        <v>0</v>
      </c>
      <c r="AD224" s="255"/>
      <c r="AE224" s="255"/>
      <c r="AF224" s="402"/>
      <c r="AG224" s="269"/>
      <c r="AH224" s="437"/>
      <c r="AI224" s="438"/>
      <c r="AJ224" s="438"/>
      <c r="AK224" s="267"/>
      <c r="AL224" s="4"/>
    </row>
    <row r="225" spans="1:38" s="255" customFormat="1" ht="15" thickBot="1" x14ac:dyDescent="0.4">
      <c r="A225" s="270">
        <v>249</v>
      </c>
      <c r="B225" s="270"/>
      <c r="C225" s="401">
        <v>250</v>
      </c>
      <c r="D225" s="401"/>
      <c r="E225" s="401">
        <v>251</v>
      </c>
      <c r="F225" s="401"/>
      <c r="G225" s="401">
        <v>252</v>
      </c>
      <c r="H225" s="401"/>
      <c r="I225" s="401">
        <v>253</v>
      </c>
      <c r="J225" s="401"/>
      <c r="K225" s="401">
        <v>254</v>
      </c>
      <c r="L225" s="401"/>
      <c r="M225" s="401" t="s">
        <v>789</v>
      </c>
      <c r="N225" s="401"/>
      <c r="O225" s="401">
        <v>256</v>
      </c>
      <c r="P225" s="401"/>
      <c r="Q225" s="423">
        <v>257</v>
      </c>
      <c r="R225" s="401"/>
      <c r="S225" s="401">
        <v>258</v>
      </c>
      <c r="T225" s="401"/>
      <c r="U225" s="401">
        <v>259</v>
      </c>
      <c r="V225" s="401"/>
      <c r="W225" s="401">
        <v>260</v>
      </c>
      <c r="X225" s="401"/>
      <c r="Y225" s="401"/>
      <c r="Z225" s="401"/>
      <c r="AA225" s="401" t="s">
        <v>789</v>
      </c>
      <c r="AB225" s="401"/>
      <c r="AC225" s="401">
        <v>263</v>
      </c>
      <c r="AF225" s="401"/>
      <c r="AG225" s="269"/>
      <c r="AH225" s="437"/>
      <c r="AI225" s="439"/>
      <c r="AJ225" s="439"/>
      <c r="AK225" s="267"/>
      <c r="AL225" s="279"/>
    </row>
    <row r="226" spans="1:38" ht="15" thickBot="1" x14ac:dyDescent="0.4">
      <c r="A226" s="270"/>
      <c r="B226" s="360">
        <v>419.99700000000001</v>
      </c>
      <c r="C226" s="828"/>
      <c r="D226" s="415">
        <v>417.00299999999999</v>
      </c>
      <c r="E226" s="828"/>
      <c r="F226" s="415">
        <v>422.12</v>
      </c>
      <c r="G226" s="828"/>
      <c r="H226" s="415">
        <v>277.7</v>
      </c>
      <c r="I226" s="828"/>
      <c r="J226" s="415">
        <v>384.58</v>
      </c>
      <c r="K226" s="828"/>
      <c r="L226" s="415">
        <v>413.93</v>
      </c>
      <c r="M226" s="828"/>
      <c r="N226" s="415">
        <v>387.12</v>
      </c>
      <c r="O226" s="828"/>
      <c r="P226" s="415">
        <v>341.06</v>
      </c>
      <c r="Q226" s="828"/>
      <c r="R226" s="415">
        <v>320.95</v>
      </c>
      <c r="S226" s="828"/>
      <c r="T226" s="415">
        <v>330.56</v>
      </c>
      <c r="U226" s="828"/>
      <c r="V226" s="415">
        <v>314</v>
      </c>
      <c r="W226" s="828"/>
      <c r="X226" s="415">
        <v>341.99900000000002</v>
      </c>
      <c r="Y226" s="828"/>
      <c r="Z226" s="415">
        <v>374.00099999999998</v>
      </c>
      <c r="AA226" s="828"/>
      <c r="AB226" s="415">
        <v>344</v>
      </c>
      <c r="AC226" s="828"/>
      <c r="AD226" s="467"/>
      <c r="AE226" s="467"/>
      <c r="AF226" s="402"/>
      <c r="AG226" s="256">
        <v>14</v>
      </c>
      <c r="AH226" s="243">
        <v>14</v>
      </c>
      <c r="AI226" s="243">
        <v>10</v>
      </c>
      <c r="AJ226" s="580"/>
      <c r="AK226" s="244"/>
      <c r="AL226" s="4"/>
    </row>
    <row r="227" spans="1:38" x14ac:dyDescent="0.35">
      <c r="A227" s="270"/>
      <c r="B227" s="265"/>
      <c r="C227" s="829"/>
      <c r="D227" s="402"/>
      <c r="E227" s="829"/>
      <c r="F227" s="402"/>
      <c r="G227" s="829"/>
      <c r="H227" s="402"/>
      <c r="I227" s="829"/>
      <c r="J227" s="402"/>
      <c r="K227" s="829"/>
      <c r="L227" s="402"/>
      <c r="M227" s="829"/>
      <c r="N227" s="402"/>
      <c r="O227" s="829"/>
      <c r="P227" s="427"/>
      <c r="Q227" s="829"/>
      <c r="R227" s="402"/>
      <c r="S227" s="829"/>
      <c r="T227" s="402"/>
      <c r="U227" s="829"/>
      <c r="V227" s="402"/>
      <c r="W227" s="829"/>
      <c r="X227" s="402"/>
      <c r="Y227" s="829"/>
      <c r="Z227" s="402"/>
      <c r="AA227" s="829"/>
      <c r="AB227" s="402"/>
      <c r="AC227" s="829"/>
      <c r="AD227" s="467"/>
      <c r="AE227" s="467"/>
      <c r="AF227" s="402"/>
      <c r="AG227" s="257"/>
      <c r="AH227" s="428"/>
      <c r="AI227" s="428"/>
      <c r="AJ227" s="428"/>
      <c r="AK227" s="267"/>
      <c r="AL227" s="4"/>
    </row>
    <row r="228" spans="1:38" ht="6" customHeight="1" x14ac:dyDescent="0.35">
      <c r="A228" s="270"/>
      <c r="B228" s="265"/>
      <c r="C228" s="513"/>
      <c r="D228" s="401"/>
      <c r="E228" s="513"/>
      <c r="F228" s="401"/>
      <c r="G228" s="513"/>
      <c r="H228" s="401"/>
      <c r="I228" s="513"/>
      <c r="J228" s="401"/>
      <c r="K228" s="513"/>
      <c r="L228" s="401"/>
      <c r="M228" s="513"/>
      <c r="N228" s="401"/>
      <c r="O228" s="513"/>
      <c r="P228" s="427"/>
      <c r="Q228" s="513"/>
      <c r="R228" s="401"/>
      <c r="S228" s="513"/>
      <c r="T228" s="401"/>
      <c r="U228" s="513"/>
      <c r="V228" s="401"/>
      <c r="W228" s="513"/>
      <c r="X228" s="401"/>
      <c r="Y228" s="513"/>
      <c r="Z228" s="401"/>
      <c r="AA228" s="513"/>
      <c r="AB228" s="419"/>
      <c r="AC228" s="513"/>
      <c r="AD228" s="467"/>
      <c r="AE228" s="467"/>
      <c r="AF228" s="402"/>
      <c r="AG228" s="257"/>
      <c r="AH228" s="428"/>
      <c r="AI228" s="428"/>
      <c r="AJ228" s="428"/>
      <c r="AK228" s="267"/>
      <c r="AL228" s="4"/>
    </row>
    <row r="229" spans="1:38" x14ac:dyDescent="0.35">
      <c r="A229" s="270"/>
      <c r="B229" s="265"/>
      <c r="C229" s="412" t="s">
        <v>77</v>
      </c>
      <c r="D229" s="402"/>
      <c r="E229" s="412" t="s">
        <v>63</v>
      </c>
      <c r="F229" s="402"/>
      <c r="G229" s="468" t="s">
        <v>170</v>
      </c>
      <c r="I229" s="468" t="s">
        <v>63</v>
      </c>
      <c r="K229" s="468" t="s">
        <v>65</v>
      </c>
      <c r="M229" s="468" t="s">
        <v>65</v>
      </c>
      <c r="O229" s="468" t="s">
        <v>79</v>
      </c>
      <c r="P229" s="468"/>
      <c r="Q229" s="441" t="s">
        <v>79</v>
      </c>
      <c r="S229" s="468" t="s">
        <v>79</v>
      </c>
      <c r="U229" s="468" t="s">
        <v>132</v>
      </c>
      <c r="V229" s="402"/>
      <c r="W229" s="412" t="s">
        <v>79</v>
      </c>
      <c r="X229" s="402"/>
      <c r="Y229" s="412" t="s">
        <v>65</v>
      </c>
      <c r="Z229" s="402"/>
      <c r="AA229" s="412" t="s">
        <v>65</v>
      </c>
      <c r="AB229" s="402"/>
      <c r="AC229" s="412" t="s">
        <v>77</v>
      </c>
      <c r="AD229" s="468"/>
      <c r="AE229" s="468"/>
      <c r="AF229" s="402"/>
      <c r="AG229" s="257"/>
      <c r="AH229" s="428"/>
      <c r="AI229" s="428"/>
      <c r="AJ229" s="428"/>
      <c r="AK229" s="267"/>
      <c r="AL229" s="4"/>
    </row>
    <row r="230" spans="1:38" s="258" customFormat="1" ht="12" customHeight="1" x14ac:dyDescent="0.35">
      <c r="A230" s="280"/>
      <c r="B230" s="280"/>
      <c r="C230" s="430">
        <v>0</v>
      </c>
      <c r="D230" s="429"/>
      <c r="E230" s="429"/>
      <c r="F230" s="429"/>
      <c r="G230" s="429" t="s">
        <v>634</v>
      </c>
      <c r="H230" s="429"/>
      <c r="I230" s="429"/>
      <c r="J230" s="429"/>
      <c r="K230" s="429" t="s">
        <v>634</v>
      </c>
      <c r="L230" s="429"/>
      <c r="M230" s="429"/>
      <c r="N230" s="429"/>
      <c r="O230" s="429"/>
      <c r="P230" s="429"/>
      <c r="Q230" s="429"/>
      <c r="R230" s="429"/>
      <c r="S230" s="429"/>
      <c r="T230" s="429"/>
      <c r="U230" s="429"/>
      <c r="W230" s="430"/>
      <c r="Y230" s="430"/>
      <c r="AA230" s="430"/>
      <c r="AC230" s="430"/>
      <c r="AD230" s="430"/>
      <c r="AE230" s="430"/>
      <c r="AF230" s="403"/>
      <c r="AG230" s="257"/>
      <c r="AH230" s="428"/>
      <c r="AI230" s="428"/>
      <c r="AJ230" s="428"/>
      <c r="AK230" s="271"/>
      <c r="AL230" s="10"/>
    </row>
    <row r="231" spans="1:38" s="258" customFormat="1" ht="12" customHeight="1" thickBot="1" x14ac:dyDescent="0.4">
      <c r="A231" s="280"/>
      <c r="B231" s="280"/>
      <c r="C231" s="432"/>
      <c r="D231" s="429"/>
      <c r="E231" s="430"/>
      <c r="F231" s="429"/>
      <c r="G231" s="429"/>
      <c r="H231" s="429"/>
      <c r="I231" s="430"/>
      <c r="K231" s="430"/>
      <c r="M231" s="430"/>
      <c r="O231" s="374"/>
      <c r="P231" s="430"/>
      <c r="Q231" s="376"/>
      <c r="S231" s="374"/>
      <c r="U231" s="374"/>
      <c r="W231" s="430"/>
      <c r="Y231" s="430"/>
      <c r="AA231" s="430"/>
      <c r="AC231" s="430"/>
      <c r="AD231" s="430"/>
      <c r="AE231" s="430"/>
      <c r="AF231" s="403"/>
      <c r="AG231" s="257"/>
      <c r="AH231" s="428"/>
      <c r="AI231" s="428"/>
      <c r="AJ231" s="428"/>
      <c r="AK231" s="271"/>
      <c r="AL231" s="10"/>
    </row>
    <row r="232" spans="1:38" s="258" customFormat="1" ht="15" thickBot="1" x14ac:dyDescent="0.4">
      <c r="A232" s="378"/>
      <c r="B232" s="870" t="s">
        <v>688</v>
      </c>
      <c r="C232" s="871"/>
      <c r="D232" s="871"/>
      <c r="E232" s="871"/>
      <c r="F232" s="871"/>
      <c r="G232" s="871"/>
      <c r="H232" s="871"/>
      <c r="I232" s="871"/>
      <c r="J232" s="871"/>
      <c r="K232" s="871"/>
      <c r="L232" s="871"/>
      <c r="M232" s="871"/>
      <c r="N232" s="871"/>
      <c r="O232" s="871"/>
      <c r="P232" s="871"/>
      <c r="Q232" s="871"/>
      <c r="R232" s="871"/>
      <c r="S232" s="871"/>
      <c r="T232" s="871"/>
      <c r="U232" s="871"/>
      <c r="V232" s="871"/>
      <c r="W232" s="871"/>
      <c r="X232" s="871"/>
      <c r="Y232" s="871"/>
      <c r="Z232" s="871"/>
      <c r="AA232" s="871"/>
      <c r="AB232" s="871"/>
      <c r="AC232" s="872"/>
      <c r="AD232" s="304"/>
      <c r="AE232" s="304"/>
      <c r="AF232" s="274"/>
      <c r="AG232" s="275"/>
      <c r="AH232" s="276"/>
      <c r="AI232" s="276"/>
      <c r="AJ232" s="276"/>
      <c r="AK232" s="277"/>
      <c r="AL232" s="10"/>
    </row>
    <row r="233" spans="1:38" x14ac:dyDescent="0.35">
      <c r="A233" s="278"/>
      <c r="B233" s="278"/>
      <c r="C233" s="260"/>
      <c r="D233" s="259"/>
      <c r="E233" s="260"/>
      <c r="F233" s="259"/>
      <c r="G233" s="260"/>
      <c r="H233" s="261"/>
      <c r="I233" s="260"/>
      <c r="J233" s="259"/>
      <c r="K233" s="292"/>
      <c r="L233" s="295"/>
      <c r="M233" s="260"/>
      <c r="N233" s="259"/>
      <c r="O233" s="260"/>
      <c r="P233" s="260"/>
      <c r="Q233" s="294"/>
      <c r="R233" s="259"/>
      <c r="S233" s="260"/>
      <c r="T233" s="295"/>
      <c r="U233" s="260"/>
      <c r="V233" s="259"/>
      <c r="W233" s="260"/>
      <c r="X233" s="259"/>
      <c r="Y233" s="260"/>
      <c r="Z233" s="295" t="s">
        <v>641</v>
      </c>
      <c r="AA233" s="260"/>
      <c r="AB233" s="259"/>
      <c r="AC233" s="260"/>
      <c r="AD233" s="377"/>
      <c r="AE233" s="377"/>
      <c r="AF233" s="259"/>
      <c r="AG233" s="262"/>
      <c r="AH233" s="263"/>
      <c r="AI233" s="263"/>
      <c r="AJ233" s="263"/>
      <c r="AK233" s="264"/>
      <c r="AL233" s="4"/>
    </row>
    <row r="234" spans="1:38" x14ac:dyDescent="0.35">
      <c r="A234" s="265"/>
      <c r="B234" s="265"/>
      <c r="C234" s="412" t="s">
        <v>395</v>
      </c>
      <c r="D234" s="412"/>
      <c r="E234" s="412" t="s">
        <v>270</v>
      </c>
      <c r="F234" s="412"/>
      <c r="G234" s="412" t="s">
        <v>271</v>
      </c>
      <c r="H234" s="412"/>
      <c r="I234" s="412" t="s">
        <v>272</v>
      </c>
      <c r="J234" s="412"/>
      <c r="K234" s="412" t="s">
        <v>273</v>
      </c>
      <c r="L234" s="412"/>
      <c r="M234" s="412" t="s">
        <v>469</v>
      </c>
      <c r="N234" s="412"/>
      <c r="O234" s="412" t="s">
        <v>454</v>
      </c>
      <c r="P234" s="412"/>
      <c r="Q234" s="421" t="s">
        <v>496</v>
      </c>
      <c r="R234" s="412"/>
      <c r="S234" s="412" t="s">
        <v>465</v>
      </c>
      <c r="T234" s="412"/>
      <c r="U234" s="412" t="s">
        <v>434</v>
      </c>
      <c r="V234" s="412"/>
      <c r="W234" s="412" t="s">
        <v>435</v>
      </c>
      <c r="X234" s="412"/>
      <c r="Y234" s="412" t="s">
        <v>720</v>
      </c>
      <c r="Z234" s="412"/>
      <c r="AA234" s="412" t="s">
        <v>721</v>
      </c>
      <c r="AB234" s="412"/>
      <c r="AC234" s="412" t="s">
        <v>383</v>
      </c>
      <c r="AD234" s="468"/>
      <c r="AE234" s="468"/>
      <c r="AF234" s="402"/>
      <c r="AG234" s="266"/>
      <c r="AH234" s="436"/>
      <c r="AI234" s="436"/>
      <c r="AJ234" s="436"/>
      <c r="AK234" s="267"/>
      <c r="AL234" s="4"/>
    </row>
    <row r="235" spans="1:38" x14ac:dyDescent="0.35">
      <c r="A235" s="268"/>
      <c r="B235" s="270"/>
      <c r="C235" s="401">
        <v>0</v>
      </c>
      <c r="D235" s="401"/>
      <c r="E235" s="401">
        <v>0</v>
      </c>
      <c r="F235" s="401"/>
      <c r="G235" s="401">
        <v>0</v>
      </c>
      <c r="H235" s="401"/>
      <c r="I235" s="401">
        <v>0</v>
      </c>
      <c r="J235" s="401"/>
      <c r="K235" s="401">
        <v>0</v>
      </c>
      <c r="L235" s="401"/>
      <c r="M235" s="401">
        <v>0</v>
      </c>
      <c r="N235" s="401"/>
      <c r="O235" s="401">
        <v>0</v>
      </c>
      <c r="P235" s="401"/>
      <c r="Q235" s="423">
        <v>0</v>
      </c>
      <c r="R235" s="401"/>
      <c r="S235" s="401">
        <v>0</v>
      </c>
      <c r="T235" s="401"/>
      <c r="U235" s="401">
        <v>0</v>
      </c>
      <c r="V235" s="401"/>
      <c r="W235" s="401">
        <v>0</v>
      </c>
      <c r="X235" s="401"/>
      <c r="Y235" s="401">
        <v>0</v>
      </c>
      <c r="Z235" s="401"/>
      <c r="AA235" s="401">
        <v>0</v>
      </c>
      <c r="AB235" s="401"/>
      <c r="AC235" s="401">
        <v>0</v>
      </c>
      <c r="AD235" s="255"/>
      <c r="AE235" s="255"/>
      <c r="AF235" s="402"/>
      <c r="AG235" s="269"/>
      <c r="AH235" s="437"/>
      <c r="AI235" s="438"/>
      <c r="AJ235" s="438"/>
      <c r="AK235" s="267"/>
      <c r="AL235" s="4"/>
    </row>
    <row r="236" spans="1:38" s="255" customFormat="1" ht="15" thickBot="1" x14ac:dyDescent="0.4">
      <c r="A236" s="270">
        <v>263</v>
      </c>
      <c r="B236" s="270"/>
      <c r="C236" s="401">
        <v>264</v>
      </c>
      <c r="D236" s="401"/>
      <c r="E236" s="401">
        <v>265</v>
      </c>
      <c r="F236" s="401"/>
      <c r="G236" s="401">
        <v>266</v>
      </c>
      <c r="H236" s="401"/>
      <c r="I236" s="401">
        <v>267</v>
      </c>
      <c r="J236" s="401"/>
      <c r="K236" s="401">
        <v>268</v>
      </c>
      <c r="L236" s="401"/>
      <c r="M236" s="401">
        <v>269</v>
      </c>
      <c r="N236" s="401"/>
      <c r="O236" s="401">
        <v>270</v>
      </c>
      <c r="P236" s="401"/>
      <c r="Q236" s="423">
        <v>271</v>
      </c>
      <c r="R236" s="401"/>
      <c r="S236" s="401">
        <v>272</v>
      </c>
      <c r="T236" s="401"/>
      <c r="U236" s="401">
        <v>273</v>
      </c>
      <c r="V236" s="401"/>
      <c r="W236" s="401">
        <v>274</v>
      </c>
      <c r="X236" s="401"/>
      <c r="Y236" s="401"/>
      <c r="Z236" s="401"/>
      <c r="AA236" s="401">
        <v>276</v>
      </c>
      <c r="AB236" s="401"/>
      <c r="AC236" s="401">
        <v>277</v>
      </c>
      <c r="AF236" s="401"/>
      <c r="AG236" s="269"/>
      <c r="AH236" s="437"/>
      <c r="AI236" s="439"/>
      <c r="AJ236" s="439"/>
      <c r="AK236" s="267"/>
      <c r="AL236" s="279"/>
    </row>
    <row r="237" spans="1:38" ht="15" thickBot="1" x14ac:dyDescent="0.4">
      <c r="A237" s="270"/>
      <c r="B237" s="360">
        <v>394</v>
      </c>
      <c r="C237" s="828"/>
      <c r="D237" s="415">
        <v>355</v>
      </c>
      <c r="E237" s="828"/>
      <c r="F237" s="415">
        <v>349</v>
      </c>
      <c r="G237" s="828"/>
      <c r="H237" s="415">
        <v>367</v>
      </c>
      <c r="I237" s="828"/>
      <c r="J237" s="415">
        <v>390</v>
      </c>
      <c r="K237" s="828"/>
      <c r="L237" s="415">
        <v>388.87400000000002</v>
      </c>
      <c r="M237" s="828"/>
      <c r="N237" s="415">
        <v>359.99599999999998</v>
      </c>
      <c r="O237" s="828"/>
      <c r="P237" s="415">
        <v>372</v>
      </c>
      <c r="Q237" s="828"/>
      <c r="R237" s="415">
        <v>388</v>
      </c>
      <c r="S237" s="828"/>
      <c r="T237" s="415">
        <v>378</v>
      </c>
      <c r="U237" s="828"/>
      <c r="V237" s="415">
        <v>284</v>
      </c>
      <c r="W237" s="828"/>
      <c r="X237" s="415">
        <v>304.53500000000003</v>
      </c>
      <c r="Y237" s="828"/>
      <c r="Z237" s="415">
        <v>212.96100000000001</v>
      </c>
      <c r="AA237" s="828"/>
      <c r="AB237" s="415">
        <v>368.00400000000002</v>
      </c>
      <c r="AC237" s="828"/>
      <c r="AD237" s="467"/>
      <c r="AE237" s="467"/>
      <c r="AF237" s="402"/>
      <c r="AG237" s="256">
        <v>14</v>
      </c>
      <c r="AH237" s="243">
        <v>14</v>
      </c>
      <c r="AI237" s="243">
        <v>14</v>
      </c>
      <c r="AJ237" s="580"/>
      <c r="AK237" s="244"/>
      <c r="AL237" s="4"/>
    </row>
    <row r="238" spans="1:38" ht="15" thickBot="1" x14ac:dyDescent="0.4">
      <c r="A238" s="270"/>
      <c r="B238" s="265"/>
      <c r="C238" s="829"/>
      <c r="D238" s="402"/>
      <c r="E238" s="829"/>
      <c r="F238" s="402"/>
      <c r="G238" s="829"/>
      <c r="H238" s="402"/>
      <c r="I238" s="829"/>
      <c r="J238" s="402"/>
      <c r="K238" s="829"/>
      <c r="L238" s="402"/>
      <c r="M238" s="829"/>
      <c r="N238" s="402"/>
      <c r="O238" s="829"/>
      <c r="P238" s="427"/>
      <c r="Q238" s="829"/>
      <c r="R238" s="402"/>
      <c r="S238" s="829"/>
      <c r="T238" s="402"/>
      <c r="U238" s="829"/>
      <c r="V238" s="402"/>
      <c r="W238" s="829"/>
      <c r="X238" s="402"/>
      <c r="Y238" s="829"/>
      <c r="Z238" s="402"/>
      <c r="AA238" s="829"/>
      <c r="AB238" s="402"/>
      <c r="AC238" s="829"/>
      <c r="AD238" s="467"/>
      <c r="AE238" s="467"/>
      <c r="AF238" s="402"/>
      <c r="AG238" s="257"/>
      <c r="AH238" s="428"/>
      <c r="AI238" s="428"/>
      <c r="AJ238" s="428"/>
      <c r="AK238" s="267"/>
      <c r="AL238" s="4"/>
    </row>
    <row r="239" spans="1:38" ht="6" customHeight="1" thickBot="1" x14ac:dyDescent="0.4">
      <c r="A239" s="270"/>
      <c r="B239" s="265"/>
      <c r="C239" s="513"/>
      <c r="D239" s="401"/>
      <c r="E239" s="513"/>
      <c r="F239" s="401"/>
      <c r="G239" s="513"/>
      <c r="H239" s="401"/>
      <c r="I239" s="513"/>
      <c r="J239" s="401"/>
      <c r="K239" s="514"/>
      <c r="L239" s="401"/>
      <c r="M239" s="514"/>
      <c r="N239" s="401"/>
      <c r="O239" s="513"/>
      <c r="P239" s="427"/>
      <c r="Q239" s="513"/>
      <c r="R239" s="401"/>
      <c r="S239" s="513"/>
      <c r="T239" s="401"/>
      <c r="U239" s="513"/>
      <c r="V239" s="401"/>
      <c r="W239" s="513"/>
      <c r="X239" s="401"/>
      <c r="Y239" s="513"/>
      <c r="Z239" s="401"/>
      <c r="AA239" s="513"/>
      <c r="AB239" s="419"/>
      <c r="AC239" s="513"/>
      <c r="AD239" s="467"/>
      <c r="AE239" s="467"/>
      <c r="AF239" s="402"/>
      <c r="AG239" s="257"/>
      <c r="AH239" s="428"/>
      <c r="AI239" s="428"/>
      <c r="AJ239" s="428"/>
      <c r="AK239" s="267"/>
      <c r="AL239" s="4"/>
    </row>
    <row r="240" spans="1:38" x14ac:dyDescent="0.35">
      <c r="A240" s="270"/>
      <c r="B240" s="265"/>
      <c r="C240" s="412" t="s">
        <v>65</v>
      </c>
      <c r="D240" s="402"/>
      <c r="E240" s="412" t="s">
        <v>79</v>
      </c>
      <c r="F240" s="402"/>
      <c r="G240" s="412" t="s">
        <v>65</v>
      </c>
      <c r="H240" s="402"/>
      <c r="I240" s="412" t="s">
        <v>65</v>
      </c>
      <c r="J240" s="402"/>
      <c r="K240" s="412" t="s">
        <v>77</v>
      </c>
      <c r="L240" s="402"/>
      <c r="M240" s="412" t="s">
        <v>203</v>
      </c>
      <c r="N240" s="402"/>
      <c r="O240" s="412" t="s">
        <v>65</v>
      </c>
      <c r="P240" s="412"/>
      <c r="Q240" s="421" t="s">
        <v>65</v>
      </c>
      <c r="R240" s="402"/>
      <c r="S240" s="412" t="s">
        <v>65</v>
      </c>
      <c r="T240" s="402"/>
      <c r="U240" s="412" t="s">
        <v>65</v>
      </c>
      <c r="V240" s="402"/>
      <c r="W240" s="412" t="s">
        <v>79</v>
      </c>
      <c r="X240" s="402"/>
      <c r="Y240" s="412" t="s">
        <v>150</v>
      </c>
      <c r="Z240" s="402"/>
      <c r="AA240" s="412" t="s">
        <v>475</v>
      </c>
      <c r="AB240" s="402"/>
      <c r="AC240" s="412" t="s">
        <v>68</v>
      </c>
      <c r="AD240" s="468"/>
      <c r="AE240" s="468"/>
      <c r="AF240" s="402"/>
      <c r="AG240" s="257"/>
      <c r="AH240" s="428"/>
      <c r="AI240" s="428"/>
      <c r="AJ240" s="428"/>
      <c r="AK240" s="267"/>
      <c r="AL240" s="4"/>
    </row>
    <row r="241" spans="1:38" s="258" customFormat="1" x14ac:dyDescent="0.35">
      <c r="A241" s="268"/>
      <c r="B241" s="268"/>
      <c r="C241" s="432"/>
      <c r="D241" s="403"/>
      <c r="E241" s="430">
        <v>0</v>
      </c>
      <c r="F241" s="403"/>
      <c r="G241" s="430">
        <v>0</v>
      </c>
      <c r="H241" s="403"/>
      <c r="I241" s="430">
        <v>0</v>
      </c>
      <c r="J241" s="403"/>
      <c r="K241" s="430">
        <v>0</v>
      </c>
      <c r="L241" s="403"/>
      <c r="M241" s="432"/>
      <c r="N241" s="403"/>
      <c r="O241" s="432"/>
      <c r="P241" s="432"/>
      <c r="Q241" s="431"/>
      <c r="S241" s="430"/>
      <c r="U241" s="430"/>
      <c r="W241" s="430"/>
      <c r="Y241" s="430"/>
      <c r="AA241" s="430"/>
      <c r="AC241" s="430"/>
      <c r="AD241" s="430"/>
      <c r="AE241" s="430"/>
      <c r="AF241" s="403"/>
      <c r="AG241" s="257"/>
      <c r="AH241" s="428"/>
      <c r="AI241" s="428"/>
      <c r="AJ241" s="428"/>
      <c r="AK241" s="271"/>
      <c r="AL241" s="10"/>
    </row>
    <row r="242" spans="1:38" s="258" customFormat="1" ht="15" thickBot="1" x14ac:dyDescent="0.4">
      <c r="A242" s="268"/>
      <c r="B242" s="268"/>
      <c r="C242" s="430"/>
      <c r="E242" s="430"/>
      <c r="G242" s="430"/>
      <c r="I242" s="430"/>
      <c r="K242" s="430"/>
      <c r="M242" s="430"/>
      <c r="O242" s="430"/>
      <c r="P242" s="430"/>
      <c r="Q242" s="431"/>
      <c r="R242" s="403"/>
      <c r="S242" s="432"/>
      <c r="T242" s="403"/>
      <c r="U242" s="432" t="s">
        <v>782</v>
      </c>
      <c r="V242" s="403"/>
      <c r="W242" s="432"/>
      <c r="X242" s="403"/>
      <c r="Y242" s="432"/>
      <c r="Z242" s="403"/>
      <c r="AA242" s="432"/>
      <c r="AB242" s="403"/>
      <c r="AC242" s="432"/>
      <c r="AD242" s="430"/>
      <c r="AE242" s="430"/>
      <c r="AF242" s="403"/>
      <c r="AG242" s="257"/>
      <c r="AH242" s="428"/>
      <c r="AI242" s="428"/>
      <c r="AJ242" s="428"/>
      <c r="AK242" s="271"/>
      <c r="AL242" s="10"/>
    </row>
    <row r="243" spans="1:38" ht="15" thickBot="1" x14ac:dyDescent="0.4">
      <c r="A243" s="249"/>
      <c r="B243" s="870" t="s">
        <v>688</v>
      </c>
      <c r="C243" s="871"/>
      <c r="D243" s="871"/>
      <c r="E243" s="871"/>
      <c r="F243" s="871"/>
      <c r="G243" s="871"/>
      <c r="H243" s="871"/>
      <c r="I243" s="871"/>
      <c r="J243" s="871"/>
      <c r="K243" s="871"/>
      <c r="L243" s="871"/>
      <c r="M243" s="871"/>
      <c r="N243" s="871"/>
      <c r="O243" s="871"/>
      <c r="P243" s="871"/>
      <c r="Q243" s="871"/>
      <c r="R243" s="871"/>
      <c r="S243" s="871"/>
      <c r="T243" s="871"/>
      <c r="U243" s="871"/>
      <c r="V243" s="871"/>
      <c r="W243" s="871"/>
      <c r="X243" s="871"/>
      <c r="Y243" s="871"/>
      <c r="Z243" s="871"/>
      <c r="AA243" s="871"/>
      <c r="AB243" s="871"/>
      <c r="AC243" s="872"/>
      <c r="AD243" s="304"/>
      <c r="AE243" s="304"/>
      <c r="AF243" s="250"/>
      <c r="AG243" s="275"/>
      <c r="AH243" s="276"/>
      <c r="AI243" s="276"/>
      <c r="AJ243" s="276"/>
      <c r="AK243" s="284"/>
      <c r="AL243" s="4"/>
    </row>
    <row r="244" spans="1:38" x14ac:dyDescent="0.35">
      <c r="A244" s="278"/>
      <c r="B244" s="278"/>
      <c r="C244" s="261" t="s">
        <v>323</v>
      </c>
      <c r="D244" s="261"/>
      <c r="E244" s="261" t="s">
        <v>363</v>
      </c>
      <c r="F244" s="261"/>
      <c r="G244" s="261" t="s">
        <v>436</v>
      </c>
      <c r="H244" s="261"/>
      <c r="I244" s="261" t="s">
        <v>464</v>
      </c>
      <c r="J244" s="261"/>
      <c r="K244" s="261" t="s">
        <v>494</v>
      </c>
      <c r="L244" s="261"/>
      <c r="M244" s="261" t="s">
        <v>521</v>
      </c>
      <c r="N244" s="261"/>
      <c r="O244" s="261" t="s">
        <v>722</v>
      </c>
      <c r="P244" s="261"/>
      <c r="Q244" s="285" t="s">
        <v>723</v>
      </c>
      <c r="R244" s="261"/>
      <c r="S244" s="261" t="s">
        <v>416</v>
      </c>
      <c r="T244" s="261"/>
      <c r="U244" s="261" t="s">
        <v>405</v>
      </c>
      <c r="V244" s="261"/>
      <c r="W244" s="261" t="s">
        <v>367</v>
      </c>
      <c r="X244" s="261"/>
      <c r="Y244" s="261" t="s">
        <v>365</v>
      </c>
      <c r="Z244" s="261"/>
      <c r="AA244" s="261" t="s">
        <v>396</v>
      </c>
      <c r="AB244" s="261"/>
      <c r="AC244" s="261" t="s">
        <v>427</v>
      </c>
      <c r="AD244" s="373"/>
      <c r="AE244" s="373"/>
      <c r="AF244" s="259"/>
      <c r="AG244" s="286"/>
      <c r="AH244" s="287"/>
      <c r="AI244" s="287"/>
      <c r="AJ244" s="287"/>
      <c r="AK244" s="264"/>
      <c r="AL244" s="4"/>
    </row>
    <row r="245" spans="1:38" x14ac:dyDescent="0.35">
      <c r="A245" s="268"/>
      <c r="B245" s="270"/>
      <c r="C245" s="401">
        <v>0</v>
      </c>
      <c r="D245" s="401" t="e">
        <v>#N/A</v>
      </c>
      <c r="E245" s="401">
        <v>0</v>
      </c>
      <c r="F245" s="401" t="e">
        <v>#N/A</v>
      </c>
      <c r="G245" s="401">
        <v>0</v>
      </c>
      <c r="H245" s="401" t="e">
        <v>#N/A</v>
      </c>
      <c r="I245" s="401">
        <v>0</v>
      </c>
      <c r="J245" s="401" t="e">
        <v>#N/A</v>
      </c>
      <c r="K245" s="401">
        <v>0</v>
      </c>
      <c r="L245" s="401" t="e">
        <v>#N/A</v>
      </c>
      <c r="M245" s="401">
        <v>0</v>
      </c>
      <c r="N245" s="401" t="e">
        <v>#N/A</v>
      </c>
      <c r="O245" s="401">
        <v>0</v>
      </c>
      <c r="P245" s="401"/>
      <c r="Q245" s="423">
        <v>0</v>
      </c>
      <c r="R245" s="401"/>
      <c r="S245" s="401">
        <v>0</v>
      </c>
      <c r="T245" s="401"/>
      <c r="U245" s="401">
        <v>0</v>
      </c>
      <c r="V245" s="401"/>
      <c r="W245" s="401">
        <v>0</v>
      </c>
      <c r="X245" s="401"/>
      <c r="Y245" s="401">
        <v>0</v>
      </c>
      <c r="Z245" s="401"/>
      <c r="AA245" s="401">
        <v>0</v>
      </c>
      <c r="AB245" s="401"/>
      <c r="AC245" s="401">
        <v>0</v>
      </c>
      <c r="AD245" s="255"/>
      <c r="AE245" s="255"/>
      <c r="AF245" s="402"/>
      <c r="AG245" s="269"/>
      <c r="AH245" s="437"/>
      <c r="AI245" s="438"/>
      <c r="AJ245" s="438"/>
      <c r="AK245" s="267"/>
      <c r="AL245" s="4"/>
    </row>
    <row r="246" spans="1:38" s="255" customFormat="1" ht="15" thickBot="1" x14ac:dyDescent="0.4">
      <c r="A246" s="270">
        <v>277</v>
      </c>
      <c r="B246" s="270"/>
      <c r="C246" s="401">
        <v>278</v>
      </c>
      <c r="D246" s="401"/>
      <c r="E246" s="401">
        <v>279</v>
      </c>
      <c r="F246" s="401"/>
      <c r="G246" s="401">
        <v>280</v>
      </c>
      <c r="H246" s="401"/>
      <c r="I246" s="401">
        <v>281</v>
      </c>
      <c r="J246" s="401"/>
      <c r="K246" s="401">
        <v>282</v>
      </c>
      <c r="L246" s="401"/>
      <c r="M246" s="401">
        <v>283</v>
      </c>
      <c r="N246" s="401"/>
      <c r="O246" s="401">
        <v>284</v>
      </c>
      <c r="P246" s="401"/>
      <c r="Q246" s="423">
        <v>285</v>
      </c>
      <c r="R246" s="401"/>
      <c r="S246" s="401">
        <v>286</v>
      </c>
      <c r="T246" s="401"/>
      <c r="U246" s="401">
        <v>287</v>
      </c>
      <c r="V246" s="401"/>
      <c r="W246" s="401">
        <v>288</v>
      </c>
      <c r="X246" s="401"/>
      <c r="Y246" s="401"/>
      <c r="Z246" s="401"/>
      <c r="AA246" s="401"/>
      <c r="AB246" s="401"/>
      <c r="AC246" s="401">
        <v>291</v>
      </c>
      <c r="AF246" s="401"/>
      <c r="AG246" s="269"/>
      <c r="AH246" s="437"/>
      <c r="AI246" s="439"/>
      <c r="AJ246" s="439"/>
      <c r="AK246" s="267"/>
      <c r="AL246" s="279"/>
    </row>
    <row r="247" spans="1:38" ht="15" thickBot="1" x14ac:dyDescent="0.4">
      <c r="A247" s="270"/>
      <c r="B247" s="360">
        <v>378</v>
      </c>
      <c r="C247" s="828"/>
      <c r="D247" s="415">
        <v>386</v>
      </c>
      <c r="E247" s="828"/>
      <c r="F247" s="415">
        <v>377</v>
      </c>
      <c r="G247" s="828"/>
      <c r="H247" s="415">
        <v>343</v>
      </c>
      <c r="I247" s="828"/>
      <c r="J247" s="415">
        <v>384</v>
      </c>
      <c r="K247" s="828"/>
      <c r="L247" s="415">
        <v>351</v>
      </c>
      <c r="M247" s="828"/>
      <c r="N247" s="415">
        <v>348</v>
      </c>
      <c r="O247" s="839" t="s">
        <v>235</v>
      </c>
      <c r="P247" s="415">
        <v>327</v>
      </c>
      <c r="Q247" s="828"/>
      <c r="R247" s="415">
        <v>326.87400000000002</v>
      </c>
      <c r="S247" s="828"/>
      <c r="T247" s="415">
        <v>380.00200000000001</v>
      </c>
      <c r="U247" s="828"/>
      <c r="V247" s="415">
        <v>383</v>
      </c>
      <c r="W247" s="828"/>
      <c r="X247" s="415">
        <v>370</v>
      </c>
      <c r="Y247" s="875"/>
      <c r="Z247" s="415">
        <v>355</v>
      </c>
      <c r="AA247" s="828"/>
      <c r="AB247" s="415">
        <v>350</v>
      </c>
      <c r="AC247" s="828"/>
      <c r="AD247" s="467"/>
      <c r="AE247" s="467"/>
      <c r="AF247" s="402"/>
      <c r="AG247" s="256">
        <v>13</v>
      </c>
      <c r="AH247" s="243">
        <v>13</v>
      </c>
      <c r="AI247" s="243">
        <v>11</v>
      </c>
      <c r="AJ247" s="580"/>
      <c r="AK247" s="244"/>
      <c r="AL247" s="4"/>
    </row>
    <row r="248" spans="1:38" x14ac:dyDescent="0.35">
      <c r="A248" s="270"/>
      <c r="B248" s="265"/>
      <c r="C248" s="829"/>
      <c r="D248" s="402"/>
      <c r="E248" s="829"/>
      <c r="F248" s="402"/>
      <c r="G248" s="829"/>
      <c r="H248" s="402"/>
      <c r="I248" s="829"/>
      <c r="J248" s="402"/>
      <c r="K248" s="829"/>
      <c r="L248" s="402"/>
      <c r="M248" s="829"/>
      <c r="N248" s="402"/>
      <c r="O248" s="840"/>
      <c r="P248" s="427"/>
      <c r="Q248" s="829"/>
      <c r="R248" s="402"/>
      <c r="S248" s="829"/>
      <c r="T248" s="402"/>
      <c r="U248" s="829"/>
      <c r="V248" s="402"/>
      <c r="W248" s="829"/>
      <c r="X248" s="402"/>
      <c r="Y248" s="876"/>
      <c r="Z248" s="402"/>
      <c r="AA248" s="829"/>
      <c r="AB248" s="402"/>
      <c r="AC248" s="829"/>
      <c r="AD248" s="467"/>
      <c r="AE248" s="467"/>
      <c r="AF248" s="402"/>
      <c r="AG248" s="257"/>
      <c r="AH248" s="428"/>
      <c r="AI248" s="428"/>
      <c r="AJ248" s="428"/>
      <c r="AK248" s="267"/>
      <c r="AL248" s="4"/>
    </row>
    <row r="249" spans="1:38" ht="5.5" customHeight="1" x14ac:dyDescent="0.35">
      <c r="A249" s="270"/>
      <c r="B249" s="265"/>
      <c r="C249" s="513"/>
      <c r="D249" s="401"/>
      <c r="E249" s="513"/>
      <c r="F249" s="401"/>
      <c r="G249" s="513"/>
      <c r="H249" s="401"/>
      <c r="I249" s="513"/>
      <c r="J249" s="401"/>
      <c r="K249" s="513"/>
      <c r="L249" s="401"/>
      <c r="M249" s="513" t="s">
        <v>907</v>
      </c>
      <c r="N249" s="401"/>
      <c r="O249" s="245">
        <v>0</v>
      </c>
      <c r="P249" s="427"/>
      <c r="Q249" s="513"/>
      <c r="R249" s="401"/>
      <c r="S249" s="513"/>
      <c r="T249" s="401"/>
      <c r="U249" s="513"/>
      <c r="V249" s="401"/>
      <c r="W249" s="513"/>
      <c r="X249" s="401"/>
      <c r="Y249" s="513"/>
      <c r="Z249" s="401"/>
      <c r="AA249" s="513"/>
      <c r="AB249" s="419"/>
      <c r="AC249" s="513"/>
      <c r="AD249" s="467"/>
      <c r="AE249" s="467"/>
      <c r="AF249" s="402"/>
      <c r="AG249" s="257"/>
      <c r="AH249" s="428"/>
      <c r="AI249" s="428"/>
      <c r="AJ249" s="428"/>
      <c r="AK249" s="267"/>
      <c r="AL249" s="4"/>
    </row>
    <row r="250" spans="1:38" x14ac:dyDescent="0.35">
      <c r="A250" s="270"/>
      <c r="B250" s="265"/>
      <c r="C250" s="412" t="s">
        <v>65</v>
      </c>
      <c r="D250" s="402"/>
      <c r="E250" s="412" t="s">
        <v>65</v>
      </c>
      <c r="F250" s="402"/>
      <c r="G250" s="412" t="s">
        <v>65</v>
      </c>
      <c r="H250" s="402"/>
      <c r="I250" s="412" t="s">
        <v>65</v>
      </c>
      <c r="J250" s="402"/>
      <c r="K250" s="412" t="s">
        <v>65</v>
      </c>
      <c r="L250" s="402"/>
      <c r="M250" s="412" t="s">
        <v>68</v>
      </c>
      <c r="N250" s="402"/>
      <c r="O250" s="412" t="s">
        <v>65</v>
      </c>
      <c r="P250" s="412"/>
      <c r="Q250" s="421" t="s">
        <v>79</v>
      </c>
      <c r="R250" s="402"/>
      <c r="S250" s="412" t="s">
        <v>203</v>
      </c>
      <c r="T250" s="402"/>
      <c r="U250" s="412" t="s">
        <v>65</v>
      </c>
      <c r="V250" s="402"/>
      <c r="W250" s="412" t="s">
        <v>65</v>
      </c>
      <c r="X250" s="402"/>
      <c r="Y250" s="412" t="s">
        <v>65</v>
      </c>
      <c r="Z250" s="402"/>
      <c r="AA250" s="412" t="s">
        <v>79</v>
      </c>
      <c r="AB250" s="402"/>
      <c r="AC250" s="412" t="s">
        <v>65</v>
      </c>
      <c r="AD250" s="468"/>
      <c r="AE250" s="468"/>
      <c r="AF250" s="402"/>
      <c r="AG250" s="257"/>
      <c r="AH250" s="428"/>
      <c r="AI250" s="428"/>
      <c r="AJ250" s="428"/>
      <c r="AK250" s="267"/>
      <c r="AL250" s="4"/>
    </row>
    <row r="251" spans="1:38" s="258" customFormat="1" x14ac:dyDescent="0.35">
      <c r="A251" s="268"/>
      <c r="B251" s="272"/>
      <c r="C251" s="430"/>
      <c r="D251" s="469"/>
      <c r="E251" s="430"/>
      <c r="G251" s="430"/>
      <c r="I251" s="430"/>
      <c r="K251" s="430"/>
      <c r="M251" s="430"/>
      <c r="O251" s="430"/>
      <c r="P251" s="430"/>
      <c r="S251" s="430"/>
      <c r="U251" s="430"/>
      <c r="W251" s="430"/>
      <c r="Y251" s="430"/>
      <c r="AA251" s="430"/>
      <c r="AC251" s="430"/>
      <c r="AD251" s="430"/>
      <c r="AE251" s="430"/>
      <c r="AF251" s="403"/>
      <c r="AG251" s="257"/>
      <c r="AH251" s="428"/>
      <c r="AI251" s="428"/>
      <c r="AJ251" s="428"/>
      <c r="AK251" s="271"/>
      <c r="AL251" s="10"/>
    </row>
    <row r="252" spans="1:38" s="258" customFormat="1" ht="15" thickBot="1" x14ac:dyDescent="0.4">
      <c r="A252" s="268"/>
      <c r="B252" s="268"/>
      <c r="C252" s="432"/>
      <c r="D252" s="470"/>
      <c r="E252" s="432"/>
      <c r="F252" s="403"/>
      <c r="G252" s="432"/>
      <c r="H252" s="403"/>
      <c r="I252" s="432"/>
      <c r="J252" s="403"/>
      <c r="K252" s="432"/>
      <c r="L252" s="403"/>
      <c r="M252" s="432"/>
      <c r="N252" s="403"/>
      <c r="O252" s="432"/>
      <c r="P252" s="432"/>
      <c r="Q252" s="450"/>
      <c r="R252" s="403"/>
      <c r="S252" s="432"/>
      <c r="T252" s="403"/>
      <c r="U252" s="432"/>
      <c r="V252" s="403"/>
      <c r="W252" s="432"/>
      <c r="X252" s="403"/>
      <c r="Y252" s="432"/>
      <c r="Z252" s="403"/>
      <c r="AA252" s="432"/>
      <c r="AB252" s="403"/>
      <c r="AC252" s="432"/>
      <c r="AD252" s="430"/>
      <c r="AE252" s="430"/>
      <c r="AF252" s="403"/>
      <c r="AG252" s="257"/>
      <c r="AH252" s="428"/>
      <c r="AI252" s="428"/>
      <c r="AJ252" s="428"/>
      <c r="AK252" s="271"/>
      <c r="AL252" s="10"/>
    </row>
    <row r="253" spans="1:38" ht="15" thickBot="1" x14ac:dyDescent="0.4">
      <c r="A253" s="249"/>
      <c r="B253" s="870" t="s">
        <v>688</v>
      </c>
      <c r="C253" s="871"/>
      <c r="D253" s="871"/>
      <c r="E253" s="871"/>
      <c r="F253" s="871"/>
      <c r="G253" s="871"/>
      <c r="H253" s="871"/>
      <c r="I253" s="871"/>
      <c r="J253" s="871"/>
      <c r="K253" s="871"/>
      <c r="L253" s="871"/>
      <c r="M253" s="871"/>
      <c r="N253" s="871"/>
      <c r="O253" s="871"/>
      <c r="P253" s="871"/>
      <c r="Q253" s="871"/>
      <c r="R253" s="871"/>
      <c r="S253" s="871"/>
      <c r="T253" s="871"/>
      <c r="U253" s="871"/>
      <c r="V253" s="871"/>
      <c r="W253" s="871"/>
      <c r="X253" s="871"/>
      <c r="Y253" s="871"/>
      <c r="Z253" s="871"/>
      <c r="AA253" s="871"/>
      <c r="AB253" s="871"/>
      <c r="AC253" s="872"/>
      <c r="AD253" s="304"/>
      <c r="AE253" s="304"/>
      <c r="AF253" s="250"/>
      <c r="AG253" s="275"/>
      <c r="AH253" s="276"/>
      <c r="AI253" s="276"/>
      <c r="AJ253" s="276"/>
      <c r="AK253" s="284"/>
      <c r="AL253" s="4"/>
    </row>
    <row r="254" spans="1:38" x14ac:dyDescent="0.35">
      <c r="A254" s="278"/>
      <c r="B254" s="278"/>
      <c r="C254" s="261" t="s">
        <v>467</v>
      </c>
      <c r="D254" s="261"/>
      <c r="E254" s="261" t="s">
        <v>372</v>
      </c>
      <c r="F254" s="261"/>
      <c r="G254" s="261" t="s">
        <v>373</v>
      </c>
      <c r="H254" s="261"/>
      <c r="I254" s="261" t="s">
        <v>384</v>
      </c>
      <c r="J254" s="261"/>
      <c r="K254" s="261" t="s">
        <v>724</v>
      </c>
      <c r="L254" s="261"/>
      <c r="M254" s="261" t="s">
        <v>430</v>
      </c>
      <c r="N254" s="261"/>
      <c r="O254" s="261" t="s">
        <v>441</v>
      </c>
      <c r="P254" s="261"/>
      <c r="Q254" s="285" t="s">
        <v>442</v>
      </c>
      <c r="R254" s="261"/>
      <c r="S254" s="261" t="s">
        <v>461</v>
      </c>
      <c r="T254" s="261"/>
      <c r="U254" s="261" t="s">
        <v>488</v>
      </c>
      <c r="V254" s="261"/>
      <c r="W254" s="261" t="s">
        <v>725</v>
      </c>
      <c r="X254" s="261"/>
      <c r="Y254" s="261" t="s">
        <v>519</v>
      </c>
      <c r="Z254" s="261"/>
      <c r="AA254" s="261" t="s">
        <v>462</v>
      </c>
      <c r="AB254" s="261"/>
      <c r="AC254" s="261" t="s">
        <v>463</v>
      </c>
      <c r="AD254" s="373"/>
      <c r="AE254" s="373"/>
      <c r="AF254" s="259"/>
      <c r="AG254" s="286"/>
      <c r="AH254" s="287"/>
      <c r="AI254" s="287"/>
      <c r="AJ254" s="287"/>
      <c r="AK254" s="264"/>
      <c r="AL254" s="4"/>
    </row>
    <row r="255" spans="1:38" x14ac:dyDescent="0.35">
      <c r="A255" s="268"/>
      <c r="B255" s="270"/>
      <c r="C255" s="401">
        <v>0</v>
      </c>
      <c r="D255" s="401" t="e">
        <v>#N/A</v>
      </c>
      <c r="E255" s="401">
        <v>0</v>
      </c>
      <c r="F255" s="401" t="e">
        <v>#N/A</v>
      </c>
      <c r="G255" s="401">
        <v>0</v>
      </c>
      <c r="H255" s="401" t="e">
        <v>#N/A</v>
      </c>
      <c r="I255" s="401">
        <v>0</v>
      </c>
      <c r="J255" s="401" t="e">
        <v>#N/A</v>
      </c>
      <c r="K255" s="401">
        <v>0</v>
      </c>
      <c r="L255" s="401" t="e">
        <v>#N/A</v>
      </c>
      <c r="M255" s="401">
        <v>0</v>
      </c>
      <c r="N255" s="401" t="e">
        <v>#N/A</v>
      </c>
      <c r="O255" s="401">
        <v>0</v>
      </c>
      <c r="P255" s="401"/>
      <c r="Q255" s="423">
        <v>0</v>
      </c>
      <c r="R255" s="401"/>
      <c r="S255" s="401">
        <v>0</v>
      </c>
      <c r="T255" s="401"/>
      <c r="U255" s="401">
        <v>0</v>
      </c>
      <c r="V255" s="401"/>
      <c r="W255" s="401">
        <v>0</v>
      </c>
      <c r="X255" s="401"/>
      <c r="Y255" s="401">
        <v>0</v>
      </c>
      <c r="Z255" s="401"/>
      <c r="AA255" s="401">
        <v>0</v>
      </c>
      <c r="AB255" s="419"/>
      <c r="AC255" s="401">
        <v>0</v>
      </c>
      <c r="AD255" s="255"/>
      <c r="AE255" s="255"/>
      <c r="AF255" s="419"/>
      <c r="AG255" s="269"/>
      <c r="AH255" s="437"/>
      <c r="AI255" s="438"/>
      <c r="AJ255" s="438"/>
      <c r="AK255" s="267"/>
      <c r="AL255" s="4"/>
    </row>
    <row r="256" spans="1:38" s="255" customFormat="1" ht="15" thickBot="1" x14ac:dyDescent="0.4">
      <c r="A256" s="270">
        <v>291</v>
      </c>
      <c r="B256" s="270"/>
      <c r="C256" s="401" t="s">
        <v>789</v>
      </c>
      <c r="D256" s="401"/>
      <c r="E256" s="401">
        <v>293</v>
      </c>
      <c r="F256" s="401"/>
      <c r="G256" s="401">
        <v>294</v>
      </c>
      <c r="H256" s="401"/>
      <c r="I256" s="401" t="s">
        <v>789</v>
      </c>
      <c r="J256" s="401"/>
      <c r="K256" s="401" t="s">
        <v>789</v>
      </c>
      <c r="L256" s="401"/>
      <c r="M256" s="401">
        <v>297</v>
      </c>
      <c r="N256" s="401"/>
      <c r="O256" s="401" t="s">
        <v>789</v>
      </c>
      <c r="P256" s="401"/>
      <c r="Q256" s="401" t="s">
        <v>789</v>
      </c>
      <c r="R256" s="401"/>
      <c r="S256" s="401" t="s">
        <v>789</v>
      </c>
      <c r="T256" s="401"/>
      <c r="U256" s="401" t="s">
        <v>789</v>
      </c>
      <c r="V256" s="401"/>
      <c r="W256" s="401">
        <v>302</v>
      </c>
      <c r="X256" s="401"/>
      <c r="Y256" s="401">
        <v>303</v>
      </c>
      <c r="Z256" s="401"/>
      <c r="AA256" s="401">
        <v>304</v>
      </c>
      <c r="AB256" s="471"/>
      <c r="AC256" s="401">
        <v>305</v>
      </c>
      <c r="AF256" s="471"/>
      <c r="AG256" s="269"/>
      <c r="AH256" s="437"/>
      <c r="AI256" s="439"/>
      <c r="AJ256" s="439"/>
      <c r="AK256" s="267"/>
      <c r="AL256" s="279"/>
    </row>
    <row r="257" spans="1:38" ht="15" thickBot="1" x14ac:dyDescent="0.4">
      <c r="A257" s="270"/>
      <c r="B257" s="360">
        <v>352</v>
      </c>
      <c r="C257" s="828"/>
      <c r="D257" s="415">
        <v>352</v>
      </c>
      <c r="E257" s="828"/>
      <c r="F257" s="415">
        <v>344</v>
      </c>
      <c r="G257" s="828"/>
      <c r="H257" s="415">
        <v>377</v>
      </c>
      <c r="I257" s="828"/>
      <c r="J257" s="415">
        <v>353</v>
      </c>
      <c r="K257" s="828"/>
      <c r="L257" s="415">
        <v>395.45400000000001</v>
      </c>
      <c r="M257" s="828"/>
      <c r="N257" s="415">
        <v>344.99599999999998</v>
      </c>
      <c r="O257" s="828"/>
      <c r="P257" s="415">
        <v>364</v>
      </c>
      <c r="Q257" s="828"/>
      <c r="R257" s="415">
        <v>366</v>
      </c>
      <c r="S257" s="828"/>
      <c r="T257" s="415">
        <v>367</v>
      </c>
      <c r="U257" s="828"/>
      <c r="V257" s="415">
        <v>364</v>
      </c>
      <c r="W257" s="830" t="s">
        <v>235</v>
      </c>
      <c r="X257" s="415">
        <v>353</v>
      </c>
      <c r="Y257" s="828"/>
      <c r="Z257" s="415">
        <v>366</v>
      </c>
      <c r="AA257" s="828"/>
      <c r="AB257" s="415">
        <v>344</v>
      </c>
      <c r="AC257" s="828"/>
      <c r="AD257" s="467"/>
      <c r="AE257" s="467"/>
      <c r="AF257" s="419"/>
      <c r="AG257" s="256">
        <v>13</v>
      </c>
      <c r="AH257" s="243">
        <v>10</v>
      </c>
      <c r="AI257" s="243">
        <v>2</v>
      </c>
      <c r="AJ257" s="580"/>
      <c r="AK257" s="244"/>
      <c r="AL257" s="4"/>
    </row>
    <row r="258" spans="1:38" x14ac:dyDescent="0.35">
      <c r="A258" s="270"/>
      <c r="B258" s="265"/>
      <c r="C258" s="829"/>
      <c r="D258" s="402"/>
      <c r="E258" s="829"/>
      <c r="F258" s="402"/>
      <c r="G258" s="829"/>
      <c r="H258" s="402"/>
      <c r="I258" s="829"/>
      <c r="J258" s="402"/>
      <c r="K258" s="829"/>
      <c r="L258" s="402"/>
      <c r="M258" s="829"/>
      <c r="N258" s="402"/>
      <c r="O258" s="829"/>
      <c r="P258" s="427"/>
      <c r="Q258" s="829"/>
      <c r="R258" s="402"/>
      <c r="S258" s="829"/>
      <c r="T258" s="402"/>
      <c r="U258" s="829"/>
      <c r="V258" s="402"/>
      <c r="W258" s="831"/>
      <c r="X258" s="402"/>
      <c r="Y258" s="829"/>
      <c r="Z258" s="402"/>
      <c r="AA258" s="829"/>
      <c r="AB258" s="419"/>
      <c r="AC258" s="829"/>
      <c r="AD258" s="467"/>
      <c r="AE258" s="467"/>
      <c r="AF258" s="419"/>
      <c r="AG258" s="257"/>
      <c r="AH258" s="428"/>
      <c r="AI258" s="428"/>
      <c r="AJ258" s="428"/>
      <c r="AK258" s="267"/>
      <c r="AL258" s="4"/>
    </row>
    <row r="259" spans="1:38" ht="6" customHeight="1" x14ac:dyDescent="0.35">
      <c r="A259" s="270"/>
      <c r="B259" s="265"/>
      <c r="C259" s="245">
        <v>0</v>
      </c>
      <c r="D259" s="401"/>
      <c r="E259" s="245">
        <v>0</v>
      </c>
      <c r="F259" s="401"/>
      <c r="G259" s="513"/>
      <c r="H259" s="401"/>
      <c r="I259" s="513"/>
      <c r="J259" s="401"/>
      <c r="K259" s="513"/>
      <c r="L259" s="401"/>
      <c r="M259" s="513"/>
      <c r="N259" s="401"/>
      <c r="O259" s="513"/>
      <c r="P259" s="427"/>
      <c r="Q259" s="513"/>
      <c r="R259" s="401"/>
      <c r="S259" s="513"/>
      <c r="T259" s="401"/>
      <c r="U259" s="513"/>
      <c r="V259" s="401"/>
      <c r="W259" s="245">
        <v>0</v>
      </c>
      <c r="X259" s="401"/>
      <c r="Y259" s="245">
        <v>0</v>
      </c>
      <c r="Z259" s="401"/>
      <c r="AA259" s="513"/>
      <c r="AB259" s="419"/>
      <c r="AC259" s="513"/>
      <c r="AD259" s="467"/>
      <c r="AE259" s="467"/>
      <c r="AF259" s="419"/>
      <c r="AG259" s="257"/>
      <c r="AH259" s="428"/>
      <c r="AI259" s="428"/>
      <c r="AJ259" s="428"/>
      <c r="AK259" s="267"/>
      <c r="AL259" s="4"/>
    </row>
    <row r="260" spans="1:38" ht="14.25" customHeight="1" x14ac:dyDescent="0.35">
      <c r="A260" s="270"/>
      <c r="B260" s="265"/>
      <c r="C260" s="412" t="s">
        <v>79</v>
      </c>
      <c r="D260" s="402"/>
      <c r="E260" s="412" t="s">
        <v>65</v>
      </c>
      <c r="F260" s="402"/>
      <c r="G260" s="412" t="s">
        <v>65</v>
      </c>
      <c r="H260" s="402"/>
      <c r="I260" s="412" t="s">
        <v>65</v>
      </c>
      <c r="J260" s="402"/>
      <c r="K260" s="412" t="s">
        <v>65</v>
      </c>
      <c r="L260" s="402"/>
      <c r="M260" s="412" t="s">
        <v>203</v>
      </c>
      <c r="N260" s="402"/>
      <c r="O260" s="412" t="s">
        <v>79</v>
      </c>
      <c r="P260" s="412"/>
      <c r="Q260" s="421" t="s">
        <v>65</v>
      </c>
      <c r="R260" s="402"/>
      <c r="S260" s="412" t="s">
        <v>65</v>
      </c>
      <c r="T260" s="402"/>
      <c r="U260" s="412" t="s">
        <v>65</v>
      </c>
      <c r="V260" s="402"/>
      <c r="W260" s="412" t="s">
        <v>65</v>
      </c>
      <c r="X260" s="402"/>
      <c r="Y260" s="412" t="s">
        <v>65</v>
      </c>
      <c r="Z260" s="402"/>
      <c r="AA260" s="412" t="s">
        <v>65</v>
      </c>
      <c r="AB260" s="402"/>
      <c r="AC260" s="412" t="s">
        <v>79</v>
      </c>
      <c r="AD260" s="468"/>
      <c r="AE260" s="468"/>
      <c r="AF260" s="419"/>
      <c r="AG260" s="257"/>
      <c r="AH260" s="428"/>
      <c r="AI260" s="428"/>
      <c r="AJ260" s="428"/>
      <c r="AK260" s="267"/>
      <c r="AL260" s="4"/>
    </row>
    <row r="261" spans="1:38" ht="14.25" customHeight="1" thickBot="1" x14ac:dyDescent="0.4">
      <c r="A261" s="270"/>
      <c r="B261" s="457"/>
      <c r="C261" s="430"/>
      <c r="E261" s="468"/>
      <c r="G261" s="468"/>
      <c r="I261" s="468"/>
      <c r="K261" s="468"/>
      <c r="M261" s="468"/>
      <c r="O261" s="468"/>
      <c r="P261" s="468"/>
      <c r="Q261" s="441"/>
      <c r="S261" s="468"/>
      <c r="U261" s="468"/>
      <c r="W261" s="468"/>
      <c r="Y261" s="472"/>
      <c r="AA261" s="468"/>
      <c r="AC261" s="468"/>
      <c r="AD261" s="468"/>
      <c r="AE261" s="468"/>
      <c r="AF261" s="419"/>
      <c r="AG261" s="257"/>
      <c r="AH261" s="428"/>
      <c r="AI261" s="428"/>
      <c r="AJ261" s="428"/>
      <c r="AK261" s="267"/>
      <c r="AL261" s="4"/>
    </row>
    <row r="262" spans="1:38" ht="14.25" customHeight="1" x14ac:dyDescent="0.35">
      <c r="A262" s="270"/>
      <c r="B262" s="877" t="s">
        <v>688</v>
      </c>
      <c r="C262" s="878"/>
      <c r="D262" s="878"/>
      <c r="E262" s="878"/>
      <c r="F262" s="878"/>
      <c r="G262" s="878"/>
      <c r="H262" s="878"/>
      <c r="I262" s="878"/>
      <c r="J262" s="878"/>
      <c r="K262" s="878"/>
      <c r="L262" s="878"/>
      <c r="M262" s="878"/>
      <c r="N262" s="878"/>
      <c r="O262" s="878"/>
      <c r="P262" s="878"/>
      <c r="Q262" s="878"/>
      <c r="R262" s="878"/>
      <c r="S262" s="878"/>
      <c r="T262" s="878"/>
      <c r="U262" s="878"/>
      <c r="V262" s="878"/>
      <c r="W262" s="878"/>
      <c r="X262" s="878"/>
      <c r="Y262" s="878"/>
      <c r="Z262" s="878"/>
      <c r="AA262" s="878"/>
      <c r="AB262" s="878"/>
      <c r="AC262" s="879"/>
      <c r="AD262" s="472"/>
      <c r="AE262" s="472"/>
      <c r="AF262" s="419"/>
      <c r="AG262" s="257"/>
      <c r="AH262" s="428"/>
      <c r="AI262" s="428"/>
      <c r="AJ262" s="428"/>
      <c r="AK262" s="267"/>
      <c r="AL262" s="4"/>
    </row>
    <row r="263" spans="1:38" ht="14.25" customHeight="1" thickBot="1" x14ac:dyDescent="0.4">
      <c r="A263" s="270"/>
      <c r="AD263" s="258"/>
      <c r="AE263" s="258"/>
      <c r="AF263" s="419"/>
      <c r="AG263" s="257"/>
      <c r="AH263" s="428"/>
      <c r="AI263" s="428"/>
      <c r="AJ263" s="428"/>
      <c r="AK263" s="267"/>
      <c r="AL263" s="4"/>
    </row>
    <row r="264" spans="1:38" x14ac:dyDescent="0.35">
      <c r="A264" s="278"/>
      <c r="B264" s="278"/>
      <c r="C264" s="261" t="s">
        <v>451</v>
      </c>
      <c r="D264" s="261"/>
      <c r="E264" s="261" t="s">
        <v>726</v>
      </c>
      <c r="F264" s="261"/>
      <c r="G264" s="261" t="s">
        <v>513</v>
      </c>
      <c r="H264" s="261"/>
      <c r="I264" s="261" t="s">
        <v>402</v>
      </c>
      <c r="J264" s="261"/>
      <c r="K264" s="261" t="s">
        <v>403</v>
      </c>
      <c r="L264" s="261"/>
      <c r="M264" s="261" t="s">
        <v>440</v>
      </c>
      <c r="N264" s="261"/>
      <c r="O264" s="261" t="s">
        <v>418</v>
      </c>
      <c r="P264" s="261"/>
      <c r="Q264" s="285" t="s">
        <v>502</v>
      </c>
      <c r="R264" s="261"/>
      <c r="S264" s="261" t="s">
        <v>490</v>
      </c>
      <c r="T264" s="261"/>
      <c r="U264" s="261" t="s">
        <v>510</v>
      </c>
      <c r="V264" s="261"/>
      <c r="W264" s="261" t="s">
        <v>428</v>
      </c>
      <c r="X264" s="261"/>
      <c r="Y264" s="261" t="s">
        <v>423</v>
      </c>
      <c r="Z264" s="261"/>
      <c r="AA264" s="261" t="s">
        <v>424</v>
      </c>
      <c r="AB264" s="261"/>
      <c r="AC264" s="261" t="s">
        <v>425</v>
      </c>
      <c r="AD264" s="373"/>
      <c r="AE264" s="373"/>
      <c r="AF264" s="259"/>
      <c r="AG264" s="286"/>
      <c r="AH264" s="287"/>
      <c r="AI264" s="287"/>
      <c r="AJ264" s="287"/>
      <c r="AK264" s="264"/>
      <c r="AL264" s="4"/>
    </row>
    <row r="265" spans="1:38" x14ac:dyDescent="0.35">
      <c r="A265" s="268"/>
      <c r="B265" s="270"/>
      <c r="C265" s="401" t="e">
        <v>#N/A</v>
      </c>
      <c r="D265" s="401" t="e">
        <v>#N/A</v>
      </c>
      <c r="E265" s="401">
        <v>0</v>
      </c>
      <c r="F265" s="401" t="e">
        <v>#N/A</v>
      </c>
      <c r="G265" s="401">
        <v>0</v>
      </c>
      <c r="H265" s="401" t="e">
        <v>#N/A</v>
      </c>
      <c r="I265" s="401">
        <v>0</v>
      </c>
      <c r="J265" s="401" t="e">
        <v>#N/A</v>
      </c>
      <c r="K265" s="401">
        <v>0</v>
      </c>
      <c r="L265" s="401" t="e">
        <v>#N/A</v>
      </c>
      <c r="M265" s="401">
        <v>0</v>
      </c>
      <c r="N265" s="401" t="e">
        <v>#N/A</v>
      </c>
      <c r="O265" s="401">
        <v>0</v>
      </c>
      <c r="P265" s="401"/>
      <c r="Q265" s="423">
        <v>0</v>
      </c>
      <c r="R265" s="401"/>
      <c r="S265" s="401">
        <v>0</v>
      </c>
      <c r="T265" s="401"/>
      <c r="U265" s="401">
        <v>0</v>
      </c>
      <c r="V265" s="401"/>
      <c r="W265" s="401">
        <v>0</v>
      </c>
      <c r="X265" s="401"/>
      <c r="Y265" s="401">
        <v>0</v>
      </c>
      <c r="Z265" s="401"/>
      <c r="AA265" s="401">
        <v>0</v>
      </c>
      <c r="AB265" s="419"/>
      <c r="AC265" s="401">
        <v>0</v>
      </c>
      <c r="AD265" s="255"/>
      <c r="AE265" s="255"/>
      <c r="AF265" s="419"/>
      <c r="AG265" s="269"/>
      <c r="AH265" s="437"/>
      <c r="AI265" s="438"/>
      <c r="AJ265" s="438"/>
      <c r="AK265" s="267"/>
      <c r="AL265" s="4"/>
    </row>
    <row r="266" spans="1:38" s="255" customFormat="1" ht="15" thickBot="1" x14ac:dyDescent="0.4">
      <c r="A266" s="270">
        <v>305</v>
      </c>
      <c r="B266" s="270"/>
      <c r="C266" s="401">
        <v>306</v>
      </c>
      <c r="D266" s="401"/>
      <c r="E266" s="401">
        <v>307</v>
      </c>
      <c r="F266" s="401"/>
      <c r="G266" s="401">
        <v>308</v>
      </c>
      <c r="H266" s="401"/>
      <c r="I266" s="401">
        <v>309</v>
      </c>
      <c r="J266" s="401"/>
      <c r="K266" s="401">
        <v>310</v>
      </c>
      <c r="L266" s="401"/>
      <c r="M266" s="401">
        <v>311</v>
      </c>
      <c r="N266" s="401"/>
      <c r="O266" s="401">
        <v>312</v>
      </c>
      <c r="P266" s="401"/>
      <c r="Q266" s="423" t="s">
        <v>789</v>
      </c>
      <c r="R266" s="401"/>
      <c r="S266" s="401">
        <v>314</v>
      </c>
      <c r="T266" s="401"/>
      <c r="U266" s="401">
        <v>315</v>
      </c>
      <c r="V266" s="401"/>
      <c r="W266" s="401">
        <v>316</v>
      </c>
      <c r="X266" s="401"/>
      <c r="Y266" s="401">
        <v>317</v>
      </c>
      <c r="Z266" s="401"/>
      <c r="AA266" s="401">
        <v>318</v>
      </c>
      <c r="AB266" s="471"/>
      <c r="AC266" s="401">
        <v>319</v>
      </c>
      <c r="AF266" s="471"/>
      <c r="AG266" s="269"/>
      <c r="AH266" s="437"/>
      <c r="AI266" s="439"/>
      <c r="AJ266" s="439"/>
      <c r="AK266" s="267"/>
      <c r="AL266" s="279"/>
    </row>
    <row r="267" spans="1:38" ht="15" thickBot="1" x14ac:dyDescent="0.4">
      <c r="A267" s="270"/>
      <c r="B267" s="360">
        <v>356</v>
      </c>
      <c r="C267" s="828"/>
      <c r="D267" s="415">
        <v>375</v>
      </c>
      <c r="E267" s="828"/>
      <c r="F267" s="415">
        <v>376.62</v>
      </c>
      <c r="G267" s="828"/>
      <c r="H267" s="415">
        <v>353</v>
      </c>
      <c r="I267" s="828"/>
      <c r="J267" s="415">
        <v>352</v>
      </c>
      <c r="K267" s="828"/>
      <c r="L267" s="415">
        <v>349</v>
      </c>
      <c r="M267" s="828"/>
      <c r="N267" s="415">
        <v>356</v>
      </c>
      <c r="O267" s="828"/>
      <c r="P267" s="415">
        <v>345</v>
      </c>
      <c r="Q267" s="828"/>
      <c r="R267" s="415">
        <v>400</v>
      </c>
      <c r="S267" s="828"/>
      <c r="T267" s="415">
        <v>319.37900000000002</v>
      </c>
      <c r="U267" s="828"/>
      <c r="V267" s="415">
        <v>343.76</v>
      </c>
      <c r="W267" s="828"/>
      <c r="X267" s="415">
        <v>322.5</v>
      </c>
      <c r="Y267" s="828"/>
      <c r="Z267" s="415">
        <v>453.99</v>
      </c>
      <c r="AA267" s="828"/>
      <c r="AB267" s="415">
        <v>359.96</v>
      </c>
      <c r="AC267" s="828"/>
      <c r="AD267" s="467"/>
      <c r="AE267" s="467"/>
      <c r="AF267" s="419"/>
      <c r="AG267" s="256">
        <v>14</v>
      </c>
      <c r="AH267" s="243">
        <v>13</v>
      </c>
      <c r="AI267" s="243">
        <v>12</v>
      </c>
      <c r="AJ267" s="580"/>
      <c r="AK267" s="244"/>
      <c r="AL267" s="4"/>
    </row>
    <row r="268" spans="1:38" x14ac:dyDescent="0.35">
      <c r="A268" s="270"/>
      <c r="B268" s="265"/>
      <c r="C268" s="829"/>
      <c r="D268" s="402"/>
      <c r="E268" s="829"/>
      <c r="F268" s="402"/>
      <c r="G268" s="829"/>
      <c r="H268" s="402"/>
      <c r="I268" s="829"/>
      <c r="J268" s="402"/>
      <c r="K268" s="829"/>
      <c r="L268" s="402"/>
      <c r="M268" s="829"/>
      <c r="N268" s="402"/>
      <c r="O268" s="829"/>
      <c r="P268" s="427"/>
      <c r="Q268" s="829"/>
      <c r="R268" s="402"/>
      <c r="S268" s="829"/>
      <c r="T268" s="402"/>
      <c r="U268" s="829"/>
      <c r="V268" s="402"/>
      <c r="W268" s="829"/>
      <c r="X268" s="402"/>
      <c r="Y268" s="829"/>
      <c r="Z268" s="402"/>
      <c r="AA268" s="829"/>
      <c r="AB268" s="419"/>
      <c r="AC268" s="829"/>
      <c r="AD268" s="467"/>
      <c r="AE268" s="467"/>
      <c r="AF268" s="419"/>
      <c r="AG268" s="257"/>
      <c r="AH268" s="428"/>
      <c r="AI268" s="428"/>
      <c r="AJ268" s="428"/>
      <c r="AK268" s="267"/>
      <c r="AL268" s="4"/>
    </row>
    <row r="269" spans="1:38" ht="6" customHeight="1" x14ac:dyDescent="0.35">
      <c r="A269" s="270"/>
      <c r="B269" s="265"/>
      <c r="C269" s="513"/>
      <c r="D269" s="401"/>
      <c r="E269" s="245">
        <v>0</v>
      </c>
      <c r="F269" s="401"/>
      <c r="G269" s="513"/>
      <c r="H269" s="401"/>
      <c r="I269" s="513"/>
      <c r="J269" s="401"/>
      <c r="K269" s="513"/>
      <c r="L269" s="401"/>
      <c r="M269" s="513"/>
      <c r="N269" s="401"/>
      <c r="O269" s="513"/>
      <c r="P269" s="427"/>
      <c r="Q269" s="513"/>
      <c r="R269" s="401"/>
      <c r="S269" s="513"/>
      <c r="T269" s="401"/>
      <c r="U269" s="513"/>
      <c r="V269" s="401"/>
      <c r="W269" s="513"/>
      <c r="X269" s="401"/>
      <c r="Y269" s="513"/>
      <c r="Z269" s="401"/>
      <c r="AA269" s="513"/>
      <c r="AB269" s="419"/>
      <c r="AC269" s="513"/>
      <c r="AD269" s="467"/>
      <c r="AE269" s="467"/>
      <c r="AF269" s="419"/>
      <c r="AG269" s="257"/>
      <c r="AH269" s="428"/>
      <c r="AI269" s="428"/>
      <c r="AJ269" s="428"/>
      <c r="AK269" s="267"/>
      <c r="AL269" s="4"/>
    </row>
    <row r="270" spans="1:38" ht="14.25" customHeight="1" x14ac:dyDescent="0.35">
      <c r="A270" s="270"/>
      <c r="B270" s="265"/>
      <c r="C270" s="412" t="s">
        <v>65</v>
      </c>
      <c r="D270" s="402"/>
      <c r="E270" s="468" t="s">
        <v>65</v>
      </c>
      <c r="F270" s="402"/>
      <c r="G270" s="412" t="s">
        <v>203</v>
      </c>
      <c r="H270" s="402"/>
      <c r="I270" s="412" t="s">
        <v>79</v>
      </c>
      <c r="J270" s="402"/>
      <c r="K270" s="412" t="s">
        <v>65</v>
      </c>
      <c r="L270" s="402"/>
      <c r="M270" s="412" t="s">
        <v>65</v>
      </c>
      <c r="N270" s="402"/>
      <c r="O270" s="412" t="s">
        <v>65</v>
      </c>
      <c r="P270" s="412"/>
      <c r="Q270" s="421" t="s">
        <v>77</v>
      </c>
      <c r="R270" s="402"/>
      <c r="S270" s="412" t="s">
        <v>65</v>
      </c>
      <c r="T270" s="402"/>
      <c r="U270" s="468" t="s">
        <v>126</v>
      </c>
      <c r="W270" s="468" t="s">
        <v>79</v>
      </c>
      <c r="Y270" s="468" t="s">
        <v>77</v>
      </c>
      <c r="AA270" s="468" t="s">
        <v>77</v>
      </c>
      <c r="AB270" s="4"/>
      <c r="AC270" s="468" t="s">
        <v>77</v>
      </c>
      <c r="AD270" s="468"/>
      <c r="AE270" s="468"/>
      <c r="AF270" s="419"/>
      <c r="AG270" s="257"/>
      <c r="AH270" s="428"/>
      <c r="AI270" s="428"/>
      <c r="AJ270" s="428"/>
      <c r="AK270" s="267"/>
      <c r="AL270" s="4"/>
    </row>
    <row r="271" spans="1:38" ht="14.25" customHeight="1" x14ac:dyDescent="0.35">
      <c r="A271" s="270"/>
      <c r="B271" s="457"/>
      <c r="C271" s="468"/>
      <c r="E271" s="468"/>
      <c r="G271" s="468"/>
      <c r="I271" s="468"/>
      <c r="K271" s="468"/>
      <c r="M271" s="468"/>
      <c r="O271" s="468"/>
      <c r="P271" s="468"/>
      <c r="Q271" s="441"/>
      <c r="S271" s="468"/>
      <c r="U271" s="468"/>
      <c r="V271" s="258"/>
      <c r="W271" s="474"/>
      <c r="X271" s="258"/>
      <c r="Y271" s="474"/>
      <c r="Z271" s="475"/>
      <c r="AA271" s="474"/>
      <c r="AB271" s="10"/>
      <c r="AC271" s="474"/>
      <c r="AD271" s="474"/>
      <c r="AE271" s="474"/>
      <c r="AF271" s="419"/>
      <c r="AG271" s="257"/>
      <c r="AI271" s="428"/>
      <c r="AJ271" s="428"/>
      <c r="AK271" s="267"/>
      <c r="AL271" s="4"/>
    </row>
    <row r="272" spans="1:38" ht="14.25" customHeight="1" thickBot="1" x14ac:dyDescent="0.4">
      <c r="A272" s="270"/>
      <c r="B272" s="265"/>
      <c r="C272" s="412"/>
      <c r="D272" s="402"/>
      <c r="E272" s="412"/>
      <c r="F272" s="402"/>
      <c r="G272" s="412"/>
      <c r="H272" s="402"/>
      <c r="I272" s="412"/>
      <c r="J272" s="402"/>
      <c r="K272" s="412"/>
      <c r="L272" s="402"/>
      <c r="M272" s="412"/>
      <c r="N272" s="402"/>
      <c r="O272" s="412"/>
      <c r="P272" s="412"/>
      <c r="Q272" s="421"/>
      <c r="R272" s="402"/>
      <c r="S272" s="412"/>
      <c r="T272" s="402"/>
      <c r="U272" s="412"/>
      <c r="V272" s="402"/>
      <c r="W272" s="412"/>
      <c r="X272" s="402"/>
      <c r="Y272" s="473"/>
      <c r="Z272" s="402"/>
      <c r="AA272" s="473"/>
      <c r="AB272" s="419"/>
      <c r="AC272" s="473"/>
      <c r="AD272" s="472"/>
      <c r="AE272" s="472"/>
      <c r="AF272" s="419"/>
      <c r="AG272" s="257"/>
      <c r="AH272" s="428"/>
      <c r="AI272" s="428"/>
      <c r="AJ272" s="428"/>
      <c r="AK272" s="267"/>
      <c r="AL272" s="4"/>
    </row>
    <row r="273" spans="1:38" ht="14.25" customHeight="1" thickBot="1" x14ac:dyDescent="0.4">
      <c r="A273" s="379"/>
      <c r="B273" s="870" t="s">
        <v>688</v>
      </c>
      <c r="C273" s="871"/>
      <c r="D273" s="871"/>
      <c r="E273" s="871"/>
      <c r="F273" s="871"/>
      <c r="G273" s="871"/>
      <c r="H273" s="871"/>
      <c r="I273" s="871"/>
      <c r="J273" s="871"/>
      <c r="K273" s="871"/>
      <c r="L273" s="871"/>
      <c r="M273" s="871"/>
      <c r="N273" s="871"/>
      <c r="O273" s="871"/>
      <c r="P273" s="871"/>
      <c r="Q273" s="871"/>
      <c r="R273" s="871"/>
      <c r="S273" s="871"/>
      <c r="T273" s="871"/>
      <c r="U273" s="871"/>
      <c r="V273" s="871"/>
      <c r="W273" s="871"/>
      <c r="X273" s="871"/>
      <c r="Y273" s="871"/>
      <c r="Z273" s="871"/>
      <c r="AA273" s="871"/>
      <c r="AB273" s="871"/>
      <c r="AC273" s="872"/>
      <c r="AD273" s="304"/>
      <c r="AE273" s="304"/>
      <c r="AF273" s="380"/>
      <c r="AG273" s="275"/>
      <c r="AH273" s="276"/>
      <c r="AI273" s="276"/>
      <c r="AJ273" s="276"/>
      <c r="AK273" s="284"/>
      <c r="AL273" s="4"/>
    </row>
    <row r="274" spans="1:38" ht="14.25" customHeight="1" x14ac:dyDescent="0.35">
      <c r="A274" s="381"/>
      <c r="B274" s="278"/>
      <c r="C274" s="261"/>
      <c r="D274" s="259"/>
      <c r="E274" s="261"/>
      <c r="F274" s="259"/>
      <c r="G274" s="261"/>
      <c r="H274" s="259"/>
      <c r="I274" s="261"/>
      <c r="J274" s="259"/>
      <c r="K274" s="261"/>
      <c r="L274" s="259"/>
      <c r="M274" s="261"/>
      <c r="N274" s="259"/>
      <c r="O274" s="261"/>
      <c r="P274" s="261"/>
      <c r="Q274" s="285"/>
      <c r="R274" s="259"/>
      <c r="S274" s="261"/>
      <c r="T274" s="259"/>
      <c r="U274" s="261"/>
      <c r="V274" s="259"/>
      <c r="W274" s="261"/>
      <c r="X274" s="259"/>
      <c r="Y274" s="382"/>
      <c r="Z274" s="259"/>
      <c r="AA274" s="382"/>
      <c r="AB274" s="292"/>
      <c r="AC274" s="382"/>
      <c r="AD274" s="383"/>
      <c r="AE274" s="383"/>
      <c r="AF274" s="292"/>
      <c r="AG274" s="262"/>
      <c r="AH274" s="263"/>
      <c r="AI274" s="263"/>
      <c r="AJ274" s="263"/>
      <c r="AK274" s="264"/>
      <c r="AL274" s="4"/>
    </row>
    <row r="275" spans="1:38" x14ac:dyDescent="0.35">
      <c r="A275" s="265"/>
      <c r="B275" s="265"/>
      <c r="C275" s="412" t="s">
        <v>516</v>
      </c>
      <c r="D275" s="412"/>
      <c r="E275" s="412" t="s">
        <v>508</v>
      </c>
      <c r="F275" s="412"/>
      <c r="G275" s="412" t="s">
        <v>518</v>
      </c>
      <c r="H275" s="412"/>
      <c r="I275" s="412" t="s">
        <v>476</v>
      </c>
      <c r="J275" s="412"/>
      <c r="K275" s="412" t="s">
        <v>491</v>
      </c>
      <c r="L275" s="412"/>
      <c r="M275" s="412" t="s">
        <v>499</v>
      </c>
      <c r="N275" s="412"/>
      <c r="O275" s="412" t="s">
        <v>727</v>
      </c>
      <c r="P275" s="412"/>
      <c r="Q275" s="421" t="s">
        <v>728</v>
      </c>
      <c r="R275" s="412"/>
      <c r="S275" s="412" t="s">
        <v>729</v>
      </c>
      <c r="T275" s="412"/>
      <c r="U275" s="412" t="s">
        <v>730</v>
      </c>
      <c r="V275" s="412"/>
      <c r="W275" s="412" t="s">
        <v>447</v>
      </c>
      <c r="X275" s="412"/>
      <c r="Y275" s="412" t="s">
        <v>731</v>
      </c>
      <c r="Z275" s="412"/>
      <c r="AA275" s="412" t="s">
        <v>466</v>
      </c>
      <c r="AB275" s="412"/>
      <c r="AC275" s="412" t="s">
        <v>459</v>
      </c>
      <c r="AD275" s="468"/>
      <c r="AE275" s="468"/>
      <c r="AF275" s="402"/>
      <c r="AG275" s="266"/>
      <c r="AH275" s="436"/>
      <c r="AI275" s="436"/>
      <c r="AJ275" s="436"/>
      <c r="AK275" s="267"/>
      <c r="AL275" s="4"/>
    </row>
    <row r="276" spans="1:38" x14ac:dyDescent="0.35">
      <c r="A276" s="268"/>
      <c r="B276" s="270"/>
      <c r="C276" s="401" t="e">
        <v>#N/A</v>
      </c>
      <c r="D276" s="401" t="e">
        <v>#N/A</v>
      </c>
      <c r="E276" s="401">
        <v>0</v>
      </c>
      <c r="F276" s="401" t="e">
        <v>#N/A</v>
      </c>
      <c r="G276" s="401">
        <v>0</v>
      </c>
      <c r="H276" s="401" t="e">
        <v>#N/A</v>
      </c>
      <c r="I276" s="401">
        <v>0</v>
      </c>
      <c r="J276" s="401" t="e">
        <v>#N/A</v>
      </c>
      <c r="K276" s="401">
        <v>0</v>
      </c>
      <c r="L276" s="401" t="e">
        <v>#N/A</v>
      </c>
      <c r="M276" s="401">
        <v>0</v>
      </c>
      <c r="N276" s="401" t="e">
        <v>#N/A</v>
      </c>
      <c r="O276" s="401">
        <v>0</v>
      </c>
      <c r="P276" s="401"/>
      <c r="Q276" s="423">
        <v>0</v>
      </c>
      <c r="R276" s="401"/>
      <c r="S276" s="401">
        <v>0</v>
      </c>
      <c r="T276" s="401"/>
      <c r="U276" s="401">
        <v>0</v>
      </c>
      <c r="V276" s="401"/>
      <c r="W276" s="401">
        <v>0</v>
      </c>
      <c r="X276" s="401"/>
      <c r="Y276" s="401">
        <v>0</v>
      </c>
      <c r="Z276" s="401"/>
      <c r="AA276" s="401">
        <v>0</v>
      </c>
      <c r="AB276" s="419"/>
      <c r="AC276" s="401">
        <v>0</v>
      </c>
      <c r="AD276" s="255"/>
      <c r="AE276" s="255"/>
      <c r="AF276" s="419"/>
      <c r="AG276" s="269"/>
      <c r="AH276" s="437"/>
      <c r="AI276" s="438"/>
      <c r="AJ276" s="438"/>
      <c r="AK276" s="267"/>
      <c r="AL276" s="4"/>
    </row>
    <row r="277" spans="1:38" s="255" customFormat="1" ht="15" thickBot="1" x14ac:dyDescent="0.4">
      <c r="A277" s="270">
        <v>319</v>
      </c>
      <c r="B277" s="270"/>
      <c r="C277" s="401">
        <v>320</v>
      </c>
      <c r="D277" s="401"/>
      <c r="E277" s="401">
        <v>321</v>
      </c>
      <c r="F277" s="401"/>
      <c r="G277" s="401">
        <v>322</v>
      </c>
      <c r="H277" s="401"/>
      <c r="I277" s="401">
        <v>323</v>
      </c>
      <c r="J277" s="401"/>
      <c r="K277" s="401">
        <v>324</v>
      </c>
      <c r="L277" s="401"/>
      <c r="M277" s="401">
        <v>325</v>
      </c>
      <c r="N277" s="401"/>
      <c r="O277" s="401">
        <v>326</v>
      </c>
      <c r="P277" s="401"/>
      <c r="Q277" s="423">
        <v>327</v>
      </c>
      <c r="R277" s="401"/>
      <c r="S277" s="401">
        <v>328</v>
      </c>
      <c r="T277" s="401"/>
      <c r="U277" s="401">
        <v>329</v>
      </c>
      <c r="V277" s="401"/>
      <c r="W277" s="401">
        <v>330</v>
      </c>
      <c r="X277" s="401"/>
      <c r="Y277" s="401">
        <v>331</v>
      </c>
      <c r="Z277" s="401"/>
      <c r="AA277" s="401" t="s">
        <v>789</v>
      </c>
      <c r="AB277" s="471"/>
      <c r="AC277" s="401">
        <v>333</v>
      </c>
      <c r="AF277" s="471"/>
      <c r="AG277" s="269"/>
      <c r="AH277" s="437"/>
      <c r="AI277" s="439"/>
      <c r="AJ277" s="439"/>
      <c r="AK277" s="267"/>
      <c r="AL277" s="279"/>
    </row>
    <row r="278" spans="1:38" ht="15" thickBot="1" x14ac:dyDescent="0.4">
      <c r="A278" s="270"/>
      <c r="B278" s="360">
        <v>447.53</v>
      </c>
      <c r="C278" s="828"/>
      <c r="D278" s="415">
        <v>399</v>
      </c>
      <c r="E278" s="828"/>
      <c r="F278" s="415">
        <v>353</v>
      </c>
      <c r="G278" s="828"/>
      <c r="H278" s="415">
        <v>355</v>
      </c>
      <c r="I278" s="828"/>
      <c r="J278" s="415">
        <v>331</v>
      </c>
      <c r="K278" s="828"/>
      <c r="L278" s="415">
        <v>335</v>
      </c>
      <c r="M278" s="828"/>
      <c r="N278" s="415">
        <v>336</v>
      </c>
      <c r="O278" s="828"/>
      <c r="P278" s="415">
        <v>244</v>
      </c>
      <c r="Q278" s="828"/>
      <c r="R278" s="415">
        <v>354</v>
      </c>
      <c r="S278" s="828"/>
      <c r="T278" s="415">
        <v>341</v>
      </c>
      <c r="U278" s="828"/>
      <c r="V278" s="415">
        <v>323</v>
      </c>
      <c r="W278" s="828"/>
      <c r="X278" s="415">
        <v>333</v>
      </c>
      <c r="Y278" s="828"/>
      <c r="Z278" s="415">
        <v>323.56400000000002</v>
      </c>
      <c r="AA278" s="828"/>
      <c r="AB278" s="415">
        <v>414.99599999999998</v>
      </c>
      <c r="AC278" s="828"/>
      <c r="AD278" s="467"/>
      <c r="AE278" s="467"/>
      <c r="AF278" s="419"/>
      <c r="AG278" s="256">
        <v>14</v>
      </c>
      <c r="AH278" s="243">
        <v>12</v>
      </c>
      <c r="AI278" s="243">
        <v>8</v>
      </c>
      <c r="AJ278" s="580"/>
      <c r="AK278" s="244"/>
      <c r="AL278" s="4"/>
    </row>
    <row r="279" spans="1:38" x14ac:dyDescent="0.35">
      <c r="A279" s="270"/>
      <c r="B279" s="265"/>
      <c r="C279" s="829"/>
      <c r="D279" s="402"/>
      <c r="E279" s="829"/>
      <c r="F279" s="402"/>
      <c r="G279" s="829"/>
      <c r="H279" s="402"/>
      <c r="I279" s="829"/>
      <c r="J279" s="402"/>
      <c r="K279" s="829"/>
      <c r="L279" s="402"/>
      <c r="M279" s="829"/>
      <c r="N279" s="402"/>
      <c r="O279" s="829"/>
      <c r="P279" s="427"/>
      <c r="Q279" s="829"/>
      <c r="R279" s="402"/>
      <c r="S279" s="829"/>
      <c r="T279" s="402"/>
      <c r="U279" s="829"/>
      <c r="V279" s="402"/>
      <c r="W279" s="829"/>
      <c r="X279" s="402"/>
      <c r="Y279" s="829"/>
      <c r="Z279" s="402"/>
      <c r="AA279" s="829"/>
      <c r="AB279" s="419"/>
      <c r="AC279" s="829"/>
      <c r="AD279" s="467"/>
      <c r="AE279" s="467"/>
      <c r="AF279" s="419"/>
      <c r="AG279" s="257"/>
      <c r="AH279" s="428"/>
      <c r="AI279" s="428"/>
      <c r="AJ279" s="428"/>
      <c r="AK279" s="267"/>
      <c r="AL279" s="4"/>
    </row>
    <row r="280" spans="1:38" ht="6" customHeight="1" x14ac:dyDescent="0.35">
      <c r="A280" s="270"/>
      <c r="B280" s="265"/>
      <c r="C280" s="513"/>
      <c r="D280" s="401"/>
      <c r="E280" s="513"/>
      <c r="F280" s="401"/>
      <c r="G280" s="513"/>
      <c r="H280" s="401"/>
      <c r="I280" s="513"/>
      <c r="J280" s="401"/>
      <c r="K280" s="513"/>
      <c r="L280" s="401"/>
      <c r="M280" s="513"/>
      <c r="N280" s="401"/>
      <c r="O280" s="612">
        <v>0</v>
      </c>
      <c r="P280" s="427"/>
      <c r="Q280" s="245">
        <v>0</v>
      </c>
      <c r="R280" s="401"/>
      <c r="S280" s="513" t="s">
        <v>907</v>
      </c>
      <c r="T280" s="401"/>
      <c r="U280" s="245">
        <v>0</v>
      </c>
      <c r="V280" s="401"/>
      <c r="W280" s="513"/>
      <c r="X280" s="401"/>
      <c r="Y280" s="513"/>
      <c r="Z280" s="401"/>
      <c r="AA280" s="513"/>
      <c r="AB280" s="419"/>
      <c r="AC280" s="513"/>
      <c r="AD280" s="467"/>
      <c r="AE280" s="467"/>
      <c r="AF280" s="419"/>
      <c r="AG280" s="257"/>
      <c r="AH280" s="428"/>
      <c r="AI280" s="428"/>
      <c r="AJ280" s="428"/>
      <c r="AK280" s="267"/>
      <c r="AL280" s="4"/>
    </row>
    <row r="281" spans="1:38" ht="14.25" customHeight="1" x14ac:dyDescent="0.35">
      <c r="A281" s="270"/>
      <c r="B281" s="265"/>
      <c r="C281" s="468" t="s">
        <v>475</v>
      </c>
      <c r="E281" s="468" t="s">
        <v>79</v>
      </c>
      <c r="G281" s="468" t="s">
        <v>65</v>
      </c>
      <c r="I281" s="468" t="s">
        <v>65</v>
      </c>
      <c r="K281" s="468" t="s">
        <v>79</v>
      </c>
      <c r="M281" s="468" t="s">
        <v>79</v>
      </c>
      <c r="O281" s="468" t="s">
        <v>126</v>
      </c>
      <c r="P281" s="468"/>
      <c r="Q281" s="441" t="s">
        <v>203</v>
      </c>
      <c r="R281" s="402"/>
      <c r="S281" s="412" t="s">
        <v>65</v>
      </c>
      <c r="T281" s="402"/>
      <c r="U281" s="412" t="s">
        <v>65</v>
      </c>
      <c r="V281" s="402"/>
      <c r="W281" s="412" t="s">
        <v>65</v>
      </c>
      <c r="X281" s="402"/>
      <c r="Y281" s="412" t="s">
        <v>79</v>
      </c>
      <c r="Z281" s="402"/>
      <c r="AA281" s="412" t="s">
        <v>475</v>
      </c>
      <c r="AB281" s="419"/>
      <c r="AC281" s="412" t="s">
        <v>77</v>
      </c>
      <c r="AD281" s="468"/>
      <c r="AE281" s="468"/>
      <c r="AF281" s="419"/>
      <c r="AG281" s="257"/>
      <c r="AH281" s="428"/>
      <c r="AI281" s="428"/>
      <c r="AJ281" s="428"/>
      <c r="AK281" s="267"/>
      <c r="AL281" s="4"/>
    </row>
    <row r="282" spans="1:38" ht="14.25" customHeight="1" x14ac:dyDescent="0.35">
      <c r="A282" s="270"/>
      <c r="B282" s="265"/>
      <c r="C282" s="468"/>
      <c r="E282" s="468"/>
      <c r="G282" s="468"/>
      <c r="I282" s="468"/>
      <c r="J282" s="453"/>
      <c r="K282" s="468"/>
      <c r="M282" s="468"/>
      <c r="O282" s="468"/>
      <c r="P282" s="468"/>
      <c r="Q282" s="441"/>
      <c r="R282" s="402"/>
      <c r="S282" s="412"/>
      <c r="T282" s="402"/>
      <c r="U282" s="412"/>
      <c r="V282" s="402"/>
      <c r="W282" s="468"/>
      <c r="Y282" s="468"/>
      <c r="AA282" s="468"/>
      <c r="AB282" s="4"/>
      <c r="AC282" s="468"/>
      <c r="AD282" s="468"/>
      <c r="AE282" s="468"/>
      <c r="AF282" s="419"/>
      <c r="AG282" s="257"/>
      <c r="AH282" s="428"/>
      <c r="AI282" s="428"/>
      <c r="AJ282" s="428"/>
      <c r="AK282" s="267"/>
      <c r="AL282" s="4"/>
    </row>
    <row r="283" spans="1:38" ht="14.25" customHeight="1" thickBot="1" x14ac:dyDescent="0.4">
      <c r="A283" s="270"/>
      <c r="B283" s="265"/>
      <c r="C283" s="412"/>
      <c r="D283" s="402"/>
      <c r="E283" s="412"/>
      <c r="F283" s="402"/>
      <c r="G283" s="412"/>
      <c r="H283" s="402"/>
      <c r="I283" s="412"/>
      <c r="J283" s="402"/>
      <c r="K283" s="412"/>
      <c r="L283" s="402"/>
      <c r="M283" s="412"/>
      <c r="N283" s="402"/>
      <c r="O283" s="412"/>
      <c r="P283" s="412"/>
      <c r="Q283" s="421"/>
      <c r="R283" s="402"/>
      <c r="S283" s="412"/>
      <c r="T283" s="402"/>
      <c r="U283" s="412"/>
      <c r="V283" s="402"/>
      <c r="W283" s="412"/>
      <c r="X283" s="402"/>
      <c r="Y283" s="473"/>
      <c r="Z283" s="402"/>
      <c r="AA283" s="473"/>
      <c r="AB283" s="419"/>
      <c r="AC283" s="473"/>
      <c r="AD283" s="473"/>
      <c r="AE283" s="473"/>
      <c r="AF283" s="419"/>
      <c r="AG283" s="257"/>
      <c r="AH283" s="428"/>
      <c r="AI283" s="428"/>
      <c r="AJ283" s="428"/>
      <c r="AK283" s="267"/>
      <c r="AL283" s="4"/>
    </row>
    <row r="284" spans="1:38" ht="14.25" customHeight="1" thickBot="1" x14ac:dyDescent="0.4">
      <c r="A284" s="379"/>
      <c r="B284" s="870" t="s">
        <v>688</v>
      </c>
      <c r="C284" s="871"/>
      <c r="D284" s="871"/>
      <c r="E284" s="871"/>
      <c r="F284" s="871"/>
      <c r="G284" s="871"/>
      <c r="H284" s="871"/>
      <c r="I284" s="871"/>
      <c r="J284" s="871"/>
      <c r="K284" s="871"/>
      <c r="L284" s="871"/>
      <c r="M284" s="871"/>
      <c r="N284" s="871"/>
      <c r="O284" s="871"/>
      <c r="P284" s="871"/>
      <c r="Q284" s="871"/>
      <c r="R284" s="871"/>
      <c r="S284" s="871"/>
      <c r="T284" s="871"/>
      <c r="U284" s="871"/>
      <c r="V284" s="871"/>
      <c r="W284" s="871"/>
      <c r="X284" s="871"/>
      <c r="Y284" s="871"/>
      <c r="Z284" s="871"/>
      <c r="AA284" s="871"/>
      <c r="AB284" s="871"/>
      <c r="AC284" s="872"/>
      <c r="AD284" s="304"/>
      <c r="AE284" s="304"/>
      <c r="AF284" s="380"/>
      <c r="AG284" s="275"/>
      <c r="AH284" s="276"/>
      <c r="AI284" s="276"/>
      <c r="AJ284" s="276"/>
      <c r="AK284" s="284"/>
      <c r="AL284" s="4"/>
    </row>
    <row r="285" spans="1:38" ht="14.25" customHeight="1" x14ac:dyDescent="0.35">
      <c r="A285" s="381"/>
      <c r="B285" s="278"/>
      <c r="C285" s="261"/>
      <c r="D285" s="259"/>
      <c r="E285" s="261"/>
      <c r="F285" s="259"/>
      <c r="G285" s="261"/>
      <c r="H285" s="259"/>
      <c r="I285" s="261"/>
      <c r="J285" s="259"/>
      <c r="K285" s="261"/>
      <c r="L285" s="259"/>
      <c r="M285" s="261"/>
      <c r="N285" s="259"/>
      <c r="O285" s="261"/>
      <c r="P285" s="261"/>
      <c r="Q285" s="285"/>
      <c r="R285" s="259"/>
      <c r="S285" s="261"/>
      <c r="T285" s="259"/>
      <c r="U285" s="261"/>
      <c r="V285" s="259"/>
      <c r="W285" s="261"/>
      <c r="X285" s="259"/>
      <c r="Y285" s="382"/>
      <c r="Z285" s="259"/>
      <c r="AA285" s="384"/>
      <c r="AB285" s="292"/>
      <c r="AC285" s="385" t="s">
        <v>631</v>
      </c>
      <c r="AD285" s="383"/>
      <c r="AE285" s="383"/>
      <c r="AF285" s="292"/>
      <c r="AG285" s="262"/>
      <c r="AH285" s="263"/>
      <c r="AI285" s="263"/>
      <c r="AJ285" s="263"/>
      <c r="AK285" s="264"/>
      <c r="AL285" s="4"/>
    </row>
    <row r="286" spans="1:38" x14ac:dyDescent="0.35">
      <c r="A286" s="265"/>
      <c r="B286" s="265"/>
      <c r="C286" s="412" t="s">
        <v>460</v>
      </c>
      <c r="D286" s="412"/>
      <c r="E286" s="412" t="s">
        <v>477</v>
      </c>
      <c r="F286" s="412"/>
      <c r="G286" s="412" t="s">
        <v>481</v>
      </c>
      <c r="H286" s="412"/>
      <c r="I286" s="412" t="s">
        <v>484</v>
      </c>
      <c r="J286" s="412"/>
      <c r="K286" s="412" t="s">
        <v>487</v>
      </c>
      <c r="L286" s="412"/>
      <c r="M286" s="412" t="s">
        <v>492</v>
      </c>
      <c r="N286" s="412"/>
      <c r="O286" s="412" t="s">
        <v>497</v>
      </c>
      <c r="P286" s="412"/>
      <c r="Q286" s="421" t="s">
        <v>500</v>
      </c>
      <c r="R286" s="412"/>
      <c r="S286" s="412" t="s">
        <v>503</v>
      </c>
      <c r="T286" s="412"/>
      <c r="U286" s="412" t="s">
        <v>507</v>
      </c>
      <c r="V286" s="412"/>
      <c r="W286" s="412" t="s">
        <v>732</v>
      </c>
      <c r="X286" s="412"/>
      <c r="Y286" s="412" t="s">
        <v>482</v>
      </c>
      <c r="Z286" s="412"/>
      <c r="AA286" s="412" t="s">
        <v>473</v>
      </c>
      <c r="AB286" s="412"/>
      <c r="AC286" s="412" t="s">
        <v>733</v>
      </c>
      <c r="AD286" s="468"/>
      <c r="AE286" s="468"/>
      <c r="AF286" s="402"/>
      <c r="AG286" s="266"/>
      <c r="AH286" s="436"/>
      <c r="AI286" s="436"/>
      <c r="AJ286" s="436"/>
      <c r="AK286" s="267"/>
      <c r="AL286" s="4"/>
    </row>
    <row r="287" spans="1:38" x14ac:dyDescent="0.35">
      <c r="A287" s="268"/>
      <c r="B287" s="270"/>
      <c r="C287" s="401" t="e">
        <v>#N/A</v>
      </c>
      <c r="D287" s="401" t="e">
        <v>#N/A</v>
      </c>
      <c r="E287" s="401">
        <v>0</v>
      </c>
      <c r="F287" s="401" t="e">
        <v>#N/A</v>
      </c>
      <c r="G287" s="401">
        <v>0</v>
      </c>
      <c r="H287" s="401" t="e">
        <v>#N/A</v>
      </c>
      <c r="I287" s="401">
        <v>0</v>
      </c>
      <c r="J287" s="401" t="e">
        <v>#N/A</v>
      </c>
      <c r="K287" s="401">
        <v>0</v>
      </c>
      <c r="L287" s="401" t="e">
        <v>#N/A</v>
      </c>
      <c r="M287" s="401">
        <v>0</v>
      </c>
      <c r="N287" s="401" t="e">
        <v>#N/A</v>
      </c>
      <c r="O287" s="401">
        <v>0</v>
      </c>
      <c r="P287" s="401"/>
      <c r="Q287" s="423">
        <v>0</v>
      </c>
      <c r="R287" s="401"/>
      <c r="S287" s="401">
        <v>0</v>
      </c>
      <c r="T287" s="401"/>
      <c r="U287" s="401">
        <v>0</v>
      </c>
      <c r="V287" s="401"/>
      <c r="W287" s="401">
        <v>0</v>
      </c>
      <c r="X287" s="401"/>
      <c r="Y287" s="401">
        <v>0</v>
      </c>
      <c r="Z287" s="401"/>
      <c r="AA287" s="401">
        <v>0</v>
      </c>
      <c r="AB287" s="419"/>
      <c r="AC287" s="401">
        <v>0</v>
      </c>
      <c r="AD287" s="255"/>
      <c r="AE287" s="255"/>
      <c r="AF287" s="419"/>
      <c r="AG287" s="269"/>
      <c r="AH287" s="437"/>
      <c r="AI287" s="438"/>
      <c r="AJ287" s="438"/>
      <c r="AK287" s="267"/>
      <c r="AL287" s="4"/>
    </row>
    <row r="288" spans="1:38" s="255" customFormat="1" ht="15" thickBot="1" x14ac:dyDescent="0.4">
      <c r="A288" s="270">
        <v>333</v>
      </c>
      <c r="B288" s="270"/>
      <c r="C288" s="401">
        <v>334</v>
      </c>
      <c r="D288" s="401"/>
      <c r="E288" s="401">
        <v>335</v>
      </c>
      <c r="F288" s="401"/>
      <c r="G288" s="401">
        <v>336</v>
      </c>
      <c r="H288" s="401"/>
      <c r="I288" s="401">
        <v>337</v>
      </c>
      <c r="J288" s="401"/>
      <c r="K288" s="401">
        <v>338</v>
      </c>
      <c r="L288" s="401"/>
      <c r="M288" s="401">
        <v>339</v>
      </c>
      <c r="N288" s="401"/>
      <c r="O288" s="401">
        <v>340</v>
      </c>
      <c r="P288" s="401"/>
      <c r="Q288" s="423">
        <v>341</v>
      </c>
      <c r="R288" s="401"/>
      <c r="S288" s="401">
        <v>342</v>
      </c>
      <c r="T288" s="401"/>
      <c r="U288" s="401">
        <v>343</v>
      </c>
      <c r="V288" s="401"/>
      <c r="W288" s="401">
        <v>344</v>
      </c>
      <c r="X288" s="401"/>
      <c r="Y288" s="401">
        <v>345</v>
      </c>
      <c r="Z288" s="401"/>
      <c r="AA288" s="401">
        <v>346</v>
      </c>
      <c r="AB288" s="471"/>
      <c r="AC288" s="401">
        <v>347</v>
      </c>
      <c r="AF288" s="471"/>
      <c r="AG288" s="269"/>
      <c r="AH288" s="437"/>
      <c r="AI288" s="439"/>
      <c r="AJ288" s="439"/>
      <c r="AK288" s="267"/>
      <c r="AL288" s="279"/>
    </row>
    <row r="289" spans="1:38" ht="15" thickBot="1" x14ac:dyDescent="0.4">
      <c r="A289" s="270"/>
      <c r="B289" s="360">
        <v>423.00400000000002</v>
      </c>
      <c r="C289" s="828"/>
      <c r="D289" s="415">
        <v>345</v>
      </c>
      <c r="E289" s="828"/>
      <c r="F289" s="415">
        <v>381.40300000000002</v>
      </c>
      <c r="G289" s="828"/>
      <c r="H289" s="415">
        <v>396.00200000000001</v>
      </c>
      <c r="I289" s="828"/>
      <c r="J289" s="415">
        <v>371</v>
      </c>
      <c r="K289" s="828"/>
      <c r="L289" s="415">
        <v>329</v>
      </c>
      <c r="M289" s="828"/>
      <c r="N289" s="415">
        <v>366</v>
      </c>
      <c r="O289" s="828"/>
      <c r="P289" s="415">
        <v>340</v>
      </c>
      <c r="Q289" s="828"/>
      <c r="R289" s="415">
        <v>347</v>
      </c>
      <c r="S289" s="828"/>
      <c r="T289" s="415">
        <v>352</v>
      </c>
      <c r="U289" s="828"/>
      <c r="V289" s="415">
        <v>381</v>
      </c>
      <c r="W289" s="828"/>
      <c r="X289" s="415">
        <v>389.73399999999998</v>
      </c>
      <c r="Y289" s="828"/>
      <c r="Z289" s="415">
        <v>374.99799999999999</v>
      </c>
      <c r="AA289" s="828"/>
      <c r="AB289" s="415">
        <v>365.99799999999999</v>
      </c>
      <c r="AC289" s="828"/>
      <c r="AD289" s="467"/>
      <c r="AE289" s="467"/>
      <c r="AF289" s="419"/>
      <c r="AG289" s="256">
        <v>14</v>
      </c>
      <c r="AH289" s="243">
        <v>14</v>
      </c>
      <c r="AI289" s="243">
        <v>9</v>
      </c>
      <c r="AJ289" s="580"/>
      <c r="AK289" s="244"/>
      <c r="AL289" s="4"/>
    </row>
    <row r="290" spans="1:38" x14ac:dyDescent="0.35">
      <c r="A290" s="270"/>
      <c r="B290" s="265"/>
      <c r="C290" s="829"/>
      <c r="D290" s="402"/>
      <c r="E290" s="829"/>
      <c r="F290" s="402"/>
      <c r="G290" s="829"/>
      <c r="H290" s="402"/>
      <c r="I290" s="829"/>
      <c r="J290" s="402"/>
      <c r="K290" s="829"/>
      <c r="L290" s="402"/>
      <c r="M290" s="829"/>
      <c r="N290" s="402"/>
      <c r="O290" s="829"/>
      <c r="P290" s="427"/>
      <c r="Q290" s="829"/>
      <c r="R290" s="402"/>
      <c r="S290" s="829"/>
      <c r="T290" s="402"/>
      <c r="U290" s="829"/>
      <c r="V290" s="402"/>
      <c r="W290" s="829"/>
      <c r="X290" s="402"/>
      <c r="Y290" s="829"/>
      <c r="Z290" s="402"/>
      <c r="AA290" s="829"/>
      <c r="AB290" s="419"/>
      <c r="AC290" s="829"/>
      <c r="AD290" s="467"/>
      <c r="AE290" s="467"/>
      <c r="AF290" s="419"/>
      <c r="AG290" s="257"/>
      <c r="AH290" s="428"/>
      <c r="AI290" s="428"/>
      <c r="AJ290" s="428"/>
      <c r="AK290" s="267"/>
      <c r="AL290" s="4"/>
    </row>
    <row r="291" spans="1:38" ht="6" customHeight="1" x14ac:dyDescent="0.35">
      <c r="A291" s="270"/>
      <c r="B291" s="265"/>
      <c r="C291" s="513"/>
      <c r="D291" s="401"/>
      <c r="E291" s="513"/>
      <c r="F291" s="401"/>
      <c r="G291" s="513"/>
      <c r="H291" s="401"/>
      <c r="I291" s="513"/>
      <c r="J291" s="401"/>
      <c r="K291" s="513"/>
      <c r="L291" s="401"/>
      <c r="M291" s="513"/>
      <c r="N291" s="401"/>
      <c r="O291" s="513"/>
      <c r="P291" s="427"/>
      <c r="Q291" s="513"/>
      <c r="R291" s="401"/>
      <c r="S291" s="513"/>
      <c r="T291" s="401"/>
      <c r="U291" s="513"/>
      <c r="V291" s="401"/>
      <c r="W291" s="513"/>
      <c r="X291" s="401"/>
      <c r="Y291" s="513"/>
      <c r="Z291" s="401"/>
      <c r="AA291" s="513"/>
      <c r="AB291" s="419"/>
      <c r="AC291" s="513"/>
      <c r="AD291" s="467"/>
      <c r="AE291" s="467"/>
      <c r="AF291" s="419"/>
      <c r="AG291" s="257"/>
      <c r="AH291" s="428"/>
      <c r="AI291" s="428"/>
      <c r="AJ291" s="428"/>
      <c r="AK291" s="267"/>
      <c r="AL291" s="4"/>
    </row>
    <row r="292" spans="1:38" ht="14.25" customHeight="1" x14ac:dyDescent="0.35">
      <c r="A292" s="270"/>
      <c r="B292" s="265"/>
      <c r="C292" s="412" t="s">
        <v>77</v>
      </c>
      <c r="D292" s="402"/>
      <c r="E292" s="412" t="s">
        <v>65</v>
      </c>
      <c r="F292" s="402"/>
      <c r="G292" s="412" t="s">
        <v>126</v>
      </c>
      <c r="H292" s="402"/>
      <c r="I292" s="412" t="s">
        <v>77</v>
      </c>
      <c r="J292" s="402"/>
      <c r="K292" s="412" t="s">
        <v>65</v>
      </c>
      <c r="L292" s="402"/>
      <c r="M292" s="412" t="s">
        <v>65</v>
      </c>
      <c r="N292" s="402"/>
      <c r="O292" s="412" t="s">
        <v>77</v>
      </c>
      <c r="P292" s="412"/>
      <c r="Q292" s="421" t="s">
        <v>79</v>
      </c>
      <c r="R292" s="402"/>
      <c r="S292" s="412" t="s">
        <v>79</v>
      </c>
      <c r="T292" s="402"/>
      <c r="U292" s="412" t="s">
        <v>65</v>
      </c>
      <c r="V292" s="402"/>
      <c r="W292" s="412" t="s">
        <v>65</v>
      </c>
      <c r="X292" s="402"/>
      <c r="Y292" s="412" t="s">
        <v>126</v>
      </c>
      <c r="Z292" s="402"/>
      <c r="AA292" s="412" t="s">
        <v>65</v>
      </c>
      <c r="AB292" s="419"/>
      <c r="AC292" s="412" t="s">
        <v>63</v>
      </c>
      <c r="AD292" s="468"/>
      <c r="AE292" s="468"/>
      <c r="AF292" s="419"/>
      <c r="AG292" s="257"/>
      <c r="AH292" s="428"/>
      <c r="AI292" s="428"/>
      <c r="AJ292" s="428"/>
      <c r="AK292" s="267"/>
      <c r="AL292" s="4"/>
    </row>
    <row r="293" spans="1:38" ht="14.25" customHeight="1" x14ac:dyDescent="0.35">
      <c r="A293" s="270"/>
      <c r="B293" s="265"/>
      <c r="C293" s="468"/>
      <c r="D293" s="402"/>
      <c r="E293" s="412"/>
      <c r="F293" s="402"/>
      <c r="G293" s="412"/>
      <c r="H293" s="402"/>
      <c r="I293" s="412"/>
      <c r="J293" s="402"/>
      <c r="K293" s="412"/>
      <c r="L293" s="402"/>
      <c r="M293" s="412"/>
      <c r="N293" s="402"/>
      <c r="O293" s="412"/>
      <c r="P293" s="412"/>
      <c r="Q293" s="421"/>
      <c r="R293" s="402"/>
      <c r="S293" s="412"/>
      <c r="T293" s="402"/>
      <c r="U293" s="412"/>
      <c r="V293" s="402"/>
      <c r="W293" s="412"/>
      <c r="X293" s="402"/>
      <c r="Y293" s="412"/>
      <c r="Z293" s="402"/>
      <c r="AA293" s="412"/>
      <c r="AB293" s="419"/>
      <c r="AC293" s="412" t="s">
        <v>634</v>
      </c>
      <c r="AD293" s="468"/>
      <c r="AE293" s="468"/>
      <c r="AF293" s="419"/>
      <c r="AG293" s="257"/>
      <c r="AH293" s="428"/>
      <c r="AI293" s="428"/>
      <c r="AJ293" s="428"/>
      <c r="AK293" s="267"/>
      <c r="AL293" s="4"/>
    </row>
    <row r="294" spans="1:38" ht="14.25" customHeight="1" thickBot="1" x14ac:dyDescent="0.4">
      <c r="A294" s="270"/>
      <c r="B294" s="265"/>
      <c r="C294" s="412"/>
      <c r="D294" s="402"/>
      <c r="E294" s="412"/>
      <c r="F294" s="402"/>
      <c r="G294" s="412"/>
      <c r="H294" s="402"/>
      <c r="I294" s="412"/>
      <c r="J294" s="402"/>
      <c r="K294" s="412"/>
      <c r="L294" s="402"/>
      <c r="M294" s="412"/>
      <c r="N294" s="402"/>
      <c r="O294" s="412"/>
      <c r="P294" s="412"/>
      <c r="Q294" s="421"/>
      <c r="R294" s="402"/>
      <c r="S294" s="412"/>
      <c r="T294" s="402"/>
      <c r="U294" s="412"/>
      <c r="V294" s="402"/>
      <c r="W294" s="412"/>
      <c r="X294" s="402"/>
      <c r="Y294" s="473"/>
      <c r="Z294" s="402"/>
      <c r="AA294" s="473"/>
      <c r="AB294" s="419"/>
      <c r="AC294" s="473"/>
      <c r="AD294" s="472"/>
      <c r="AE294" s="472"/>
      <c r="AF294" s="419"/>
      <c r="AG294" s="257"/>
      <c r="AH294" s="428"/>
      <c r="AI294" s="428"/>
      <c r="AJ294" s="428"/>
      <c r="AK294" s="267"/>
      <c r="AL294" s="4"/>
    </row>
    <row r="295" spans="1:38" ht="14.25" customHeight="1" thickBot="1" x14ac:dyDescent="0.4">
      <c r="A295" s="379"/>
      <c r="B295" s="870" t="s">
        <v>688</v>
      </c>
      <c r="C295" s="871"/>
      <c r="D295" s="871"/>
      <c r="E295" s="871"/>
      <c r="F295" s="871"/>
      <c r="G295" s="871"/>
      <c r="H295" s="871"/>
      <c r="I295" s="871"/>
      <c r="J295" s="871"/>
      <c r="K295" s="871"/>
      <c r="L295" s="871"/>
      <c r="M295" s="871"/>
      <c r="N295" s="871"/>
      <c r="O295" s="871"/>
      <c r="P295" s="871"/>
      <c r="Q295" s="871"/>
      <c r="R295" s="871"/>
      <c r="S295" s="871"/>
      <c r="T295" s="871"/>
      <c r="U295" s="871"/>
      <c r="V295" s="871"/>
      <c r="W295" s="871"/>
      <c r="X295" s="871"/>
      <c r="Y295" s="871"/>
      <c r="Z295" s="871"/>
      <c r="AA295" s="871"/>
      <c r="AB295" s="871"/>
      <c r="AC295" s="872"/>
      <c r="AD295" s="304"/>
      <c r="AE295" s="304"/>
      <c r="AF295" s="380"/>
      <c r="AG295" s="275"/>
      <c r="AH295" s="276"/>
      <c r="AI295" s="276"/>
      <c r="AJ295" s="276"/>
      <c r="AK295" s="284"/>
      <c r="AL295" s="4"/>
    </row>
    <row r="296" spans="1:38" x14ac:dyDescent="0.35">
      <c r="A296" s="278"/>
      <c r="B296" s="278"/>
      <c r="C296" s="261"/>
      <c r="D296" s="261"/>
      <c r="E296" s="384"/>
      <c r="F296" s="373"/>
      <c r="G296" s="384"/>
      <c r="H296" s="261"/>
      <c r="I296" s="261"/>
      <c r="J296" s="261"/>
      <c r="K296" s="261"/>
      <c r="L296" s="261"/>
      <c r="M296" s="261"/>
      <c r="N296" s="261"/>
      <c r="O296" s="261"/>
      <c r="P296" s="261"/>
      <c r="Q296" s="285"/>
      <c r="R296" s="261"/>
      <c r="S296" s="261"/>
      <c r="T296" s="261"/>
      <c r="U296" s="261"/>
      <c r="V296" s="261"/>
      <c r="W296" s="261"/>
      <c r="X296" s="261"/>
      <c r="Y296" s="261"/>
      <c r="Z296" s="261"/>
      <c r="AA296" s="261"/>
      <c r="AB296" s="259"/>
      <c r="AC296" s="295"/>
      <c r="AD296" s="312"/>
      <c r="AE296" s="312"/>
      <c r="AF296" s="295"/>
      <c r="AG296" s="262"/>
      <c r="AH296" s="263"/>
      <c r="AI296" s="386"/>
      <c r="AJ296" s="386"/>
      <c r="AK296" s="387"/>
      <c r="AL296" s="4"/>
    </row>
    <row r="297" spans="1:38" x14ac:dyDescent="0.35">
      <c r="A297" s="265"/>
      <c r="B297" s="265"/>
      <c r="C297" s="412" t="s">
        <v>501</v>
      </c>
      <c r="D297" s="412"/>
      <c r="E297" s="412" t="s">
        <v>532</v>
      </c>
      <c r="F297" s="412"/>
      <c r="G297" s="412" t="s">
        <v>541</v>
      </c>
      <c r="H297" s="412"/>
      <c r="I297" s="412" t="s">
        <v>734</v>
      </c>
      <c r="J297" s="412"/>
      <c r="K297" s="412" t="s">
        <v>542</v>
      </c>
      <c r="L297" s="412"/>
      <c r="M297" s="412" t="s">
        <v>553</v>
      </c>
      <c r="N297" s="412"/>
      <c r="O297" s="412" t="s">
        <v>735</v>
      </c>
      <c r="P297" s="412"/>
      <c r="Q297" s="421" t="s">
        <v>551</v>
      </c>
      <c r="R297" s="412"/>
      <c r="S297" s="412" t="s">
        <v>736</v>
      </c>
      <c r="T297" s="412"/>
      <c r="U297" s="412" t="s">
        <v>543</v>
      </c>
      <c r="V297" s="412"/>
      <c r="W297" s="412" t="s">
        <v>530</v>
      </c>
      <c r="X297" s="412"/>
      <c r="Y297" s="412" t="s">
        <v>737</v>
      </c>
      <c r="Z297" s="412"/>
      <c r="AA297" s="412" t="s">
        <v>738</v>
      </c>
      <c r="AB297" s="412"/>
      <c r="AC297" s="412" t="s">
        <v>739</v>
      </c>
      <c r="AD297" s="468"/>
      <c r="AE297" s="468"/>
      <c r="AF297" s="402"/>
      <c r="AG297" s="266"/>
      <c r="AH297" s="436"/>
      <c r="AI297" s="436"/>
      <c r="AJ297" s="436"/>
      <c r="AK297" s="267"/>
      <c r="AL297" s="4"/>
    </row>
    <row r="298" spans="1:38" x14ac:dyDescent="0.35">
      <c r="A298" s="268"/>
      <c r="B298" s="270"/>
      <c r="C298" s="401">
        <v>0</v>
      </c>
      <c r="D298" s="401" t="e">
        <v>#N/A</v>
      </c>
      <c r="E298" s="401">
        <v>0</v>
      </c>
      <c r="F298" s="401" t="e">
        <v>#N/A</v>
      </c>
      <c r="G298" s="401">
        <v>0</v>
      </c>
      <c r="H298" s="401" t="e">
        <v>#N/A</v>
      </c>
      <c r="I298" s="401">
        <v>0</v>
      </c>
      <c r="J298" s="401" t="e">
        <v>#N/A</v>
      </c>
      <c r="K298" s="401">
        <v>0</v>
      </c>
      <c r="L298" s="401" t="e">
        <v>#N/A</v>
      </c>
      <c r="M298" s="401">
        <v>0</v>
      </c>
      <c r="N298" s="401" t="e">
        <v>#N/A</v>
      </c>
      <c r="O298" s="401">
        <v>0</v>
      </c>
      <c r="P298" s="401"/>
      <c r="Q298" s="423">
        <v>0</v>
      </c>
      <c r="R298" s="401"/>
      <c r="S298" s="401">
        <v>0</v>
      </c>
      <c r="T298" s="401"/>
      <c r="U298" s="401">
        <v>0</v>
      </c>
      <c r="V298" s="401"/>
      <c r="W298" s="401">
        <v>0</v>
      </c>
      <c r="X298" s="401"/>
      <c r="Y298" s="401" t="e">
        <v>#N/A</v>
      </c>
      <c r="Z298" s="401"/>
      <c r="AA298" s="401" t="e">
        <v>#N/A</v>
      </c>
      <c r="AB298" s="419"/>
      <c r="AC298" s="401" t="e">
        <v>#N/A</v>
      </c>
      <c r="AD298" s="255"/>
      <c r="AE298" s="255"/>
      <c r="AF298" s="419"/>
      <c r="AG298" s="269"/>
      <c r="AH298" s="437"/>
      <c r="AI298" s="438"/>
      <c r="AJ298" s="438"/>
      <c r="AK298" s="267"/>
      <c r="AL298" s="4"/>
    </row>
    <row r="299" spans="1:38" s="255" customFormat="1" ht="15" thickBot="1" x14ac:dyDescent="0.4">
      <c r="A299" s="270">
        <v>347</v>
      </c>
      <c r="B299" s="270"/>
      <c r="C299" s="401">
        <v>348</v>
      </c>
      <c r="D299" s="401"/>
      <c r="E299" s="401">
        <v>349</v>
      </c>
      <c r="F299" s="401"/>
      <c r="G299" s="401">
        <v>350</v>
      </c>
      <c r="H299" s="401"/>
      <c r="I299" s="401">
        <v>351</v>
      </c>
      <c r="J299" s="401"/>
      <c r="K299" s="401">
        <v>352</v>
      </c>
      <c r="L299" s="401"/>
      <c r="M299" s="401">
        <v>353</v>
      </c>
      <c r="N299" s="401"/>
      <c r="O299" s="401">
        <v>354</v>
      </c>
      <c r="P299" s="401"/>
      <c r="Q299" s="423">
        <v>355</v>
      </c>
      <c r="R299" s="401"/>
      <c r="S299" s="401">
        <v>356</v>
      </c>
      <c r="T299" s="401"/>
      <c r="U299" s="401">
        <v>357</v>
      </c>
      <c r="V299" s="401"/>
      <c r="W299" s="401">
        <v>358</v>
      </c>
      <c r="X299" s="401"/>
      <c r="Y299" s="401">
        <v>359</v>
      </c>
      <c r="Z299" s="401"/>
      <c r="AA299" s="401">
        <v>360</v>
      </c>
      <c r="AB299" s="471"/>
      <c r="AC299" s="401">
        <v>361</v>
      </c>
      <c r="AF299" s="471"/>
      <c r="AG299" s="269"/>
      <c r="AH299" s="437"/>
      <c r="AI299" s="439"/>
      <c r="AJ299" s="439"/>
      <c r="AK299" s="267"/>
      <c r="AL299" s="279"/>
    </row>
    <row r="300" spans="1:38" ht="15" thickBot="1" x14ac:dyDescent="0.4">
      <c r="A300" s="270"/>
      <c r="B300" s="360">
        <v>464</v>
      </c>
      <c r="C300" s="828"/>
      <c r="D300" s="415">
        <v>352.00400000000002</v>
      </c>
      <c r="E300" s="828"/>
      <c r="F300" s="415">
        <v>330</v>
      </c>
      <c r="G300" s="828"/>
      <c r="H300" s="415">
        <v>378.94</v>
      </c>
      <c r="I300" s="830" t="s">
        <v>235</v>
      </c>
      <c r="J300" s="415">
        <v>365</v>
      </c>
      <c r="K300" s="828"/>
      <c r="L300" s="415">
        <v>406</v>
      </c>
      <c r="M300" s="828"/>
      <c r="N300" s="415">
        <v>408.99900000000002</v>
      </c>
      <c r="O300" s="830" t="s">
        <v>235</v>
      </c>
      <c r="P300" s="415">
        <v>383.00099999999998</v>
      </c>
      <c r="Q300" s="828"/>
      <c r="R300" s="415">
        <v>311</v>
      </c>
      <c r="S300" s="828"/>
      <c r="T300" s="415">
        <v>360</v>
      </c>
      <c r="U300" s="828"/>
      <c r="V300" s="415">
        <v>378</v>
      </c>
      <c r="W300" s="828"/>
      <c r="X300" s="415">
        <v>339</v>
      </c>
      <c r="Y300" s="830" t="s">
        <v>235</v>
      </c>
      <c r="Z300" s="415">
        <v>329</v>
      </c>
      <c r="AA300" s="828"/>
      <c r="AB300" s="415">
        <v>340.12099999999998</v>
      </c>
      <c r="AC300" s="828"/>
      <c r="AD300" s="467"/>
      <c r="AE300" s="467"/>
      <c r="AF300" s="419"/>
      <c r="AG300" s="256">
        <v>11</v>
      </c>
      <c r="AH300" s="243">
        <v>9</v>
      </c>
      <c r="AI300" s="243">
        <v>9</v>
      </c>
      <c r="AJ300" s="580"/>
      <c r="AK300" s="244"/>
      <c r="AL300" s="4"/>
    </row>
    <row r="301" spans="1:38" x14ac:dyDescent="0.35">
      <c r="A301" s="270"/>
      <c r="B301" s="265"/>
      <c r="C301" s="829"/>
      <c r="D301" s="402"/>
      <c r="E301" s="829"/>
      <c r="F301" s="402"/>
      <c r="G301" s="829"/>
      <c r="H301" s="402"/>
      <c r="I301" s="831"/>
      <c r="J301" s="402"/>
      <c r="K301" s="829"/>
      <c r="L301" s="402"/>
      <c r="M301" s="829"/>
      <c r="N301" s="402"/>
      <c r="O301" s="831"/>
      <c r="P301" s="427"/>
      <c r="Q301" s="829"/>
      <c r="R301" s="402"/>
      <c r="S301" s="829"/>
      <c r="T301" s="402"/>
      <c r="U301" s="829"/>
      <c r="V301" s="402"/>
      <c r="W301" s="829"/>
      <c r="X301" s="402"/>
      <c r="Y301" s="831"/>
      <c r="Z301" s="402"/>
      <c r="AA301" s="829"/>
      <c r="AB301" s="419"/>
      <c r="AC301" s="829"/>
      <c r="AD301" s="467"/>
      <c r="AE301" s="467"/>
      <c r="AF301" s="419"/>
      <c r="AG301" s="257"/>
      <c r="AH301" s="428"/>
      <c r="AI301" s="428"/>
      <c r="AJ301" s="428"/>
      <c r="AK301" s="267"/>
      <c r="AL301" s="4"/>
    </row>
    <row r="302" spans="1:38" ht="6" customHeight="1" x14ac:dyDescent="0.35">
      <c r="A302" s="270"/>
      <c r="B302" s="265"/>
      <c r="C302" s="513"/>
      <c r="D302" s="401"/>
      <c r="E302" s="513"/>
      <c r="F302" s="401"/>
      <c r="G302" s="513"/>
      <c r="H302" s="401"/>
      <c r="I302" s="245">
        <v>0</v>
      </c>
      <c r="J302" s="401"/>
      <c r="K302" s="513"/>
      <c r="L302" s="401"/>
      <c r="M302" s="513"/>
      <c r="N302" s="401"/>
      <c r="O302" s="245">
        <v>0</v>
      </c>
      <c r="P302" s="427"/>
      <c r="Q302" s="513"/>
      <c r="R302" s="401"/>
      <c r="S302" s="245">
        <v>0</v>
      </c>
      <c r="T302" s="401"/>
      <c r="U302" s="513"/>
      <c r="V302" s="401"/>
      <c r="W302" s="245">
        <v>0</v>
      </c>
      <c r="X302" s="401"/>
      <c r="Y302" s="245">
        <v>0</v>
      </c>
      <c r="Z302" s="401"/>
      <c r="AA302" s="513" t="s">
        <v>908</v>
      </c>
      <c r="AB302" s="419"/>
      <c r="AC302" s="513"/>
      <c r="AD302" s="467"/>
      <c r="AE302" s="467"/>
      <c r="AF302" s="419"/>
      <c r="AG302" s="257"/>
      <c r="AH302" s="428"/>
      <c r="AI302" s="428"/>
      <c r="AJ302" s="428"/>
      <c r="AK302" s="267"/>
      <c r="AL302" s="4"/>
    </row>
    <row r="303" spans="1:38" ht="14.25" customHeight="1" x14ac:dyDescent="0.35">
      <c r="A303" s="270"/>
      <c r="B303" s="265"/>
      <c r="C303" s="412" t="s">
        <v>77</v>
      </c>
      <c r="D303" s="402"/>
      <c r="E303" s="412" t="s">
        <v>79</v>
      </c>
      <c r="F303" s="402"/>
      <c r="G303" s="412" t="s">
        <v>65</v>
      </c>
      <c r="H303" s="402"/>
      <c r="I303" s="412" t="s">
        <v>150</v>
      </c>
      <c r="J303" s="402"/>
      <c r="K303" s="412" t="s">
        <v>77</v>
      </c>
      <c r="L303" s="402"/>
      <c r="M303" s="412" t="s">
        <v>77</v>
      </c>
      <c r="N303" s="402"/>
      <c r="O303" s="412" t="s">
        <v>65</v>
      </c>
      <c r="P303" s="412"/>
      <c r="Q303" s="421" t="s">
        <v>79</v>
      </c>
      <c r="R303" s="402"/>
      <c r="S303" s="412" t="s">
        <v>65</v>
      </c>
      <c r="T303" s="402"/>
      <c r="U303" s="412" t="s">
        <v>65</v>
      </c>
      <c r="V303" s="402"/>
      <c r="W303" s="412" t="s">
        <v>65</v>
      </c>
      <c r="X303" s="402"/>
      <c r="Y303" s="412" t="s">
        <v>65</v>
      </c>
      <c r="Z303" s="402"/>
      <c r="AA303" s="412" t="s">
        <v>77</v>
      </c>
      <c r="AB303" s="419"/>
      <c r="AC303" s="412" t="s">
        <v>740</v>
      </c>
      <c r="AD303" s="468"/>
      <c r="AE303" s="468"/>
      <c r="AF303" s="419"/>
      <c r="AG303" s="257"/>
      <c r="AH303" s="428"/>
      <c r="AI303" s="428"/>
      <c r="AJ303" s="428"/>
      <c r="AK303" s="267"/>
      <c r="AL303" s="4"/>
    </row>
    <row r="304" spans="1:38" ht="14.25" customHeight="1" x14ac:dyDescent="0.35">
      <c r="A304" s="270"/>
      <c r="B304" s="265"/>
      <c r="C304" s="412"/>
      <c r="D304" s="402"/>
      <c r="E304" s="412"/>
      <c r="F304" s="402"/>
      <c r="G304" s="412"/>
      <c r="H304" s="402"/>
      <c r="I304" s="412"/>
      <c r="J304" s="402"/>
      <c r="K304" s="412"/>
      <c r="L304" s="402"/>
      <c r="M304" s="412"/>
      <c r="N304" s="402"/>
      <c r="O304" s="412"/>
      <c r="P304" s="412"/>
      <c r="Q304" s="421"/>
      <c r="R304" s="402"/>
      <c r="S304" s="412"/>
      <c r="T304" s="402"/>
      <c r="U304" s="412"/>
      <c r="V304" s="402"/>
      <c r="W304" s="412"/>
      <c r="X304" s="402"/>
      <c r="Y304" s="412"/>
      <c r="Z304" s="402"/>
      <c r="AA304" s="412"/>
      <c r="AB304" s="419"/>
      <c r="AC304" s="412"/>
      <c r="AD304" s="468"/>
      <c r="AE304" s="468"/>
      <c r="AF304" s="419"/>
      <c r="AG304" s="257"/>
      <c r="AH304" s="428"/>
      <c r="AI304" s="428"/>
      <c r="AJ304" s="428"/>
      <c r="AK304" s="267"/>
      <c r="AL304" s="4"/>
    </row>
    <row r="305" spans="1:38" ht="14.25" customHeight="1" thickBot="1" x14ac:dyDescent="0.4">
      <c r="A305" s="270"/>
      <c r="B305" s="265"/>
      <c r="C305" s="412"/>
      <c r="D305" s="402"/>
      <c r="E305" s="412"/>
      <c r="F305" s="402"/>
      <c r="G305" s="412"/>
      <c r="H305" s="402"/>
      <c r="I305" s="412"/>
      <c r="J305" s="402"/>
      <c r="K305" s="412"/>
      <c r="L305" s="402"/>
      <c r="M305" s="412"/>
      <c r="N305" s="402"/>
      <c r="O305" s="412"/>
      <c r="P305" s="412"/>
      <c r="Q305" s="421"/>
      <c r="R305" s="402"/>
      <c r="S305" s="412"/>
      <c r="T305" s="402"/>
      <c r="U305" s="412"/>
      <c r="V305" s="402"/>
      <c r="W305" s="412"/>
      <c r="X305" s="402"/>
      <c r="Y305" s="412"/>
      <c r="Z305" s="402"/>
      <c r="AA305" s="412"/>
      <c r="AB305" s="419"/>
      <c r="AC305" s="412"/>
      <c r="AD305" s="468"/>
      <c r="AE305" s="468"/>
      <c r="AF305" s="419"/>
      <c r="AG305" s="257"/>
      <c r="AH305" s="428"/>
      <c r="AI305" s="428"/>
      <c r="AJ305" s="428"/>
      <c r="AK305" s="267"/>
      <c r="AL305" s="4"/>
    </row>
    <row r="306" spans="1:38" ht="14.25" customHeight="1" thickBot="1" x14ac:dyDescent="0.4">
      <c r="A306" s="379"/>
      <c r="B306" s="870" t="s">
        <v>688</v>
      </c>
      <c r="C306" s="871"/>
      <c r="D306" s="871"/>
      <c r="E306" s="871"/>
      <c r="F306" s="871"/>
      <c r="G306" s="871"/>
      <c r="H306" s="871"/>
      <c r="I306" s="871"/>
      <c r="J306" s="871"/>
      <c r="K306" s="871"/>
      <c r="L306" s="871"/>
      <c r="M306" s="871"/>
      <c r="N306" s="871"/>
      <c r="O306" s="871"/>
      <c r="P306" s="871"/>
      <c r="Q306" s="871"/>
      <c r="R306" s="871"/>
      <c r="S306" s="871"/>
      <c r="T306" s="871"/>
      <c r="U306" s="871"/>
      <c r="V306" s="871"/>
      <c r="W306" s="871"/>
      <c r="X306" s="871"/>
      <c r="Y306" s="871"/>
      <c r="Z306" s="871"/>
      <c r="AA306" s="871"/>
      <c r="AB306" s="871"/>
      <c r="AC306" s="872"/>
      <c r="AD306" s="304"/>
      <c r="AE306" s="304"/>
      <c r="AF306" s="380"/>
      <c r="AG306" s="617"/>
      <c r="AH306" s="618"/>
      <c r="AI306" s="618"/>
      <c r="AJ306" s="618"/>
      <c r="AK306" s="619"/>
      <c r="AL306" s="4"/>
    </row>
    <row r="307" spans="1:38" ht="14.25" customHeight="1" x14ac:dyDescent="0.35">
      <c r="A307" s="401"/>
      <c r="B307" s="268" t="s">
        <v>711</v>
      </c>
      <c r="C307" s="412"/>
      <c r="D307" s="402"/>
      <c r="E307" s="412"/>
      <c r="F307" s="402"/>
      <c r="G307" s="412"/>
      <c r="H307" s="402"/>
      <c r="I307" s="412"/>
      <c r="J307" s="402"/>
      <c r="K307" s="412"/>
      <c r="L307" s="402"/>
      <c r="M307" s="412"/>
      <c r="N307" s="402"/>
      <c r="O307" s="412"/>
      <c r="P307" s="412"/>
      <c r="Q307" s="476" t="s">
        <v>631</v>
      </c>
      <c r="R307" s="402"/>
      <c r="S307" s="412"/>
      <c r="T307" s="402"/>
      <c r="U307" s="412"/>
      <c r="V307" s="402"/>
      <c r="W307" s="412"/>
      <c r="X307" s="402" t="s">
        <v>782</v>
      </c>
      <c r="Y307" s="412"/>
      <c r="Z307" s="402"/>
      <c r="AA307" s="412"/>
      <c r="AB307" s="419"/>
      <c r="AC307" s="412"/>
      <c r="AD307" s="468"/>
      <c r="AE307" s="468"/>
      <c r="AF307" s="419"/>
      <c r="AG307" s="257"/>
      <c r="AH307" s="428"/>
      <c r="AI307" s="428"/>
      <c r="AJ307" s="428"/>
      <c r="AK307" s="267"/>
      <c r="AL307" s="4"/>
    </row>
    <row r="308" spans="1:38" ht="15" thickBot="1" x14ac:dyDescent="0.4">
      <c r="A308" s="402"/>
      <c r="B308" s="265"/>
      <c r="C308" s="412" t="s">
        <v>741</v>
      </c>
      <c r="D308" s="412"/>
      <c r="E308" s="412" t="s">
        <v>742</v>
      </c>
      <c r="F308" s="412"/>
      <c r="G308" s="412" t="s">
        <v>743</v>
      </c>
      <c r="H308" s="412"/>
      <c r="I308" s="412" t="s">
        <v>744</v>
      </c>
      <c r="J308" s="412"/>
      <c r="K308" s="412" t="s">
        <v>745</v>
      </c>
      <c r="L308" s="412"/>
      <c r="M308" s="412" t="s">
        <v>746</v>
      </c>
      <c r="N308" s="412"/>
      <c r="O308" s="412" t="s">
        <v>747</v>
      </c>
      <c r="P308" s="412"/>
      <c r="Q308" s="421" t="s">
        <v>748</v>
      </c>
      <c r="R308" s="412"/>
      <c r="S308" s="412" t="s">
        <v>749</v>
      </c>
      <c r="T308" s="412"/>
      <c r="U308" s="412"/>
      <c r="V308" s="412"/>
      <c r="W308" s="412"/>
      <c r="X308" s="412"/>
      <c r="Y308" s="412"/>
      <c r="Z308" s="412"/>
      <c r="AA308" s="412"/>
      <c r="AB308" s="412"/>
      <c r="AC308" s="412"/>
      <c r="AD308" s="468"/>
      <c r="AE308" s="468"/>
      <c r="AF308" s="402"/>
      <c r="AG308" s="266"/>
      <c r="AH308" s="436"/>
      <c r="AI308" s="436"/>
      <c r="AJ308" s="436"/>
      <c r="AK308" s="267"/>
      <c r="AL308" s="4"/>
    </row>
    <row r="309" spans="1:38" x14ac:dyDescent="0.35">
      <c r="A309" s="403"/>
      <c r="B309" s="270"/>
      <c r="C309" s="401">
        <v>0</v>
      </c>
      <c r="D309" s="401" t="e">
        <v>#N/A</v>
      </c>
      <c r="E309" s="401">
        <v>0</v>
      </c>
      <c r="F309" s="401" t="e">
        <v>#N/A</v>
      </c>
      <c r="G309" s="401" t="e">
        <v>#N/A</v>
      </c>
      <c r="H309" s="401" t="e">
        <v>#N/A</v>
      </c>
      <c r="I309" s="401" t="e">
        <v>#N/A</v>
      </c>
      <c r="J309" s="401" t="e">
        <v>#N/A</v>
      </c>
      <c r="K309" s="401" t="e">
        <v>#N/A</v>
      </c>
      <c r="L309" s="401" t="e">
        <v>#N/A</v>
      </c>
      <c r="M309" s="401" t="e">
        <v>#N/A</v>
      </c>
      <c r="N309" s="401" t="e">
        <v>#N/A</v>
      </c>
      <c r="O309" s="401" t="e">
        <v>#N/A</v>
      </c>
      <c r="P309" s="401"/>
      <c r="Q309" s="423" t="e">
        <v>#N/A</v>
      </c>
      <c r="R309" s="401"/>
      <c r="S309" s="401" t="e">
        <v>#N/A</v>
      </c>
      <c r="T309" s="401"/>
      <c r="U309" s="388"/>
      <c r="V309" s="401"/>
      <c r="W309" s="401"/>
      <c r="X309" s="401"/>
      <c r="Y309" s="401"/>
      <c r="Z309" s="401"/>
      <c r="AA309" s="401"/>
      <c r="AB309" s="419"/>
      <c r="AC309" s="401"/>
      <c r="AD309" s="401"/>
      <c r="AE309" s="401"/>
      <c r="AF309" s="419"/>
      <c r="AG309" s="269"/>
      <c r="AH309" s="437"/>
      <c r="AI309" s="438"/>
      <c r="AJ309" s="438"/>
      <c r="AK309" s="267"/>
      <c r="AL309" s="4"/>
    </row>
    <row r="310" spans="1:38" s="255" customFormat="1" ht="15" thickBot="1" x14ac:dyDescent="0.4">
      <c r="A310" s="401">
        <v>361</v>
      </c>
      <c r="B310" s="270"/>
      <c r="C310" s="401">
        <v>362</v>
      </c>
      <c r="D310" s="401"/>
      <c r="E310" s="401">
        <v>363</v>
      </c>
      <c r="F310" s="401"/>
      <c r="G310" s="401">
        <v>364</v>
      </c>
      <c r="H310" s="401"/>
      <c r="I310" s="401">
        <v>365</v>
      </c>
      <c r="J310" s="401"/>
      <c r="K310" s="401">
        <v>366</v>
      </c>
      <c r="L310" s="401"/>
      <c r="M310" s="401">
        <v>367</v>
      </c>
      <c r="N310" s="401"/>
      <c r="O310" s="401">
        <v>368</v>
      </c>
      <c r="P310" s="401"/>
      <c r="Q310" s="423">
        <v>369</v>
      </c>
      <c r="R310" s="401"/>
      <c r="S310" s="401">
        <v>370</v>
      </c>
      <c r="T310" s="401"/>
      <c r="U310" s="389"/>
      <c r="V310" s="401"/>
      <c r="W310" s="401">
        <v>372</v>
      </c>
      <c r="X310" s="401"/>
      <c r="Y310" s="401"/>
      <c r="Z310" s="401"/>
      <c r="AA310" s="401"/>
      <c r="AB310" s="471"/>
      <c r="AC310" s="401"/>
      <c r="AD310" s="401"/>
      <c r="AE310" s="401"/>
      <c r="AF310" s="471"/>
      <c r="AG310" s="269"/>
      <c r="AH310" s="437"/>
      <c r="AI310" s="439"/>
      <c r="AJ310" s="439"/>
      <c r="AK310" s="267"/>
      <c r="AL310" s="279"/>
    </row>
    <row r="311" spans="1:38" ht="15" thickBot="1" x14ac:dyDescent="0.4">
      <c r="A311" s="401"/>
      <c r="B311" s="360">
        <v>209.655</v>
      </c>
      <c r="C311" s="828"/>
      <c r="D311" s="415">
        <v>363</v>
      </c>
      <c r="E311" s="807"/>
      <c r="F311" s="415">
        <v>346</v>
      </c>
      <c r="G311" s="880" t="s">
        <v>235</v>
      </c>
      <c r="H311" s="415">
        <v>307</v>
      </c>
      <c r="I311" s="830" t="s">
        <v>235</v>
      </c>
      <c r="J311" s="415">
        <v>301</v>
      </c>
      <c r="K311" s="828"/>
      <c r="L311" s="415">
        <v>320</v>
      </c>
      <c r="M311" s="828"/>
      <c r="N311" s="415">
        <v>325</v>
      </c>
      <c r="O311" s="828"/>
      <c r="P311" s="415">
        <v>320</v>
      </c>
      <c r="Q311" s="828"/>
      <c r="R311" s="415">
        <v>300</v>
      </c>
      <c r="S311" s="830" t="s">
        <v>235</v>
      </c>
      <c r="T311" s="415">
        <v>94</v>
      </c>
      <c r="U311" s="551" t="s">
        <v>750</v>
      </c>
      <c r="V311" s="415"/>
      <c r="W311" s="882"/>
      <c r="X311" s="415"/>
      <c r="Y311" s="882"/>
      <c r="Z311" s="415"/>
      <c r="AA311" s="882"/>
      <c r="AB311" s="415"/>
      <c r="AC311" s="882"/>
      <c r="AD311" s="427"/>
      <c r="AE311" s="427"/>
      <c r="AF311" s="419"/>
      <c r="AG311" s="256">
        <v>6</v>
      </c>
      <c r="AH311" s="243">
        <v>6</v>
      </c>
      <c r="AI311" s="243">
        <v>5</v>
      </c>
      <c r="AJ311" s="580"/>
      <c r="AK311" s="244"/>
      <c r="AL311" s="4"/>
    </row>
    <row r="312" spans="1:38" x14ac:dyDescent="0.35">
      <c r="A312" s="401"/>
      <c r="B312" s="265"/>
      <c r="C312" s="829"/>
      <c r="D312" s="402"/>
      <c r="E312" s="808"/>
      <c r="F312" s="402"/>
      <c r="G312" s="881"/>
      <c r="H312" s="402"/>
      <c r="I312" s="831"/>
      <c r="J312" s="402"/>
      <c r="K312" s="829"/>
      <c r="L312" s="402"/>
      <c r="M312" s="829"/>
      <c r="N312" s="402"/>
      <c r="O312" s="829"/>
      <c r="P312" s="427"/>
      <c r="Q312" s="829"/>
      <c r="R312" s="402"/>
      <c r="S312" s="831"/>
      <c r="T312" s="402"/>
      <c r="U312" s="390"/>
      <c r="V312" s="402"/>
      <c r="W312" s="882"/>
      <c r="X312" s="402"/>
      <c r="Y312" s="882"/>
      <c r="Z312" s="402"/>
      <c r="AA312" s="882"/>
      <c r="AB312" s="419"/>
      <c r="AC312" s="882"/>
      <c r="AD312" s="427"/>
      <c r="AE312" s="427"/>
      <c r="AF312" s="419"/>
      <c r="AG312" s="257"/>
      <c r="AH312" s="428"/>
      <c r="AI312" s="428"/>
      <c r="AJ312" s="428"/>
      <c r="AK312" s="267"/>
      <c r="AL312" s="4"/>
    </row>
    <row r="313" spans="1:38" ht="6" customHeight="1" thickBot="1" x14ac:dyDescent="0.4">
      <c r="A313" s="401"/>
      <c r="B313" s="265"/>
      <c r="C313" s="513"/>
      <c r="D313" s="401"/>
      <c r="E313" s="513"/>
      <c r="F313" s="401"/>
      <c r="G313" s="245">
        <v>0</v>
      </c>
      <c r="H313" s="401"/>
      <c r="I313" s="245">
        <v>0</v>
      </c>
      <c r="J313" s="401"/>
      <c r="K313" s="513"/>
      <c r="L313" s="401"/>
      <c r="M313" s="513"/>
      <c r="N313" s="401"/>
      <c r="O313" s="513"/>
      <c r="P313" s="427"/>
      <c r="Q313" s="513" t="s">
        <v>907</v>
      </c>
      <c r="R313" s="401"/>
      <c r="S313" s="245">
        <v>0</v>
      </c>
      <c r="T313" s="401"/>
      <c r="U313" s="391"/>
      <c r="V313" s="401"/>
      <c r="W313" s="427">
        <v>0</v>
      </c>
      <c r="X313" s="401"/>
      <c r="Y313" s="427"/>
      <c r="Z313" s="401"/>
      <c r="AA313" s="427"/>
      <c r="AB313" s="419"/>
      <c r="AC313" s="427"/>
      <c r="AD313" s="427"/>
      <c r="AE313" s="427"/>
      <c r="AF313" s="419"/>
      <c r="AG313" s="257"/>
      <c r="AH313" s="428"/>
      <c r="AI313" s="428"/>
      <c r="AJ313" s="428"/>
      <c r="AK313" s="267"/>
      <c r="AL313" s="4"/>
    </row>
    <row r="314" spans="1:38" ht="14.25" customHeight="1" thickBot="1" x14ac:dyDescent="0.4">
      <c r="A314" s="401"/>
      <c r="B314" s="265"/>
      <c r="C314" s="468" t="s">
        <v>640</v>
      </c>
      <c r="D314" s="402"/>
      <c r="E314" s="412" t="s">
        <v>65</v>
      </c>
      <c r="F314" s="402"/>
      <c r="G314" s="412" t="s">
        <v>79</v>
      </c>
      <c r="H314" s="402"/>
      <c r="I314" s="412" t="s">
        <v>79</v>
      </c>
      <c r="J314" s="402"/>
      <c r="K314" s="412" t="s">
        <v>79</v>
      </c>
      <c r="L314" s="402"/>
      <c r="M314" s="412" t="s">
        <v>79</v>
      </c>
      <c r="N314" s="402"/>
      <c r="O314" s="412" t="s">
        <v>65</v>
      </c>
      <c r="P314" s="412"/>
      <c r="Q314" s="421" t="s">
        <v>197</v>
      </c>
      <c r="R314" s="402"/>
      <c r="S314" s="412" t="s">
        <v>468</v>
      </c>
      <c r="T314" s="402"/>
      <c r="U314" s="412" t="s">
        <v>751</v>
      </c>
      <c r="V314" s="402"/>
      <c r="W314" s="412"/>
      <c r="X314" s="402"/>
      <c r="Y314" s="412"/>
      <c r="Z314" s="402"/>
      <c r="AA314" s="412"/>
      <c r="AB314" s="419"/>
      <c r="AC314" s="412"/>
      <c r="AD314" s="412"/>
      <c r="AE314" s="412"/>
      <c r="AF314" s="419"/>
      <c r="AG314" s="257"/>
      <c r="AH314" s="428"/>
      <c r="AI314" s="428"/>
      <c r="AJ314" s="428"/>
      <c r="AK314" s="267"/>
      <c r="AL314" s="4"/>
    </row>
    <row r="315" spans="1:38" ht="14.25" customHeight="1" thickBot="1" x14ac:dyDescent="0.4">
      <c r="A315" s="401"/>
      <c r="B315" s="870" t="s">
        <v>688</v>
      </c>
      <c r="C315" s="871"/>
      <c r="D315" s="871"/>
      <c r="E315" s="871"/>
      <c r="F315" s="871"/>
      <c r="G315" s="871"/>
      <c r="H315" s="871"/>
      <c r="I315" s="871"/>
      <c r="J315" s="871"/>
      <c r="K315" s="871"/>
      <c r="L315" s="871"/>
      <c r="M315" s="871"/>
      <c r="N315" s="871"/>
      <c r="O315" s="871"/>
      <c r="P315" s="871"/>
      <c r="Q315" s="871"/>
      <c r="R315" s="871"/>
      <c r="S315" s="871"/>
      <c r="T315" s="871"/>
      <c r="U315" s="871"/>
      <c r="V315" s="871"/>
      <c r="W315" s="872"/>
      <c r="X315" s="452"/>
      <c r="Y315" s="452"/>
      <c r="Z315" s="452"/>
      <c r="AA315" s="452"/>
      <c r="AB315" s="452"/>
      <c r="AC315" s="452"/>
      <c r="AD315" s="452"/>
      <c r="AE315" s="452"/>
      <c r="AF315" s="419"/>
      <c r="AG315" s="257"/>
      <c r="AH315" s="428"/>
      <c r="AI315" s="428"/>
      <c r="AJ315" s="428"/>
      <c r="AK315" s="267"/>
      <c r="AL315" s="4"/>
    </row>
    <row r="316" spans="1:38" ht="14.25" customHeight="1" x14ac:dyDescent="0.35">
      <c r="A316" s="401"/>
      <c r="B316" s="265"/>
      <c r="C316" s="412"/>
      <c r="D316" s="402"/>
      <c r="E316" s="412"/>
      <c r="F316" s="402"/>
      <c r="G316" s="412"/>
      <c r="H316" s="402"/>
      <c r="I316" s="412"/>
      <c r="J316" s="402"/>
      <c r="K316" s="412"/>
      <c r="L316" s="402"/>
      <c r="M316" s="412"/>
      <c r="N316" s="402"/>
      <c r="O316" s="412"/>
      <c r="P316" s="412"/>
      <c r="Q316" s="421" t="s">
        <v>634</v>
      </c>
      <c r="R316" s="402"/>
      <c r="S316" s="412" t="s">
        <v>752</v>
      </c>
      <c r="T316" s="402"/>
      <c r="U316" s="412"/>
      <c r="V316" s="402"/>
      <c r="W316" s="412"/>
      <c r="X316" s="402"/>
      <c r="Y316" s="412"/>
      <c r="Z316" s="402"/>
      <c r="AA316" s="412"/>
      <c r="AB316" s="419"/>
      <c r="AC316" s="412"/>
      <c r="AD316" s="412"/>
      <c r="AE316" s="412"/>
      <c r="AF316" s="419"/>
      <c r="AG316" s="257"/>
      <c r="AH316" s="428"/>
      <c r="AI316" s="428"/>
      <c r="AJ316" s="428"/>
      <c r="AK316" s="267"/>
      <c r="AL316" s="4"/>
    </row>
    <row r="317" spans="1:38" ht="14.25" customHeight="1" thickBot="1" x14ac:dyDescent="0.4">
      <c r="A317" s="401"/>
      <c r="B317" s="265"/>
      <c r="C317" s="412"/>
      <c r="D317" s="402"/>
      <c r="E317" s="412"/>
      <c r="F317" s="402"/>
      <c r="G317" s="412"/>
      <c r="H317" s="402"/>
      <c r="I317" s="412"/>
      <c r="J317" s="402"/>
      <c r="K317" s="412"/>
      <c r="L317" s="402"/>
      <c r="M317" s="412"/>
      <c r="N317" s="402"/>
      <c r="O317" s="412"/>
      <c r="P317" s="412"/>
      <c r="Q317" s="421"/>
      <c r="R317" s="402"/>
      <c r="S317" s="412"/>
      <c r="T317" s="402"/>
      <c r="U317" s="412"/>
      <c r="V317" s="402"/>
      <c r="W317" s="412"/>
      <c r="X317" s="402"/>
      <c r="Y317" s="412"/>
      <c r="Z317" s="402"/>
      <c r="AA317" s="412"/>
      <c r="AB317" s="419"/>
      <c r="AC317" s="412"/>
      <c r="AD317" s="412"/>
      <c r="AE317" s="412"/>
      <c r="AF317" s="419"/>
      <c r="AG317" s="257"/>
      <c r="AH317" s="428"/>
      <c r="AI317" s="428"/>
      <c r="AJ317" s="428"/>
      <c r="AK317" s="267"/>
      <c r="AL317" s="4"/>
    </row>
    <row r="318" spans="1:38" ht="15" thickBot="1" x14ac:dyDescent="0.4">
      <c r="A318" s="402"/>
      <c r="B318" s="265"/>
      <c r="C318" s="412"/>
      <c r="D318" s="412"/>
      <c r="E318" s="412"/>
      <c r="F318" s="412"/>
      <c r="G318" s="412"/>
      <c r="H318" s="412"/>
      <c r="I318" s="412"/>
      <c r="J318" s="412"/>
      <c r="K318" s="412"/>
      <c r="L318" s="412"/>
      <c r="M318" s="412"/>
      <c r="N318" s="412"/>
      <c r="O318" s="412"/>
      <c r="P318" s="412"/>
      <c r="Q318" s="421"/>
      <c r="R318" s="412"/>
      <c r="S318" s="412"/>
      <c r="T318" s="412"/>
      <c r="U318" s="412"/>
      <c r="V318" s="412"/>
      <c r="W318" s="412"/>
      <c r="X318" s="412"/>
      <c r="Y318" s="412"/>
      <c r="Z318" s="412"/>
      <c r="AA318" s="412"/>
      <c r="AB318" s="402"/>
      <c r="AC318" s="898" t="s">
        <v>753</v>
      </c>
      <c r="AD318" s="898"/>
      <c r="AE318" s="898"/>
      <c r="AF318" s="898"/>
      <c r="AG318" s="392">
        <f>SUM(AG11:AG311)</f>
        <v>355</v>
      </c>
      <c r="AH318" s="392">
        <f>SUM(AH11:AH311)</f>
        <v>241</v>
      </c>
      <c r="AI318" s="392">
        <f>SUM(AI11:AI311)</f>
        <v>299</v>
      </c>
      <c r="AJ318" s="392">
        <f>SUM(AJ11:AJ311)</f>
        <v>40</v>
      </c>
      <c r="AK318" s="620">
        <f>SUM(AK11:AK311)</f>
        <v>4349.9009999999998</v>
      </c>
      <c r="AL318" s="4"/>
    </row>
    <row r="319" spans="1:38" ht="16" customHeight="1" x14ac:dyDescent="0.35">
      <c r="A319" s="402"/>
      <c r="B319" s="478" t="s">
        <v>754</v>
      </c>
      <c r="C319" s="479"/>
      <c r="D319" s="428"/>
      <c r="E319" s="428"/>
      <c r="F319" s="428"/>
      <c r="G319" s="428"/>
      <c r="H319" s="428"/>
      <c r="I319" s="428"/>
      <c r="J319" s="428"/>
      <c r="K319" s="428"/>
      <c r="L319" s="428"/>
      <c r="M319" s="428"/>
      <c r="N319" s="428"/>
      <c r="O319" s="428"/>
      <c r="P319" s="428"/>
      <c r="Q319" s="439"/>
      <c r="R319" s="428"/>
      <c r="S319" s="899" t="s">
        <v>755</v>
      </c>
      <c r="T319" s="899"/>
      <c r="U319" s="899"/>
      <c r="V319" s="899"/>
      <c r="W319" s="899"/>
      <c r="X319" s="899"/>
      <c r="Y319" s="899"/>
      <c r="Z319" s="899"/>
      <c r="AA319" s="428"/>
      <c r="AB319" s="428"/>
      <c r="AC319" s="428"/>
      <c r="AD319" s="428"/>
      <c r="AE319" s="428"/>
      <c r="AF319" s="428"/>
      <c r="AG319" s="428"/>
      <c r="AH319" s="428"/>
      <c r="AI319" s="428"/>
      <c r="AJ319" s="428"/>
      <c r="AK319" s="369"/>
      <c r="AL319" s="4"/>
    </row>
    <row r="320" spans="1:38" ht="15" thickBot="1" x14ac:dyDescent="0.4">
      <c r="A320" s="402"/>
      <c r="B320" s="480"/>
      <c r="C320" s="437"/>
      <c r="D320" s="428"/>
      <c r="E320" s="428"/>
      <c r="F320" s="428"/>
      <c r="G320" s="428"/>
      <c r="H320" s="428"/>
      <c r="I320" s="428"/>
      <c r="J320" s="428"/>
      <c r="K320" s="428"/>
      <c r="L320" s="428"/>
      <c r="M320" s="428"/>
      <c r="N320" s="428"/>
      <c r="O320" s="428"/>
      <c r="P320" s="428"/>
      <c r="Q320" s="439"/>
      <c r="R320" s="428"/>
      <c r="S320" s="428"/>
      <c r="T320" s="428"/>
      <c r="U320" s="428"/>
      <c r="V320" s="428"/>
      <c r="W320" s="428"/>
      <c r="X320" s="428"/>
      <c r="Y320" s="428"/>
      <c r="Z320" s="428"/>
      <c r="AA320" s="428"/>
      <c r="AB320" s="428"/>
      <c r="AC320" s="428"/>
      <c r="AD320" s="428"/>
      <c r="AE320" s="428"/>
      <c r="AF320" s="428"/>
      <c r="AG320" s="428"/>
      <c r="AH320" s="428"/>
      <c r="AI320" s="428"/>
      <c r="AJ320" s="428"/>
      <c r="AK320" s="369"/>
      <c r="AL320" s="4"/>
    </row>
    <row r="321" spans="2:38" ht="15" customHeight="1" x14ac:dyDescent="0.35">
      <c r="B321" s="572"/>
      <c r="C321" s="573"/>
      <c r="D321" s="573"/>
      <c r="E321" s="573"/>
      <c r="F321" s="573"/>
      <c r="G321" s="900" t="s">
        <v>756</v>
      </c>
      <c r="H321" s="900"/>
      <c r="I321" s="902" t="s">
        <v>757</v>
      </c>
      <c r="J321" s="902"/>
      <c r="K321" s="902"/>
      <c r="L321" s="902"/>
      <c r="M321" s="904" t="s">
        <v>758</v>
      </c>
      <c r="N321" s="904"/>
      <c r="O321" s="906" t="s">
        <v>759</v>
      </c>
      <c r="P321" s="906"/>
      <c r="Q321" s="574"/>
      <c r="R321" s="575"/>
      <c r="S321" s="908" t="s">
        <v>760</v>
      </c>
      <c r="T321" s="887"/>
      <c r="U321" s="886" t="s">
        <v>761</v>
      </c>
      <c r="V321" s="904"/>
      <c r="W321" s="887"/>
      <c r="X321" s="883" t="s">
        <v>762</v>
      </c>
      <c r="Y321" s="886" t="s">
        <v>753</v>
      </c>
      <c r="Z321" s="887"/>
      <c r="AA321" s="892" t="s">
        <v>763</v>
      </c>
      <c r="AB321" s="892"/>
      <c r="AC321" s="892" t="s">
        <v>764</v>
      </c>
      <c r="AD321" s="894"/>
      <c r="AE321" s="894"/>
      <c r="AF321" s="895"/>
      <c r="AG321" s="926" t="s">
        <v>681</v>
      </c>
      <c r="AH321" s="926"/>
      <c r="AI321" s="926"/>
      <c r="AJ321" s="926"/>
      <c r="AK321" s="927"/>
      <c r="AL321" s="4"/>
    </row>
    <row r="322" spans="2:38" ht="22.75" customHeight="1" thickBot="1" x14ac:dyDescent="0.4">
      <c r="B322" s="482"/>
      <c r="C322" s="448"/>
      <c r="D322" s="448"/>
      <c r="E322" s="448"/>
      <c r="G322" s="901"/>
      <c r="H322" s="901"/>
      <c r="I322" s="903"/>
      <c r="J322" s="903"/>
      <c r="K322" s="903"/>
      <c r="L322" s="903"/>
      <c r="M322" s="905"/>
      <c r="N322" s="905"/>
      <c r="O322" s="907"/>
      <c r="P322" s="907"/>
      <c r="Q322" s="483"/>
      <c r="R322" s="576"/>
      <c r="S322" s="909"/>
      <c r="T322" s="889"/>
      <c r="U322" s="888"/>
      <c r="V322" s="911"/>
      <c r="W322" s="889"/>
      <c r="X322" s="884"/>
      <c r="Y322" s="888"/>
      <c r="Z322" s="889"/>
      <c r="AA322" s="893"/>
      <c r="AB322" s="893"/>
      <c r="AC322" s="893"/>
      <c r="AD322" s="896"/>
      <c r="AE322" s="896"/>
      <c r="AF322" s="897"/>
      <c r="AG322" s="926"/>
      <c r="AH322" s="926"/>
      <c r="AI322" s="926"/>
      <c r="AJ322" s="926"/>
      <c r="AK322" s="927"/>
      <c r="AL322" s="4"/>
    </row>
    <row r="323" spans="2:38" x14ac:dyDescent="0.35">
      <c r="B323" s="482"/>
      <c r="C323" s="448"/>
      <c r="D323" s="448"/>
      <c r="E323" s="448"/>
      <c r="F323" s="448"/>
      <c r="G323" s="448"/>
      <c r="H323" s="448"/>
      <c r="I323" s="448"/>
      <c r="J323" s="448"/>
      <c r="K323" s="448"/>
      <c r="L323" s="448"/>
      <c r="M323" s="448"/>
      <c r="N323" s="448"/>
      <c r="O323" s="483"/>
      <c r="P323" s="483"/>
      <c r="Q323" s="483"/>
      <c r="R323" s="576"/>
      <c r="S323" s="909"/>
      <c r="T323" s="889"/>
      <c r="U323" s="888"/>
      <c r="V323" s="911"/>
      <c r="W323" s="889"/>
      <c r="X323" s="884"/>
      <c r="Y323" s="888"/>
      <c r="Z323" s="889"/>
      <c r="AA323" s="893"/>
      <c r="AB323" s="893"/>
      <c r="AC323" s="893"/>
      <c r="AD323" s="896"/>
      <c r="AE323" s="896"/>
      <c r="AF323" s="897"/>
      <c r="AG323" s="926"/>
      <c r="AH323" s="926"/>
      <c r="AI323" s="926"/>
      <c r="AJ323" s="926"/>
      <c r="AK323" s="927"/>
      <c r="AL323" s="4"/>
    </row>
    <row r="324" spans="2:38" x14ac:dyDescent="0.35">
      <c r="B324" s="482"/>
      <c r="C324" s="448"/>
      <c r="D324" s="448"/>
      <c r="E324" s="448"/>
      <c r="F324" s="448"/>
      <c r="G324" s="448"/>
      <c r="H324" s="448"/>
      <c r="I324" s="448"/>
      <c r="J324" s="448"/>
      <c r="K324" s="448"/>
      <c r="L324" s="448"/>
      <c r="M324" s="448"/>
      <c r="N324" s="448"/>
      <c r="O324" s="448"/>
      <c r="P324" s="448"/>
      <c r="Q324" s="448"/>
      <c r="R324" s="577"/>
      <c r="S324" s="909"/>
      <c r="T324" s="889"/>
      <c r="U324" s="888"/>
      <c r="V324" s="911"/>
      <c r="W324" s="889"/>
      <c r="X324" s="884"/>
      <c r="Y324" s="888"/>
      <c r="Z324" s="889"/>
      <c r="AA324" s="893"/>
      <c r="AB324" s="893"/>
      <c r="AC324" s="893"/>
      <c r="AD324" s="896"/>
      <c r="AE324" s="896"/>
      <c r="AF324" s="897"/>
      <c r="AG324" s="926"/>
      <c r="AH324" s="926"/>
      <c r="AI324" s="926"/>
      <c r="AJ324" s="926"/>
      <c r="AK324" s="927"/>
      <c r="AL324" s="4"/>
    </row>
    <row r="325" spans="2:38" x14ac:dyDescent="0.35">
      <c r="B325" s="482"/>
      <c r="C325" s="448"/>
      <c r="D325" s="448"/>
      <c r="E325" s="443" t="s">
        <v>765</v>
      </c>
      <c r="F325" s="448"/>
      <c r="G325" s="448"/>
      <c r="H325" s="448"/>
      <c r="I325" s="448"/>
      <c r="J325" s="448"/>
      <c r="K325" s="448"/>
      <c r="L325" s="448"/>
      <c r="M325" s="448"/>
      <c r="N325" s="443" t="s">
        <v>766</v>
      </c>
      <c r="O325" s="448"/>
      <c r="P325" s="448"/>
      <c r="Q325" s="448"/>
      <c r="R325" s="577"/>
      <c r="S325" s="910"/>
      <c r="T325" s="891"/>
      <c r="U325" s="890"/>
      <c r="V325" s="912"/>
      <c r="W325" s="891"/>
      <c r="X325" s="885"/>
      <c r="Y325" s="890"/>
      <c r="Z325" s="891"/>
      <c r="AA325" s="893"/>
      <c r="AB325" s="893"/>
      <c r="AC325" s="893"/>
      <c r="AD325" s="896"/>
      <c r="AE325" s="896"/>
      <c r="AF325" s="897"/>
      <c r="AG325" s="926"/>
      <c r="AH325" s="926"/>
      <c r="AI325" s="926"/>
      <c r="AJ325" s="926"/>
      <c r="AK325" s="927"/>
      <c r="AL325" s="4"/>
    </row>
    <row r="326" spans="2:38" x14ac:dyDescent="0.35">
      <c r="B326" s="482"/>
      <c r="C326" s="448"/>
      <c r="D326" s="448"/>
      <c r="E326" s="443" t="s">
        <v>767</v>
      </c>
      <c r="F326" s="448"/>
      <c r="G326" s="448"/>
      <c r="H326" s="941"/>
      <c r="I326" s="443" t="s">
        <v>768</v>
      </c>
      <c r="J326" s="941"/>
      <c r="K326" s="443" t="s">
        <v>768</v>
      </c>
      <c r="L326" s="942"/>
      <c r="M326" s="448"/>
      <c r="N326" s="443" t="s">
        <v>769</v>
      </c>
      <c r="O326" s="448"/>
      <c r="P326" s="448"/>
      <c r="Q326" s="448"/>
      <c r="R326" s="577"/>
      <c r="S326" s="914">
        <v>1</v>
      </c>
      <c r="T326" s="915"/>
      <c r="U326" s="916" t="s">
        <v>21</v>
      </c>
      <c r="V326" s="917"/>
      <c r="W326" s="915"/>
      <c r="X326" s="918" t="s">
        <v>770</v>
      </c>
      <c r="Y326" s="919">
        <v>379</v>
      </c>
      <c r="Z326" s="920"/>
      <c r="AA326" s="923">
        <f>AG318</f>
        <v>355</v>
      </c>
      <c r="AB326" s="923"/>
      <c r="AC326" s="923">
        <f>+Y326-AA326</f>
        <v>24</v>
      </c>
      <c r="AD326" s="924"/>
      <c r="AE326" s="924"/>
      <c r="AF326" s="925"/>
      <c r="AG326" s="926"/>
      <c r="AH326" s="926"/>
      <c r="AI326" s="926"/>
      <c r="AJ326" s="926"/>
      <c r="AK326" s="927"/>
      <c r="AL326" s="913"/>
    </row>
    <row r="327" spans="2:38" x14ac:dyDescent="0.35">
      <c r="B327" s="482"/>
      <c r="C327" s="448"/>
      <c r="D327" s="448"/>
      <c r="E327" s="584"/>
      <c r="F327" s="584"/>
      <c r="G327" s="448"/>
      <c r="H327" s="941"/>
      <c r="I327" s="448"/>
      <c r="J327" s="941"/>
      <c r="K327" s="448"/>
      <c r="L327" s="942"/>
      <c r="M327" s="448"/>
      <c r="N327" s="448"/>
      <c r="O327" s="443" t="s">
        <v>772</v>
      </c>
      <c r="P327" s="448"/>
      <c r="Q327" s="448"/>
      <c r="R327" s="577"/>
      <c r="S327" s="910"/>
      <c r="T327" s="891"/>
      <c r="U327" s="890"/>
      <c r="V327" s="912"/>
      <c r="W327" s="891"/>
      <c r="X327" s="885"/>
      <c r="Y327" s="921"/>
      <c r="Z327" s="922"/>
      <c r="AA327" s="923"/>
      <c r="AB327" s="923"/>
      <c r="AC327" s="923"/>
      <c r="AD327" s="924"/>
      <c r="AE327" s="924"/>
      <c r="AF327" s="925"/>
      <c r="AG327" s="926"/>
      <c r="AH327" s="926"/>
      <c r="AI327" s="926"/>
      <c r="AJ327" s="926"/>
      <c r="AK327" s="927"/>
      <c r="AL327" s="913"/>
    </row>
    <row r="328" spans="2:38" ht="12.65" customHeight="1" x14ac:dyDescent="0.35">
      <c r="B328" s="482"/>
      <c r="C328" s="448"/>
      <c r="D328" s="443"/>
      <c r="E328" s="448" t="s">
        <v>771</v>
      </c>
      <c r="F328" s="584"/>
      <c r="G328" s="485"/>
      <c r="H328" s="486"/>
      <c r="I328" s="485"/>
      <c r="J328" s="486"/>
      <c r="K328" s="485"/>
      <c r="L328" s="485"/>
      <c r="M328" s="485"/>
      <c r="N328" s="443"/>
      <c r="O328" s="448"/>
      <c r="P328" s="448"/>
      <c r="Q328" s="448"/>
      <c r="R328" s="577"/>
      <c r="S328" s="914">
        <v>2</v>
      </c>
      <c r="T328" s="915"/>
      <c r="U328" s="916" t="s">
        <v>25</v>
      </c>
      <c r="V328" s="917"/>
      <c r="W328" s="915"/>
      <c r="X328" s="918" t="s">
        <v>770</v>
      </c>
      <c r="Y328" s="919">
        <f>+Y326</f>
        <v>379</v>
      </c>
      <c r="Z328" s="920"/>
      <c r="AA328" s="923">
        <f>AI318</f>
        <v>299</v>
      </c>
      <c r="AB328" s="923"/>
      <c r="AC328" s="923">
        <f>+Y328-AA328</f>
        <v>80</v>
      </c>
      <c r="AD328" s="924"/>
      <c r="AE328" s="924"/>
      <c r="AF328" s="925"/>
      <c r="AG328" s="926"/>
      <c r="AH328" s="926"/>
      <c r="AI328" s="926"/>
      <c r="AJ328" s="926"/>
      <c r="AK328" s="927"/>
      <c r="AL328" s="913"/>
    </row>
    <row r="329" spans="2:38" x14ac:dyDescent="0.35">
      <c r="B329" s="482"/>
      <c r="C329" s="448"/>
      <c r="D329" s="448"/>
      <c r="E329" s="448" t="s">
        <v>852</v>
      </c>
      <c r="G329" s="448"/>
      <c r="H329" s="583"/>
      <c r="I329" s="448"/>
      <c r="J329" s="583"/>
      <c r="K329" s="443"/>
      <c r="L329" s="448"/>
      <c r="M329" s="448"/>
      <c r="N329" s="448"/>
      <c r="O329" s="448"/>
      <c r="P329" s="448"/>
      <c r="Q329" s="448"/>
      <c r="R329" s="577"/>
      <c r="S329" s="910"/>
      <c r="T329" s="891"/>
      <c r="U329" s="890"/>
      <c r="V329" s="912"/>
      <c r="W329" s="891"/>
      <c r="X329" s="885"/>
      <c r="Y329" s="921"/>
      <c r="Z329" s="922"/>
      <c r="AA329" s="923"/>
      <c r="AB329" s="923"/>
      <c r="AC329" s="923"/>
      <c r="AD329" s="924"/>
      <c r="AE329" s="924"/>
      <c r="AF329" s="925"/>
      <c r="AG329" s="926"/>
      <c r="AH329" s="926"/>
      <c r="AI329" s="926"/>
      <c r="AJ329" s="926"/>
      <c r="AK329" s="927"/>
      <c r="AL329" s="913"/>
    </row>
    <row r="330" spans="2:38" x14ac:dyDescent="0.35">
      <c r="B330" s="482"/>
      <c r="C330" s="448"/>
      <c r="D330" s="448"/>
      <c r="E330" s="448"/>
      <c r="F330" s="487"/>
      <c r="G330" s="448"/>
      <c r="H330" s="448"/>
      <c r="I330" s="483"/>
      <c r="J330" s="483"/>
      <c r="K330" s="448"/>
      <c r="M330" s="448"/>
      <c r="N330" s="448"/>
      <c r="O330" s="448"/>
      <c r="P330" s="448"/>
      <c r="Q330" s="448"/>
      <c r="R330" s="577"/>
      <c r="S330" s="914">
        <v>3</v>
      </c>
      <c r="T330" s="915"/>
      <c r="U330" s="916" t="s">
        <v>773</v>
      </c>
      <c r="V330" s="917"/>
      <c r="W330" s="915"/>
      <c r="X330" s="918" t="s">
        <v>774</v>
      </c>
      <c r="Y330" s="930">
        <v>139.59100000000001</v>
      </c>
      <c r="Z330" s="931"/>
      <c r="AA330" s="934">
        <f>AK318/1000</f>
        <v>4.349901</v>
      </c>
      <c r="AB330" s="934"/>
      <c r="AC330" s="938">
        <f>+Y330-AA330</f>
        <v>135.24109900000002</v>
      </c>
      <c r="AD330" s="939"/>
      <c r="AE330" s="939"/>
      <c r="AF330" s="940"/>
      <c r="AG330" s="926"/>
      <c r="AH330" s="926"/>
      <c r="AI330" s="926"/>
      <c r="AJ330" s="926"/>
      <c r="AK330" s="927"/>
      <c r="AL330" s="913"/>
    </row>
    <row r="331" spans="2:38" x14ac:dyDescent="0.35">
      <c r="B331" s="482"/>
      <c r="C331" s="448"/>
      <c r="D331" s="448"/>
      <c r="E331" s="448"/>
      <c r="F331" s="487" t="s">
        <v>853</v>
      </c>
      <c r="G331" s="448"/>
      <c r="H331" s="448"/>
      <c r="I331" s="483"/>
      <c r="J331" s="483"/>
      <c r="K331" s="448"/>
      <c r="L331" s="448"/>
      <c r="M331" s="448"/>
      <c r="N331" s="448"/>
      <c r="O331" s="448"/>
      <c r="P331" s="448"/>
      <c r="Q331" s="448"/>
      <c r="R331" s="577"/>
      <c r="S331" s="910"/>
      <c r="T331" s="891"/>
      <c r="U331" s="890"/>
      <c r="V331" s="912"/>
      <c r="W331" s="891"/>
      <c r="X331" s="885"/>
      <c r="Y331" s="932"/>
      <c r="Z331" s="933"/>
      <c r="AA331" s="934"/>
      <c r="AB331" s="934"/>
      <c r="AC331" s="938"/>
      <c r="AD331" s="939"/>
      <c r="AE331" s="939"/>
      <c r="AF331" s="940"/>
      <c r="AG331" s="926"/>
      <c r="AH331" s="926"/>
      <c r="AI331" s="926"/>
      <c r="AJ331" s="926"/>
      <c r="AK331" s="927"/>
      <c r="AL331" s="913"/>
    </row>
    <row r="332" spans="2:38" x14ac:dyDescent="0.35">
      <c r="B332" s="482"/>
      <c r="C332" s="448"/>
      <c r="D332" s="448"/>
      <c r="E332" s="448"/>
      <c r="F332" s="487"/>
      <c r="G332" s="448"/>
      <c r="H332" s="448"/>
      <c r="I332" s="448"/>
      <c r="J332" s="448"/>
      <c r="K332" s="448"/>
      <c r="L332" s="448"/>
      <c r="M332" s="448"/>
      <c r="N332" s="448"/>
      <c r="O332" s="448"/>
      <c r="P332" s="448"/>
      <c r="Q332" s="448"/>
      <c r="R332" s="577"/>
      <c r="S332" s="914">
        <v>4</v>
      </c>
      <c r="T332" s="915"/>
      <c r="U332" s="916" t="s">
        <v>24</v>
      </c>
      <c r="V332" s="917"/>
      <c r="W332" s="915"/>
      <c r="X332" s="918" t="s">
        <v>770</v>
      </c>
      <c r="Y332" s="919">
        <f>+Y326</f>
        <v>379</v>
      </c>
      <c r="Z332" s="920"/>
      <c r="AA332" s="923">
        <f>AH318</f>
        <v>241</v>
      </c>
      <c r="AB332" s="923"/>
      <c r="AC332" s="923">
        <f>+Y332-AA332</f>
        <v>138</v>
      </c>
      <c r="AD332" s="924"/>
      <c r="AE332" s="924"/>
      <c r="AF332" s="925"/>
      <c r="AG332" s="926"/>
      <c r="AH332" s="926"/>
      <c r="AI332" s="926"/>
      <c r="AJ332" s="926"/>
      <c r="AK332" s="927"/>
      <c r="AL332" s="913"/>
    </row>
    <row r="333" spans="2:38" x14ac:dyDescent="0.35">
      <c r="B333" s="943" t="s">
        <v>775</v>
      </c>
      <c r="C333" s="944"/>
      <c r="D333" s="944" t="s">
        <v>776</v>
      </c>
      <c r="E333" s="944"/>
      <c r="F333" s="489"/>
      <c r="G333" s="489" t="s">
        <v>777</v>
      </c>
      <c r="H333" s="489"/>
      <c r="I333" s="489"/>
      <c r="J333" s="489"/>
      <c r="K333" s="489"/>
      <c r="L333" s="489"/>
      <c r="M333" s="489" t="s">
        <v>778</v>
      </c>
      <c r="N333" s="489"/>
      <c r="O333" s="489"/>
      <c r="P333" s="489" t="s">
        <v>779</v>
      </c>
      <c r="Q333" s="448"/>
      <c r="R333" s="578"/>
      <c r="S333" s="910"/>
      <c r="T333" s="891"/>
      <c r="U333" s="890"/>
      <c r="V333" s="912"/>
      <c r="W333" s="891"/>
      <c r="X333" s="885"/>
      <c r="Y333" s="921"/>
      <c r="Z333" s="922"/>
      <c r="AA333" s="923"/>
      <c r="AB333" s="923"/>
      <c r="AC333" s="923"/>
      <c r="AD333" s="924"/>
      <c r="AE333" s="924"/>
      <c r="AF333" s="925"/>
      <c r="AG333" s="926"/>
      <c r="AH333" s="926"/>
      <c r="AI333" s="926"/>
      <c r="AJ333" s="926"/>
      <c r="AK333" s="927"/>
      <c r="AL333" s="913"/>
    </row>
    <row r="334" spans="2:38" ht="24" customHeight="1" x14ac:dyDescent="0.35">
      <c r="B334" s="488"/>
      <c r="C334" s="489"/>
      <c r="D334" s="489"/>
      <c r="E334" s="489"/>
      <c r="F334" s="489"/>
      <c r="G334" s="489"/>
      <c r="H334" s="489"/>
      <c r="I334" s="489"/>
      <c r="J334" s="489" t="s">
        <v>780</v>
      </c>
      <c r="K334" s="489"/>
      <c r="L334" s="489"/>
      <c r="M334" s="489"/>
      <c r="N334" s="489"/>
      <c r="O334" s="489"/>
      <c r="P334" s="489"/>
      <c r="Q334" s="448"/>
      <c r="R334" s="578"/>
      <c r="S334" s="952">
        <v>5</v>
      </c>
      <c r="T334" s="893"/>
      <c r="U334" s="896" t="s">
        <v>850</v>
      </c>
      <c r="V334" s="945"/>
      <c r="W334" s="946"/>
      <c r="X334" s="397" t="s">
        <v>770</v>
      </c>
      <c r="Y334" s="924">
        <v>379</v>
      </c>
      <c r="Z334" s="947"/>
      <c r="AA334" s="923">
        <f>AJ318</f>
        <v>40</v>
      </c>
      <c r="AB334" s="923"/>
      <c r="AC334" s="923">
        <f>+Y334-AA334</f>
        <v>339</v>
      </c>
      <c r="AD334" s="924"/>
      <c r="AE334" s="924"/>
      <c r="AF334" s="925"/>
      <c r="AG334" s="926"/>
      <c r="AH334" s="926"/>
      <c r="AI334" s="926"/>
      <c r="AJ334" s="926"/>
      <c r="AK334" s="927"/>
      <c r="AL334" s="913"/>
    </row>
    <row r="335" spans="2:38" ht="22.5" customHeight="1" thickBot="1" x14ac:dyDescent="0.4">
      <c r="B335" s="490"/>
      <c r="C335" s="491"/>
      <c r="D335" s="491"/>
      <c r="E335" s="491"/>
      <c r="F335" s="491"/>
      <c r="G335" s="491"/>
      <c r="H335" s="491"/>
      <c r="I335" s="491"/>
      <c r="J335" s="491"/>
      <c r="K335" s="491"/>
      <c r="L335" s="491"/>
      <c r="M335" s="491"/>
      <c r="N335" s="492"/>
      <c r="O335" s="492"/>
      <c r="P335" s="492"/>
      <c r="Q335" s="492"/>
      <c r="R335" s="579"/>
      <c r="S335" s="953"/>
      <c r="T335" s="954"/>
      <c r="U335" s="948" t="s">
        <v>307</v>
      </c>
      <c r="V335" s="949"/>
      <c r="W335" s="950"/>
      <c r="X335" s="494" t="s">
        <v>770</v>
      </c>
      <c r="Y335" s="936"/>
      <c r="Z335" s="951"/>
      <c r="AA335" s="935"/>
      <c r="AB335" s="935"/>
      <c r="AC335" s="935">
        <f>+Y335-AA335</f>
        <v>0</v>
      </c>
      <c r="AD335" s="936"/>
      <c r="AE335" s="936"/>
      <c r="AF335" s="937"/>
      <c r="AG335" s="928"/>
      <c r="AH335" s="928"/>
      <c r="AI335" s="928"/>
      <c r="AJ335" s="928"/>
      <c r="AK335" s="929"/>
      <c r="AL335" s="913"/>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3:AC143"/>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s>
  <conditionalFormatting sqref="A42:B42 B143 A144 A248:AK250 A251:Q251 S251:AK251 A252:AK252 A262:AE262 A263">
    <cfRule type="cellIs" dxfId="3666" priority="344" operator="equal">
      <formula>"HOLD"</formula>
    </cfRule>
    <cfRule type="cellIs" dxfId="3665" priority="343" operator="equal">
      <formula>"completedw"</formula>
    </cfRule>
    <cfRule type="cellIs" dxfId="3664" priority="345" operator="equal">
      <formula>"ROW"</formula>
    </cfRule>
  </conditionalFormatting>
  <conditionalFormatting sqref="A53:B53">
    <cfRule type="cellIs" dxfId="3663" priority="340" operator="equal">
      <formula>"completedw"</formula>
    </cfRule>
    <cfRule type="cellIs" dxfId="3662" priority="341" operator="equal">
      <formula>"HOLD"</formula>
    </cfRule>
    <cfRule type="cellIs" dxfId="3661" priority="342" operator="equal">
      <formula>"ROW"</formula>
    </cfRule>
  </conditionalFormatting>
  <conditionalFormatting sqref="A63:B63">
    <cfRule type="cellIs" dxfId="3660" priority="338" operator="equal">
      <formula>"HOLD"</formula>
    </cfRule>
    <cfRule type="cellIs" dxfId="3659" priority="339" operator="equal">
      <formula>"ROW"</formula>
    </cfRule>
    <cfRule type="cellIs" dxfId="3658" priority="337" operator="equal">
      <formula>"completedw"</formula>
    </cfRule>
  </conditionalFormatting>
  <conditionalFormatting sqref="A68:B70">
    <cfRule type="cellIs" dxfId="3657" priority="1425" operator="equal">
      <formula>"completedw"</formula>
    </cfRule>
    <cfRule type="cellIs" dxfId="3656" priority="1426" operator="equal">
      <formula>"HOLD"</formula>
    </cfRule>
    <cfRule type="cellIs" dxfId="3655" priority="1427" operator="equal">
      <formula>"ROW"</formula>
    </cfRule>
  </conditionalFormatting>
  <conditionalFormatting sqref="A74:B74">
    <cfRule type="cellIs" dxfId="3654" priority="336" operator="equal">
      <formula>"ROW"</formula>
    </cfRule>
    <cfRule type="cellIs" dxfId="3653" priority="335" operator="equal">
      <formula>"HOLD"</formula>
    </cfRule>
    <cfRule type="cellIs" dxfId="3652" priority="334" operator="equal">
      <formula>"completedw"</formula>
    </cfRule>
  </conditionalFormatting>
  <conditionalFormatting sqref="A79:B81">
    <cfRule type="cellIs" dxfId="3651" priority="1422" operator="equal">
      <formula>"ROW"</formula>
    </cfRule>
    <cfRule type="cellIs" dxfId="3650" priority="1420" operator="equal">
      <formula>"completedw"</formula>
    </cfRule>
    <cfRule type="cellIs" dxfId="3649" priority="1421" operator="equal">
      <formula>"HOLD"</formula>
    </cfRule>
  </conditionalFormatting>
  <conditionalFormatting sqref="A85:B85">
    <cfRule type="cellIs" dxfId="3648" priority="333" operator="equal">
      <formula>"ROW"</formula>
    </cfRule>
    <cfRule type="cellIs" dxfId="3647" priority="332" operator="equal">
      <formula>"HOLD"</formula>
    </cfRule>
    <cfRule type="cellIs" dxfId="3646" priority="331" operator="equal">
      <formula>"completedw"</formula>
    </cfRule>
  </conditionalFormatting>
  <conditionalFormatting sqref="A90:B92">
    <cfRule type="cellIs" dxfId="3645" priority="1417" operator="equal">
      <formula>"ROW"</formula>
    </cfRule>
    <cfRule type="cellIs" dxfId="3644" priority="1416" operator="equal">
      <formula>"HOLD"</formula>
    </cfRule>
    <cfRule type="cellIs" dxfId="3643" priority="1415" operator="equal">
      <formula>"completedw"</formula>
    </cfRule>
  </conditionalFormatting>
  <conditionalFormatting sqref="A96:B96">
    <cfRule type="cellIs" dxfId="3642" priority="328" operator="equal">
      <formula>"completedw"</formula>
    </cfRule>
    <cfRule type="cellIs" dxfId="3641" priority="329" operator="equal">
      <formula>"HOLD"</formula>
    </cfRule>
    <cfRule type="cellIs" dxfId="3640" priority="330" operator="equal">
      <formula>"ROW"</formula>
    </cfRule>
  </conditionalFormatting>
  <conditionalFormatting sqref="A108:B108">
    <cfRule type="cellIs" dxfId="3639" priority="325" operator="equal">
      <formula>"completedw"</formula>
    </cfRule>
    <cfRule type="cellIs" dxfId="3638" priority="327" operator="equal">
      <formula>"ROW"</formula>
    </cfRule>
    <cfRule type="cellIs" dxfId="3637" priority="326" operator="equal">
      <formula>"HOLD"</formula>
    </cfRule>
  </conditionalFormatting>
  <conditionalFormatting sqref="A120:B120">
    <cfRule type="cellIs" dxfId="3636" priority="321" operator="equal">
      <formula>"ROW"</formula>
    </cfRule>
    <cfRule type="cellIs" dxfId="3635" priority="320" operator="equal">
      <formula>"HOLD"</formula>
    </cfRule>
    <cfRule type="cellIs" dxfId="3634" priority="319" operator="equal">
      <formula>"completedw"</formula>
    </cfRule>
  </conditionalFormatting>
  <conditionalFormatting sqref="A132:B132">
    <cfRule type="cellIs" dxfId="3633" priority="317" operator="equal">
      <formula>"HOLD"</formula>
    </cfRule>
    <cfRule type="cellIs" dxfId="3632" priority="316" operator="equal">
      <formula>"completedw"</formula>
    </cfRule>
    <cfRule type="cellIs" dxfId="3631" priority="318" operator="equal">
      <formula>"ROW"</formula>
    </cfRule>
  </conditionalFormatting>
  <conditionalFormatting sqref="A156:B157">
    <cfRule type="cellIs" dxfId="3630" priority="286" operator="equal">
      <formula>"completedw"</formula>
    </cfRule>
    <cfRule type="cellIs" dxfId="3629" priority="288" operator="equal">
      <formula>"ROW"</formula>
    </cfRule>
    <cfRule type="cellIs" dxfId="3628" priority="287" operator="equal">
      <formula>"HOLD"</formula>
    </cfRule>
  </conditionalFormatting>
  <conditionalFormatting sqref="A167:B167">
    <cfRule type="cellIs" dxfId="3627" priority="314" operator="equal">
      <formula>"HOLD"</formula>
    </cfRule>
    <cfRule type="cellIs" dxfId="3626" priority="315" operator="equal">
      <formula>"ROW"</formula>
    </cfRule>
    <cfRule type="cellIs" dxfId="3625" priority="313" operator="equal">
      <formula>"completedw"</formula>
    </cfRule>
  </conditionalFormatting>
  <conditionalFormatting sqref="A178:B178">
    <cfRule type="cellIs" dxfId="3624" priority="311" operator="equal">
      <formula>"HOLD"</formula>
    </cfRule>
    <cfRule type="cellIs" dxfId="3623" priority="310" operator="equal">
      <formula>"completedw"</formula>
    </cfRule>
    <cfRule type="cellIs" dxfId="3622" priority="312" operator="equal">
      <formula>"ROW"</formula>
    </cfRule>
  </conditionalFormatting>
  <conditionalFormatting sqref="A189:B189">
    <cfRule type="cellIs" dxfId="3621" priority="307" operator="equal">
      <formula>"completedw"</formula>
    </cfRule>
    <cfRule type="cellIs" dxfId="3620" priority="309" operator="equal">
      <formula>"ROW"</formula>
    </cfRule>
    <cfRule type="cellIs" dxfId="3619" priority="308" operator="equal">
      <formula>"HOLD"</formula>
    </cfRule>
  </conditionalFormatting>
  <conditionalFormatting sqref="A200:B200">
    <cfRule type="cellIs" dxfId="3618" priority="283" operator="equal">
      <formula>"completedw"</formula>
    </cfRule>
    <cfRule type="cellIs" dxfId="3617" priority="285" operator="equal">
      <formula>"ROW"</formula>
    </cfRule>
    <cfRule type="cellIs" dxfId="3616" priority="284" operator="equal">
      <formula>"HOLD"</formula>
    </cfRule>
  </conditionalFormatting>
  <conditionalFormatting sqref="A243:B243">
    <cfRule type="cellIs" dxfId="3615" priority="354" operator="equal">
      <formula>"ROW"</formula>
    </cfRule>
    <cfRule type="cellIs" dxfId="3614" priority="353" operator="equal">
      <formula>"HOLD"</formula>
    </cfRule>
    <cfRule type="cellIs" dxfId="3613" priority="352" operator="equal">
      <formula>"completedw"</formula>
    </cfRule>
  </conditionalFormatting>
  <conditionalFormatting sqref="A253:B253">
    <cfRule type="cellIs" dxfId="3612" priority="349" operator="equal">
      <formula>"completedw"</formula>
    </cfRule>
    <cfRule type="cellIs" dxfId="3611" priority="350" operator="equal">
      <formula>"HOLD"</formula>
    </cfRule>
    <cfRule type="cellIs" dxfId="3610" priority="351" operator="equal">
      <formula>"ROW"</formula>
    </cfRule>
  </conditionalFormatting>
  <conditionalFormatting sqref="A259:B261">
    <cfRule type="cellIs" dxfId="3609" priority="145" operator="equal">
      <formula>"completedw"</formula>
    </cfRule>
    <cfRule type="cellIs" dxfId="3608" priority="146" operator="equal">
      <formula>"HOLD"</formula>
    </cfRule>
    <cfRule type="cellIs" dxfId="3607" priority="147" operator="equal">
      <formula>"ROW"</formula>
    </cfRule>
  </conditionalFormatting>
  <conditionalFormatting sqref="A273:B273">
    <cfRule type="cellIs" dxfId="3606" priority="306" operator="equal">
      <formula>"ROW"</formula>
    </cfRule>
    <cfRule type="cellIs" dxfId="3605" priority="305" operator="equal">
      <formula>"HOLD"</formula>
    </cfRule>
    <cfRule type="cellIs" dxfId="3604" priority="304" operator="equal">
      <formula>"completedw"</formula>
    </cfRule>
  </conditionalFormatting>
  <conditionalFormatting sqref="A278:B280">
    <cfRule type="cellIs" dxfId="3603" priority="1348" operator="equal">
      <formula>"completedw"</formula>
    </cfRule>
    <cfRule type="cellIs" dxfId="3602" priority="1349" operator="equal">
      <formula>"HOLD"</formula>
    </cfRule>
    <cfRule type="cellIs" dxfId="3601" priority="1350" operator="equal">
      <formula>"ROW"</formula>
    </cfRule>
  </conditionalFormatting>
  <conditionalFormatting sqref="A284:B284">
    <cfRule type="cellIs" dxfId="3600" priority="303" operator="equal">
      <formula>"ROW"</formula>
    </cfRule>
    <cfRule type="cellIs" dxfId="3599" priority="301" operator="equal">
      <formula>"completedw"</formula>
    </cfRule>
    <cfRule type="cellIs" dxfId="3598" priority="302" operator="equal">
      <formula>"HOLD"</formula>
    </cfRule>
  </conditionalFormatting>
  <conditionalFormatting sqref="A289:B291">
    <cfRule type="cellIs" dxfId="3597" priority="1341" operator="equal">
      <formula>"completedw"</formula>
    </cfRule>
    <cfRule type="cellIs" dxfId="3596" priority="1343" operator="equal">
      <formula>"ROW"</formula>
    </cfRule>
    <cfRule type="cellIs" dxfId="3595" priority="1342" operator="equal">
      <formula>"HOLD"</formula>
    </cfRule>
  </conditionalFormatting>
  <conditionalFormatting sqref="A295:B295">
    <cfRule type="cellIs" dxfId="3594" priority="298" operator="equal">
      <formula>"completedw"</formula>
    </cfRule>
    <cfRule type="cellIs" dxfId="3593" priority="300" operator="equal">
      <formula>"ROW"</formula>
    </cfRule>
    <cfRule type="cellIs" dxfId="3592" priority="299" operator="equal">
      <formula>"HOLD"</formula>
    </cfRule>
  </conditionalFormatting>
  <conditionalFormatting sqref="A300:B302">
    <cfRule type="cellIs" dxfId="3591" priority="786" operator="equal">
      <formula>"HOLD"</formula>
    </cfRule>
    <cfRule type="cellIs" dxfId="3590" priority="787" operator="equal">
      <formula>"ROW"</formula>
    </cfRule>
    <cfRule type="cellIs" dxfId="3589" priority="785" operator="equal">
      <formula>"completedw"</formula>
    </cfRule>
  </conditionalFormatting>
  <conditionalFormatting sqref="A306:B306">
    <cfRule type="cellIs" dxfId="3588" priority="296" operator="equal">
      <formula>"HOLD"</formula>
    </cfRule>
    <cfRule type="cellIs" dxfId="3587" priority="295" operator="equal">
      <formula>"completedw"</formula>
    </cfRule>
    <cfRule type="cellIs" dxfId="3586" priority="297" operator="equal">
      <formula>"ROW"</formula>
    </cfRule>
  </conditionalFormatting>
  <conditionalFormatting sqref="A311:B313">
    <cfRule type="cellIs" dxfId="3585" priority="698" operator="equal">
      <formula>"completedw"</formula>
    </cfRule>
    <cfRule type="cellIs" dxfId="3584" priority="699" operator="equal">
      <formula>"HOLD"</formula>
    </cfRule>
    <cfRule type="cellIs" dxfId="3583" priority="700" operator="equal">
      <formula>"ROW"</formula>
    </cfRule>
  </conditionalFormatting>
  <conditionalFormatting sqref="A315:B315">
    <cfRule type="cellIs" dxfId="3582" priority="269" operator="equal">
      <formula>"ROW"</formula>
    </cfRule>
    <cfRule type="cellIs" dxfId="3581" priority="268" operator="equal">
      <formula>"HOLD"</formula>
    </cfRule>
    <cfRule type="cellIs" dxfId="3580" priority="267" operator="equal">
      <formula>"completedw"</formula>
    </cfRule>
  </conditionalFormatting>
  <conditionalFormatting sqref="A61:C62">
    <cfRule type="cellIs" dxfId="3579" priority="493" operator="equal">
      <formula>"completedw"</formula>
    </cfRule>
    <cfRule type="cellIs" dxfId="3578" priority="495" operator="equal">
      <formula>"ROW"</formula>
    </cfRule>
    <cfRule type="cellIs" dxfId="3577" priority="494" operator="equal">
      <formula>"HOLD"</formula>
    </cfRule>
  </conditionalFormatting>
  <conditionalFormatting sqref="A106:C107">
    <cfRule type="cellIs" dxfId="3576" priority="812" operator="equal">
      <formula>"ROW"</formula>
    </cfRule>
    <cfRule type="cellIs" dxfId="3575" priority="811" operator="equal">
      <formula>"HOLD"</formula>
    </cfRule>
    <cfRule type="cellIs" dxfId="3574" priority="810" operator="equal">
      <formula>"completedw"</formula>
    </cfRule>
  </conditionalFormatting>
  <conditionalFormatting sqref="A267:C268">
    <cfRule type="cellIs" dxfId="3573" priority="1027" operator="equal">
      <formula>"completedw"</formula>
    </cfRule>
    <cfRule type="cellIs" dxfId="3572" priority="1028" operator="equal">
      <formula>"HOLD"</formula>
    </cfRule>
    <cfRule type="cellIs" dxfId="3571" priority="1029" operator="equal">
      <formula>"ROW"</formula>
    </cfRule>
  </conditionalFormatting>
  <conditionalFormatting sqref="A187:E187">
    <cfRule type="cellIs" dxfId="3570" priority="377" operator="equal">
      <formula>"HOLD"</formula>
    </cfRule>
    <cfRule type="cellIs" dxfId="3569" priority="376" operator="equal">
      <formula>"completedw"</formula>
    </cfRule>
    <cfRule type="cellIs" dxfId="3568" priority="378" operator="equal">
      <formula>"ROW"</formula>
    </cfRule>
  </conditionalFormatting>
  <conditionalFormatting sqref="A208:E209">
    <cfRule type="cellIs" dxfId="3567" priority="248" operator="equal">
      <formula>"ROW"</formula>
    </cfRule>
    <cfRule type="cellIs" dxfId="3566" priority="246" operator="equal">
      <formula>"completedw"</formula>
    </cfRule>
    <cfRule type="cellIs" dxfId="3565" priority="247" operator="equal">
      <formula>"HOLD"</formula>
    </cfRule>
  </conditionalFormatting>
  <conditionalFormatting sqref="A72:I73">
    <cfRule type="cellIs" dxfId="3564" priority="447" operator="equal">
      <formula>"ROW"</formula>
    </cfRule>
    <cfRule type="cellIs" dxfId="3563" priority="446" operator="equal">
      <formula>"HOLD"</formula>
    </cfRule>
    <cfRule type="cellIs" dxfId="3562" priority="445" operator="equal">
      <formula>"completedw"</formula>
    </cfRule>
  </conditionalFormatting>
  <conditionalFormatting sqref="A118:I119">
    <cfRule type="cellIs" dxfId="3561" priority="233" operator="equal">
      <formula>"ROW"</formula>
    </cfRule>
    <cfRule type="cellIs" dxfId="3560" priority="232" operator="equal">
      <formula>"HOLD"</formula>
    </cfRule>
    <cfRule type="cellIs" dxfId="3559" priority="231" operator="equal">
      <formula>"completedw"</formula>
    </cfRule>
  </conditionalFormatting>
  <conditionalFormatting sqref="A180:L182">
    <cfRule type="cellIs" dxfId="3558" priority="11" operator="equal">
      <formula>"ROW"</formula>
    </cfRule>
    <cfRule type="cellIs" dxfId="3557" priority="9" operator="equal">
      <formula>"completedw"</formula>
    </cfRule>
    <cfRule type="cellIs" dxfId="3556" priority="10" operator="equal">
      <formula>"HOLD"</formula>
    </cfRule>
  </conditionalFormatting>
  <conditionalFormatting sqref="A183:L186">
    <cfRule type="cellIs" dxfId="3555" priority="1309" operator="equal">
      <formula>"HOLD"</formula>
    </cfRule>
    <cfRule type="cellIs" dxfId="3554" priority="1310" operator="equal">
      <formula>"ROW"</formula>
    </cfRule>
    <cfRule type="cellIs" dxfId="3553" priority="1308" operator="equal">
      <formula>"completedw"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4:AA266 AC264:XFD266 A269:AA270 A271:Y271 A272:AA272 A274:AA277 C280:Z280 A281:Z283 A285:Z288 C291:Z291 A292:Z294 A296:XFD296 A297:AA299 AC297:XFD299 AF300:XFD305 A303:AA305 AL306:XFD306 A307:AE307 AF307:XFD317 A308:Z310 A316:AE317">
    <cfRule type="cellIs" dxfId="3552" priority="543" operator="equal">
      <formula>"HOLD"</formula>
    </cfRule>
    <cfRule type="cellIs" dxfId="3551" priority="544" operator="equal">
      <formula>"ROW"</formula>
    </cfRule>
    <cfRule type="cellIs" dxfId="3550" priority="542" operator="equal">
      <formula>"completedw"</formula>
    </cfRule>
  </conditionalFormatting>
  <conditionalFormatting sqref="B57">
    <cfRule type="cellIs" dxfId="3549" priority="1429" operator="equal">
      <formula>"Completed"</formula>
    </cfRule>
    <cfRule type="cellIs" dxfId="3548" priority="1428" operator="equal">
      <formula>"wip"</formula>
    </cfRule>
  </conditionalFormatting>
  <conditionalFormatting sqref="B68">
    <cfRule type="cellIs" dxfId="3547" priority="1424" operator="equal">
      <formula>"Completed"</formula>
    </cfRule>
    <cfRule type="cellIs" dxfId="3546" priority="1423" operator="equal">
      <formula>"wip"</formula>
    </cfRule>
  </conditionalFormatting>
  <conditionalFormatting sqref="B79">
    <cfRule type="cellIs" dxfId="3545" priority="1419" operator="equal">
      <formula>"Completed"</formula>
    </cfRule>
    <cfRule type="cellIs" dxfId="3544" priority="1418" operator="equal">
      <formula>"wip"</formula>
    </cfRule>
  </conditionalFormatting>
  <conditionalFormatting sqref="B90">
    <cfRule type="cellIs" dxfId="3543" priority="1413" operator="equal">
      <formula>"wip"</formula>
    </cfRule>
    <cfRule type="cellIs" dxfId="3542" priority="1414" operator="equal">
      <formula>"Completed"</formula>
    </cfRule>
  </conditionalFormatting>
  <conditionalFormatting sqref="B102">
    <cfRule type="cellIs" dxfId="3541" priority="1647" operator="equal">
      <formula>"Completed"</formula>
    </cfRule>
    <cfRule type="cellIs" dxfId="3540" priority="1646" operator="equal">
      <formula>"wip"</formula>
    </cfRule>
  </conditionalFormatting>
  <conditionalFormatting sqref="B114">
    <cfRule type="cellIs" dxfId="3539" priority="1645" operator="equal">
      <formula>"Completed"</formula>
    </cfRule>
    <cfRule type="cellIs" dxfId="3538" priority="1644" operator="equal">
      <formula>"wip"</formula>
    </cfRule>
  </conditionalFormatting>
  <conditionalFormatting sqref="B126">
    <cfRule type="cellIs" dxfId="3537" priority="1643" operator="equal">
      <formula>"Completed"</formula>
    </cfRule>
    <cfRule type="cellIs" dxfId="3536" priority="1642" operator="equal">
      <formula>"wip"</formula>
    </cfRule>
  </conditionalFormatting>
  <conditionalFormatting sqref="B138">
    <cfRule type="cellIs" dxfId="3535" priority="1641" operator="equal">
      <formula>"Completed"</formula>
    </cfRule>
    <cfRule type="cellIs" dxfId="3534" priority="1640" operator="equal">
      <formula>"wip"</formula>
    </cfRule>
  </conditionalFormatting>
  <conditionalFormatting sqref="B150">
    <cfRule type="cellIs" dxfId="3533" priority="1639" operator="equal">
      <formula>"Completed"</formula>
    </cfRule>
    <cfRule type="cellIs" dxfId="3532" priority="1638" operator="equal">
      <formula>"wip"</formula>
    </cfRule>
  </conditionalFormatting>
  <conditionalFormatting sqref="B161">
    <cfRule type="cellIs" dxfId="3531" priority="1637" operator="equal">
      <formula>"Completed"</formula>
    </cfRule>
    <cfRule type="cellIs" dxfId="3530" priority="1636" operator="equal">
      <formula>"wip"</formula>
    </cfRule>
  </conditionalFormatting>
  <conditionalFormatting sqref="B172">
    <cfRule type="cellIs" dxfId="3529" priority="1635" operator="equal">
      <formula>"Completed"</formula>
    </cfRule>
    <cfRule type="cellIs" dxfId="3528" priority="1634" operator="equal">
      <formula>"wip"</formula>
    </cfRule>
  </conditionalFormatting>
  <conditionalFormatting sqref="B183">
    <cfRule type="cellIs" dxfId="3527" priority="1606" operator="equal">
      <formula>"wip"</formula>
    </cfRule>
    <cfRule type="cellIs" dxfId="3526" priority="1607" operator="equal">
      <formula>"Completed"</formula>
    </cfRule>
  </conditionalFormatting>
  <conditionalFormatting sqref="B194">
    <cfRule type="cellIs" dxfId="3525" priority="1576" operator="equal">
      <formula>"wip"</formula>
    </cfRule>
    <cfRule type="cellIs" dxfId="3524" priority="1577" operator="equal">
      <formula>"Completed"</formula>
    </cfRule>
  </conditionalFormatting>
  <conditionalFormatting sqref="B204">
    <cfRule type="cellIs" dxfId="3523" priority="1549" operator="equal">
      <formula>"Completed"</formula>
    </cfRule>
    <cfRule type="cellIs" dxfId="3522" priority="1548" operator="equal">
      <formula>"wip"</formula>
    </cfRule>
  </conditionalFormatting>
  <conditionalFormatting sqref="B215">
    <cfRule type="cellIs" dxfId="3521" priority="1520" operator="equal">
      <formula>"wip"</formula>
    </cfRule>
    <cfRule type="cellIs" dxfId="3520" priority="1521" operator="equal">
      <formula>"Completed"</formula>
    </cfRule>
  </conditionalFormatting>
  <conditionalFormatting sqref="B221">
    <cfRule type="cellIs" dxfId="3519" priority="359" operator="equal">
      <formula>"HOLD"</formula>
    </cfRule>
    <cfRule type="cellIs" dxfId="3518" priority="358" operator="equal">
      <formula>"completedw"</formula>
    </cfRule>
    <cfRule type="cellIs" dxfId="3517" priority="360" operator="equal">
      <formula>"ROW"</formula>
    </cfRule>
  </conditionalFormatting>
  <conditionalFormatting sqref="B226">
    <cfRule type="cellIs" dxfId="3516" priority="1493" operator="equal">
      <formula>"Completed"</formula>
    </cfRule>
    <cfRule type="cellIs" dxfId="3515" priority="1492" operator="equal">
      <formula>"wip"</formula>
    </cfRule>
  </conditionalFormatting>
  <conditionalFormatting sqref="B232">
    <cfRule type="cellIs" dxfId="3514" priority="355" operator="equal">
      <formula>"completedw"</formula>
    </cfRule>
    <cfRule type="cellIs" dxfId="3513" priority="356" operator="equal">
      <formula>"HOLD"</formula>
    </cfRule>
    <cfRule type="cellIs" dxfId="3512" priority="357" operator="equal">
      <formula>"ROW"</formula>
    </cfRule>
  </conditionalFormatting>
  <conditionalFormatting sqref="B237">
    <cfRule type="cellIs" dxfId="3511" priority="1464" operator="equal">
      <formula>"wip"</formula>
    </cfRule>
    <cfRule type="cellIs" dxfId="3510" priority="1465" operator="equal">
      <formula>"Completed"</formula>
    </cfRule>
  </conditionalFormatting>
  <conditionalFormatting sqref="B247">
    <cfRule type="cellIs" dxfId="3509" priority="1436" operator="equal">
      <formula>"wip"</formula>
    </cfRule>
    <cfRule type="cellIs" dxfId="3508" priority="1437" operator="equal">
      <formula>"Completed"</formula>
    </cfRule>
  </conditionalFormatting>
  <conditionalFormatting sqref="B257">
    <cfRule type="cellIs" dxfId="3507" priority="1383" operator="equal">
      <formula>"Completed"</formula>
    </cfRule>
    <cfRule type="cellIs" dxfId="3506" priority="1382" operator="equal">
      <formula>"wip"</formula>
    </cfRule>
  </conditionalFormatting>
  <conditionalFormatting sqref="B267">
    <cfRule type="cellIs" dxfId="3505" priority="1411" operator="equal">
      <formula>"wip"</formula>
    </cfRule>
    <cfRule type="cellIs" dxfId="3504" priority="1412" operator="equal">
      <formula>"Completed"</formula>
    </cfRule>
  </conditionalFormatting>
  <conditionalFormatting sqref="B278">
    <cfRule type="cellIs" dxfId="3503" priority="1347" operator="equal">
      <formula>"Completed"</formula>
    </cfRule>
    <cfRule type="cellIs" dxfId="3502" priority="1346" operator="equal">
      <formula>"wip"</formula>
    </cfRule>
  </conditionalFormatting>
  <conditionalFormatting sqref="B289">
    <cfRule type="cellIs" dxfId="3501" priority="1339" operator="equal">
      <formula>"wip"</formula>
    </cfRule>
    <cfRule type="cellIs" dxfId="3500" priority="1340" operator="equal">
      <formula>"Completed"</formula>
    </cfRule>
  </conditionalFormatting>
  <conditionalFormatting sqref="B300">
    <cfRule type="cellIs" dxfId="3499" priority="783" operator="equal">
      <formula>"wip"</formula>
    </cfRule>
    <cfRule type="cellIs" dxfId="3498" priority="784" operator="equal">
      <formula>"Completed"</formula>
    </cfRule>
  </conditionalFormatting>
  <conditionalFormatting sqref="B311">
    <cfRule type="cellIs" dxfId="3497" priority="696" operator="equal">
      <formula>"wip"</formula>
    </cfRule>
    <cfRule type="cellIs" dxfId="3496"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495" priority="1278" operator="equal">
      <formula>"wip"</formula>
    </cfRule>
    <cfRule type="cellIs" dxfId="3494" priority="1277" operator="equal">
      <formula>"Completed"</formula>
    </cfRule>
  </conditionalFormatting>
  <conditionalFormatting sqref="C25">
    <cfRule type="containsText" dxfId="3493" priority="28" operator="containsText" text="Hold">
      <formula>NOT(ISERROR(SEARCH("Hold",C25)))</formula>
    </cfRule>
  </conditionalFormatting>
  <conditionalFormatting sqref="C36:C37">
    <cfRule type="cellIs" dxfId="3492" priority="602" operator="equal">
      <formula>"ROW"</formula>
    </cfRule>
    <cfRule type="cellIs" dxfId="3491" priority="603" operator="equal">
      <formula>"wip"</formula>
    </cfRule>
    <cfRule type="cellIs" dxfId="3490" priority="604" operator="equal">
      <formula>"Completed"</formula>
    </cfRule>
    <cfRule type="cellIs" dxfId="3489" priority="601" operator="equal">
      <formula>"HOLD"</formula>
    </cfRule>
    <cfRule type="containsText" dxfId="3488" priority="599" operator="containsText" text="Hold">
      <formula>NOT(ISERROR(SEARCH("Hold",C36)))</formula>
    </cfRule>
    <cfRule type="cellIs" dxfId="3487" priority="600" operator="equal">
      <formula>"completedw"</formula>
    </cfRule>
  </conditionalFormatting>
  <conditionalFormatting sqref="C79:C80">
    <cfRule type="containsText" dxfId="3486" priority="223" operator="containsText" text="Hold">
      <formula>NOT(ISERROR(SEARCH("Hold",C79)))</formula>
    </cfRule>
    <cfRule type="cellIs" dxfId="3485" priority="224" operator="equal">
      <formula>"completedw"</formula>
    </cfRule>
    <cfRule type="cellIs" dxfId="3484" priority="225" operator="equal">
      <formula>"HOLD"</formula>
    </cfRule>
    <cfRule type="cellIs" dxfId="3483" priority="228" operator="equal">
      <formula>"Completed"</formula>
    </cfRule>
    <cfRule type="cellIs" dxfId="3482" priority="227" operator="equal">
      <formula>"wip"</formula>
    </cfRule>
    <cfRule type="cellIs" dxfId="3481" priority="226" operator="equal">
      <formula>"ROW"</formula>
    </cfRule>
  </conditionalFormatting>
  <conditionalFormatting sqref="C90:C91">
    <cfRule type="containsText" dxfId="3480" priority="580" operator="containsText" text="Hold">
      <formula>NOT(ISERROR(SEARCH("Hold",C90)))</formula>
    </cfRule>
    <cfRule type="cellIs" dxfId="3479" priority="585" operator="equal">
      <formula>"Completed"</formula>
    </cfRule>
    <cfRule type="cellIs" dxfId="3478" priority="584" operator="equal">
      <formula>"wip"</formula>
    </cfRule>
    <cfRule type="cellIs" dxfId="3477" priority="583" operator="equal">
      <formula>"ROW"</formula>
    </cfRule>
    <cfRule type="cellIs" dxfId="3476" priority="582" operator="equal">
      <formula>"HOLD"</formula>
    </cfRule>
    <cfRule type="cellIs" dxfId="3475" priority="581" operator="equal">
      <formula>"completedw"</formula>
    </cfRule>
  </conditionalFormatting>
  <conditionalFormatting sqref="C102:C103">
    <cfRule type="cellIs" dxfId="3474" priority="220" operator="equal">
      <formula>"ROW"</formula>
    </cfRule>
    <cfRule type="cellIs" dxfId="3473" priority="221" operator="equal">
      <formula>"wip"</formula>
    </cfRule>
    <cfRule type="cellIs" dxfId="3472" priority="222" operator="equal">
      <formula>"Completed"</formula>
    </cfRule>
    <cfRule type="containsText" dxfId="3471" priority="217" operator="containsText" text="Hold">
      <formula>NOT(ISERROR(SEARCH("Hold",C102)))</formula>
    </cfRule>
    <cfRule type="cellIs" dxfId="3470" priority="218" operator="equal">
      <formula>"completedw"</formula>
    </cfRule>
    <cfRule type="cellIs" dxfId="3469" priority="219" operator="equal">
      <formula>"HOLD"</formula>
    </cfRule>
  </conditionalFormatting>
  <conditionalFormatting sqref="C138:C139">
    <cfRule type="containsText" dxfId="3468" priority="1252" operator="containsText" text="Hold">
      <formula>NOT(ISERROR(SEARCH("Hold",C138)))</formula>
    </cfRule>
  </conditionalFormatting>
  <conditionalFormatting sqref="C161:C162">
    <cfRule type="containsText" dxfId="3467" priority="1173" operator="containsText" text="Hold">
      <formula>NOT(ISERROR(SEARCH("Hold",C161)))</formula>
    </cfRule>
  </conditionalFormatting>
  <conditionalFormatting sqref="C172:C173">
    <cfRule type="containsText" dxfId="3466" priority="546" operator="containsText" text="Hold">
      <formula>NOT(ISERROR(SEARCH("Hold",C172)))</formula>
    </cfRule>
  </conditionalFormatting>
  <conditionalFormatting sqref="C183:C184">
    <cfRule type="containsText" dxfId="3465" priority="1176" operator="containsText" text="Hold">
      <formula>NOT(ISERROR(SEARCH("Hold",C183)))</formula>
    </cfRule>
  </conditionalFormatting>
  <conditionalFormatting sqref="C194:C195">
    <cfRule type="containsText" dxfId="3464" priority="821" operator="containsText" text="Hold">
      <formula>NOT(ISERROR(SEARCH("Hold",C194)))</formula>
    </cfRule>
  </conditionalFormatting>
  <conditionalFormatting sqref="C204:C205">
    <cfRule type="containsText" dxfId="3463" priority="193" operator="containsText" text="Hold">
      <formula>NOT(ISERROR(SEARCH("Hold",C204)))</formula>
    </cfRule>
  </conditionalFormatting>
  <conditionalFormatting sqref="C220">
    <cfRule type="cellIs" dxfId="3462" priority="159" operator="equal">
      <formula>"HOLD"</formula>
    </cfRule>
    <cfRule type="cellIs" dxfId="3461" priority="158" operator="equal">
      <formula>"completedw"</formula>
    </cfRule>
    <cfRule type="cellIs" dxfId="3460" priority="160" operator="equal">
      <formula>"ROW"</formula>
    </cfRule>
  </conditionalFormatting>
  <conditionalFormatting sqref="C226:C227">
    <cfRule type="containsText" dxfId="3459" priority="1149" operator="containsText" text="Hold">
      <formula>NOT(ISERROR(SEARCH("Hold",C226)))</formula>
    </cfRule>
  </conditionalFormatting>
  <conditionalFormatting sqref="C230">
    <cfRule type="cellIs" dxfId="3458" priority="184" operator="equal">
      <formula>"completedw"</formula>
    </cfRule>
    <cfRule type="cellIs" dxfId="3457" priority="185" operator="equal">
      <formula>"HOLD"</formula>
    </cfRule>
    <cfRule type="cellIs" dxfId="3456" priority="186" operator="equal">
      <formula>"ROW"</formula>
    </cfRule>
  </conditionalFormatting>
  <conditionalFormatting sqref="C237:C238">
    <cfRule type="containsText" dxfId="3455" priority="1148" operator="containsText" text="Hold">
      <formula>NOT(ISERROR(SEARCH("Hold",C237)))</formula>
    </cfRule>
  </conditionalFormatting>
  <conditionalFormatting sqref="C247:C248">
    <cfRule type="containsText" dxfId="3454" priority="1126" operator="containsText" text="Hold">
      <formula>NOT(ISERROR(SEARCH("Hold",C247)))</formula>
    </cfRule>
  </conditionalFormatting>
  <conditionalFormatting sqref="C257:C258">
    <cfRule type="containsText" dxfId="3453" priority="1125" operator="containsText" text="Hold">
      <formula>NOT(ISERROR(SEARCH("Hold",C257)))</formula>
    </cfRule>
  </conditionalFormatting>
  <conditionalFormatting sqref="C267:C268">
    <cfRule type="cellIs" dxfId="3452" priority="1031" operator="equal">
      <formula>"Completed"</formula>
    </cfRule>
    <cfRule type="cellIs" dxfId="3451" priority="1030" operator="equal">
      <formula>"wip"</formula>
    </cfRule>
    <cfRule type="containsText" dxfId="3450" priority="1026" operator="containsText" text="Hold">
      <formula>NOT(ISERROR(SEARCH("Hold",C267)))</formula>
    </cfRule>
  </conditionalFormatting>
  <conditionalFormatting sqref="C278:C279">
    <cfRule type="containsText" dxfId="3449" priority="1020" operator="containsText" text="Hold">
      <formula>NOT(ISERROR(SEARCH("Hold",C278)))</formula>
    </cfRule>
  </conditionalFormatting>
  <conditionalFormatting sqref="C289:C290">
    <cfRule type="cellIs" dxfId="3448" priority="884" operator="equal">
      <formula>"HOLD"</formula>
    </cfRule>
    <cfRule type="containsText" dxfId="3447" priority="882" operator="containsText" text="Hold">
      <formula>NOT(ISERROR(SEARCH("Hold",C289)))</formula>
    </cfRule>
    <cfRule type="cellIs" dxfId="3446" priority="883" operator="equal">
      <formula>"completedw"</formula>
    </cfRule>
    <cfRule type="cellIs" dxfId="3445" priority="885" operator="equal">
      <formula>"ROW"</formula>
    </cfRule>
    <cfRule type="cellIs" dxfId="3444" priority="886" operator="equal">
      <formula>"wip"</formula>
    </cfRule>
    <cfRule type="cellIs" dxfId="3443" priority="887" operator="equal">
      <formula>"Completed"</formula>
    </cfRule>
  </conditionalFormatting>
  <conditionalFormatting sqref="C300:C301">
    <cfRule type="containsText" dxfId="3442" priority="777" operator="containsText" text="Hold">
      <formula>NOT(ISERROR(SEARCH("Hold",C300)))</formula>
    </cfRule>
  </conditionalFormatting>
  <conditionalFormatting sqref="C311:C312">
    <cfRule type="containsText" dxfId="3441" priority="690" operator="containsText" text="Hold">
      <formula>NOT(ISERROR(SEARCH("Hold",C311)))</formula>
    </cfRule>
  </conditionalFormatting>
  <conditionalFormatting sqref="C278:D279 D79:R80 N268:P268 N290:P290 I47:AE48 Q267:Q268">
    <cfRule type="cellIs" dxfId="3440" priority="1022" operator="equal">
      <formula>"HOLD"</formula>
    </cfRule>
    <cfRule type="cellIs" dxfId="3439" priority="1025" operator="equal">
      <formula>"Completed"</formula>
    </cfRule>
    <cfRule type="cellIs" dxfId="3438" priority="1024" operator="equal">
      <formula>"wip"</formula>
    </cfRule>
    <cfRule type="cellIs" dxfId="3437" priority="1021" operator="equal">
      <formula>"completedw"</formula>
    </cfRule>
    <cfRule type="cellIs" dxfId="3436" priority="1023" operator="equal">
      <formula>"ROW"</formula>
    </cfRule>
  </conditionalFormatting>
  <conditionalFormatting sqref="C300:D301">
    <cfRule type="cellIs" dxfId="3435" priority="782" operator="equal">
      <formula>"Completed"</formula>
    </cfRule>
    <cfRule type="cellIs" dxfId="3434" priority="781" operator="equal">
      <formula>"wip"</formula>
    </cfRule>
    <cfRule type="cellIs" dxfId="3433" priority="780" operator="equal">
      <formula>"ROW"</formula>
    </cfRule>
    <cfRule type="cellIs" dxfId="3432" priority="779" operator="equal">
      <formula>"HOLD"</formula>
    </cfRule>
    <cfRule type="cellIs" dxfId="3431" priority="778" operator="equal">
      <formula>"completedw"</formula>
    </cfRule>
  </conditionalFormatting>
  <conditionalFormatting sqref="C311:D312">
    <cfRule type="cellIs" dxfId="3430" priority="691" operator="equal">
      <formula>"completedw"</formula>
    </cfRule>
    <cfRule type="cellIs" dxfId="3429" priority="694" operator="equal">
      <formula>"wip"</formula>
    </cfRule>
    <cfRule type="cellIs" dxfId="3428" priority="693" operator="equal">
      <formula>"ROW"</formula>
    </cfRule>
    <cfRule type="cellIs" dxfId="3427" priority="695" operator="equal">
      <formula>"Completed"</formula>
    </cfRule>
    <cfRule type="cellIs" dxfId="3426" priority="692" operator="equal">
      <formula>"HOLD"</formula>
    </cfRule>
  </conditionalFormatting>
  <conditionalFormatting sqref="C25:F25 B25:B26 D26 F26">
    <cfRule type="cellIs" dxfId="3425" priority="66" operator="equal">
      <formula>"Completed"</formula>
    </cfRule>
    <cfRule type="cellIs" dxfId="3424" priority="65" operator="equal">
      <formula>"wip"</formula>
    </cfRule>
  </conditionalFormatting>
  <conditionalFormatting sqref="C47:F48">
    <cfRule type="cellIs" dxfId="3423" priority="1231" operator="equal">
      <formula>"ROW"</formula>
    </cfRule>
    <cfRule type="cellIs" dxfId="3422" priority="1230" operator="equal">
      <formula>"HOLD"</formula>
    </cfRule>
    <cfRule type="cellIs" dxfId="3421" priority="1229" operator="equal">
      <formula>"completedw"</formula>
    </cfRule>
    <cfRule type="cellIs" dxfId="3420" priority="1233" operator="equal">
      <formula>"Completed"</formula>
    </cfRule>
    <cfRule type="cellIs" dxfId="3419" priority="1232" operator="equal">
      <formula>"wip"</formula>
    </cfRule>
  </conditionalFormatting>
  <conditionalFormatting sqref="C68:F69">
    <cfRule type="cellIs" dxfId="3418" priority="1244" operator="equal">
      <formula>"wip"</formula>
    </cfRule>
    <cfRule type="cellIs" dxfId="3417" priority="1243" operator="equal">
      <formula>"ROW"</formula>
    </cfRule>
    <cfRule type="cellIs" dxfId="3416" priority="1242" operator="equal">
      <formula>"HOLD"</formula>
    </cfRule>
    <cfRule type="cellIs" dxfId="3415" priority="1241" operator="equal">
      <formula>"completedw"</formula>
    </cfRule>
    <cfRule type="cellIs" dxfId="3414" priority="1245" operator="equal">
      <formula>"Completed"</formula>
    </cfRule>
  </conditionalFormatting>
  <conditionalFormatting sqref="C51:I51">
    <cfRule type="cellIs" dxfId="3413" priority="514" operator="equal">
      <formula>"completedw"</formula>
    </cfRule>
    <cfRule type="cellIs" dxfId="3412" priority="515" operator="equal">
      <formula>"HOLD"</formula>
    </cfRule>
    <cfRule type="cellIs" dxfId="3411" priority="516" operator="equal">
      <formula>"ROW"</formula>
    </cfRule>
  </conditionalFormatting>
  <conditionalFormatting sqref="C81:AA81 C302:AA302 C313:AA313">
    <cfRule type="cellIs" dxfId="3410" priority="1291" operator="equal">
      <formula>"ROW"</formula>
    </cfRule>
    <cfRule type="cellIs" dxfId="3409" priority="1293" operator="equal">
      <formula>"wip"</formula>
    </cfRule>
    <cfRule type="cellIs" dxfId="3408" priority="1290" operator="equal">
      <formula>"HOLD"</formula>
    </cfRule>
    <cfRule type="cellIs" dxfId="3407" priority="1289" operator="equal">
      <formula>"completedw"</formula>
    </cfRule>
    <cfRule type="cellIs" dxfId="3406" priority="1292" operator="equal">
      <formula>"Completed"</formula>
    </cfRule>
  </conditionalFormatting>
  <conditionalFormatting sqref="C185:AA185">
    <cfRule type="cellIs" dxfId="3405" priority="646" operator="equal">
      <formula>"Completed"</formula>
    </cfRule>
  </conditionalFormatting>
  <conditionalFormatting sqref="C259:AA259">
    <cfRule type="cellIs" dxfId="3404" priority="1328" operator="equal">
      <formula>"Completed"</formula>
    </cfRule>
    <cfRule type="cellIs" dxfId="3403" priority="1327" operator="equal">
      <formula>"ROW"</formula>
    </cfRule>
    <cfRule type="cellIs" dxfId="3402" priority="1326" operator="equal">
      <formula>"HOLD"</formula>
    </cfRule>
    <cfRule type="cellIs" dxfId="3401" priority="1325" operator="equal">
      <formula>"completedw"</formula>
    </cfRule>
  </conditionalFormatting>
  <conditionalFormatting sqref="C38:AC38">
    <cfRule type="cellIs" dxfId="3400" priority="1281" operator="equal">
      <formula>"Completed"</formula>
    </cfRule>
    <cfRule type="cellIs" dxfId="3399" priority="1282" operator="equal">
      <formula>"wip"</formula>
    </cfRule>
  </conditionalFormatting>
  <conditionalFormatting sqref="C57:AE58 B36">
    <cfRule type="cellIs" dxfId="3398" priority="1276" operator="equal">
      <formula>"Completed"</formula>
    </cfRule>
    <cfRule type="cellIs" dxfId="3397" priority="1275" operator="equal">
      <formula>"wip"</formula>
    </cfRule>
  </conditionalFormatting>
  <conditionalFormatting sqref="D172">
    <cfRule type="cellIs" dxfId="3396" priority="1633" operator="equal">
      <formula>"Completed"</formula>
    </cfRule>
    <cfRule type="cellIs" dxfId="3395" priority="1632" operator="equal">
      <formula>"wip"</formula>
    </cfRule>
  </conditionalFormatting>
  <conditionalFormatting sqref="D183">
    <cfRule type="cellIs" dxfId="3394" priority="1605" operator="equal">
      <formula>"Completed"</formula>
    </cfRule>
    <cfRule type="cellIs" dxfId="3393" priority="1604" operator="equal">
      <formula>"wip"</formula>
    </cfRule>
  </conditionalFormatting>
  <conditionalFormatting sqref="D194">
    <cfRule type="cellIs" dxfId="3392" priority="1574" operator="equal">
      <formula>"wip"</formula>
    </cfRule>
    <cfRule type="cellIs" dxfId="3391" priority="1575" operator="equal">
      <formula>"Completed"</formula>
    </cfRule>
  </conditionalFormatting>
  <conditionalFormatting sqref="D204">
    <cfRule type="cellIs" dxfId="3390" priority="1546" operator="equal">
      <formula>"wip"</formula>
    </cfRule>
    <cfRule type="cellIs" dxfId="3389" priority="1547" operator="equal">
      <formula>"Completed"</formula>
    </cfRule>
  </conditionalFormatting>
  <conditionalFormatting sqref="D215">
    <cfRule type="cellIs" dxfId="3388" priority="1518" operator="equal">
      <formula>"wip"</formula>
    </cfRule>
    <cfRule type="cellIs" dxfId="3387" priority="1519" operator="equal">
      <formula>"Completed"</formula>
    </cfRule>
  </conditionalFormatting>
  <conditionalFormatting sqref="D226">
    <cfRule type="cellIs" dxfId="3386" priority="1490" operator="equal">
      <formula>"wip"</formula>
    </cfRule>
    <cfRule type="cellIs" dxfId="3385" priority="1491" operator="equal">
      <formula>"Completed"</formula>
    </cfRule>
  </conditionalFormatting>
  <conditionalFormatting sqref="D237">
    <cfRule type="cellIs" dxfId="3384" priority="1462" operator="equal">
      <formula>"wip"</formula>
    </cfRule>
    <cfRule type="cellIs" dxfId="3383" priority="1463" operator="equal">
      <formula>"Completed"</formula>
    </cfRule>
  </conditionalFormatting>
  <conditionalFormatting sqref="D247">
    <cfRule type="cellIs" dxfId="3382" priority="1409" operator="equal">
      <formula>"Completed"</formula>
    </cfRule>
    <cfRule type="cellIs" dxfId="3381" priority="1408" operator="equal">
      <formula>"wip"</formula>
    </cfRule>
  </conditionalFormatting>
  <conditionalFormatting sqref="D257">
    <cfRule type="cellIs" dxfId="3380" priority="1380" operator="equal">
      <formula>"wip"</formula>
    </cfRule>
    <cfRule type="cellIs" dxfId="3379" priority="1381" operator="equal">
      <formula>"Completed"</formula>
    </cfRule>
  </conditionalFormatting>
  <conditionalFormatting sqref="D36:E37">
    <cfRule type="cellIs" dxfId="3378" priority="606" operator="equal">
      <formula>"completedw"</formula>
    </cfRule>
    <cfRule type="cellIs" dxfId="3377" priority="607" operator="equal">
      <formula>"HOLD"</formula>
    </cfRule>
    <cfRule type="cellIs" dxfId="3376" priority="608" operator="equal">
      <formula>"ROW"</formula>
    </cfRule>
    <cfRule type="cellIs" dxfId="3375" priority="609" operator="equal">
      <formula>"wip"</formula>
    </cfRule>
    <cfRule type="cellIs" dxfId="3374" priority="610" operator="equal">
      <formula>"Completed"</formula>
    </cfRule>
  </conditionalFormatting>
  <conditionalFormatting sqref="D267:E268">
    <cfRule type="cellIs" dxfId="3373" priority="1036" operator="equal">
      <formula>"wip"</formula>
    </cfRule>
    <cfRule type="cellIs" dxfId="3372" priority="1037" operator="equal">
      <formula>"Completed"</formula>
    </cfRule>
    <cfRule type="cellIs" dxfId="3371" priority="1034" operator="equal">
      <formula>"HOLD"</formula>
    </cfRule>
    <cfRule type="cellIs" dxfId="3370" priority="1033" operator="equal">
      <formula>"completedw"</formula>
    </cfRule>
    <cfRule type="cellIs" dxfId="3369" priority="1035" operator="equal">
      <formula>"ROW"</formula>
    </cfRule>
  </conditionalFormatting>
  <conditionalFormatting sqref="D289:E290">
    <cfRule type="cellIs" dxfId="3368" priority="893" operator="equal">
      <formula>"Completed"</formula>
    </cfRule>
    <cfRule type="cellIs" dxfId="3367" priority="889" operator="equal">
      <formula>"completedw"</formula>
    </cfRule>
    <cfRule type="cellIs" dxfId="3366" priority="890" operator="equal">
      <formula>"HOLD"</formula>
    </cfRule>
    <cfRule type="cellIs" dxfId="3365" priority="891" operator="equal">
      <formula>"ROW"</formula>
    </cfRule>
    <cfRule type="cellIs" dxfId="3364" priority="892" operator="equal">
      <formula>"wip"</formula>
    </cfRule>
  </conditionalFormatting>
  <conditionalFormatting sqref="D219:G220">
    <cfRule type="cellIs" dxfId="3363" priority="202" operator="equal">
      <formula>"HOLD"</formula>
    </cfRule>
    <cfRule type="cellIs" dxfId="3362" priority="203" operator="equal">
      <formula>"ROW"</formula>
    </cfRule>
    <cfRule type="cellIs" dxfId="3361" priority="201" operator="equal">
      <formula>"completedw"</formula>
    </cfRule>
  </conditionalFormatting>
  <conditionalFormatting sqref="D90:I91">
    <cfRule type="cellIs" dxfId="3360" priority="1182" operator="equal">
      <formula>"HOLD"</formula>
    </cfRule>
    <cfRule type="cellIs" dxfId="3359" priority="1183" operator="equal">
      <formula>"ROW"</formula>
    </cfRule>
    <cfRule type="cellIs" dxfId="3358" priority="1181" operator="equal">
      <formula>"completedw"</formula>
    </cfRule>
    <cfRule type="cellIs" dxfId="3357" priority="1185" operator="equal">
      <formula>"Completed"</formula>
    </cfRule>
    <cfRule type="cellIs" dxfId="3356" priority="1184" operator="equal">
      <formula>"wip"</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55" priority="1332" operator="equal">
      <formula>"HOLD"</formula>
    </cfRule>
    <cfRule type="cellIs" dxfId="3354" priority="1333" operator="equal">
      <formula>"ROW"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53"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3352"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3351" priority="1311" operator="equal">
      <formula>"wip"</formula>
    </cfRule>
  </conditionalFormatting>
  <conditionalFormatting sqref="E25">
    <cfRule type="containsText" dxfId="3350" priority="57" operator="containsText" text="Hold">
      <formula>NOT(ISERROR(SEARCH("Hold",E25)))</formula>
    </cfRule>
  </conditionalFormatting>
  <conditionalFormatting sqref="E36:E37">
    <cfRule type="containsText" dxfId="3349" priority="605" operator="containsText" text="Hold">
      <formula>NOT(ISERROR(SEARCH("Hold",E36)))</formula>
    </cfRule>
  </conditionalFormatting>
  <conditionalFormatting sqref="E47:E48">
    <cfRule type="containsText" dxfId="3348" priority="1228" operator="containsText" text="Hold">
      <formula>NOT(ISERROR(SEARCH("Hold",E47)))</formula>
    </cfRule>
  </conditionalFormatting>
  <conditionalFormatting sqref="E68:E69">
    <cfRule type="containsText" dxfId="3347" priority="1240" operator="containsText" text="Hold">
      <formula>NOT(ISERROR(SEARCH("Hold",E68)))</formula>
    </cfRule>
  </conditionalFormatting>
  <conditionalFormatting sqref="E83:E84">
    <cfRule type="cellIs" dxfId="3346" priority="133" operator="equal">
      <formula>"ROW"</formula>
    </cfRule>
    <cfRule type="cellIs" dxfId="3345" priority="131" operator="equal">
      <formula>"completedw"</formula>
    </cfRule>
    <cfRule type="cellIs" dxfId="3344" priority="132" operator="equal">
      <formula>"HOLD"</formula>
    </cfRule>
  </conditionalFormatting>
  <conditionalFormatting sqref="E94:E95">
    <cfRule type="cellIs" dxfId="3343" priority="436" operator="equal">
      <formula>"completedw"</formula>
    </cfRule>
    <cfRule type="cellIs" dxfId="3342" priority="437" operator="equal">
      <formula>"HOLD"</formula>
    </cfRule>
    <cfRule type="cellIs" dxfId="3341" priority="438" operator="equal">
      <formula>"ROW"</formula>
    </cfRule>
  </conditionalFormatting>
  <conditionalFormatting sqref="E106:E107">
    <cfRule type="cellIs" dxfId="3340" priority="430" operator="equal">
      <formula>"completedw"</formula>
    </cfRule>
    <cfRule type="cellIs" dxfId="3339" priority="431" operator="equal">
      <formula>"HOLD"</formula>
    </cfRule>
    <cfRule type="cellIs" dxfId="3338" priority="432" operator="equal">
      <formula>"ROW"</formula>
    </cfRule>
  </conditionalFormatting>
  <conditionalFormatting sqref="E126:E127">
    <cfRule type="containsText" dxfId="3337" priority="809" operator="containsText" text="Hold">
      <formula>NOT(ISERROR(SEARCH("Hold",E126)))</formula>
    </cfRule>
  </conditionalFormatting>
  <conditionalFormatting sqref="E138:E139">
    <cfRule type="containsText" dxfId="3336" priority="1251" operator="containsText" text="Hold">
      <formula>NOT(ISERROR(SEARCH("Hold",E138)))</formula>
    </cfRule>
  </conditionalFormatting>
  <conditionalFormatting sqref="E154:E155">
    <cfRule type="cellIs" dxfId="3335" priority="410" operator="equal">
      <formula>"HOLD"</formula>
    </cfRule>
    <cfRule type="cellIs" dxfId="3334" priority="411" operator="equal">
      <formula>"ROW"</formula>
    </cfRule>
    <cfRule type="cellIs" dxfId="3333" priority="409" operator="equal">
      <formula>"completedw"</formula>
    </cfRule>
  </conditionalFormatting>
  <conditionalFormatting sqref="E161:E162">
    <cfRule type="containsText" dxfId="3332" priority="1172" operator="containsText" text="Hold">
      <formula>NOT(ISERROR(SEARCH("Hold",E161)))</formula>
    </cfRule>
  </conditionalFormatting>
  <conditionalFormatting sqref="E172:E173">
    <cfRule type="containsText" dxfId="3331" priority="545" operator="containsText" text="Hold">
      <formula>NOT(ISERROR(SEARCH("Hold",E172)))</formula>
    </cfRule>
  </conditionalFormatting>
  <conditionalFormatting sqref="E183:E184">
    <cfRule type="containsText" dxfId="3330" priority="804" operator="containsText" text="Hold">
      <formula>NOT(ISERROR(SEARCH("Hold",E183)))</formula>
    </cfRule>
  </conditionalFormatting>
  <conditionalFormatting sqref="E194:E195">
    <cfRule type="containsText" dxfId="3329" priority="822" operator="containsText" text="Hold">
      <formula>NOT(ISERROR(SEARCH("Hold",E194)))</formula>
    </cfRule>
  </conditionalFormatting>
  <conditionalFormatting sqref="E215:E216">
    <cfRule type="containsText" dxfId="3328" priority="1175" operator="containsText" text="Hold">
      <formula>NOT(ISERROR(SEARCH("Hold",E215)))</formula>
    </cfRule>
  </conditionalFormatting>
  <conditionalFormatting sqref="E226:E227">
    <cfRule type="containsText" dxfId="3327" priority="1150" operator="containsText" text="Hold">
      <formula>NOT(ISERROR(SEARCH("Hold",E226)))</formula>
    </cfRule>
  </conditionalFormatting>
  <conditionalFormatting sqref="E230">
    <cfRule type="cellIs" dxfId="3326" priority="539" operator="equal">
      <formula>"completedw"</formula>
    </cfRule>
    <cfRule type="cellIs" dxfId="3325" priority="540" operator="equal">
      <formula>"HOLD"</formula>
    </cfRule>
    <cfRule type="cellIs" dxfId="3324" priority="541" operator="equal">
      <formula>"ROW"</formula>
    </cfRule>
  </conditionalFormatting>
  <conditionalFormatting sqref="E237:E238">
    <cfRule type="containsText" dxfId="3323" priority="1147" operator="containsText" text="Hold">
      <formula>NOT(ISERROR(SEARCH("Hold",E237)))</formula>
    </cfRule>
  </conditionalFormatting>
  <conditionalFormatting sqref="E247:E248">
    <cfRule type="containsText" dxfId="3322" priority="1127" operator="containsText" text="Hold">
      <formula>NOT(ISERROR(SEARCH("Hold",E247)))</formula>
    </cfRule>
  </conditionalFormatting>
  <conditionalFormatting sqref="E257:E258">
    <cfRule type="containsText" dxfId="3321" priority="1124" operator="containsText" text="Hold">
      <formula>NOT(ISERROR(SEARCH("Hold",E257)))</formula>
    </cfRule>
  </conditionalFormatting>
  <conditionalFormatting sqref="E267:E268">
    <cfRule type="containsText" dxfId="3320" priority="1032" operator="containsText" text="Hold">
      <formula>NOT(ISERROR(SEARCH("Hold",E267)))</formula>
    </cfRule>
  </conditionalFormatting>
  <conditionalFormatting sqref="E278:E279">
    <cfRule type="containsText" dxfId="3319" priority="1014" operator="containsText" text="Hold">
      <formula>NOT(ISERROR(SEARCH("Hold",E278)))</formula>
    </cfRule>
  </conditionalFormatting>
  <conditionalFormatting sqref="E289:E290">
    <cfRule type="containsText" dxfId="3318" priority="888" operator="containsText" text="Hold">
      <formula>NOT(ISERROR(SEARCH("Hold",E289)))</formula>
    </cfRule>
  </conditionalFormatting>
  <conditionalFormatting sqref="E300:E301">
    <cfRule type="cellIs" dxfId="3317" priority="140" operator="equal">
      <formula>"ROW"</formula>
    </cfRule>
    <cfRule type="cellIs" dxfId="3316" priority="138" operator="equal">
      <formula>"completedw"</formula>
    </cfRule>
    <cfRule type="containsText" dxfId="3315" priority="137" operator="containsText" text="Hold">
      <formula>NOT(ISERROR(SEARCH("Hold",E300)))</formula>
    </cfRule>
    <cfRule type="cellIs" dxfId="3314" priority="139" operator="equal">
      <formula>"HOLD"</formula>
    </cfRule>
    <cfRule type="cellIs" dxfId="3313" priority="142" operator="equal">
      <formula>"Completed"</formula>
    </cfRule>
    <cfRule type="cellIs" dxfId="3312" priority="141" operator="equal">
      <formula>"wip"</formula>
    </cfRule>
  </conditionalFormatting>
  <conditionalFormatting sqref="E311:E312">
    <cfRule type="containsText" dxfId="3311" priority="122" operator="containsText" text="Hold">
      <formula>NOT(ISERROR(SEARCH("Hold",E311)))</formula>
    </cfRule>
  </conditionalFormatting>
  <conditionalFormatting sqref="E278:F279">
    <cfRule type="cellIs" dxfId="3310" priority="1018" operator="equal">
      <formula>"wip"</formula>
    </cfRule>
    <cfRule type="cellIs" dxfId="3309" priority="1016" operator="equal">
      <formula>"HOLD"</formula>
    </cfRule>
    <cfRule type="cellIs" dxfId="3308" priority="1019" operator="equal">
      <formula>"Completed"</formula>
    </cfRule>
    <cfRule type="cellIs" dxfId="3307" priority="1015" operator="equal">
      <formula>"completedw"</formula>
    </cfRule>
    <cfRule type="cellIs" dxfId="3306" priority="1017" operator="equal">
      <formula>"ROW"</formula>
    </cfRule>
  </conditionalFormatting>
  <conditionalFormatting sqref="E311:F312">
    <cfRule type="cellIs" dxfId="3305" priority="124" operator="equal">
      <formula>"HOLD"</formula>
    </cfRule>
    <cfRule type="cellIs" dxfId="3304" priority="123" operator="equal">
      <formula>"completedw"</formula>
    </cfRule>
    <cfRule type="cellIs" dxfId="3303" priority="125" operator="equal">
      <formula>"ROW"</formula>
    </cfRule>
    <cfRule type="cellIs" dxfId="3302" priority="126" operator="equal">
      <formula>"wip"</formula>
    </cfRule>
    <cfRule type="cellIs" dxfId="3301" priority="127" operator="equal">
      <formula>"Completed"</formula>
    </cfRule>
  </conditionalFormatting>
  <conditionalFormatting sqref="E61:I62">
    <cfRule type="cellIs" dxfId="3300" priority="492" operator="equal">
      <formula>"ROW"</formula>
    </cfRule>
    <cfRule type="cellIs" dxfId="3299" priority="490" operator="equal">
      <formula>"completedw"</formula>
    </cfRule>
    <cfRule type="cellIs" dxfId="3298" priority="491" operator="equal">
      <formula>"HOLD"</formula>
    </cfRule>
  </conditionalFormatting>
  <conditionalFormatting sqref="F172">
    <cfRule type="cellIs" dxfId="3297" priority="1631" operator="equal">
      <formula>"Completed"</formula>
    </cfRule>
    <cfRule type="cellIs" dxfId="3296" priority="1630" operator="equal">
      <formula>"wip"</formula>
    </cfRule>
  </conditionalFormatting>
  <conditionalFormatting sqref="F183">
    <cfRule type="cellIs" dxfId="3295" priority="1603" operator="equal">
      <formula>"Completed"</formula>
    </cfRule>
    <cfRule type="cellIs" dxfId="3294" priority="1602" operator="equal">
      <formula>"wip"</formula>
    </cfRule>
  </conditionalFormatting>
  <conditionalFormatting sqref="F194">
    <cfRule type="cellIs" dxfId="3293" priority="1572" operator="equal">
      <formula>"wip"</formula>
    </cfRule>
    <cfRule type="cellIs" dxfId="3292" priority="1573" operator="equal">
      <formula>"Completed"</formula>
    </cfRule>
  </conditionalFormatting>
  <conditionalFormatting sqref="F204">
    <cfRule type="cellIs" dxfId="3291" priority="1545" operator="equal">
      <formula>"Completed"</formula>
    </cfRule>
    <cfRule type="cellIs" dxfId="3290" priority="1544" operator="equal">
      <formula>"wip"</formula>
    </cfRule>
  </conditionalFormatting>
  <conditionalFormatting sqref="F215">
    <cfRule type="cellIs" dxfId="3289" priority="1516" operator="equal">
      <formula>"wip"</formula>
    </cfRule>
    <cfRule type="cellIs" dxfId="3288" priority="1517" operator="equal">
      <formula>"Completed"</formula>
    </cfRule>
  </conditionalFormatting>
  <conditionalFormatting sqref="F226">
    <cfRule type="cellIs" dxfId="3287" priority="1488" operator="equal">
      <formula>"wip"</formula>
    </cfRule>
    <cfRule type="cellIs" dxfId="3286" priority="1489" operator="equal">
      <formula>"Completed"</formula>
    </cfRule>
  </conditionalFormatting>
  <conditionalFormatting sqref="F237">
    <cfRule type="cellIs" dxfId="3285" priority="1461" operator="equal">
      <formula>"Completed"</formula>
    </cfRule>
    <cfRule type="cellIs" dxfId="3284" priority="1460" operator="equal">
      <formula>"wip"</formula>
    </cfRule>
  </conditionalFormatting>
  <conditionalFormatting sqref="F247">
    <cfRule type="cellIs" dxfId="3283" priority="1406" operator="equal">
      <formula>"wip"</formula>
    </cfRule>
    <cfRule type="cellIs" dxfId="3282" priority="1407" operator="equal">
      <formula>"Completed"</formula>
    </cfRule>
  </conditionalFormatting>
  <conditionalFormatting sqref="F257">
    <cfRule type="cellIs" dxfId="3281" priority="1379" operator="equal">
      <formula>"Completed"</formula>
    </cfRule>
    <cfRule type="cellIs" dxfId="3280" priority="1378" operator="equal">
      <formula>"wip"</formula>
    </cfRule>
  </conditionalFormatting>
  <conditionalFormatting sqref="F36:G37">
    <cfRule type="cellIs" dxfId="3279" priority="614" operator="equal">
      <formula>"ROW"</formula>
    </cfRule>
    <cfRule type="cellIs" dxfId="3278" priority="615" operator="equal">
      <formula>"wip"</formula>
    </cfRule>
    <cfRule type="cellIs" dxfId="3277" priority="616" operator="equal">
      <formula>"Completed"</formula>
    </cfRule>
    <cfRule type="cellIs" dxfId="3276" priority="612" operator="equal">
      <formula>"completedw"</formula>
    </cfRule>
    <cfRule type="cellIs" dxfId="3275" priority="613" operator="equal">
      <formula>"HOLD"</formula>
    </cfRule>
  </conditionalFormatting>
  <conditionalFormatting sqref="F267:G268">
    <cfRule type="cellIs" dxfId="3274" priority="1040" operator="equal">
      <formula>"HOLD"</formula>
    </cfRule>
    <cfRule type="cellIs" dxfId="3273" priority="1043" operator="equal">
      <formula>"Completed"</formula>
    </cfRule>
    <cfRule type="cellIs" dxfId="3272" priority="1039" operator="equal">
      <formula>"completedw"</formula>
    </cfRule>
    <cfRule type="cellIs" dxfId="3271" priority="1041" operator="equal">
      <formula>"ROW"</formula>
    </cfRule>
    <cfRule type="cellIs" dxfId="3270" priority="1042" operator="equal">
      <formula>"wip"</formula>
    </cfRule>
  </conditionalFormatting>
  <conditionalFormatting sqref="F289:G290">
    <cfRule type="cellIs" dxfId="3269" priority="899" operator="equal">
      <formula>"Completed"</formula>
    </cfRule>
    <cfRule type="cellIs" dxfId="3268" priority="895" operator="equal">
      <formula>"completedw"</formula>
    </cfRule>
    <cfRule type="cellIs" dxfId="3267" priority="896" operator="equal">
      <formula>"HOLD"</formula>
    </cfRule>
    <cfRule type="cellIs" dxfId="3266" priority="898" operator="equal">
      <formula>"wip"</formula>
    </cfRule>
    <cfRule type="cellIs" dxfId="3265" priority="897" operator="equal">
      <formula>"ROW"</formula>
    </cfRule>
  </conditionalFormatting>
  <conditionalFormatting sqref="F300:H301">
    <cfRule type="cellIs" dxfId="3264" priority="771" operator="equal">
      <formula>"Completed"</formula>
    </cfRule>
    <cfRule type="cellIs" dxfId="3263" priority="767" operator="equal">
      <formula>"completedw"</formula>
    </cfRule>
    <cfRule type="cellIs" dxfId="3262" priority="769" operator="equal">
      <formula>"ROW"</formula>
    </cfRule>
    <cfRule type="cellIs" dxfId="3261" priority="768" operator="equal">
      <formula>"HOLD"</formula>
    </cfRule>
    <cfRule type="cellIs" dxfId="3260" priority="770" operator="equal">
      <formula>"wip"</formula>
    </cfRule>
  </conditionalFormatting>
  <conditionalFormatting sqref="G25:G26">
    <cfRule type="containsText" dxfId="3259" priority="36" operator="containsText" text="Hold">
      <formula>NOT(ISERROR(SEARCH("Hold",G25)))</formula>
    </cfRule>
  </conditionalFormatting>
  <conditionalFormatting sqref="G29">
    <cfRule type="cellIs" dxfId="3258" priority="63" operator="equal">
      <formula>"ROW"</formula>
    </cfRule>
    <cfRule type="cellIs" dxfId="3257" priority="62" operator="equal">
      <formula>"HOLD"</formula>
    </cfRule>
    <cfRule type="cellIs" dxfId="3256" priority="61" operator="equal">
      <formula>"completedw"</formula>
    </cfRule>
  </conditionalFormatting>
  <conditionalFormatting sqref="G36:G37">
    <cfRule type="containsText" dxfId="3255" priority="611" operator="containsText" text="Hold">
      <formula>NOT(ISERROR(SEARCH("Hold",G36)))</formula>
    </cfRule>
  </conditionalFormatting>
  <conditionalFormatting sqref="G47:G48">
    <cfRule type="containsText" dxfId="3254" priority="1222" operator="containsText" text="Hold">
      <formula>NOT(ISERROR(SEARCH("Hold",G47)))</formula>
    </cfRule>
  </conditionalFormatting>
  <conditionalFormatting sqref="G68:G69">
    <cfRule type="containsText" dxfId="3253" priority="1234" operator="containsText" text="Hold">
      <formula>NOT(ISERROR(SEARCH("Hold",G68)))</formula>
    </cfRule>
  </conditionalFormatting>
  <conditionalFormatting sqref="G114:G115">
    <cfRule type="containsText" dxfId="3252" priority="1273" operator="containsText" text="Hold">
      <formula>NOT(ISERROR(SEARCH("Hold",G114)))</formula>
    </cfRule>
  </conditionalFormatting>
  <conditionalFormatting sqref="G126:G127">
    <cfRule type="containsText" dxfId="3251" priority="1258" operator="containsText" text="Hold">
      <formula>NOT(ISERROR(SEARCH("Hold",G126)))</formula>
    </cfRule>
  </conditionalFormatting>
  <conditionalFormatting sqref="G133">
    <cfRule type="cellIs" dxfId="3250" priority="275" operator="equal">
      <formula>"ROW"</formula>
    </cfRule>
    <cfRule type="cellIs" dxfId="3249" priority="274" operator="equal">
      <formula>"HOLD"</formula>
    </cfRule>
    <cfRule type="cellIs" dxfId="3248" priority="273" operator="equal">
      <formula>"completedw"</formula>
    </cfRule>
  </conditionalFormatting>
  <conditionalFormatting sqref="G138:G139">
    <cfRule type="containsText" dxfId="3247" priority="1270" operator="containsText" text="Hold">
      <formula>NOT(ISERROR(SEARCH("Hold",G138)))</formula>
    </cfRule>
  </conditionalFormatting>
  <conditionalFormatting sqref="G161:G162">
    <cfRule type="containsText" dxfId="3246" priority="1171" operator="containsText" text="Hold">
      <formula>NOT(ISERROR(SEARCH("Hold",G161)))</formula>
    </cfRule>
  </conditionalFormatting>
  <conditionalFormatting sqref="G176:G177">
    <cfRule type="cellIs" dxfId="3245" priority="381" operator="equal">
      <formula>"ROW"</formula>
    </cfRule>
    <cfRule type="cellIs" dxfId="3244" priority="380" operator="equal">
      <formula>"HOLD"</formula>
    </cfRule>
    <cfRule type="cellIs" dxfId="3243" priority="379" operator="equal">
      <formula>"completedw"</formula>
    </cfRule>
  </conditionalFormatting>
  <conditionalFormatting sqref="G187">
    <cfRule type="cellIs" dxfId="3242" priority="373" operator="equal">
      <formula>"completedw"</formula>
    </cfRule>
    <cfRule type="cellIs" dxfId="3241" priority="375" operator="equal">
      <formula>"ROW"</formula>
    </cfRule>
    <cfRule type="cellIs" dxfId="3240" priority="374" operator="equal">
      <formula>"HOLD"</formula>
    </cfRule>
  </conditionalFormatting>
  <conditionalFormatting sqref="G194:G195">
    <cfRule type="containsText" dxfId="3239" priority="823" operator="containsText" text="Hold">
      <formula>NOT(ISERROR(SEARCH("Hold",G194)))</formula>
    </cfRule>
  </conditionalFormatting>
  <conditionalFormatting sqref="G204:G205">
    <cfRule type="containsText" dxfId="3238" priority="805" operator="containsText" text="Hold">
      <formula>NOT(ISERROR(SEARCH("Hold",G204)))</formula>
    </cfRule>
  </conditionalFormatting>
  <conditionalFormatting sqref="G208:G209">
    <cfRule type="cellIs" dxfId="3237" priority="256" operator="equal">
      <formula>"HOLD"</formula>
    </cfRule>
    <cfRule type="cellIs" dxfId="3236" priority="257" operator="equal">
      <formula>"ROW"</formula>
    </cfRule>
    <cfRule type="cellIs" dxfId="3235" priority="255" operator="equal">
      <formula>"completedw"</formula>
    </cfRule>
  </conditionalFormatting>
  <conditionalFormatting sqref="G215:G216">
    <cfRule type="containsText" dxfId="3234" priority="1174" operator="containsText" text="Hold">
      <formula>NOT(ISERROR(SEARCH("Hold",G215)))</formula>
    </cfRule>
  </conditionalFormatting>
  <conditionalFormatting sqref="G226:G227">
    <cfRule type="containsText" dxfId="3233" priority="1151" operator="containsText" text="Hold">
      <formula>NOT(ISERROR(SEARCH("Hold",G226)))</formula>
    </cfRule>
  </conditionalFormatting>
  <conditionalFormatting sqref="G237:G238">
    <cfRule type="containsText" dxfId="3232" priority="1146" operator="containsText" text="Hold">
      <formula>NOT(ISERROR(SEARCH("Hold",G237)))</formula>
    </cfRule>
  </conditionalFormatting>
  <conditionalFormatting sqref="G247:G248">
    <cfRule type="containsText" dxfId="3231" priority="1128" operator="containsText" text="Hold">
      <formula>NOT(ISERROR(SEARCH("Hold",G247)))</formula>
    </cfRule>
  </conditionalFormatting>
  <conditionalFormatting sqref="G257:G258">
    <cfRule type="containsText" dxfId="3230" priority="1123" operator="containsText" text="Hold">
      <formula>NOT(ISERROR(SEARCH("Hold",G257)))</formula>
    </cfRule>
  </conditionalFormatting>
  <conditionalFormatting sqref="G267:G268">
    <cfRule type="containsText" dxfId="3229" priority="1038" operator="containsText" text="Hold">
      <formula>NOT(ISERROR(SEARCH("Hold",G267)))</formula>
    </cfRule>
  </conditionalFormatting>
  <conditionalFormatting sqref="G278:G279">
    <cfRule type="containsText" dxfId="3228" priority="1008" operator="containsText" text="Hold">
      <formula>NOT(ISERROR(SEARCH("Hold",G278)))</formula>
    </cfRule>
  </conditionalFormatting>
  <conditionalFormatting sqref="G289:G290">
    <cfRule type="containsText" dxfId="3227" priority="894" operator="containsText" text="Hold">
      <formula>NOT(ISERROR(SEARCH("Hold",G289)))</formula>
    </cfRule>
  </conditionalFormatting>
  <conditionalFormatting sqref="G300:G301">
    <cfRule type="containsText" dxfId="3226" priority="766" operator="containsText" text="Hold">
      <formula>NOT(ISERROR(SEARCH("Hold",G300)))</formula>
    </cfRule>
  </conditionalFormatting>
  <conditionalFormatting sqref="G311:G312">
    <cfRule type="containsText" dxfId="3225" priority="116" operator="containsText" text="Hold">
      <formula>NOT(ISERROR(SEARCH("Hold",G311)))</formula>
    </cfRule>
  </conditionalFormatting>
  <conditionalFormatting sqref="G25:H26">
    <cfRule type="cellIs" dxfId="3224" priority="37" operator="equal">
      <formula>"completedw"</formula>
    </cfRule>
    <cfRule type="cellIs" dxfId="3223" priority="41" operator="equal">
      <formula>"Completed"</formula>
    </cfRule>
    <cfRule type="cellIs" dxfId="3222" priority="40" operator="equal">
      <formula>"wip"</formula>
    </cfRule>
    <cfRule type="cellIs" dxfId="3221" priority="38" operator="equal">
      <formula>"HOLD"</formula>
    </cfRule>
    <cfRule type="cellIs" dxfId="3220" priority="39" operator="equal">
      <formula>"ROW"</formula>
    </cfRule>
  </conditionalFormatting>
  <conditionalFormatting sqref="G47:H48">
    <cfRule type="cellIs" dxfId="3219" priority="1225" operator="equal">
      <formula>"ROW"</formula>
    </cfRule>
    <cfRule type="cellIs" dxfId="3218" priority="1227" operator="equal">
      <formula>"Completed"</formula>
    </cfRule>
    <cfRule type="cellIs" dxfId="3217" priority="1226" operator="equal">
      <formula>"wip"</formula>
    </cfRule>
    <cfRule type="cellIs" dxfId="3216" priority="1224" operator="equal">
      <formula>"HOLD"</formula>
    </cfRule>
    <cfRule type="cellIs" dxfId="3215" priority="1223" operator="equal">
      <formula>"completedw"</formula>
    </cfRule>
  </conditionalFormatting>
  <conditionalFormatting sqref="G68:H69">
    <cfRule type="cellIs" dxfId="3214" priority="1235" operator="equal">
      <formula>"completedw"</formula>
    </cfRule>
    <cfRule type="cellIs" dxfId="3213" priority="1239" operator="equal">
      <formula>"Completed"</formula>
    </cfRule>
    <cfRule type="cellIs" dxfId="3212" priority="1236" operator="equal">
      <formula>"HOLD"</formula>
    </cfRule>
    <cfRule type="cellIs" dxfId="3211" priority="1237" operator="equal">
      <formula>"ROW"</formula>
    </cfRule>
  </conditionalFormatting>
  <conditionalFormatting sqref="G278:H279">
    <cfRule type="cellIs" dxfId="3210" priority="1011" operator="equal">
      <formula>"ROW"</formula>
    </cfRule>
    <cfRule type="cellIs" dxfId="3209" priority="1010" operator="equal">
      <formula>"HOLD"</formula>
    </cfRule>
    <cfRule type="cellIs" dxfId="3208" priority="1013" operator="equal">
      <formula>"Completed"</formula>
    </cfRule>
    <cfRule type="cellIs" dxfId="3207" priority="1009" operator="equal">
      <formula>"completedw"</formula>
    </cfRule>
    <cfRule type="cellIs" dxfId="3206" priority="1012" operator="equal">
      <formula>"wip"</formula>
    </cfRule>
  </conditionalFormatting>
  <conditionalFormatting sqref="G311:H312">
    <cfRule type="cellIs" dxfId="3205" priority="120" operator="equal">
      <formula>"wip"</formula>
    </cfRule>
    <cfRule type="cellIs" dxfId="3204" priority="121" operator="equal">
      <formula>"Completed"</formula>
    </cfRule>
    <cfRule type="cellIs" dxfId="3203" priority="119" operator="equal">
      <formula>"ROW"</formula>
    </cfRule>
    <cfRule type="cellIs" dxfId="3202" priority="117" operator="equal">
      <formula>"completedw"</formula>
    </cfRule>
    <cfRule type="cellIs" dxfId="3201" priority="118" operator="equal">
      <formula>"HOLD"</formula>
    </cfRule>
  </conditionalFormatting>
  <conditionalFormatting sqref="G83:I84">
    <cfRule type="cellIs" dxfId="3200" priority="443" operator="equal">
      <formula>"HOLD"</formula>
    </cfRule>
    <cfRule type="cellIs" dxfId="3199" priority="444" operator="equal">
      <formula>"ROW"</formula>
    </cfRule>
    <cfRule type="cellIs" dxfId="3198" priority="442" operator="equal">
      <formula>"completedw"</formula>
    </cfRule>
  </conditionalFormatting>
  <conditionalFormatting sqref="G106:I107">
    <cfRule type="cellIs" dxfId="3197" priority="428" operator="equal">
      <formula>"HOLD"</formula>
    </cfRule>
    <cfRule type="cellIs" dxfId="3196" priority="427" operator="equal">
      <formula>"completedw"</formula>
    </cfRule>
    <cfRule type="cellIs" dxfId="3195" priority="429" operator="equal">
      <formula>"ROW"</formula>
    </cfRule>
  </conditionalFormatting>
  <conditionalFormatting sqref="G68:AB69">
    <cfRule type="cellIs" dxfId="3194" priority="1238" operator="equal">
      <formula>"wip"</formula>
    </cfRule>
  </conditionalFormatting>
  <conditionalFormatting sqref="H134 J134">
    <cfRule type="cellIs" dxfId="3193" priority="270" operator="equal">
      <formula>"completedw"</formula>
    </cfRule>
    <cfRule type="cellIs" dxfId="3192" priority="271" operator="equal">
      <formula>"HOLD"</formula>
    </cfRule>
    <cfRule type="cellIs" dxfId="3191" priority="272" operator="equal">
      <formula>"ROW"</formula>
    </cfRule>
  </conditionalFormatting>
  <conditionalFormatting sqref="H167">
    <cfRule type="cellIs" dxfId="3190" priority="294" operator="equal">
      <formula>"ROW"</formula>
    </cfRule>
    <cfRule type="cellIs" dxfId="3189" priority="293" operator="equal">
      <formula>"HOLD"</formula>
    </cfRule>
    <cfRule type="cellIs" dxfId="3188" priority="292" operator="equal">
      <formula>"completedw"</formula>
    </cfRule>
  </conditionalFormatting>
  <conditionalFormatting sqref="H172">
    <cfRule type="cellIs" dxfId="3187" priority="1629" operator="equal">
      <formula>"Completed"</formula>
    </cfRule>
    <cfRule type="cellIs" dxfId="3186" priority="1628" operator="equal">
      <formula>"wip"</formula>
    </cfRule>
  </conditionalFormatting>
  <conditionalFormatting sqref="H183">
    <cfRule type="cellIs" dxfId="3185" priority="1601" operator="equal">
      <formula>"Completed"</formula>
    </cfRule>
    <cfRule type="cellIs" dxfId="3184" priority="1600" operator="equal">
      <formula>"wip"</formula>
    </cfRule>
  </conditionalFormatting>
  <conditionalFormatting sqref="H194">
    <cfRule type="cellIs" dxfId="3183" priority="1570" operator="equal">
      <formula>"wip"</formula>
    </cfRule>
    <cfRule type="cellIs" dxfId="3182" priority="1571" operator="equal">
      <formula>"Completed"</formula>
    </cfRule>
  </conditionalFormatting>
  <conditionalFormatting sqref="H204">
    <cfRule type="cellIs" dxfId="3181" priority="1543" operator="equal">
      <formula>"Completed"</formula>
    </cfRule>
    <cfRule type="cellIs" dxfId="3180" priority="1542" operator="equal">
      <formula>"wip"</formula>
    </cfRule>
  </conditionalFormatting>
  <conditionalFormatting sqref="H215">
    <cfRule type="cellIs" dxfId="3179" priority="1515" operator="equal">
      <formula>"Completed"</formula>
    </cfRule>
    <cfRule type="cellIs" dxfId="3178" priority="1514" operator="equal">
      <formula>"wip"</formula>
    </cfRule>
  </conditionalFormatting>
  <conditionalFormatting sqref="H226">
    <cfRule type="cellIs" dxfId="3177" priority="1487" operator="equal">
      <formula>"Completed"</formula>
    </cfRule>
    <cfRule type="cellIs" dxfId="3176" priority="1486" operator="equal">
      <formula>"wip"</formula>
    </cfRule>
  </conditionalFormatting>
  <conditionalFormatting sqref="H237">
    <cfRule type="cellIs" dxfId="3175" priority="1459" operator="equal">
      <formula>"Completed"</formula>
    </cfRule>
    <cfRule type="cellIs" dxfId="3174" priority="1458" operator="equal">
      <formula>"wip"</formula>
    </cfRule>
  </conditionalFormatting>
  <conditionalFormatting sqref="H247">
    <cfRule type="cellIs" dxfId="3173" priority="1405" operator="equal">
      <formula>"Completed"</formula>
    </cfRule>
    <cfRule type="cellIs" dxfId="3172" priority="1404" operator="equal">
      <formula>"wip"</formula>
    </cfRule>
  </conditionalFormatting>
  <conditionalFormatting sqref="H257">
    <cfRule type="cellIs" dxfId="3171" priority="1376" operator="equal">
      <formula>"wip"</formula>
    </cfRule>
    <cfRule type="cellIs" dxfId="3170" priority="1377" operator="equal">
      <formula>"Completed"</formula>
    </cfRule>
  </conditionalFormatting>
  <conditionalFormatting sqref="H36:I37">
    <cfRule type="cellIs" dxfId="3169" priority="621" operator="equal">
      <formula>"wip"</formula>
    </cfRule>
    <cfRule type="cellIs" dxfId="3168" priority="620" operator="equal">
      <formula>"ROW"</formula>
    </cfRule>
    <cfRule type="cellIs" dxfId="3167" priority="619" operator="equal">
      <formula>"HOLD"</formula>
    </cfRule>
    <cfRule type="cellIs" dxfId="3166" priority="618" operator="equal">
      <formula>"completedw"</formula>
    </cfRule>
    <cfRule type="cellIs" dxfId="3165" priority="622" operator="equal">
      <formula>"Completed"</formula>
    </cfRule>
  </conditionalFormatting>
  <conditionalFormatting sqref="H267:I268">
    <cfRule type="cellIs" dxfId="3164" priority="1048" operator="equal">
      <formula>"wip"</formula>
    </cfRule>
    <cfRule type="cellIs" dxfId="3163" priority="1049" operator="equal">
      <formula>"Completed"</formula>
    </cfRule>
    <cfRule type="cellIs" dxfId="3162" priority="1045" operator="equal">
      <formula>"completedw"</formula>
    </cfRule>
    <cfRule type="cellIs" dxfId="3161" priority="1046" operator="equal">
      <formula>"HOLD"</formula>
    </cfRule>
    <cfRule type="cellIs" dxfId="3160" priority="1047" operator="equal">
      <formula>"ROW"</formula>
    </cfRule>
  </conditionalFormatting>
  <conditionalFormatting sqref="H289:I290">
    <cfRule type="cellIs" dxfId="3159" priority="904" operator="equal">
      <formula>"wip"</formula>
    </cfRule>
    <cfRule type="cellIs" dxfId="3158" priority="905" operator="equal">
      <formula>"Completed"</formula>
    </cfRule>
    <cfRule type="cellIs" dxfId="3157" priority="901" operator="equal">
      <formula>"completedw"</formula>
    </cfRule>
    <cfRule type="cellIs" dxfId="3156" priority="902" operator="equal">
      <formula>"HOLD"</formula>
    </cfRule>
    <cfRule type="cellIs" dxfId="3155" priority="903" operator="equal">
      <formula>"ROW"</formula>
    </cfRule>
  </conditionalFormatting>
  <conditionalFormatting sqref="I25:I26">
    <cfRule type="containsText" dxfId="3154" priority="30" operator="containsText" text="Hold">
      <formula>NOT(ISERROR(SEARCH("Hold",I25)))</formula>
    </cfRule>
    <cfRule type="cellIs" dxfId="3153" priority="31" operator="equal">
      <formula>"completedw"</formula>
    </cfRule>
    <cfRule type="cellIs" dxfId="3152" priority="32" operator="equal">
      <formula>"HOLD"</formula>
    </cfRule>
    <cfRule type="cellIs" dxfId="3151" priority="33" operator="equal">
      <formula>"ROW"</formula>
    </cfRule>
    <cfRule type="cellIs" dxfId="3150" priority="34" operator="equal">
      <formula>"wip"</formula>
    </cfRule>
    <cfRule type="cellIs" dxfId="3149" priority="35" operator="equal">
      <formula>"Completed"</formula>
    </cfRule>
  </conditionalFormatting>
  <conditionalFormatting sqref="I36:I37">
    <cfRule type="containsText" dxfId="3148" priority="617" operator="containsText" text="Hold">
      <formula>NOT(ISERROR(SEARCH("Hold",I36)))</formula>
    </cfRule>
  </conditionalFormatting>
  <conditionalFormatting sqref="I47:I48">
    <cfRule type="containsText" dxfId="3147" priority="592" operator="containsText" text="Hold">
      <formula>NOT(ISERROR(SEARCH("Hold",I47)))</formula>
    </cfRule>
  </conditionalFormatting>
  <conditionalFormatting sqref="I68:I69">
    <cfRule type="containsText" dxfId="3146" priority="547" operator="containsText" text="Hold">
      <formula>NOT(ISERROR(SEARCH("Hold",I68)))</formula>
    </cfRule>
    <cfRule type="cellIs" dxfId="3145" priority="549" operator="equal">
      <formula>"HOLD"</formula>
    </cfRule>
    <cfRule type="cellIs" dxfId="3144" priority="550" operator="equal">
      <formula>"ROW"</formula>
    </cfRule>
    <cfRule type="cellIs" dxfId="3143" priority="551" operator="equal">
      <formula>"Completed"</formula>
    </cfRule>
    <cfRule type="cellIs" dxfId="3142" priority="548" operator="equal">
      <formula>"completedw"</formula>
    </cfRule>
  </conditionalFormatting>
  <conditionalFormatting sqref="I90:I91">
    <cfRule type="containsText" dxfId="3141" priority="1180" operator="containsText" text="Hold">
      <formula>NOT(ISERROR(SEARCH("Hold",I90)))</formula>
    </cfRule>
  </conditionalFormatting>
  <conditionalFormatting sqref="I114:I115">
    <cfRule type="containsText" dxfId="3140" priority="1255" operator="containsText" text="Hold">
      <formula>NOT(ISERROR(SEARCH("Hold",I114)))</formula>
    </cfRule>
  </conditionalFormatting>
  <conditionalFormatting sqref="I126:I127">
    <cfRule type="containsText" dxfId="3139" priority="638" operator="containsText" text="Hold">
      <formula>NOT(ISERROR(SEARCH("Hold",I126)))</formula>
    </cfRule>
  </conditionalFormatting>
  <conditionalFormatting sqref="I138:I139">
    <cfRule type="containsText" dxfId="3138" priority="563" operator="containsText" text="Hold">
      <formula>NOT(ISERROR(SEARCH("Hold",I138)))</formula>
    </cfRule>
  </conditionalFormatting>
  <conditionalFormatting sqref="I161:I162">
    <cfRule type="containsText" dxfId="3137" priority="67" operator="containsText" text="Hold">
      <formula>NOT(ISERROR(SEARCH("Hold",I161)))</formula>
    </cfRule>
  </conditionalFormatting>
  <conditionalFormatting sqref="I176:I177">
    <cfRule type="cellIs" dxfId="3136" priority="382" operator="equal">
      <formula>"completedw"</formula>
    </cfRule>
    <cfRule type="cellIs" dxfId="3135" priority="383" operator="equal">
      <formula>"HOLD"</formula>
    </cfRule>
    <cfRule type="cellIs" dxfId="3134" priority="384" operator="equal">
      <formula>"ROW"</formula>
    </cfRule>
  </conditionalFormatting>
  <conditionalFormatting sqref="I194:I195">
    <cfRule type="containsText" dxfId="3133" priority="1267" operator="containsText" text="Hold">
      <formula>NOT(ISERROR(SEARCH("Hold",I194)))</formula>
    </cfRule>
  </conditionalFormatting>
  <conditionalFormatting sqref="I208:I209">
    <cfRule type="cellIs" dxfId="3132" priority="261" operator="equal">
      <formula>"completedw"</formula>
    </cfRule>
    <cfRule type="cellIs" dxfId="3131" priority="262" operator="equal">
      <formula>"HOLD"</formula>
    </cfRule>
    <cfRule type="cellIs" dxfId="3130" priority="263" operator="equal">
      <formula>"ROW"</formula>
    </cfRule>
  </conditionalFormatting>
  <conditionalFormatting sqref="I215:I216">
    <cfRule type="containsText" dxfId="3129" priority="143" operator="containsText" text="Hold">
      <formula>NOT(ISERROR(SEARCH("Hold",I215)))</formula>
    </cfRule>
    <cfRule type="containsText" dxfId="3128" priority="1169" operator="containsText" text="Hold">
      <formula>NOT(ISERROR(SEARCH("Hold",I215)))</formula>
    </cfRule>
  </conditionalFormatting>
  <conditionalFormatting sqref="I226:I227">
    <cfRule type="containsText" dxfId="3127" priority="1152" operator="containsText" text="Hold">
      <formula>NOT(ISERROR(SEARCH("Hold",I226)))</formula>
    </cfRule>
  </conditionalFormatting>
  <conditionalFormatting sqref="I237:I238">
    <cfRule type="containsText" dxfId="3126" priority="1145" operator="containsText" text="Hold">
      <formula>NOT(ISERROR(SEARCH("Hold",I237)))</formula>
    </cfRule>
  </conditionalFormatting>
  <conditionalFormatting sqref="I247:I248">
    <cfRule type="containsText" dxfId="3125" priority="1129" operator="containsText" text="Hold">
      <formula>NOT(ISERROR(SEARCH("Hold",I247)))</formula>
    </cfRule>
  </conditionalFormatting>
  <conditionalFormatting sqref="I257:I258">
    <cfRule type="containsText" dxfId="3124" priority="1122" operator="containsText" text="Hold">
      <formula>NOT(ISERROR(SEARCH("Hold",I257)))</formula>
    </cfRule>
  </conditionalFormatting>
  <conditionalFormatting sqref="I267:I268">
    <cfRule type="containsText" dxfId="3123" priority="1044" operator="containsText" text="Hold">
      <formula>NOT(ISERROR(SEARCH("Hold",I267)))</formula>
    </cfRule>
  </conditionalFormatting>
  <conditionalFormatting sqref="I278:I279">
    <cfRule type="containsText" dxfId="3122" priority="1002" operator="containsText" text="Hold">
      <formula>NOT(ISERROR(SEARCH("Hold",I278)))</formula>
    </cfRule>
  </conditionalFormatting>
  <conditionalFormatting sqref="I289:I290">
    <cfRule type="containsText" dxfId="3121" priority="900" operator="containsText" text="Hold">
      <formula>NOT(ISERROR(SEARCH("Hold",I289)))</formula>
    </cfRule>
  </conditionalFormatting>
  <conditionalFormatting sqref="I300:I301">
    <cfRule type="containsText" dxfId="3120" priority="760" operator="containsText" text="Hold">
      <formula>NOT(ISERROR(SEARCH("Hold",I300)))</formula>
    </cfRule>
  </conditionalFormatting>
  <conditionalFormatting sqref="I311:I312">
    <cfRule type="containsText" dxfId="3119" priority="110" operator="containsText" text="Hold">
      <formula>NOT(ISERROR(SEARCH("Hold",I311)))</formula>
    </cfRule>
  </conditionalFormatting>
  <conditionalFormatting sqref="I278:J279">
    <cfRule type="cellIs" dxfId="3118" priority="1007" operator="equal">
      <formula>"Completed"</formula>
    </cfRule>
    <cfRule type="cellIs" dxfId="3117" priority="1004" operator="equal">
      <formula>"HOLD"</formula>
    </cfRule>
    <cfRule type="cellIs" dxfId="3116" priority="1005" operator="equal">
      <formula>"ROW"</formula>
    </cfRule>
    <cfRule type="cellIs" dxfId="3115" priority="1006" operator="equal">
      <formula>"wip"</formula>
    </cfRule>
    <cfRule type="cellIs" dxfId="3114" priority="1003" operator="equal">
      <formula>"completedw"</formula>
    </cfRule>
  </conditionalFormatting>
  <conditionalFormatting sqref="I300:J301">
    <cfRule type="cellIs" dxfId="3113" priority="765" operator="equal">
      <formula>"Completed"</formula>
    </cfRule>
    <cfRule type="cellIs" dxfId="3112" priority="764" operator="equal">
      <formula>"wip"</formula>
    </cfRule>
    <cfRule type="cellIs" dxfId="3111" priority="763" operator="equal">
      <formula>"ROW"</formula>
    </cfRule>
    <cfRule type="cellIs" dxfId="3110" priority="762" operator="equal">
      <formula>"HOLD"</formula>
    </cfRule>
    <cfRule type="cellIs" dxfId="3109" priority="761" operator="equal">
      <formula>"completedw"</formula>
    </cfRule>
  </conditionalFormatting>
  <conditionalFormatting sqref="I311:J312">
    <cfRule type="cellIs" dxfId="3108" priority="113" operator="equal">
      <formula>"ROW"</formula>
    </cfRule>
    <cfRule type="cellIs" dxfId="3107" priority="111" operator="equal">
      <formula>"completedw"</formula>
    </cfRule>
    <cfRule type="cellIs" dxfId="3106" priority="112" operator="equal">
      <formula>"HOLD"</formula>
    </cfRule>
    <cfRule type="cellIs" dxfId="3105" priority="114" operator="equal">
      <formula>"wip"</formula>
    </cfRule>
    <cfRule type="cellIs" dxfId="3104" priority="115" operator="equal">
      <formula>"Completed"</formula>
    </cfRule>
  </conditionalFormatting>
  <conditionalFormatting sqref="I29:K30">
    <cfRule type="cellIs" dxfId="3103" priority="60" operator="equal">
      <formula>"ROW"</formula>
    </cfRule>
    <cfRule type="cellIs" dxfId="3102" priority="58" operator="equal">
      <formula>"completedw"</formula>
    </cfRule>
    <cfRule type="cellIs" dxfId="3101" priority="59" operator="equal">
      <formula>"HOLD"</formula>
    </cfRule>
  </conditionalFormatting>
  <conditionalFormatting sqref="I219:M220">
    <cfRule type="cellIs" dxfId="3100" priority="200" operator="equal">
      <formula>"ROW"</formula>
    </cfRule>
    <cfRule type="cellIs" dxfId="3099" priority="198" operator="equal">
      <formula>"completedw"</formula>
    </cfRule>
    <cfRule type="cellIs" dxfId="3098" priority="199" operator="equal">
      <formula>"HOLD"</formula>
    </cfRule>
  </conditionalFormatting>
  <conditionalFormatting sqref="J172">
    <cfRule type="cellIs" dxfId="3097" priority="1627" operator="equal">
      <formula>"Completed"</formula>
    </cfRule>
    <cfRule type="cellIs" dxfId="3096" priority="1626" operator="equal">
      <formula>"wip"</formula>
    </cfRule>
  </conditionalFormatting>
  <conditionalFormatting sqref="J183">
    <cfRule type="cellIs" dxfId="3095" priority="1598" operator="equal">
      <formula>"wip"</formula>
    </cfRule>
    <cfRule type="cellIs" dxfId="3094" priority="1599" operator="equal">
      <formula>"Completed"</formula>
    </cfRule>
  </conditionalFormatting>
  <conditionalFormatting sqref="J194">
    <cfRule type="cellIs" dxfId="3093" priority="1568" operator="equal">
      <formula>"wip"</formula>
    </cfRule>
    <cfRule type="cellIs" dxfId="3092" priority="1569" operator="equal">
      <formula>"Completed"</formula>
    </cfRule>
  </conditionalFormatting>
  <conditionalFormatting sqref="J204">
    <cfRule type="cellIs" dxfId="3091" priority="1541" operator="equal">
      <formula>"Completed"</formula>
    </cfRule>
    <cfRule type="cellIs" dxfId="3090" priority="1540" operator="equal">
      <formula>"wip"</formula>
    </cfRule>
  </conditionalFormatting>
  <conditionalFormatting sqref="J215">
    <cfRule type="cellIs" dxfId="3089" priority="1513" operator="equal">
      <formula>"Completed"</formula>
    </cfRule>
    <cfRule type="cellIs" dxfId="3088" priority="1512" operator="equal">
      <formula>"wip"</formula>
    </cfRule>
  </conditionalFormatting>
  <conditionalFormatting sqref="J226">
    <cfRule type="cellIs" dxfId="3087" priority="1485" operator="equal">
      <formula>"Completed"</formula>
    </cfRule>
    <cfRule type="cellIs" dxfId="3086" priority="1484" operator="equal">
      <formula>"wip"</formula>
    </cfRule>
  </conditionalFormatting>
  <conditionalFormatting sqref="J237">
    <cfRule type="cellIs" dxfId="3085" priority="1456" operator="equal">
      <formula>"wip"</formula>
    </cfRule>
    <cfRule type="cellIs" dxfId="3084" priority="1457" operator="equal">
      <formula>"Completed"</formula>
    </cfRule>
  </conditionalFormatting>
  <conditionalFormatting sqref="J247">
    <cfRule type="cellIs" dxfId="3083" priority="1402" operator="equal">
      <formula>"wip"</formula>
    </cfRule>
    <cfRule type="cellIs" dxfId="3082" priority="1403" operator="equal">
      <formula>"Completed"</formula>
    </cfRule>
  </conditionalFormatting>
  <conditionalFormatting sqref="J257">
    <cfRule type="cellIs" dxfId="3081" priority="1375" operator="equal">
      <formula>"Completed"</formula>
    </cfRule>
    <cfRule type="cellIs" dxfId="3080" priority="1374" operator="equal">
      <formula>"wip"</formula>
    </cfRule>
  </conditionalFormatting>
  <conditionalFormatting sqref="J25:K26">
    <cfRule type="cellIs" dxfId="3079" priority="43" operator="equal">
      <formula>"completedw"</formula>
    </cfRule>
    <cfRule type="cellIs" dxfId="3078" priority="44" operator="equal">
      <formula>"HOLD"</formula>
    </cfRule>
    <cfRule type="cellIs" dxfId="3077" priority="45" operator="equal">
      <formula>"ROW"</formula>
    </cfRule>
    <cfRule type="cellIs" dxfId="3076" priority="46" operator="equal">
      <formula>"wip"</formula>
    </cfRule>
    <cfRule type="cellIs" dxfId="3075" priority="47" operator="equal">
      <formula>"Completed"</formula>
    </cfRule>
  </conditionalFormatting>
  <conditionalFormatting sqref="J36:K37">
    <cfRule type="cellIs" dxfId="3074" priority="626" operator="equal">
      <formula>"ROW"</formula>
    </cfRule>
    <cfRule type="cellIs" dxfId="3073" priority="625" operator="equal">
      <formula>"HOLD"</formula>
    </cfRule>
    <cfRule type="cellIs" dxfId="3072" priority="624" operator="equal">
      <formula>"completedw"</formula>
    </cfRule>
    <cfRule type="cellIs" dxfId="3071" priority="628" operator="equal">
      <formula>"Completed"</formula>
    </cfRule>
    <cfRule type="cellIs" dxfId="3070" priority="627" operator="equal">
      <formula>"wip"</formula>
    </cfRule>
  </conditionalFormatting>
  <conditionalFormatting sqref="J267:K268">
    <cfRule type="cellIs" dxfId="3069" priority="1055" operator="equal">
      <formula>"Completed"</formula>
    </cfRule>
    <cfRule type="cellIs" dxfId="3068" priority="1054" operator="equal">
      <formula>"wip"</formula>
    </cfRule>
    <cfRule type="cellIs" dxfId="3067" priority="1053" operator="equal">
      <formula>"ROW"</formula>
    </cfRule>
    <cfRule type="cellIs" dxfId="3066" priority="1052" operator="equal">
      <formula>"HOLD"</formula>
    </cfRule>
    <cfRule type="cellIs" dxfId="3065" priority="1051" operator="equal">
      <formula>"completedw"</formula>
    </cfRule>
  </conditionalFormatting>
  <conditionalFormatting sqref="J289:K290">
    <cfRule type="cellIs" dxfId="3064" priority="908" operator="equal">
      <formula>"HOLD"</formula>
    </cfRule>
    <cfRule type="cellIs" dxfId="3063" priority="911" operator="equal">
      <formula>"Completed"</formula>
    </cfRule>
    <cfRule type="cellIs" dxfId="3062" priority="910" operator="equal">
      <formula>"wip"</formula>
    </cfRule>
    <cfRule type="cellIs" dxfId="3061" priority="907" operator="equal">
      <formula>"completedw"</formula>
    </cfRule>
    <cfRule type="cellIs" dxfId="3060" priority="909" operator="equal">
      <formula>"ROW"</formula>
    </cfRule>
  </conditionalFormatting>
  <conditionalFormatting sqref="J90:L91">
    <cfRule type="cellIs" dxfId="3059" priority="1194" operator="equal">
      <formula>"HOLD"</formula>
    </cfRule>
    <cfRule type="cellIs" dxfId="3058" priority="1197" operator="equal">
      <formula>"Completed"</formula>
    </cfRule>
    <cfRule type="cellIs" dxfId="3057" priority="1195" operator="equal">
      <formula>"ROW"</formula>
    </cfRule>
    <cfRule type="cellIs" dxfId="3056" priority="1193" operator="equal">
      <formula>"completedw"</formula>
    </cfRule>
    <cfRule type="cellIs" dxfId="3055" priority="1196" operator="equal">
      <formula>"wip"</formula>
    </cfRule>
  </conditionalFormatting>
  <conditionalFormatting sqref="J68:AE69">
    <cfRule type="cellIs" dxfId="3054" priority="829" operator="equal">
      <formula>"Completed"</formula>
    </cfRule>
    <cfRule type="cellIs" dxfId="3053" priority="827" operator="equal">
      <formula>"ROW"</formula>
    </cfRule>
    <cfRule type="cellIs" dxfId="3052" priority="825" operator="equal">
      <formula>"completedw"</formula>
    </cfRule>
    <cfRule type="cellIs" dxfId="3051" priority="826" operator="equal">
      <formula>"HOLD"</formula>
    </cfRule>
  </conditionalFormatting>
  <conditionalFormatting sqref="K25:K26">
    <cfRule type="containsText" dxfId="3050" priority="42" operator="containsText" text="Hold">
      <formula>NOT(ISERROR(SEARCH("Hold",K25)))</formula>
    </cfRule>
  </conditionalFormatting>
  <conditionalFormatting sqref="K36:K37">
    <cfRule type="containsText" dxfId="3049" priority="623" operator="containsText" text="Hold">
      <formula>NOT(ISERROR(SEARCH("Hold",K36)))</formula>
    </cfRule>
  </conditionalFormatting>
  <conditionalFormatting sqref="K51">
    <cfRule type="cellIs" dxfId="3048" priority="512" operator="equal">
      <formula>"HOLD"</formula>
    </cfRule>
    <cfRule type="cellIs" dxfId="3047" priority="511" operator="equal">
      <formula>"completedw"</formula>
    </cfRule>
    <cfRule type="cellIs" dxfId="3046" priority="513" operator="equal">
      <formula>"ROW"</formula>
    </cfRule>
  </conditionalFormatting>
  <conditionalFormatting sqref="K61:K62">
    <cfRule type="cellIs" dxfId="3045" priority="487" operator="equal">
      <formula>"completedw"</formula>
    </cfRule>
    <cfRule type="cellIs" dxfId="3044" priority="489" operator="equal">
      <formula>"ROW"</formula>
    </cfRule>
    <cfRule type="cellIs" dxfId="3043" priority="488" operator="equal">
      <formula>"HOLD"</formula>
    </cfRule>
  </conditionalFormatting>
  <conditionalFormatting sqref="K72:K73">
    <cfRule type="cellIs" dxfId="3042" priority="448" operator="equal">
      <formula>"completedw"</formula>
    </cfRule>
    <cfRule type="cellIs" dxfId="3041" priority="449" operator="equal">
      <formula>"HOLD"</formula>
    </cfRule>
    <cfRule type="cellIs" dxfId="3040" priority="450" operator="equal">
      <formula>"ROW"</formula>
    </cfRule>
  </conditionalFormatting>
  <conditionalFormatting sqref="K83:K84">
    <cfRule type="cellIs" dxfId="3039" priority="440" operator="equal">
      <formula>"HOLD"</formula>
    </cfRule>
    <cfRule type="cellIs" dxfId="3038" priority="441" operator="equal">
      <formula>"ROW"</formula>
    </cfRule>
    <cfRule type="cellIs" dxfId="3037" priority="439" operator="equal">
      <formula>"completedw"</formula>
    </cfRule>
  </conditionalFormatting>
  <conditionalFormatting sqref="K90:K91">
    <cfRule type="containsText" dxfId="3036" priority="1192" operator="containsText" text="Hold">
      <formula>NOT(ISERROR(SEARCH("Hold",K90)))</formula>
    </cfRule>
  </conditionalFormatting>
  <conditionalFormatting sqref="K106:K107">
    <cfRule type="cellIs" dxfId="3035" priority="424" operator="equal">
      <formula>"completedw"</formula>
    </cfRule>
    <cfRule type="cellIs" dxfId="3034" priority="425" operator="equal">
      <formula>"HOLD"</formula>
    </cfRule>
    <cfRule type="cellIs" dxfId="3033" priority="426" operator="equal">
      <formula>"ROW"</formula>
    </cfRule>
  </conditionalFormatting>
  <conditionalFormatting sqref="K114:K115">
    <cfRule type="containsText" dxfId="3032" priority="1256" operator="containsText" text="Hold">
      <formula>NOT(ISERROR(SEARCH("Hold",K114)))</formula>
    </cfRule>
  </conditionalFormatting>
  <conditionalFormatting sqref="K118:K119">
    <cfRule type="cellIs" dxfId="3031" priority="420" operator="equal">
      <formula>"ROW"</formula>
    </cfRule>
    <cfRule type="cellIs" dxfId="3030" priority="419" operator="equal">
      <formula>"HOLD"</formula>
    </cfRule>
    <cfRule type="cellIs" dxfId="3029" priority="418" operator="equal">
      <formula>"completedw"</formula>
    </cfRule>
  </conditionalFormatting>
  <conditionalFormatting sqref="K126:K127">
    <cfRule type="containsText" dxfId="3028" priority="20" operator="containsText" text="Hold">
      <formula>NOT(ISERROR(SEARCH("Hold",K126)))</formula>
    </cfRule>
  </conditionalFormatting>
  <conditionalFormatting sqref="K138:K139">
    <cfRule type="containsText" dxfId="3027" priority="562" operator="containsText" text="Hold">
      <formula>NOT(ISERROR(SEARCH("Hold",K138)))</formula>
    </cfRule>
  </conditionalFormatting>
  <conditionalFormatting sqref="K150:K151">
    <cfRule type="containsText" dxfId="3026" priority="1269" operator="containsText" text="Hold">
      <formula>NOT(ISERROR(SEARCH("Hold",K150)))</formula>
    </cfRule>
  </conditionalFormatting>
  <conditionalFormatting sqref="K161:K162">
    <cfRule type="containsText" dxfId="3025" priority="29" operator="containsText" text="Hold">
      <formula>NOT(ISERROR(SEARCH("Hold",K161)))</formula>
    </cfRule>
  </conditionalFormatting>
  <conditionalFormatting sqref="K176:K177">
    <cfRule type="cellIs" dxfId="3024" priority="387" operator="equal">
      <formula>"ROW"</formula>
    </cfRule>
    <cfRule type="cellIs" dxfId="3023" priority="385" operator="equal">
      <formula>"completedw"</formula>
    </cfRule>
    <cfRule type="cellIs" dxfId="3022" priority="386" operator="equal">
      <formula>"HOLD"</formula>
    </cfRule>
  </conditionalFormatting>
  <conditionalFormatting sqref="K183:K184">
    <cfRule type="containsText" dxfId="3021" priority="558" operator="containsText" text="Hold">
      <formula>NOT(ISERROR(SEARCH("Hold",K183)))</formula>
    </cfRule>
  </conditionalFormatting>
  <conditionalFormatting sqref="K194:K195">
    <cfRule type="containsText" dxfId="3020" priority="645" operator="containsText" text="Hold">
      <formula>NOT(ISERROR(SEARCH("Hold",K194)))</formula>
    </cfRule>
  </conditionalFormatting>
  <conditionalFormatting sqref="K208:K209">
    <cfRule type="cellIs" dxfId="3019" priority="244" operator="equal">
      <formula>"HOLD"</formula>
    </cfRule>
    <cfRule type="cellIs" dxfId="3018" priority="245" operator="equal">
      <formula>"ROW"</formula>
    </cfRule>
    <cfRule type="cellIs" dxfId="3017" priority="243" operator="equal">
      <formula>"completedw"</formula>
    </cfRule>
  </conditionalFormatting>
  <conditionalFormatting sqref="K215:K216">
    <cfRule type="containsText" dxfId="3016" priority="1168" operator="containsText" text="Hold">
      <formula>NOT(ISERROR(SEARCH("Hold",K215)))</formula>
    </cfRule>
  </conditionalFormatting>
  <conditionalFormatting sqref="K226:K227">
    <cfRule type="containsText" dxfId="3015" priority="1153" operator="containsText" text="Hold">
      <formula>NOT(ISERROR(SEARCH("Hold",K226)))</formula>
    </cfRule>
  </conditionalFormatting>
  <conditionalFormatting sqref="K237:K238">
    <cfRule type="containsText" dxfId="3014" priority="1170" operator="containsText" text="Hold">
      <formula>NOT(ISERROR(SEARCH("Hold",K237)))</formula>
    </cfRule>
  </conditionalFormatting>
  <conditionalFormatting sqref="K247:K248">
    <cfRule type="containsText" dxfId="3013" priority="1130" operator="containsText" text="Hold">
      <formula>NOT(ISERROR(SEARCH("Hold",K247)))</formula>
    </cfRule>
  </conditionalFormatting>
  <conditionalFormatting sqref="K257:K258">
    <cfRule type="containsText" dxfId="3012" priority="157" operator="containsText" text="Hold">
      <formula>NOT(ISERROR(SEARCH("Hold",K257)))</formula>
    </cfRule>
  </conditionalFormatting>
  <conditionalFormatting sqref="K267:K268">
    <cfRule type="containsText" dxfId="3011" priority="1050" operator="containsText" text="Hold">
      <formula>NOT(ISERROR(SEARCH("Hold",K267)))</formula>
    </cfRule>
  </conditionalFormatting>
  <conditionalFormatting sqref="K278:K279">
    <cfRule type="containsText" dxfId="3010" priority="996" operator="containsText" text="Hold">
      <formula>NOT(ISERROR(SEARCH("Hold",K278)))</formula>
    </cfRule>
  </conditionalFormatting>
  <conditionalFormatting sqref="K289:K290">
    <cfRule type="containsText" dxfId="3009" priority="906" operator="containsText" text="Hold">
      <formula>NOT(ISERROR(SEARCH("Hold",K289)))</formula>
    </cfRule>
  </conditionalFormatting>
  <conditionalFormatting sqref="K300:K301">
    <cfRule type="containsText" dxfId="3008" priority="754" operator="containsText" text="Hold">
      <formula>NOT(ISERROR(SEARCH("Hold",K300)))</formula>
    </cfRule>
  </conditionalFormatting>
  <conditionalFormatting sqref="K311:K312">
    <cfRule type="containsText" dxfId="3007" priority="104" operator="containsText" text="Hold">
      <formula>NOT(ISERROR(SEARCH("Hold",K311)))</formula>
    </cfRule>
  </conditionalFormatting>
  <conditionalFormatting sqref="K278:L279">
    <cfRule type="cellIs" dxfId="3006" priority="997" operator="equal">
      <formula>"completedw"</formula>
    </cfRule>
    <cfRule type="cellIs" dxfId="3005" priority="999" operator="equal">
      <formula>"ROW"</formula>
    </cfRule>
    <cfRule type="cellIs" dxfId="3004" priority="1000" operator="equal">
      <formula>"wip"</formula>
    </cfRule>
    <cfRule type="cellIs" dxfId="3003" priority="1001" operator="equal">
      <formula>"Completed"</formula>
    </cfRule>
    <cfRule type="cellIs" dxfId="3002" priority="998" operator="equal">
      <formula>"HOLD"</formula>
    </cfRule>
  </conditionalFormatting>
  <conditionalFormatting sqref="K300:L301">
    <cfRule type="cellIs" dxfId="3001" priority="759" operator="equal">
      <formula>"Completed"</formula>
    </cfRule>
    <cfRule type="cellIs" dxfId="3000" priority="756" operator="equal">
      <formula>"HOLD"</formula>
    </cfRule>
    <cfRule type="cellIs" dxfId="2999" priority="755" operator="equal">
      <formula>"completedw"</formula>
    </cfRule>
    <cfRule type="cellIs" dxfId="2998" priority="758" operator="equal">
      <formula>"wip"</formula>
    </cfRule>
    <cfRule type="cellIs" dxfId="2997" priority="757" operator="equal">
      <formula>"ROW"</formula>
    </cfRule>
  </conditionalFormatting>
  <conditionalFormatting sqref="K311:L312">
    <cfRule type="cellIs" dxfId="2996" priority="109" operator="equal">
      <formula>"Completed"</formula>
    </cfRule>
    <cfRule type="cellIs" dxfId="2995" priority="107" operator="equal">
      <formula>"ROW"</formula>
    </cfRule>
    <cfRule type="cellIs" dxfId="2994" priority="108" operator="equal">
      <formula>"wip"</formula>
    </cfRule>
    <cfRule type="cellIs" dxfId="2993" priority="105" operator="equal">
      <formula>"completedw"</formula>
    </cfRule>
    <cfRule type="cellIs" dxfId="2992" priority="106" operator="equal">
      <formula>"HOLD"</formula>
    </cfRule>
  </conditionalFormatting>
  <conditionalFormatting sqref="L172">
    <cfRule type="cellIs" dxfId="2991" priority="1624" operator="equal">
      <formula>"wip"</formula>
    </cfRule>
    <cfRule type="cellIs" dxfId="2990" priority="1625" operator="equal">
      <formula>"Completed"</formula>
    </cfRule>
  </conditionalFormatting>
  <conditionalFormatting sqref="L183">
    <cfRule type="cellIs" dxfId="2989" priority="1594" operator="equal">
      <formula>"wip"</formula>
    </cfRule>
    <cfRule type="cellIs" dxfId="2988" priority="1595" operator="equal">
      <formula>"Completed"</formula>
    </cfRule>
  </conditionalFormatting>
  <conditionalFormatting sqref="L194">
    <cfRule type="cellIs" dxfId="2987" priority="1566" operator="equal">
      <formula>"wip"</formula>
    </cfRule>
    <cfRule type="cellIs" dxfId="2986" priority="1567" operator="equal">
      <formula>"Completed"</formula>
    </cfRule>
  </conditionalFormatting>
  <conditionalFormatting sqref="L204">
    <cfRule type="cellIs" dxfId="2985" priority="1539" operator="equal">
      <formula>"Completed"</formula>
    </cfRule>
    <cfRule type="cellIs" dxfId="2984" priority="1538" operator="equal">
      <formula>"wip"</formula>
    </cfRule>
  </conditionalFormatting>
  <conditionalFormatting sqref="L215">
    <cfRule type="cellIs" dxfId="2983" priority="1511" operator="equal">
      <formula>"Completed"</formula>
    </cfRule>
    <cfRule type="cellIs" dxfId="2982" priority="1510" operator="equal">
      <formula>"wip"</formula>
    </cfRule>
  </conditionalFormatting>
  <conditionalFormatting sqref="L226">
    <cfRule type="cellIs" dxfId="2981" priority="1482" operator="equal">
      <formula>"wip"</formula>
    </cfRule>
    <cfRule type="cellIs" dxfId="2980" priority="1483" operator="equal">
      <formula>"Completed"</formula>
    </cfRule>
  </conditionalFormatting>
  <conditionalFormatting sqref="L237">
    <cfRule type="cellIs" dxfId="2979" priority="1455" operator="equal">
      <formula>"Completed"</formula>
    </cfRule>
    <cfRule type="cellIs" dxfId="2978" priority="1454" operator="equal">
      <formula>"wip"</formula>
    </cfRule>
  </conditionalFormatting>
  <conditionalFormatting sqref="L247">
    <cfRule type="cellIs" dxfId="2977" priority="1401" operator="equal">
      <formula>"Completed"</formula>
    </cfRule>
    <cfRule type="cellIs" dxfId="2976" priority="1400" operator="equal">
      <formula>"wip"</formula>
    </cfRule>
  </conditionalFormatting>
  <conditionalFormatting sqref="L257">
    <cfRule type="cellIs" dxfId="2975" priority="1373" operator="equal">
      <formula>"Completed"</formula>
    </cfRule>
    <cfRule type="cellIs" dxfId="2974" priority="1372" operator="equal">
      <formula>"wip"</formula>
    </cfRule>
  </conditionalFormatting>
  <conditionalFormatting sqref="L267:M268">
    <cfRule type="cellIs" dxfId="2973" priority="1060" operator="equal">
      <formula>"wip"</formula>
    </cfRule>
    <cfRule type="cellIs" dxfId="2972" priority="1061" operator="equal">
      <formula>"Completed"</formula>
    </cfRule>
    <cfRule type="cellIs" dxfId="2971" priority="1059" operator="equal">
      <formula>"ROW"</formula>
    </cfRule>
    <cfRule type="cellIs" dxfId="2970" priority="1057" operator="equal">
      <formula>"completedw"</formula>
    </cfRule>
    <cfRule type="cellIs" dxfId="2969" priority="1058" operator="equal">
      <formula>"HOLD"</formula>
    </cfRule>
  </conditionalFormatting>
  <conditionalFormatting sqref="L289:M290">
    <cfRule type="cellIs" dxfId="2968" priority="916" operator="equal">
      <formula>"wip"</formula>
    </cfRule>
    <cfRule type="cellIs" dxfId="2967" priority="914" operator="equal">
      <formula>"HOLD"</formula>
    </cfRule>
    <cfRule type="cellIs" dxfId="2966" priority="917" operator="equal">
      <formula>"Completed"</formula>
    </cfRule>
    <cfRule type="cellIs" dxfId="2965" priority="913" operator="equal">
      <formula>"completedw"</formula>
    </cfRule>
    <cfRule type="cellIs" dxfId="2964" priority="915" operator="equal">
      <formula>"ROW"</formula>
    </cfRule>
  </conditionalFormatting>
  <conditionalFormatting sqref="L36:N37">
    <cfRule type="cellIs" dxfId="2963" priority="796" operator="equal">
      <formula>"Completed"</formula>
    </cfRule>
    <cfRule type="cellIs" dxfId="2962" priority="795" operator="equal">
      <formula>"wip"</formula>
    </cfRule>
    <cfRule type="cellIs" dxfId="2961" priority="792" operator="equal">
      <formula>"completedw"</formula>
    </cfRule>
    <cfRule type="cellIs" dxfId="2960" priority="793" operator="equal">
      <formula>"HOLD"</formula>
    </cfRule>
    <cfRule type="cellIs" dxfId="2959" priority="794" operator="equal">
      <formula>"ROW"</formula>
    </cfRule>
  </conditionalFormatting>
  <conditionalFormatting sqref="L208:N208">
    <cfRule type="cellIs" dxfId="2958" priority="241" operator="equal">
      <formula>"HOLD"</formula>
    </cfRule>
    <cfRule type="cellIs" dxfId="2957" priority="242" operator="equal">
      <formula>"ROW"</formula>
    </cfRule>
    <cfRule type="cellIs" dxfId="2956" priority="240" operator="equal">
      <formula>"completedw"</formula>
    </cfRule>
  </conditionalFormatting>
  <conditionalFormatting sqref="L25:AE25 U14:V14 X14:AC14 L26 N26 P26 R26 T26 V26 X26 Z26 AB26 AD26 B47">
    <cfRule type="cellIs" dxfId="2955" priority="1648" operator="equal">
      <formula>"wip"</formula>
    </cfRule>
  </conditionalFormatting>
  <conditionalFormatting sqref="L25:AE25 U14:V14 X14:AC14 U15 W15 L26 N26 P26 R26 T26 V26 X26 Z26 AB26 AD26 B47">
    <cfRule type="cellIs" dxfId="2954"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953" priority="1430" operator="equal">
      <formula>"completedw"</formula>
    </cfRule>
    <cfRule type="cellIs" dxfId="2952" priority="1431" operator="equal">
      <formula>"HOLD"</formula>
    </cfRule>
    <cfRule type="cellIs" dxfId="2951" priority="1432" operator="equal">
      <formula>"ROW"</formula>
    </cfRule>
  </conditionalFormatting>
  <conditionalFormatting sqref="M25">
    <cfRule type="containsText" dxfId="2950" priority="216" operator="containsText" text="Hold">
      <formula>NOT(ISERROR(SEARCH("Hold",M25)))</formula>
    </cfRule>
  </conditionalFormatting>
  <conditionalFormatting sqref="M36:M37">
    <cfRule type="containsText" dxfId="2949" priority="791" operator="containsText" text="Hold">
      <formula>NOT(ISERROR(SEARCH("Hold",M36)))</formula>
    </cfRule>
  </conditionalFormatting>
  <conditionalFormatting sqref="M51">
    <cfRule type="cellIs" dxfId="2948" priority="509" operator="equal">
      <formula>"HOLD"</formula>
    </cfRule>
    <cfRule type="cellIs" dxfId="2947" priority="508" operator="equal">
      <formula>"completedw"</formula>
    </cfRule>
    <cfRule type="cellIs" dxfId="2946" priority="510" operator="equal">
      <formula>"ROW"</formula>
    </cfRule>
  </conditionalFormatting>
  <conditionalFormatting sqref="M61:M62">
    <cfRule type="cellIs" dxfId="2945" priority="486" operator="equal">
      <formula>"ROW"</formula>
    </cfRule>
    <cfRule type="cellIs" dxfId="2944" priority="485" operator="equal">
      <formula>"HOLD"</formula>
    </cfRule>
    <cfRule type="cellIs" dxfId="2943" priority="484" operator="equal">
      <formula>"completedw"</formula>
    </cfRule>
  </conditionalFormatting>
  <conditionalFormatting sqref="M72:M73">
    <cfRule type="cellIs" dxfId="2942" priority="453" operator="equal">
      <formula>"ROW"</formula>
    </cfRule>
    <cfRule type="cellIs" dxfId="2941" priority="452" operator="equal">
      <formula>"HOLD"</formula>
    </cfRule>
    <cfRule type="cellIs" dxfId="2940" priority="451" operator="equal">
      <formula>"completedw"</formula>
    </cfRule>
  </conditionalFormatting>
  <conditionalFormatting sqref="M90:M91">
    <cfRule type="containsText" dxfId="2939" priority="1186" operator="containsText" text="Hold">
      <formula>NOT(ISERROR(SEARCH("Hold",M90)))</formula>
    </cfRule>
  </conditionalFormatting>
  <conditionalFormatting sqref="M114:M115">
    <cfRule type="containsText" dxfId="2938" priority="1272" operator="containsText" text="Hold">
      <formula>NOT(ISERROR(SEARCH("Hold",M114)))</formula>
    </cfRule>
  </conditionalFormatting>
  <conditionalFormatting sqref="M126:M127">
    <cfRule type="containsText" dxfId="2937"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36"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35" priority="1652" operator="equal">
      <formula>"ROW"</formula>
    </cfRule>
    <cfRule type="cellIs" dxfId="2934" priority="1651" operator="equal">
      <formula>"HOLD"</formula>
    </cfRule>
  </conditionalFormatting>
  <conditionalFormatting sqref="M138:M139">
    <cfRule type="containsText" dxfId="2933" priority="183" operator="containsText" text="Hold">
      <formula>NOT(ISERROR(SEARCH("Hold",M138)))</formula>
    </cfRule>
  </conditionalFormatting>
  <conditionalFormatting sqref="M150:M151">
    <cfRule type="containsText" dxfId="2932" priority="1250" operator="containsText" text="Hold">
      <formula>NOT(ISERROR(SEARCH("Hold",M150)))</formula>
    </cfRule>
  </conditionalFormatting>
  <conditionalFormatting sqref="M161:M162">
    <cfRule type="containsText" dxfId="2931" priority="536" operator="containsText" text="Hold">
      <formula>NOT(ISERROR(SEARCH("Hold",M161)))</formula>
    </cfRule>
  </conditionalFormatting>
  <conditionalFormatting sqref="M176:M177">
    <cfRule type="cellIs" dxfId="2930" priority="389" operator="equal">
      <formula>"HOLD"</formula>
    </cfRule>
    <cfRule type="cellIs" dxfId="2929" priority="390" operator="equal">
      <formula>"ROW"</formula>
    </cfRule>
    <cfRule type="cellIs" dxfId="2928" priority="388" operator="equal">
      <formula>"completedw"</formula>
    </cfRule>
  </conditionalFormatting>
  <conditionalFormatting sqref="M179:M184">
    <cfRule type="cellIs" dxfId="2927" priority="554" operator="equal">
      <formula>"HOLD"</formula>
    </cfRule>
    <cfRule type="cellIs" dxfId="2926" priority="553" operator="equal">
      <formula>"completedw"</formula>
    </cfRule>
    <cfRule type="cellIs" dxfId="2925" priority="555" operator="equal">
      <formula>"ROW"</formula>
    </cfRule>
  </conditionalFormatting>
  <conditionalFormatting sqref="M183:M184">
    <cfRule type="containsText" dxfId="2924" priority="552" operator="containsText" text="Hold">
      <formula>NOT(ISERROR(SEARCH("Hold",M183)))</formula>
    </cfRule>
    <cfRule type="cellIs" dxfId="2923" priority="557" operator="equal">
      <formula>"Completed"</formula>
    </cfRule>
    <cfRule type="cellIs" dxfId="2922" priority="556" operator="equal">
      <formula>"wip"</formula>
    </cfRule>
  </conditionalFormatting>
  <conditionalFormatting sqref="M188">
    <cfRule type="cellIs" dxfId="2921" priority="797" operator="equal">
      <formula>"completedw"</formula>
    </cfRule>
    <cfRule type="cellIs" dxfId="2920" priority="798" operator="equal">
      <formula>"HOLD"</formula>
    </cfRule>
    <cfRule type="cellIs" dxfId="2919" priority="799" operator="equal">
      <formula>"ROW"</formula>
    </cfRule>
  </conditionalFormatting>
  <conditionalFormatting sqref="M194:M195">
    <cfRule type="containsText" dxfId="2918" priority="644" operator="containsText" text="Hold">
      <formula>NOT(ISERROR(SEARCH("Hold",M194)))</formula>
    </cfRule>
  </conditionalFormatting>
  <conditionalFormatting sqref="M215:M216">
    <cfRule type="containsText" dxfId="2917" priority="1167" operator="containsText" text="Hold">
      <formula>NOT(ISERROR(SEARCH("Hold",M215)))</formula>
    </cfRule>
  </conditionalFormatting>
  <conditionalFormatting sqref="M226:M227">
    <cfRule type="containsText" dxfId="2916" priority="1154" operator="containsText" text="Hold">
      <formula>NOT(ISERROR(SEARCH("Hold",M226)))</formula>
    </cfRule>
  </conditionalFormatting>
  <conditionalFormatting sqref="M237:M238">
    <cfRule type="containsText" dxfId="2915" priority="1144" operator="containsText" text="Hold">
      <formula>NOT(ISERROR(SEARCH("Hold",M237)))</formula>
    </cfRule>
  </conditionalFormatting>
  <conditionalFormatting sqref="M247:M248">
    <cfRule type="containsText" dxfId="2914" priority="1131" operator="containsText" text="Hold">
      <formula>NOT(ISERROR(SEARCH("Hold",M247)))</formula>
    </cfRule>
  </conditionalFormatting>
  <conditionalFormatting sqref="M257:M258">
    <cfRule type="containsText" dxfId="2913" priority="1121" operator="containsText" text="Hold">
      <formula>NOT(ISERROR(SEARCH("Hold",M257)))</formula>
    </cfRule>
  </conditionalFormatting>
  <conditionalFormatting sqref="M267:M268">
    <cfRule type="containsText" dxfId="2912" priority="1056" operator="containsText" text="Hold">
      <formula>NOT(ISERROR(SEARCH("Hold",M267)))</formula>
    </cfRule>
  </conditionalFormatting>
  <conditionalFormatting sqref="M278:M279">
    <cfRule type="containsText" dxfId="2911" priority="990" operator="containsText" text="Hold">
      <formula>NOT(ISERROR(SEARCH("Hold",M278)))</formula>
    </cfRule>
  </conditionalFormatting>
  <conditionalFormatting sqref="M289:M290">
    <cfRule type="containsText" dxfId="2910" priority="912" operator="containsText" text="Hold">
      <formula>NOT(ISERROR(SEARCH("Hold",M289)))</formula>
    </cfRule>
  </conditionalFormatting>
  <conditionalFormatting sqref="M300:M301">
    <cfRule type="containsText" dxfId="2909" priority="748" operator="containsText" text="Hold">
      <formula>NOT(ISERROR(SEARCH("Hold",M300)))</formula>
    </cfRule>
  </conditionalFormatting>
  <conditionalFormatting sqref="M311:M312">
    <cfRule type="containsText" dxfId="2908" priority="98" operator="containsText" text="Hold">
      <formula>NOT(ISERROR(SEARCH("Hold",M311)))</formula>
    </cfRule>
  </conditionalFormatting>
  <conditionalFormatting sqref="M90:N91">
    <cfRule type="cellIs" dxfId="2907" priority="1187" operator="equal">
      <formula>"completedw"</formula>
    </cfRule>
    <cfRule type="cellIs" dxfId="2906" priority="1188" operator="equal">
      <formula>"HOLD"</formula>
    </cfRule>
    <cfRule type="cellIs" dxfId="2905" priority="1189" operator="equal">
      <formula>"ROW"</formula>
    </cfRule>
    <cfRule type="cellIs" dxfId="2904" priority="1190" operator="equal">
      <formula>"wip"</formula>
    </cfRule>
    <cfRule type="cellIs" dxfId="2903" priority="1191" operator="equal">
      <formula>"Completed"</formula>
    </cfRule>
  </conditionalFormatting>
  <conditionalFormatting sqref="M311:N312">
    <cfRule type="cellIs" dxfId="2902" priority="103" operator="equal">
      <formula>"Completed"</formula>
    </cfRule>
    <cfRule type="cellIs" dxfId="2901" priority="102" operator="equal">
      <formula>"wip"</formula>
    </cfRule>
    <cfRule type="cellIs" dxfId="2900" priority="101" operator="equal">
      <formula>"ROW"</formula>
    </cfRule>
    <cfRule type="cellIs" dxfId="2899" priority="100" operator="equal">
      <formula>"HOLD"</formula>
    </cfRule>
    <cfRule type="cellIs" dxfId="2898" priority="99" operator="equal">
      <formula>"completedw"</formula>
    </cfRule>
  </conditionalFormatting>
  <conditionalFormatting sqref="M278:P279">
    <cfRule type="cellIs" dxfId="2897" priority="991" operator="equal">
      <formula>"completedw"</formula>
    </cfRule>
    <cfRule type="cellIs" dxfId="2896" priority="993" operator="equal">
      <formula>"ROW"</formula>
    </cfRule>
    <cfRule type="cellIs" dxfId="2895" priority="992" operator="equal">
      <formula>"HOLD"</formula>
    </cfRule>
    <cfRule type="cellIs" dxfId="2894" priority="994" operator="equal">
      <formula>"wip"</formula>
    </cfRule>
    <cfRule type="cellIs" dxfId="2893" priority="995" operator="equal">
      <formula>"Completed"</formula>
    </cfRule>
  </conditionalFormatting>
  <conditionalFormatting sqref="M300:P301">
    <cfRule type="cellIs" dxfId="2892" priority="753" operator="equal">
      <formula>"Completed"</formula>
    </cfRule>
    <cfRule type="cellIs" dxfId="2891" priority="752" operator="equal">
      <formula>"wip"</formula>
    </cfRule>
    <cfRule type="cellIs" dxfId="2890" priority="751" operator="equal">
      <formula>"ROW"</formula>
    </cfRule>
    <cfRule type="cellIs" dxfId="2889" priority="750" operator="equal">
      <formula>"HOLD"</formula>
    </cfRule>
    <cfRule type="cellIs" dxfId="2888" priority="749" operator="equal">
      <formula>"completedw"</formula>
    </cfRule>
  </conditionalFormatting>
  <conditionalFormatting sqref="M106:Q107">
    <cfRule type="cellIs" dxfId="2887" priority="128" operator="equal">
      <formula>"completedw"</formula>
    </cfRule>
    <cfRule type="cellIs" dxfId="2886" priority="130" operator="equal">
      <formula>"ROW"</formula>
    </cfRule>
    <cfRule type="cellIs" dxfId="2885" priority="129" operator="equal">
      <formula>"HOLD"</formula>
    </cfRule>
  </conditionalFormatting>
  <conditionalFormatting sqref="N172">
    <cfRule type="cellIs" dxfId="2884" priority="1623" operator="equal">
      <formula>"Completed"</formula>
    </cfRule>
    <cfRule type="cellIs" dxfId="2883" priority="1622" operator="equal">
      <formula>"wip"</formula>
    </cfRule>
  </conditionalFormatting>
  <conditionalFormatting sqref="N183">
    <cfRule type="cellIs" dxfId="2882" priority="1596" operator="equal">
      <formula>"wip"</formula>
    </cfRule>
    <cfRule type="cellIs" dxfId="2881" priority="1597" operator="equal">
      <formula>"Completed"</formula>
    </cfRule>
  </conditionalFormatting>
  <conditionalFormatting sqref="N194">
    <cfRule type="cellIs" dxfId="2880" priority="1564" operator="equal">
      <formula>"wip"</formula>
    </cfRule>
    <cfRule type="cellIs" dxfId="2879" priority="1565" operator="equal">
      <formula>"Completed"</formula>
    </cfRule>
  </conditionalFormatting>
  <conditionalFormatting sqref="N204">
    <cfRule type="cellIs" dxfId="2878" priority="1537" operator="equal">
      <formula>"Completed"</formula>
    </cfRule>
    <cfRule type="cellIs" dxfId="2877" priority="1536" operator="equal">
      <formula>"wip"</formula>
    </cfRule>
  </conditionalFormatting>
  <conditionalFormatting sqref="N215">
    <cfRule type="cellIs" dxfId="2876" priority="1508" operator="equal">
      <formula>"wip"</formula>
    </cfRule>
    <cfRule type="cellIs" dxfId="2875" priority="1509" operator="equal">
      <formula>"Completed"</formula>
    </cfRule>
  </conditionalFormatting>
  <conditionalFormatting sqref="N226">
    <cfRule type="cellIs" dxfId="2874" priority="1481" operator="equal">
      <formula>"Completed"</formula>
    </cfRule>
    <cfRule type="cellIs" dxfId="2873" priority="1480" operator="equal">
      <formula>"wip"</formula>
    </cfRule>
  </conditionalFormatting>
  <conditionalFormatting sqref="N237">
    <cfRule type="cellIs" dxfId="2872" priority="1453" operator="equal">
      <formula>"Completed"</formula>
    </cfRule>
    <cfRule type="cellIs" dxfId="2871" priority="1452" operator="equal">
      <formula>"wip"</formula>
    </cfRule>
  </conditionalFormatting>
  <conditionalFormatting sqref="N247">
    <cfRule type="cellIs" dxfId="2870" priority="1399" operator="equal">
      <formula>"Completed"</formula>
    </cfRule>
    <cfRule type="cellIs" dxfId="2869" priority="1398" operator="equal">
      <formula>"wip"</formula>
    </cfRule>
  </conditionalFormatting>
  <conditionalFormatting sqref="N257">
    <cfRule type="cellIs" dxfId="2868" priority="1371" operator="equal">
      <formula>"Completed"</formula>
    </cfRule>
    <cfRule type="cellIs" dxfId="2867" priority="1370" operator="equal">
      <formula>"wip"</formula>
    </cfRule>
  </conditionalFormatting>
  <conditionalFormatting sqref="N267:O267">
    <cfRule type="cellIs" dxfId="2866" priority="1067" operator="equal">
      <formula>"Completed"</formula>
    </cfRule>
    <cfRule type="cellIs" dxfId="2865" priority="1065" operator="equal">
      <formula>"ROW"</formula>
    </cfRule>
    <cfRule type="cellIs" dxfId="2864" priority="1064" operator="equal">
      <formula>"HOLD"</formula>
    </cfRule>
    <cfRule type="cellIs" dxfId="2863" priority="1063" operator="equal">
      <formula>"completedw"</formula>
    </cfRule>
    <cfRule type="cellIs" dxfId="2862" priority="1066" operator="equal">
      <formula>"wip"</formula>
    </cfRule>
  </conditionalFormatting>
  <conditionalFormatting sqref="N289:O289">
    <cfRule type="cellIs" dxfId="2861" priority="923" operator="equal">
      <formula>"Completed"</formula>
    </cfRule>
    <cfRule type="cellIs" dxfId="2860" priority="922" operator="equal">
      <formula>"wip"</formula>
    </cfRule>
    <cfRule type="cellIs" dxfId="2859" priority="919" operator="equal">
      <formula>"completedw"</formula>
    </cfRule>
    <cfRule type="cellIs" dxfId="2858" priority="920" operator="equal">
      <formula>"HOLD"</formula>
    </cfRule>
    <cfRule type="cellIs" dxfId="2857" priority="921" operator="equal">
      <formula>"ROW"</formula>
    </cfRule>
  </conditionalFormatting>
  <conditionalFormatting sqref="O29:O30">
    <cfRule type="cellIs" dxfId="2856" priority="802" operator="equal">
      <formula>"HOLD"</formula>
    </cfRule>
    <cfRule type="cellIs" dxfId="2855" priority="803" operator="equal">
      <formula>"ROW"</formula>
    </cfRule>
    <cfRule type="cellIs" dxfId="2854" priority="801" operator="equal">
      <formula>"completedw"</formula>
    </cfRule>
  </conditionalFormatting>
  <conditionalFormatting sqref="O215:O216">
    <cfRule type="containsText" dxfId="2853" priority="3" operator="containsText" text="Hold">
      <formula>NOT(ISERROR(SEARCH("Hold",O215)))</formula>
    </cfRule>
  </conditionalFormatting>
  <conditionalFormatting sqref="O267">
    <cfRule type="containsText" dxfId="2852" priority="1062" operator="containsText" text="Hold">
      <formula>NOT(ISERROR(SEARCH("Hold",O267)))</formula>
    </cfRule>
  </conditionalFormatting>
  <conditionalFormatting sqref="O289">
    <cfRule type="containsText" dxfId="2851" priority="918" operator="containsText" text="Hold">
      <formula>NOT(ISERROR(SEARCH("Hold",O289)))</formula>
    </cfRule>
  </conditionalFormatting>
  <conditionalFormatting sqref="O36:Q37">
    <cfRule type="cellIs" dxfId="2850" priority="176" operator="equal">
      <formula>"HOLD"</formula>
    </cfRule>
    <cfRule type="cellIs" dxfId="2849" priority="175" operator="equal">
      <formula>"completedw"</formula>
    </cfRule>
    <cfRule type="cellIs" dxfId="2848" priority="179" operator="equal">
      <formula>"Completed"</formula>
    </cfRule>
    <cfRule type="containsText" dxfId="2847" priority="174" operator="containsText" text="Hold">
      <formula>NOT(ISERROR(SEARCH("Hold",O36)))</formula>
    </cfRule>
    <cfRule type="cellIs" dxfId="2846" priority="178" operator="equal">
      <formula>"wip"</formula>
    </cfRule>
    <cfRule type="cellIs" dxfId="2845" priority="177" operator="equal">
      <formula>"ROW"</formula>
    </cfRule>
  </conditionalFormatting>
  <conditionalFormatting sqref="O72:Q73">
    <cfRule type="cellIs" dxfId="2844" priority="456" operator="equal">
      <formula>"ROW"</formula>
    </cfRule>
    <cfRule type="cellIs" dxfId="2843" priority="455" operator="equal">
      <formula>"HOLD"</formula>
    </cfRule>
    <cfRule type="cellIs" dxfId="2842" priority="454" operator="equal">
      <formula>"completedw"</formula>
    </cfRule>
  </conditionalFormatting>
  <conditionalFormatting sqref="O90:Q91">
    <cfRule type="cellIs" dxfId="2841" priority="26" operator="equal">
      <formula>"wip"</formula>
    </cfRule>
    <cfRule type="cellIs" dxfId="2840" priority="24" operator="equal">
      <formula>"HOLD"</formula>
    </cfRule>
    <cfRule type="cellIs" dxfId="2839" priority="23" operator="equal">
      <formula>"completedw"</formula>
    </cfRule>
    <cfRule type="cellIs" dxfId="2838" priority="25" operator="equal">
      <formula>"ROW"</formula>
    </cfRule>
    <cfRule type="containsText" dxfId="2837" priority="22" operator="containsText" text="Hold">
      <formula>NOT(ISERROR(SEARCH("Hold",O90)))</formula>
    </cfRule>
    <cfRule type="cellIs" dxfId="2836" priority="27" operator="equal">
      <formula>"Completed"</formula>
    </cfRule>
  </conditionalFormatting>
  <conditionalFormatting sqref="O114:Q115 O161:P162 O215:Q216 O226:Q227 O237:Q238 O257:Q258 O247:Q248 O79:Q80 O102:Q103 C126:C127 O150:Q151 O268:P268 O278:Q279 O290:P290">
    <cfRule type="containsText" dxfId="2835" priority="800" operator="containsText" text="Hold">
      <formula>NOT(ISERROR(SEARCH("Hold",C79)))</formula>
    </cfRule>
  </conditionalFormatting>
  <conditionalFormatting sqref="O126:Q127">
    <cfRule type="containsText" dxfId="2834" priority="635" operator="containsText" text="Hold">
      <formula>NOT(ISERROR(SEARCH("Hold",O126)))</formula>
    </cfRule>
  </conditionalFormatting>
  <conditionalFormatting sqref="O138:Q139">
    <cfRule type="containsText" dxfId="2833" priority="640" operator="containsText" text="Hold">
      <formula>NOT(ISERROR(SEARCH("Hold",O138)))</formula>
    </cfRule>
  </conditionalFormatting>
  <conditionalFormatting sqref="O187:Q187">
    <cfRule type="cellIs" dxfId="2832" priority="372" operator="equal">
      <formula>"ROW"</formula>
    </cfRule>
    <cfRule type="cellIs" dxfId="2831" priority="371" operator="equal">
      <formula>"HOLD"</formula>
    </cfRule>
    <cfRule type="cellIs" dxfId="2830" priority="370" operator="equal">
      <formula>"completedw"</formula>
    </cfRule>
  </conditionalFormatting>
  <conditionalFormatting sqref="O194:Q195">
    <cfRule type="containsText" dxfId="2829" priority="643" operator="containsText" text="Hold">
      <formula>NOT(ISERROR(SEARCH("Hold",O194)))</formula>
    </cfRule>
  </conditionalFormatting>
  <conditionalFormatting sqref="O300:Q301">
    <cfRule type="containsText" dxfId="2828" priority="742" operator="containsText" text="Hold">
      <formula>NOT(ISERROR(SEARCH("Hold",O300)))</formula>
    </cfRule>
  </conditionalFormatting>
  <conditionalFormatting sqref="O311:Q312">
    <cfRule type="containsText" dxfId="2827" priority="92" operator="containsText" text="Hold">
      <formula>NOT(ISERROR(SEARCH("Hold",O311)))</formula>
    </cfRule>
  </conditionalFormatting>
  <conditionalFormatting sqref="O311:R312">
    <cfRule type="cellIs" dxfId="2826" priority="95" operator="equal">
      <formula>"ROW"</formula>
    </cfRule>
    <cfRule type="cellIs" dxfId="2825" priority="97" operator="equal">
      <formula>"Completed"</formula>
    </cfRule>
    <cfRule type="cellIs" dxfId="2824" priority="96" operator="equal">
      <formula>"wip"</formula>
    </cfRule>
    <cfRule type="cellIs" dxfId="2823" priority="93" operator="equal">
      <formula>"completedw"</formula>
    </cfRule>
    <cfRule type="cellIs" dxfId="2822" priority="94" operator="equal">
      <formula>"HOLD"</formula>
    </cfRule>
  </conditionalFormatting>
  <conditionalFormatting sqref="O208:S209">
    <cfRule type="cellIs" dxfId="2821" priority="239" operator="equal">
      <formula>"ROW"</formula>
    </cfRule>
    <cfRule type="cellIs" dxfId="2820" priority="238" operator="equal">
      <formula>"HOLD"</formula>
    </cfRule>
    <cfRule type="cellIs" dxfId="2819" priority="237" operator="equal">
      <formula>"completedw"</formula>
    </cfRule>
  </conditionalFormatting>
  <conditionalFormatting sqref="O61:W62">
    <cfRule type="cellIs" dxfId="2818" priority="136" operator="equal">
      <formula>"ROW"</formula>
    </cfRule>
    <cfRule type="cellIs" dxfId="2817" priority="135" operator="equal">
      <formula>"HOLD"</formula>
    </cfRule>
    <cfRule type="cellIs" dxfId="2816" priority="134" operator="equal">
      <formula>"completedw"</formula>
    </cfRule>
  </conditionalFormatting>
  <conditionalFormatting sqref="O176:W177">
    <cfRule type="cellIs" dxfId="2815" priority="391" operator="equal">
      <formula>"completedw"</formula>
    </cfRule>
    <cfRule type="cellIs" dxfId="2814" priority="392" operator="equal">
      <formula>"HOLD"</formula>
    </cfRule>
    <cfRule type="cellIs" dxfId="2813" priority="393" operator="equal">
      <formula>"ROW"</formula>
    </cfRule>
  </conditionalFormatting>
  <conditionalFormatting sqref="P172">
    <cfRule type="cellIs" dxfId="2812" priority="1620" operator="equal">
      <formula>"wip"</formula>
    </cfRule>
    <cfRule type="cellIs" dxfId="2811" priority="1621" operator="equal">
      <formula>"Completed"</formula>
    </cfRule>
  </conditionalFormatting>
  <conditionalFormatting sqref="P183">
    <cfRule type="cellIs" dxfId="2810" priority="1593" operator="equal">
      <formula>"Completed"</formula>
    </cfRule>
    <cfRule type="cellIs" dxfId="2809" priority="1592" operator="equal">
      <formula>"wip"</formula>
    </cfRule>
  </conditionalFormatting>
  <conditionalFormatting sqref="P194">
    <cfRule type="cellIs" dxfId="2808" priority="1562" operator="equal">
      <formula>"wip"</formula>
    </cfRule>
    <cfRule type="cellIs" dxfId="2807" priority="1563" operator="equal">
      <formula>"Completed"</formula>
    </cfRule>
  </conditionalFormatting>
  <conditionalFormatting sqref="P204">
    <cfRule type="cellIs" dxfId="2806" priority="1534" operator="equal">
      <formula>"wip"</formula>
    </cfRule>
    <cfRule type="cellIs" dxfId="2805" priority="1535" operator="equal">
      <formula>"Completed"</formula>
    </cfRule>
  </conditionalFormatting>
  <conditionalFormatting sqref="P215">
    <cfRule type="cellIs" dxfId="2804" priority="1506" operator="equal">
      <formula>"wip"</formula>
    </cfRule>
    <cfRule type="cellIs" dxfId="2803" priority="1507" operator="equal">
      <formula>"Completed"</formula>
    </cfRule>
  </conditionalFormatting>
  <conditionalFormatting sqref="P226">
    <cfRule type="cellIs" dxfId="2802" priority="1478" operator="equal">
      <formula>"wip"</formula>
    </cfRule>
    <cfRule type="cellIs" dxfId="2801" priority="1479" operator="equal">
      <formula>"Completed"</formula>
    </cfRule>
  </conditionalFormatting>
  <conditionalFormatting sqref="P237">
    <cfRule type="cellIs" dxfId="2800" priority="1450" operator="equal">
      <formula>"wip"</formula>
    </cfRule>
    <cfRule type="cellIs" dxfId="2799" priority="1451" operator="equal">
      <formula>"Completed"</formula>
    </cfRule>
  </conditionalFormatting>
  <conditionalFormatting sqref="P247">
    <cfRule type="cellIs" dxfId="2798" priority="1396" operator="equal">
      <formula>"wip"</formula>
    </cfRule>
    <cfRule type="cellIs" dxfId="2797" priority="1397" operator="equal">
      <formula>"Completed"</formula>
    </cfRule>
  </conditionalFormatting>
  <conditionalFormatting sqref="P257">
    <cfRule type="cellIs" dxfId="2796" priority="1369" operator="equal">
      <formula>"Completed"</formula>
    </cfRule>
    <cfRule type="cellIs" dxfId="2795" priority="1368" operator="equal">
      <formula>"wip"</formula>
    </cfRule>
  </conditionalFormatting>
  <conditionalFormatting sqref="P267">
    <cfRule type="cellIs" dxfId="2794" priority="170" operator="equal">
      <formula>"HOLD"</formula>
    </cfRule>
    <cfRule type="cellIs" dxfId="2793" priority="172" operator="equal">
      <formula>"wip"</formula>
    </cfRule>
    <cfRule type="cellIs" dxfId="2792" priority="173" operator="equal">
      <formula>"Completed"</formula>
    </cfRule>
    <cfRule type="cellIs" dxfId="2791" priority="171" operator="equal">
      <formula>"ROW"</formula>
    </cfRule>
    <cfRule type="cellIs" dxfId="2790" priority="169" operator="equal">
      <formula>"completedw"</formula>
    </cfRule>
  </conditionalFormatting>
  <conditionalFormatting sqref="P289">
    <cfRule type="cellIs" dxfId="2789" priority="165" operator="equal">
      <formula>"HOLD"</formula>
    </cfRule>
    <cfRule type="cellIs" dxfId="2788" priority="168" operator="equal">
      <formula>"Completed"</formula>
    </cfRule>
    <cfRule type="cellIs" dxfId="2787" priority="167" operator="equal">
      <formula>"wip"</formula>
    </cfRule>
    <cfRule type="cellIs" dxfId="2786" priority="166" operator="equal">
      <formula>"ROW"</formula>
    </cfRule>
    <cfRule type="cellIs" dxfId="2785" priority="164" operator="equal">
      <formula>"completedw"</formula>
    </cfRule>
  </conditionalFormatting>
  <conditionalFormatting sqref="Q161:Q162">
    <cfRule type="containsText" dxfId="2784" priority="535" operator="containsText" text="Hold">
      <formula>NOT(ISERROR(SEARCH("Hold",Q161)))</formula>
    </cfRule>
  </conditionalFormatting>
  <conditionalFormatting sqref="Q215:Q216">
    <cfRule type="containsText" dxfId="2783" priority="1" operator="containsText" text="Hold">
      <formula>NOT(ISERROR(SEARCH("Hold",Q215)))</formula>
    </cfRule>
  </conditionalFormatting>
  <conditionalFormatting sqref="Q267:Q268">
    <cfRule type="containsText" dxfId="2782" priority="1068" operator="containsText" text="Hold">
      <formula>NOT(ISERROR(SEARCH("Hold",Q267)))</formula>
    </cfRule>
  </conditionalFormatting>
  <conditionalFormatting sqref="Q289:Q290">
    <cfRule type="containsText" dxfId="2781" priority="924" operator="containsText" text="Hold">
      <formula>NOT(ISERROR(SEARCH("Hold",Q289)))</formula>
    </cfRule>
  </conditionalFormatting>
  <conditionalFormatting sqref="Q278:R279">
    <cfRule type="cellIs" dxfId="2780" priority="989" operator="equal">
      <formula>"Completed"</formula>
    </cfRule>
    <cfRule type="cellIs" dxfId="2779" priority="985" operator="equal">
      <formula>"completedw"</formula>
    </cfRule>
    <cfRule type="cellIs" dxfId="2778" priority="986" operator="equal">
      <formula>"HOLD"</formula>
    </cfRule>
    <cfRule type="cellIs" dxfId="2777" priority="987" operator="equal">
      <formula>"ROW"</formula>
    </cfRule>
    <cfRule type="cellIs" dxfId="2776" priority="988" operator="equal">
      <formula>"wip"</formula>
    </cfRule>
  </conditionalFormatting>
  <conditionalFormatting sqref="Q300:R301">
    <cfRule type="cellIs" dxfId="2775" priority="747" operator="equal">
      <formula>"Completed"</formula>
    </cfRule>
    <cfRule type="cellIs" dxfId="2774" priority="746" operator="equal">
      <formula>"wip"</formula>
    </cfRule>
    <cfRule type="cellIs" dxfId="2773" priority="745" operator="equal">
      <formula>"ROW"</formula>
    </cfRule>
    <cfRule type="cellIs" dxfId="2772" priority="743" operator="equal">
      <formula>"completedw"</formula>
    </cfRule>
    <cfRule type="cellIs" dxfId="2771" priority="744" operator="equal">
      <formula>"HOLD"</formula>
    </cfRule>
  </conditionalFormatting>
  <conditionalFormatting sqref="Q29:S30">
    <cfRule type="cellIs" dxfId="2770" priority="532" operator="equal">
      <formula>"completedw"</formula>
    </cfRule>
    <cfRule type="cellIs" dxfId="2769" priority="533" operator="equal">
      <formula>"HOLD"</formula>
    </cfRule>
    <cfRule type="cellIs" dxfId="2768" priority="534" operator="equal">
      <formula>"ROW"</formula>
    </cfRule>
  </conditionalFormatting>
  <conditionalFormatting sqref="Q289:S290">
    <cfRule type="cellIs" dxfId="2767" priority="929" operator="equal">
      <formula>"wip"</formula>
    </cfRule>
    <cfRule type="cellIs" dxfId="2766" priority="930" operator="equal">
      <formula>"Completed"</formula>
    </cfRule>
    <cfRule type="cellIs" dxfId="2765" priority="928" operator="equal">
      <formula>"ROW"</formula>
    </cfRule>
    <cfRule type="cellIs" dxfId="2764" priority="926" operator="equal">
      <formula>"completedw"</formula>
    </cfRule>
    <cfRule type="cellIs" dxfId="2763" priority="927" operator="equal">
      <formula>"HOLD"</formula>
    </cfRule>
  </conditionalFormatting>
  <conditionalFormatting sqref="R172">
    <cfRule type="cellIs" dxfId="2762" priority="1619" operator="equal">
      <formula>"Completed"</formula>
    </cfRule>
    <cfRule type="cellIs" dxfId="2761" priority="1618" operator="equal">
      <formula>"wip"</formula>
    </cfRule>
  </conditionalFormatting>
  <conditionalFormatting sqref="R183">
    <cfRule type="cellIs" dxfId="2760" priority="1590" operator="equal">
      <formula>"wip"</formula>
    </cfRule>
    <cfRule type="cellIs" dxfId="2759" priority="1591" operator="equal">
      <formula>"Completed"</formula>
    </cfRule>
  </conditionalFormatting>
  <conditionalFormatting sqref="R194">
    <cfRule type="cellIs" dxfId="2758" priority="1560" operator="equal">
      <formula>"wip"</formula>
    </cfRule>
    <cfRule type="cellIs" dxfId="2757" priority="1561" operator="equal">
      <formula>"Completed"</formula>
    </cfRule>
  </conditionalFormatting>
  <conditionalFormatting sqref="R204">
    <cfRule type="cellIs" dxfId="2756" priority="1533" operator="equal">
      <formula>"Completed"</formula>
    </cfRule>
    <cfRule type="cellIs" dxfId="2755" priority="1532" operator="equal">
      <formula>"wip"</formula>
    </cfRule>
  </conditionalFormatting>
  <conditionalFormatting sqref="R215">
    <cfRule type="cellIs" dxfId="2754" priority="1504" operator="equal">
      <formula>"wip"</formula>
    </cfRule>
    <cfRule type="cellIs" dxfId="2753" priority="1505" operator="equal">
      <formula>"Completed"</formula>
    </cfRule>
  </conditionalFormatting>
  <conditionalFormatting sqref="R226">
    <cfRule type="cellIs" dxfId="2752" priority="1476" operator="equal">
      <formula>"wip"</formula>
    </cfRule>
    <cfRule type="cellIs" dxfId="2751" priority="1477" operator="equal">
      <formula>"Completed"</formula>
    </cfRule>
  </conditionalFormatting>
  <conditionalFormatting sqref="R237">
    <cfRule type="cellIs" dxfId="2750" priority="1449" operator="equal">
      <formula>"Completed"</formula>
    </cfRule>
    <cfRule type="cellIs" dxfId="2749" priority="1448" operator="equal">
      <formula>"wip"</formula>
    </cfRule>
  </conditionalFormatting>
  <conditionalFormatting sqref="R247">
    <cfRule type="cellIs" dxfId="2748" priority="1395" operator="equal">
      <formula>"Completed"</formula>
    </cfRule>
    <cfRule type="cellIs" dxfId="2747" priority="1394" operator="equal">
      <formula>"wip"</formula>
    </cfRule>
  </conditionalFormatting>
  <conditionalFormatting sqref="R257">
    <cfRule type="cellIs" dxfId="2746" priority="1367" operator="equal">
      <formula>"Completed"</formula>
    </cfRule>
    <cfRule type="cellIs" dxfId="2745" priority="1366" operator="equal">
      <formula>"wip"</formula>
    </cfRule>
  </conditionalFormatting>
  <conditionalFormatting sqref="R90:S91">
    <cfRule type="cellIs" dxfId="2744" priority="71" operator="equal">
      <formula>"ROW"</formula>
    </cfRule>
    <cfRule type="cellIs" dxfId="2743" priority="70" operator="equal">
      <formula>"HOLD"</formula>
    </cfRule>
    <cfRule type="cellIs" dxfId="2742" priority="69" operator="equal">
      <formula>"completedw"</formula>
    </cfRule>
    <cfRule type="cellIs" dxfId="2741" priority="73" operator="equal">
      <formula>"Completed"</formula>
    </cfRule>
    <cfRule type="cellIs" dxfId="2740" priority="72" operator="equal">
      <formula>"wip"</formula>
    </cfRule>
  </conditionalFormatting>
  <conditionalFormatting sqref="R267:S268">
    <cfRule type="cellIs" dxfId="2739" priority="1071" operator="equal">
      <formula>"HOLD"</formula>
    </cfRule>
    <cfRule type="cellIs" dxfId="2738" priority="1070" operator="equal">
      <formula>"completedw"</formula>
    </cfRule>
    <cfRule type="cellIs" dxfId="2737" priority="1072" operator="equal">
      <formula>"ROW"</formula>
    </cfRule>
    <cfRule type="cellIs" dxfId="2736" priority="1073" operator="equal">
      <formula>"wip"</formula>
    </cfRule>
    <cfRule type="cellIs" dxfId="2735" priority="1074" operator="equal">
      <formula>"Completed"</formula>
    </cfRule>
  </conditionalFormatting>
  <conditionalFormatting sqref="R36:V37">
    <cfRule type="cellIs" dxfId="2734" priority="598" operator="equal">
      <formula>"Completed"</formula>
    </cfRule>
    <cfRule type="cellIs" dxfId="2733" priority="597" operator="equal">
      <formula>"wip"</formula>
    </cfRule>
    <cfRule type="cellIs" dxfId="2732" priority="596" operator="equal">
      <formula>"ROW"</formula>
    </cfRule>
    <cfRule type="cellIs" dxfId="2731" priority="595" operator="equal">
      <formula>"HOLD"</formula>
    </cfRule>
    <cfRule type="cellIs" dxfId="2730" priority="594" operator="equal">
      <formula>"completedw"</formula>
    </cfRule>
  </conditionalFormatting>
  <conditionalFormatting sqref="S36:S37">
    <cfRule type="containsText" dxfId="2729" priority="593" operator="containsText" text="Hold">
      <formula>NOT(ISERROR(SEARCH("Hold",S36)))</formula>
    </cfRule>
  </conditionalFormatting>
  <conditionalFormatting sqref="S51">
    <cfRule type="cellIs" dxfId="2728" priority="507" operator="equal">
      <formula>"ROW"</formula>
    </cfRule>
    <cfRule type="cellIs" dxfId="2727" priority="505" operator="equal">
      <formula>"completedw"</formula>
    </cfRule>
    <cfRule type="cellIs" dxfId="2726" priority="506" operator="equal">
      <formula>"HOLD"</formula>
    </cfRule>
  </conditionalFormatting>
  <conditionalFormatting sqref="S72:S73">
    <cfRule type="cellIs" dxfId="2725" priority="457" operator="equal">
      <formula>"completedw"</formula>
    </cfRule>
    <cfRule type="cellIs" dxfId="2724" priority="459" operator="equal">
      <formula>"ROW"</formula>
    </cfRule>
    <cfRule type="cellIs" dxfId="2723" priority="458" operator="equal">
      <formula>"HOLD"</formula>
    </cfRule>
  </conditionalFormatting>
  <conditionalFormatting sqref="S79:S80">
    <cfRule type="cellIs" dxfId="2722" priority="587" operator="equal">
      <formula>"completedw"</formula>
    </cfRule>
    <cfRule type="cellIs" dxfId="2721" priority="588" operator="equal">
      <formula>"HOLD"</formula>
    </cfRule>
    <cfRule type="cellIs" dxfId="2720" priority="589" operator="equal">
      <formula>"ROW"</formula>
    </cfRule>
    <cfRule type="cellIs" dxfId="2719" priority="591" operator="equal">
      <formula>"Completed"</formula>
    </cfRule>
    <cfRule type="cellIs" dxfId="2718" priority="590" operator="equal">
      <formula>"wip"</formula>
    </cfRule>
    <cfRule type="containsText" dxfId="2717" priority="586" operator="containsText" text="Hold">
      <formula>NOT(ISERROR(SEARCH("Hold",S79)))</formula>
    </cfRule>
  </conditionalFormatting>
  <conditionalFormatting sqref="S90:S91">
    <cfRule type="containsText" dxfId="2716" priority="68" operator="containsText" text="Hold">
      <formula>NOT(ISERROR(SEARCH("Hold",S90)))</formula>
    </cfRule>
  </conditionalFormatting>
  <conditionalFormatting sqref="S102:S103">
    <cfRule type="containsText" dxfId="2715" priority="833" operator="containsText" text="Hold">
      <formula>NOT(ISERROR(SEARCH("Hold",S102)))</formula>
    </cfRule>
  </conditionalFormatting>
  <conditionalFormatting sqref="S106:S107">
    <cfRule type="cellIs" dxfId="2714" priority="423" operator="equal">
      <formula>"ROW"</formula>
    </cfRule>
    <cfRule type="cellIs" dxfId="2713" priority="422" operator="equal">
      <formula>"HOLD"</formula>
    </cfRule>
    <cfRule type="cellIs" dxfId="2712" priority="421" operator="equal">
      <formula>"completedw"</formula>
    </cfRule>
  </conditionalFormatting>
  <conditionalFormatting sqref="S114:S115">
    <cfRule type="containsText" dxfId="2711" priority="1254" operator="containsText" text="Hold">
      <formula>NOT(ISERROR(SEARCH("Hold",S114)))</formula>
    </cfRule>
  </conditionalFormatting>
  <conditionalFormatting sqref="S118:S119">
    <cfRule type="cellIs" dxfId="2710" priority="196" operator="equal">
      <formula>"HOLD"</formula>
    </cfRule>
    <cfRule type="cellIs" dxfId="2709" priority="197" operator="equal">
      <formula>"ROW"</formula>
    </cfRule>
    <cfRule type="cellIs" dxfId="2708" priority="195" operator="equal">
      <formula>"completedw"</formula>
    </cfRule>
  </conditionalFormatting>
  <conditionalFormatting sqref="S122">
    <cfRule type="cellIs" dxfId="2707" priority="277" operator="equal">
      <formula>"HOLD"</formula>
    </cfRule>
    <cfRule type="cellIs" dxfId="2706" priority="278" operator="equal">
      <formula>"ROW"</formula>
    </cfRule>
    <cfRule type="cellIs" dxfId="2705" priority="276" operator="equal">
      <formula>"completedw"</formula>
    </cfRule>
  </conditionalFormatting>
  <conditionalFormatting sqref="S126:S127">
    <cfRule type="containsText" dxfId="2704" priority="634" operator="containsText" text="Hold">
      <formula>NOT(ISERROR(SEARCH("Hold",S126)))</formula>
    </cfRule>
  </conditionalFormatting>
  <conditionalFormatting sqref="S138:S139">
    <cfRule type="containsText" dxfId="2703" priority="639" operator="containsText" text="Hold">
      <formula>NOT(ISERROR(SEARCH("Hold",S138)))</formula>
    </cfRule>
  </conditionalFormatting>
  <conditionalFormatting sqref="S142:S143 S145">
    <cfRule type="cellIs" dxfId="2702" priority="416" operator="equal">
      <formula>"HOLD"</formula>
    </cfRule>
    <cfRule type="cellIs" dxfId="2701" priority="417" operator="equal">
      <formula>"ROW"</formula>
    </cfRule>
    <cfRule type="cellIs" dxfId="2700" priority="415" operator="equal">
      <formula>"completedw"</formula>
    </cfRule>
  </conditionalFormatting>
  <conditionalFormatting sqref="S150:S151">
    <cfRule type="containsText" dxfId="2699" priority="1249" operator="containsText" text="Hold">
      <formula>NOT(ISERROR(SEARCH("Hold",S150)))</formula>
    </cfRule>
  </conditionalFormatting>
  <conditionalFormatting sqref="S187">
    <cfRule type="cellIs" dxfId="2698" priority="367" operator="equal">
      <formula>"completedw"</formula>
    </cfRule>
    <cfRule type="cellIs" dxfId="2697" priority="368" operator="equal">
      <formula>"HOLD"</formula>
    </cfRule>
    <cfRule type="cellIs" dxfId="2696" priority="369" operator="equal">
      <formula>"ROW"</formula>
    </cfRule>
  </conditionalFormatting>
  <conditionalFormatting sqref="S194:S195">
    <cfRule type="containsText" dxfId="2695" priority="642" operator="containsText" text="Hold">
      <formula>NOT(ISERROR(SEARCH("Hold",S194)))</formula>
    </cfRule>
    <cfRule type="containsText" dxfId="2694" priority="7" operator="containsText" text="Hold">
      <formula>NOT(ISERROR(SEARCH("Hold",S194)))</formula>
    </cfRule>
  </conditionalFormatting>
  <conditionalFormatting sqref="S215:S216">
    <cfRule type="containsText" dxfId="2693" priority="144" operator="containsText" text="Hold">
      <formula>NOT(ISERROR(SEARCH("Hold",S215)))</formula>
    </cfRule>
    <cfRule type="containsText" dxfId="2692" priority="1166" operator="containsText" text="Hold">
      <formula>NOT(ISERROR(SEARCH("Hold",S215)))</formula>
    </cfRule>
  </conditionalFormatting>
  <conditionalFormatting sqref="S226:S227">
    <cfRule type="containsText" dxfId="2691" priority="1155" operator="containsText" text="Hold">
      <formula>NOT(ISERROR(SEARCH("Hold",S226)))</formula>
    </cfRule>
  </conditionalFormatting>
  <conditionalFormatting sqref="S237:S238">
    <cfRule type="containsText" dxfId="2690" priority="1143" operator="containsText" text="Hold">
      <formula>NOT(ISERROR(SEARCH("Hold",S237)))</formula>
    </cfRule>
  </conditionalFormatting>
  <conditionalFormatting sqref="S247:S248">
    <cfRule type="containsText" dxfId="2689" priority="1132" operator="containsText" text="Hold">
      <formula>NOT(ISERROR(SEARCH("Hold",S247)))</formula>
    </cfRule>
  </conditionalFormatting>
  <conditionalFormatting sqref="S257:S258">
    <cfRule type="containsText" dxfId="2688" priority="1120" operator="containsText" text="Hold">
      <formula>NOT(ISERROR(SEARCH("Hold",S257)))</formula>
    </cfRule>
  </conditionalFormatting>
  <conditionalFormatting sqref="S267:S268">
    <cfRule type="containsText" dxfId="2687" priority="1069" operator="containsText" text="Hold">
      <formula>NOT(ISERROR(SEARCH("Hold",S267)))</formula>
    </cfRule>
  </conditionalFormatting>
  <conditionalFormatting sqref="S278:S279">
    <cfRule type="containsText" dxfId="2686" priority="80" operator="containsText" text="Hold">
      <formula>NOT(ISERROR(SEARCH("Hold",S278)))</formula>
    </cfRule>
  </conditionalFormatting>
  <conditionalFormatting sqref="S289:S290">
    <cfRule type="containsText" dxfId="2685" priority="925" operator="containsText" text="Hold">
      <formula>NOT(ISERROR(SEARCH("Hold",S289)))</formula>
    </cfRule>
  </conditionalFormatting>
  <conditionalFormatting sqref="S300:S301">
    <cfRule type="containsText" dxfId="2684" priority="736" operator="containsText" text="Hold">
      <formula>NOT(ISERROR(SEARCH("Hold",S300)))</formula>
    </cfRule>
  </conditionalFormatting>
  <conditionalFormatting sqref="S311:S312">
    <cfRule type="cellIs" dxfId="2683" priority="91" operator="equal">
      <formula>"Completed"</formula>
    </cfRule>
    <cfRule type="containsText" dxfId="2682" priority="86" operator="containsText" text="Hold">
      <formula>NOT(ISERROR(SEARCH("Hold",S311)))</formula>
    </cfRule>
    <cfRule type="cellIs" dxfId="2681" priority="87" operator="equal">
      <formula>"completedw"</formula>
    </cfRule>
    <cfRule type="cellIs" dxfId="2680" priority="88" operator="equal">
      <formula>"HOLD"</formula>
    </cfRule>
    <cfRule type="cellIs" dxfId="2679" priority="89" operator="equal">
      <formula>"ROW"</formula>
    </cfRule>
    <cfRule type="cellIs" dxfId="2678" priority="90" operator="equal">
      <formula>"wip"</formula>
    </cfRule>
  </conditionalFormatting>
  <conditionalFormatting sqref="S278:T279">
    <cfRule type="cellIs" dxfId="2677" priority="83" operator="equal">
      <formula>"ROW"</formula>
    </cfRule>
    <cfRule type="cellIs" dxfId="2676" priority="81" operator="equal">
      <formula>"completedw"</formula>
    </cfRule>
    <cfRule type="cellIs" dxfId="2675" priority="84" operator="equal">
      <formula>"wip"</formula>
    </cfRule>
    <cfRule type="cellIs" dxfId="2674" priority="85" operator="equal">
      <formula>"Completed"</formula>
    </cfRule>
    <cfRule type="cellIs" dxfId="2673" priority="82" operator="equal">
      <formula>"HOLD"</formula>
    </cfRule>
  </conditionalFormatting>
  <conditionalFormatting sqref="S300:T301">
    <cfRule type="cellIs" dxfId="2672" priority="741" operator="equal">
      <formula>"Completed"</formula>
    </cfRule>
    <cfRule type="cellIs" dxfId="2671" priority="740" operator="equal">
      <formula>"wip"</formula>
    </cfRule>
    <cfRule type="cellIs" dxfId="2670" priority="739" operator="equal">
      <formula>"ROW"</formula>
    </cfRule>
    <cfRule type="cellIs" dxfId="2669" priority="737" operator="equal">
      <formula>"completedw"</formula>
    </cfRule>
    <cfRule type="cellIs" dxfId="2668" priority="738" operator="equal">
      <formula>"HOLD"</formula>
    </cfRule>
  </conditionalFormatting>
  <conditionalFormatting sqref="T172">
    <cfRule type="cellIs" dxfId="2667" priority="1617" operator="equal">
      <formula>"Completed"</formula>
    </cfRule>
    <cfRule type="cellIs" dxfId="2666" priority="1616" operator="equal">
      <formula>"wip"</formula>
    </cfRule>
  </conditionalFormatting>
  <conditionalFormatting sqref="T183">
    <cfRule type="cellIs" dxfId="2665" priority="1589" operator="equal">
      <formula>"Completed"</formula>
    </cfRule>
    <cfRule type="cellIs" dxfId="2664" priority="1588" operator="equal">
      <formula>"wip"</formula>
    </cfRule>
  </conditionalFormatting>
  <conditionalFormatting sqref="T194">
    <cfRule type="cellIs" dxfId="2663" priority="1558" operator="equal">
      <formula>"wip"</formula>
    </cfRule>
    <cfRule type="cellIs" dxfId="2662" priority="1559" operator="equal">
      <formula>"Completed"</formula>
    </cfRule>
  </conditionalFormatting>
  <conditionalFormatting sqref="T204">
    <cfRule type="cellIs" dxfId="2661" priority="1531" operator="equal">
      <formula>"Completed"</formula>
    </cfRule>
    <cfRule type="cellIs" dxfId="2660" priority="1530" operator="equal">
      <formula>"wip"</formula>
    </cfRule>
  </conditionalFormatting>
  <conditionalFormatting sqref="T215">
    <cfRule type="cellIs" dxfId="2659" priority="1502" operator="equal">
      <formula>"wip"</formula>
    </cfRule>
    <cfRule type="cellIs" dxfId="2658" priority="1503" operator="equal">
      <formula>"Completed"</formula>
    </cfRule>
  </conditionalFormatting>
  <conditionalFormatting sqref="T226">
    <cfRule type="cellIs" dxfId="2657" priority="1474" operator="equal">
      <formula>"wip"</formula>
    </cfRule>
    <cfRule type="cellIs" dxfId="2656" priority="1475" operator="equal">
      <formula>"Completed"</formula>
    </cfRule>
  </conditionalFormatting>
  <conditionalFormatting sqref="T237">
    <cfRule type="cellIs" dxfId="2655" priority="1446" operator="equal">
      <formula>"wip"</formula>
    </cfRule>
    <cfRule type="cellIs" dxfId="2654" priority="1447" operator="equal">
      <formula>"Completed"</formula>
    </cfRule>
  </conditionalFormatting>
  <conditionalFormatting sqref="T247">
    <cfRule type="cellIs" dxfId="2653" priority="1392" operator="equal">
      <formula>"wip"</formula>
    </cfRule>
    <cfRule type="cellIs" dxfId="2652" priority="1393" operator="equal">
      <formula>"Completed"</formula>
    </cfRule>
  </conditionalFormatting>
  <conditionalFormatting sqref="T257">
    <cfRule type="cellIs" dxfId="2651" priority="1365" operator="equal">
      <formula>"Completed"</formula>
    </cfRule>
    <cfRule type="cellIs" dxfId="2650" priority="1364" operator="equal">
      <formula>"wip"</formula>
    </cfRule>
  </conditionalFormatting>
  <conditionalFormatting sqref="T267:U268">
    <cfRule type="cellIs" dxfId="2649" priority="1079" operator="equal">
      <formula>"wip"</formula>
    </cfRule>
    <cfRule type="cellIs" dxfId="2648" priority="1078" operator="equal">
      <formula>"ROW"</formula>
    </cfRule>
    <cfRule type="cellIs" dxfId="2647" priority="1080" operator="equal">
      <formula>"Completed"</formula>
    </cfRule>
    <cfRule type="cellIs" dxfId="2646" priority="1077" operator="equal">
      <formula>"HOLD"</formula>
    </cfRule>
    <cfRule type="cellIs" dxfId="2645" priority="1076" operator="equal">
      <formula>"completedw"</formula>
    </cfRule>
  </conditionalFormatting>
  <conditionalFormatting sqref="T289:U290">
    <cfRule type="cellIs" dxfId="2644" priority="936" operator="equal">
      <formula>"Completed"</formula>
    </cfRule>
    <cfRule type="cellIs" dxfId="2643" priority="935" operator="equal">
      <formula>"wip"</formula>
    </cfRule>
    <cfRule type="cellIs" dxfId="2642" priority="934" operator="equal">
      <formula>"ROW"</formula>
    </cfRule>
    <cfRule type="cellIs" dxfId="2641" priority="933" operator="equal">
      <formula>"HOLD"</formula>
    </cfRule>
    <cfRule type="cellIs" dxfId="2640" priority="932" operator="equal">
      <formula>"completedw"</formula>
    </cfRule>
  </conditionalFormatting>
  <conditionalFormatting sqref="T90:V91">
    <cfRule type="cellIs" dxfId="2639" priority="1264" operator="equal">
      <formula>"Completed"</formula>
    </cfRule>
    <cfRule type="cellIs" dxfId="2638" priority="1260" operator="equal">
      <formula>"completedw"</formula>
    </cfRule>
    <cfRule type="cellIs" dxfId="2637" priority="1262" operator="equal">
      <formula>"ROW"</formula>
    </cfRule>
    <cfRule type="cellIs" dxfId="2636" priority="1263" operator="equal">
      <formula>"wip"</formula>
    </cfRule>
    <cfRule type="cellIs" dxfId="2635" priority="1261" operator="equal">
      <formula>"HOLD"</formula>
    </cfRule>
  </conditionalFormatting>
  <conditionalFormatting sqref="T311:V312">
    <cfRule type="cellIs" dxfId="2634" priority="678" operator="equal">
      <formula>"HOLD"</formula>
    </cfRule>
    <cfRule type="cellIs" dxfId="2633" priority="679" operator="equal">
      <formula>"ROW"</formula>
    </cfRule>
    <cfRule type="cellIs" dxfId="2632" priority="680" operator="equal">
      <formula>"wip"</formula>
    </cfRule>
    <cfRule type="cellIs" dxfId="2631" priority="681" operator="equal">
      <formula>"Completed"</formula>
    </cfRule>
    <cfRule type="cellIs" dxfId="2630" priority="677" operator="equal">
      <formula>"completedw"</formula>
    </cfRule>
  </conditionalFormatting>
  <conditionalFormatting sqref="T79:X80">
    <cfRule type="cellIs" dxfId="2629" priority="1217" operator="equal">
      <formula>"completedw"</formula>
    </cfRule>
    <cfRule type="cellIs" dxfId="2628" priority="1218" operator="equal">
      <formula>"HOLD"</formula>
    </cfRule>
    <cfRule type="cellIs" dxfId="2627" priority="1219" operator="equal">
      <formula>"ROW"</formula>
    </cfRule>
    <cfRule type="cellIs" dxfId="2626" priority="1220" operator="equal">
      <formula>"wip"</formula>
    </cfRule>
    <cfRule type="cellIs" dxfId="2625" priority="1221" operator="equal">
      <formula>"Completed"</formula>
    </cfRule>
  </conditionalFormatting>
  <conditionalFormatting sqref="T165:Y166">
    <cfRule type="cellIs" dxfId="2624" priority="407" operator="equal">
      <formula>"HOLD"</formula>
    </cfRule>
    <cfRule type="cellIs" dxfId="2623" priority="406" operator="equal">
      <formula>"completedw"</formula>
    </cfRule>
    <cfRule type="cellIs" dxfId="2622" priority="408" operator="equal">
      <formula>"ROW"</formula>
    </cfRule>
  </conditionalFormatting>
  <conditionalFormatting sqref="U15 W15">
    <cfRule type="cellIs" dxfId="2621" priority="56" operator="equal">
      <formula>"wip"</formula>
    </cfRule>
  </conditionalFormatting>
  <conditionalFormatting sqref="U29:U30">
    <cfRule type="cellIs" dxfId="2620" priority="529" operator="equal">
      <formula>"completedw"</formula>
    </cfRule>
    <cfRule type="cellIs" dxfId="2619" priority="530" operator="equal">
      <formula>"HOLD"</formula>
    </cfRule>
    <cfRule type="cellIs" dxfId="2618" priority="531" operator="equal">
      <formula>"ROW"</formula>
    </cfRule>
  </conditionalFormatting>
  <conditionalFormatting sqref="U51">
    <cfRule type="cellIs" dxfId="2617" priority="502" operator="equal">
      <formula>"completedw"</formula>
    </cfRule>
    <cfRule type="cellIs" dxfId="2616" priority="503" operator="equal">
      <formula>"HOLD"</formula>
    </cfRule>
    <cfRule type="cellIs" dxfId="2615" priority="504" operator="equal">
      <formula>"ROW"</formula>
    </cfRule>
  </conditionalFormatting>
  <conditionalFormatting sqref="U72:U73">
    <cfRule type="cellIs" dxfId="2614" priority="462" operator="equal">
      <formula>"ROW"</formula>
    </cfRule>
    <cfRule type="cellIs" dxfId="2613" priority="461" operator="equal">
      <formula>"HOLD"</formula>
    </cfRule>
    <cfRule type="cellIs" dxfId="2612" priority="460" operator="equal">
      <formula>"completedw"</formula>
    </cfRule>
  </conditionalFormatting>
  <conditionalFormatting sqref="U90:U91">
    <cfRule type="containsText" dxfId="2611" priority="1259" operator="containsText" text="Hold">
      <formula>NOT(ISERROR(SEARCH("Hold",U90)))</formula>
    </cfRule>
  </conditionalFormatting>
  <conditionalFormatting sqref="U102:U103">
    <cfRule type="containsText" dxfId="2610" priority="1274" operator="containsText" text="Hold">
      <formula>NOT(ISERROR(SEARCH("Hold",U102)))</formula>
    </cfRule>
  </conditionalFormatting>
  <conditionalFormatting sqref="U114:U115">
    <cfRule type="containsText" dxfId="2609" priority="1253" operator="containsText" text="Hold">
      <formula>NOT(ISERROR(SEARCH("Hold",U114)))</formula>
    </cfRule>
  </conditionalFormatting>
  <conditionalFormatting sqref="U126:U127">
    <cfRule type="containsText" dxfId="2608" priority="633" operator="containsText" text="Hold">
      <formula>NOT(ISERROR(SEARCH("Hold",U126)))</formula>
    </cfRule>
  </conditionalFormatting>
  <conditionalFormatting sqref="U138:U139">
    <cfRule type="containsText" dxfId="2607" priority="1271" operator="containsText" text="Hold">
      <formula>NOT(ISERROR(SEARCH("Hold",U138)))</formula>
    </cfRule>
  </conditionalFormatting>
  <conditionalFormatting sqref="U150:U151">
    <cfRule type="containsText" dxfId="2606" priority="8" operator="containsText" text="Hold">
      <formula>NOT(ISERROR(SEARCH("Hold",U150)))</formula>
    </cfRule>
  </conditionalFormatting>
  <conditionalFormatting sqref="U161:U162">
    <cfRule type="containsText" dxfId="2605" priority="1257" operator="containsText" text="Hold">
      <formula>NOT(ISERROR(SEARCH("Hold",U161)))</formula>
    </cfRule>
  </conditionalFormatting>
  <conditionalFormatting sqref="U194:U195">
    <cfRule type="containsText" dxfId="2604" priority="641" operator="containsText" text="Hold">
      <formula>NOT(ISERROR(SEARCH("Hold",U194)))</formula>
    </cfRule>
  </conditionalFormatting>
  <conditionalFormatting sqref="U208">
    <cfRule type="cellIs" dxfId="2603" priority="190" operator="equal">
      <formula>"completedw"</formula>
    </cfRule>
    <cfRule type="cellIs" dxfId="2602" priority="192" operator="equal">
      <formula>"ROW"</formula>
    </cfRule>
    <cfRule type="cellIs" dxfId="2601" priority="191" operator="equal">
      <formula>"HOLD"</formula>
    </cfRule>
  </conditionalFormatting>
  <conditionalFormatting sqref="U215:U216">
    <cfRule type="containsText" dxfId="2600" priority="1165" operator="containsText" text="Hold">
      <formula>NOT(ISERROR(SEARCH("Hold",U215)))</formula>
    </cfRule>
  </conditionalFormatting>
  <conditionalFormatting sqref="U226:U227">
    <cfRule type="containsText" dxfId="2599" priority="1156" operator="containsText" text="Hold">
      <formula>NOT(ISERROR(SEARCH("Hold",U226)))</formula>
    </cfRule>
  </conditionalFormatting>
  <conditionalFormatting sqref="U237:U238">
    <cfRule type="containsText" dxfId="2598" priority="1142" operator="containsText" text="Hold">
      <formula>NOT(ISERROR(SEARCH("Hold",U237)))</formula>
    </cfRule>
  </conditionalFormatting>
  <conditionalFormatting sqref="U247:U248">
    <cfRule type="containsText" dxfId="2597" priority="1133" operator="containsText" text="Hold">
      <formula>NOT(ISERROR(SEARCH("Hold",U247)))</formula>
    </cfRule>
  </conditionalFormatting>
  <conditionalFormatting sqref="U257:U258">
    <cfRule type="containsText" dxfId="2596" priority="1119" operator="containsText" text="Hold">
      <formula>NOT(ISERROR(SEARCH("Hold",U257)))</formula>
    </cfRule>
  </conditionalFormatting>
  <conditionalFormatting sqref="U267:U268">
    <cfRule type="containsText" dxfId="2595" priority="1075" operator="containsText" text="Hold">
      <formula>NOT(ISERROR(SEARCH("Hold",U267)))</formula>
    </cfRule>
  </conditionalFormatting>
  <conditionalFormatting sqref="U278:U279">
    <cfRule type="containsText" dxfId="2594" priority="74" operator="containsText" text="Hold">
      <formula>NOT(ISERROR(SEARCH("Hold",U278)))</formula>
    </cfRule>
    <cfRule type="cellIs" dxfId="2593" priority="77" operator="equal">
      <formula>"ROW"</formula>
    </cfRule>
    <cfRule type="cellIs" dxfId="2592" priority="76" operator="equal">
      <formula>"HOLD"</formula>
    </cfRule>
    <cfRule type="cellIs" dxfId="2591" priority="78" operator="equal">
      <formula>"wip"</formula>
    </cfRule>
    <cfRule type="cellIs" dxfId="2590" priority="79" operator="equal">
      <formula>"Completed"</formula>
    </cfRule>
    <cfRule type="cellIs" dxfId="2589" priority="75" operator="equal">
      <formula>"completedw"</formula>
    </cfRule>
  </conditionalFormatting>
  <conditionalFormatting sqref="U289:U290">
    <cfRule type="containsText" dxfId="2588" priority="931" operator="containsText" text="Hold">
      <formula>NOT(ISERROR(SEARCH("Hold",U289)))</formula>
    </cfRule>
  </conditionalFormatting>
  <conditionalFormatting sqref="U300:U301">
    <cfRule type="containsText" dxfId="2587" priority="730" operator="containsText" text="Hold">
      <formula>NOT(ISERROR(SEARCH("Hold",U300)))</formula>
    </cfRule>
  </conditionalFormatting>
  <conditionalFormatting sqref="U311:U312">
    <cfRule type="containsText" dxfId="2586" priority="676" operator="containsText" text="Hold">
      <formula>NOT(ISERROR(SEARCH("Hold",U311)))</formula>
    </cfRule>
  </conditionalFormatting>
  <conditionalFormatting sqref="U300:V301">
    <cfRule type="cellIs" dxfId="2585" priority="733" operator="equal">
      <formula>"ROW"</formula>
    </cfRule>
    <cfRule type="cellIs" dxfId="2584" priority="731" operator="equal">
      <formula>"completedw"</formula>
    </cfRule>
    <cfRule type="cellIs" dxfId="2583" priority="735" operator="equal">
      <formula>"Completed"</formula>
    </cfRule>
    <cfRule type="cellIs" dxfId="2582" priority="734" operator="equal">
      <formula>"wip"</formula>
    </cfRule>
    <cfRule type="cellIs" dxfId="2581" priority="732" operator="equal">
      <formula>"HOLD"</formula>
    </cfRule>
  </conditionalFormatting>
  <conditionalFormatting sqref="U94:W95">
    <cfRule type="cellIs" dxfId="2580" priority="813" operator="equal">
      <formula>"completedw"</formula>
    </cfRule>
    <cfRule type="cellIs" dxfId="2579" priority="814" operator="equal">
      <formula>"HOLD"</formula>
    </cfRule>
    <cfRule type="cellIs" dxfId="2578" priority="815" operator="equal">
      <formula>"ROW"</formula>
    </cfRule>
  </conditionalFormatting>
  <conditionalFormatting sqref="U118:W119">
    <cfRule type="cellIs" dxfId="2577" priority="249" operator="equal">
      <formula>"completedw"</formula>
    </cfRule>
    <cfRule type="cellIs" dxfId="2576" priority="251" operator="equal">
      <formula>"ROW"</formula>
    </cfRule>
    <cfRule type="cellIs" dxfId="2575" priority="250" operator="equal">
      <formula>"HOLD"</formula>
    </cfRule>
  </conditionalFormatting>
  <conditionalFormatting sqref="U16:AD16">
    <cfRule type="cellIs" dxfId="2574" priority="53" operator="equal">
      <formula>"Completed"</formula>
    </cfRule>
  </conditionalFormatting>
  <conditionalFormatting sqref="U83:AK84">
    <cfRule type="cellIs" dxfId="2573" priority="229" operator="equal">
      <formula>"HOLD"</formula>
    </cfRule>
    <cfRule type="cellIs" dxfId="2572" priority="230" operator="equal">
      <formula>"ROW"</formula>
    </cfRule>
  </conditionalFormatting>
  <conditionalFormatting sqref="V14">
    <cfRule type="containsText" dxfId="2571" priority="55" operator="containsText" text="Hold">
      <formula>NOT(ISERROR(SEARCH("Hold",V14)))</formula>
    </cfRule>
  </conditionalFormatting>
  <conditionalFormatting sqref="V98">
    <cfRule type="cellIs" dxfId="2570" priority="264" operator="equal">
      <formula>"completedw"</formula>
    </cfRule>
    <cfRule type="cellIs" dxfId="2569" priority="266" operator="equal">
      <formula>"ROW"</formula>
    </cfRule>
    <cfRule type="cellIs" dxfId="2568" priority="265" operator="equal">
      <formula>"HOLD"</formula>
    </cfRule>
  </conditionalFormatting>
  <conditionalFormatting sqref="V172">
    <cfRule type="cellIs" dxfId="2567" priority="1614" operator="equal">
      <formula>"wip"</formula>
    </cfRule>
    <cfRule type="cellIs" dxfId="2566" priority="1615" operator="equal">
      <formula>"Completed"</formula>
    </cfRule>
  </conditionalFormatting>
  <conditionalFormatting sqref="V183">
    <cfRule type="cellIs" dxfId="2565" priority="1586" operator="equal">
      <formula>"wip"</formula>
    </cfRule>
    <cfRule type="cellIs" dxfId="2564" priority="1587" operator="equal">
      <formula>"Completed"</formula>
    </cfRule>
  </conditionalFormatting>
  <conditionalFormatting sqref="V194">
    <cfRule type="cellIs" dxfId="2563" priority="1556" operator="equal">
      <formula>"wip"</formula>
    </cfRule>
    <cfRule type="cellIs" dxfId="2562" priority="1557" operator="equal">
      <formula>"Completed"</formula>
    </cfRule>
  </conditionalFormatting>
  <conditionalFormatting sqref="V204">
    <cfRule type="cellIs" dxfId="2561" priority="1528" operator="equal">
      <formula>"wip"</formula>
    </cfRule>
    <cfRule type="cellIs" dxfId="2560" priority="1529" operator="equal">
      <formula>"Completed"</formula>
    </cfRule>
  </conditionalFormatting>
  <conditionalFormatting sqref="V215">
    <cfRule type="cellIs" dxfId="2559" priority="1501" operator="equal">
      <formula>"Completed"</formula>
    </cfRule>
    <cfRule type="cellIs" dxfId="2558" priority="1500" operator="equal">
      <formula>"wip"</formula>
    </cfRule>
  </conditionalFormatting>
  <conditionalFormatting sqref="V226">
    <cfRule type="cellIs" dxfId="2557" priority="1473" operator="equal">
      <formula>"Completed"</formula>
    </cfRule>
    <cfRule type="cellIs" dxfId="2556" priority="1472" operator="equal">
      <formula>"wip"</formula>
    </cfRule>
  </conditionalFormatting>
  <conditionalFormatting sqref="V237">
    <cfRule type="cellIs" dxfId="2555" priority="1444" operator="equal">
      <formula>"wip"</formula>
    </cfRule>
    <cfRule type="cellIs" dxfId="2554" priority="1445" operator="equal">
      <formula>"Completed"</formula>
    </cfRule>
  </conditionalFormatting>
  <conditionalFormatting sqref="V247">
    <cfRule type="cellIs" dxfId="2553" priority="1390" operator="equal">
      <formula>"wip"</formula>
    </cfRule>
    <cfRule type="cellIs" dxfId="2552" priority="1391" operator="equal">
      <formula>"Completed"</formula>
    </cfRule>
  </conditionalFormatting>
  <conditionalFormatting sqref="V257">
    <cfRule type="cellIs" dxfId="2551" priority="1363" operator="equal">
      <formula>"Completed"</formula>
    </cfRule>
    <cfRule type="cellIs" dxfId="2550" priority="1362" operator="equal">
      <formula>"wip"</formula>
    </cfRule>
  </conditionalFormatting>
  <conditionalFormatting sqref="V187:W187">
    <cfRule type="cellIs" dxfId="2549" priority="259" operator="equal">
      <formula>"HOLD"</formula>
    </cfRule>
    <cfRule type="cellIs" dxfId="2548" priority="260" operator="equal">
      <formula>"ROW"</formula>
    </cfRule>
    <cfRule type="cellIs" dxfId="2547" priority="258" operator="equal">
      <formula>"completedw"</formula>
    </cfRule>
  </conditionalFormatting>
  <conditionalFormatting sqref="V267:W268">
    <cfRule type="cellIs" dxfId="2546" priority="1084" operator="equal">
      <formula>"ROW"</formula>
    </cfRule>
    <cfRule type="cellIs" dxfId="2545" priority="1086" operator="equal">
      <formula>"Completed"</formula>
    </cfRule>
    <cfRule type="cellIs" dxfId="2544" priority="1083" operator="equal">
      <formula>"HOLD"</formula>
    </cfRule>
    <cfRule type="cellIs" dxfId="2543" priority="1082" operator="equal">
      <formula>"completedw"</formula>
    </cfRule>
    <cfRule type="cellIs" dxfId="2542" priority="1085" operator="equal">
      <formula>"wip"</formula>
    </cfRule>
  </conditionalFormatting>
  <conditionalFormatting sqref="V289:W290">
    <cfRule type="cellIs" dxfId="2541" priority="938" operator="equal">
      <formula>"completedw"</formula>
    </cfRule>
    <cfRule type="cellIs" dxfId="2540" priority="940" operator="equal">
      <formula>"ROW"</formula>
    </cfRule>
    <cfRule type="cellIs" dxfId="2539" priority="941" operator="equal">
      <formula>"wip"</formula>
    </cfRule>
    <cfRule type="cellIs" dxfId="2538" priority="942" operator="equal">
      <formula>"Completed"</formula>
    </cfRule>
    <cfRule type="cellIs" dxfId="2537" priority="939" operator="equal">
      <formula>"HOLD"</formula>
    </cfRule>
  </conditionalFormatting>
  <conditionalFormatting sqref="V278:X279">
    <cfRule type="cellIs" dxfId="2536" priority="980" operator="equal">
      <formula>"completedw"</formula>
    </cfRule>
    <cfRule type="cellIs" dxfId="2535" priority="984" operator="equal">
      <formula>"Completed"</formula>
    </cfRule>
    <cfRule type="cellIs" dxfId="2534" priority="983" operator="equal">
      <formula>"wip"</formula>
    </cfRule>
    <cfRule type="cellIs" dxfId="2533" priority="982" operator="equal">
      <formula>"ROW"</formula>
    </cfRule>
    <cfRule type="cellIs" dxfId="2532" priority="981" operator="equal">
      <formula>"HOLD"</formula>
    </cfRule>
  </conditionalFormatting>
  <conditionalFormatting sqref="W29:W30">
    <cfRule type="cellIs" dxfId="2531" priority="526" operator="equal">
      <formula>"completedw"</formula>
    </cfRule>
    <cfRule type="cellIs" dxfId="2530" priority="527" operator="equal">
      <formula>"HOLD"</formula>
    </cfRule>
    <cfRule type="cellIs" dxfId="2529" priority="528" operator="equal">
      <formula>"ROW"</formula>
    </cfRule>
  </conditionalFormatting>
  <conditionalFormatting sqref="W36:W37">
    <cfRule type="containsText" dxfId="2528" priority="568" operator="containsText" text="Hold">
      <formula>NOT(ISERROR(SEARCH("Hold",W36)))</formula>
    </cfRule>
  </conditionalFormatting>
  <conditionalFormatting sqref="W51">
    <cfRule type="cellIs" dxfId="2527" priority="499" operator="equal">
      <formula>"completedw"</formula>
    </cfRule>
    <cfRule type="cellIs" dxfId="2526" priority="500" operator="equal">
      <formula>"HOLD"</formula>
    </cfRule>
    <cfRule type="cellIs" dxfId="2525" priority="501" operator="equal">
      <formula>"ROW"</formula>
    </cfRule>
  </conditionalFormatting>
  <conditionalFormatting sqref="W57:W58">
    <cfRule type="containsText" dxfId="2524" priority="819" operator="containsText" text="Hold">
      <formula>NOT(ISERROR(SEARCH("Hold",W57)))</formula>
    </cfRule>
  </conditionalFormatting>
  <conditionalFormatting sqref="W72:W73">
    <cfRule type="cellIs" dxfId="2523" priority="465" operator="equal">
      <formula>"ROW"</formula>
    </cfRule>
    <cfRule type="cellIs" dxfId="2522" priority="464" operator="equal">
      <formula>"HOLD"</formula>
    </cfRule>
    <cfRule type="cellIs" dxfId="2521" priority="463" operator="equal">
      <formula>"completedw"</formula>
    </cfRule>
  </conditionalFormatting>
  <conditionalFormatting sqref="W79:W80">
    <cfRule type="containsText" dxfId="2520" priority="1216" operator="containsText" text="Hold">
      <formula>NOT(ISERROR(SEARCH("Hold",W79)))</formula>
    </cfRule>
  </conditionalFormatting>
  <conditionalFormatting sqref="W90:W91">
    <cfRule type="containsText" dxfId="2519" priority="834" operator="containsText" text="Hold">
      <formula>NOT(ISERROR(SEARCH("Hold",W90)))</formula>
    </cfRule>
  </conditionalFormatting>
  <conditionalFormatting sqref="W102:W103">
    <cfRule type="containsText" dxfId="2518" priority="832" operator="containsText" text="Hold">
      <formula>NOT(ISERROR(SEARCH("Hold",W102)))</formula>
    </cfRule>
  </conditionalFormatting>
  <conditionalFormatting sqref="W126:W127">
    <cfRule type="containsText" dxfId="2517" priority="564" operator="containsText" text="Hold">
      <formula>NOT(ISERROR(SEARCH("Hold",W126)))</formula>
    </cfRule>
  </conditionalFormatting>
  <conditionalFormatting sqref="W138:W139">
    <cfRule type="containsText" dxfId="2516" priority="561" operator="containsText" text="Hold">
      <formula>NOT(ISERROR(SEARCH("Hold",W138)))</formula>
    </cfRule>
  </conditionalFormatting>
  <conditionalFormatting sqref="W150:W151">
    <cfRule type="containsText" dxfId="2515" priority="1248" operator="containsText" text="Hold">
      <formula>NOT(ISERROR(SEARCH("Hold",W150)))</formula>
    </cfRule>
  </conditionalFormatting>
  <conditionalFormatting sqref="W161:W162">
    <cfRule type="containsText" dxfId="2514" priority="1178" operator="containsText" text="Hold">
      <formula>NOT(ISERROR(SEARCH("Hold",W161)))</formula>
    </cfRule>
  </conditionalFormatting>
  <conditionalFormatting sqref="W194:W195">
    <cfRule type="containsText" dxfId="2513" priority="559" operator="containsText" text="Hold">
      <formula>NOT(ISERROR(SEARCH("Hold",W194)))</formula>
    </cfRule>
  </conditionalFormatting>
  <conditionalFormatting sqref="W215:W216">
    <cfRule type="containsText" dxfId="2512" priority="1164" operator="containsText" text="Hold">
      <formula>NOT(ISERROR(SEARCH("Hold",W215)))</formula>
    </cfRule>
  </conditionalFormatting>
  <conditionalFormatting sqref="W219">
    <cfRule type="cellIs" dxfId="2511" priority="210" operator="equal">
      <formula>"completedw"</formula>
    </cfRule>
    <cfRule type="cellIs" dxfId="2510" priority="212" operator="equal">
      <formula>"ROW"</formula>
    </cfRule>
    <cfRule type="cellIs" dxfId="2509" priority="211" operator="equal">
      <formula>"HOLD"</formula>
    </cfRule>
  </conditionalFormatting>
  <conditionalFormatting sqref="W226:W227">
    <cfRule type="containsText" dxfId="2508" priority="1157" operator="containsText" text="Hold">
      <formula>NOT(ISERROR(SEARCH("Hold",W226)))</formula>
    </cfRule>
  </conditionalFormatting>
  <conditionalFormatting sqref="W237:W238">
    <cfRule type="containsText" dxfId="2507" priority="1141" operator="containsText" text="Hold">
      <formula>NOT(ISERROR(SEARCH("Hold",W237)))</formula>
    </cfRule>
  </conditionalFormatting>
  <conditionalFormatting sqref="W247:W248">
    <cfRule type="containsText" dxfId="2506" priority="1134" operator="containsText" text="Hold">
      <formula>NOT(ISERROR(SEARCH("Hold",W247)))</formula>
    </cfRule>
  </conditionalFormatting>
  <conditionalFormatting sqref="W257:W258">
    <cfRule type="containsText" dxfId="2505" priority="1118" operator="containsText" text="Hold">
      <formula>NOT(ISERROR(SEARCH("Hold",W257)))</formula>
    </cfRule>
  </conditionalFormatting>
  <conditionalFormatting sqref="W267:W268">
    <cfRule type="containsText" dxfId="2504" priority="1081" operator="containsText" text="Hold">
      <formula>NOT(ISERROR(SEARCH("Hold",W267)))</formula>
    </cfRule>
  </conditionalFormatting>
  <conditionalFormatting sqref="W278:W279">
    <cfRule type="containsText" dxfId="2503" priority="979" operator="containsText" text="Hold">
      <formula>NOT(ISERROR(SEARCH("Hold",W278)))</formula>
    </cfRule>
  </conditionalFormatting>
  <conditionalFormatting sqref="W289:W290">
    <cfRule type="containsText" dxfId="2502" priority="937" operator="containsText" text="Hold">
      <formula>NOT(ISERROR(SEARCH("Hold",W289)))</formula>
    </cfRule>
  </conditionalFormatting>
  <conditionalFormatting sqref="W300:W301">
    <cfRule type="containsText" dxfId="2501" priority="724" operator="containsText" text="Hold">
      <formula>NOT(ISERROR(SEARCH("Hold",W300)))</formula>
    </cfRule>
  </conditionalFormatting>
  <conditionalFormatting sqref="W311:W312">
    <cfRule type="containsText" dxfId="2500" priority="670" operator="containsText" text="Hold">
      <formula>NOT(ISERROR(SEARCH("Hold",W311)))</formula>
    </cfRule>
  </conditionalFormatting>
  <conditionalFormatting sqref="W36:X37">
    <cfRule type="cellIs" dxfId="2499" priority="572" operator="equal">
      <formula>"wip"</formula>
    </cfRule>
    <cfRule type="cellIs" dxfId="2498" priority="571" operator="equal">
      <formula>"ROW"</formula>
    </cfRule>
    <cfRule type="cellIs" dxfId="2497" priority="573" operator="equal">
      <formula>"Completed"</formula>
    </cfRule>
    <cfRule type="cellIs" dxfId="2496" priority="570" operator="equal">
      <formula>"HOLD"</formula>
    </cfRule>
    <cfRule type="cellIs" dxfId="2495" priority="569" operator="equal">
      <formula>"completedw"</formula>
    </cfRule>
  </conditionalFormatting>
  <conditionalFormatting sqref="W90:X91">
    <cfRule type="cellIs" dxfId="2494" priority="837" operator="equal">
      <formula>"ROW"</formula>
    </cfRule>
    <cfRule type="cellIs" dxfId="2493" priority="836" operator="equal">
      <formula>"HOLD"</formula>
    </cfRule>
    <cfRule type="cellIs" dxfId="2492" priority="835" operator="equal">
      <formula>"completedw"</formula>
    </cfRule>
    <cfRule type="cellIs" dxfId="2491" priority="839" operator="equal">
      <formula>"Completed"</formula>
    </cfRule>
    <cfRule type="cellIs" dxfId="2490" priority="838" operator="equal">
      <formula>"wip"</formula>
    </cfRule>
  </conditionalFormatting>
  <conditionalFormatting sqref="W300:X301">
    <cfRule type="cellIs" dxfId="2489" priority="729" operator="equal">
      <formula>"Completed"</formula>
    </cfRule>
    <cfRule type="cellIs" dxfId="2488" priority="725" operator="equal">
      <formula>"completedw"</formula>
    </cfRule>
    <cfRule type="cellIs" dxfId="2487" priority="726" operator="equal">
      <formula>"HOLD"</formula>
    </cfRule>
    <cfRule type="cellIs" dxfId="2486" priority="727" operator="equal">
      <formula>"ROW"</formula>
    </cfRule>
    <cfRule type="cellIs" dxfId="2485" priority="728" operator="equal">
      <formula>"wip"</formula>
    </cfRule>
  </conditionalFormatting>
  <conditionalFormatting sqref="W311:X312">
    <cfRule type="cellIs" dxfId="2484" priority="672" operator="equal">
      <formula>"HOLD"</formula>
    </cfRule>
    <cfRule type="cellIs" dxfId="2483" priority="671" operator="equal">
      <formula>"completedw"</formula>
    </cfRule>
    <cfRule type="cellIs" dxfId="2482" priority="673" operator="equal">
      <formula>"ROW"</formula>
    </cfRule>
    <cfRule type="cellIs" dxfId="2481" priority="674" operator="equal">
      <formula>"wip"</formula>
    </cfRule>
    <cfRule type="cellIs" dxfId="2480" priority="675" operator="equal">
      <formula>"Completed"</formula>
    </cfRule>
  </conditionalFormatting>
  <conditionalFormatting sqref="W208:AE208 X209 Z209:AE209">
    <cfRule type="cellIs" dxfId="2479" priority="187" operator="equal">
      <formula>"completedw"</formula>
    </cfRule>
    <cfRule type="cellIs" dxfId="2478" priority="189" operator="equal">
      <formula>"ROW"</formula>
    </cfRule>
    <cfRule type="cellIs" dxfId="2477" priority="188" operator="equal">
      <formula>"HOLD"</formula>
    </cfRule>
  </conditionalFormatting>
  <conditionalFormatting sqref="X14">
    <cfRule type="containsText" dxfId="2476" priority="54" operator="containsText" text="Hold">
      <formula>NOT(ISERROR(SEARCH("Hold",X14)))</formula>
    </cfRule>
  </conditionalFormatting>
  <conditionalFormatting sqref="X172">
    <cfRule type="cellIs" dxfId="2475" priority="1612" operator="equal">
      <formula>"wip"</formula>
    </cfRule>
    <cfRule type="cellIs" dxfId="2474" priority="1613" operator="equal">
      <formula>"Completed"</formula>
    </cfRule>
  </conditionalFormatting>
  <conditionalFormatting sqref="X183">
    <cfRule type="cellIs" dxfId="2473" priority="1584" operator="equal">
      <formula>"wip"</formula>
    </cfRule>
    <cfRule type="cellIs" dxfId="2472" priority="1585" operator="equal">
      <formula>"Completed"</formula>
    </cfRule>
  </conditionalFormatting>
  <conditionalFormatting sqref="X194">
    <cfRule type="cellIs" dxfId="2471" priority="1554" operator="equal">
      <formula>"wip"</formula>
    </cfRule>
    <cfRule type="cellIs" dxfId="2470" priority="1555" operator="equal">
      <formula>"Completed"</formula>
    </cfRule>
  </conditionalFormatting>
  <conditionalFormatting sqref="X204">
    <cfRule type="cellIs" dxfId="2469" priority="1526" operator="equal">
      <formula>"wip"</formula>
    </cfRule>
    <cfRule type="cellIs" dxfId="2468" priority="1527" operator="equal">
      <formula>"Completed"</formula>
    </cfRule>
  </conditionalFormatting>
  <conditionalFormatting sqref="X215">
    <cfRule type="cellIs" dxfId="2467" priority="1498" operator="equal">
      <formula>"wip"</formula>
    </cfRule>
    <cfRule type="cellIs" dxfId="2466" priority="1499" operator="equal">
      <formula>"Completed"</formula>
    </cfRule>
  </conditionalFormatting>
  <conditionalFormatting sqref="X226">
    <cfRule type="cellIs" dxfId="2465" priority="1470" operator="equal">
      <formula>"wip"</formula>
    </cfRule>
    <cfRule type="cellIs" dxfId="2464" priority="1471" operator="equal">
      <formula>"Completed"</formula>
    </cfRule>
  </conditionalFormatting>
  <conditionalFormatting sqref="X237">
    <cfRule type="cellIs" dxfId="2463" priority="1442" operator="equal">
      <formula>"wip"</formula>
    </cfRule>
    <cfRule type="cellIs" dxfId="2462" priority="1443" operator="equal">
      <formula>"Completed"</formula>
    </cfRule>
  </conditionalFormatting>
  <conditionalFormatting sqref="X247">
    <cfRule type="cellIs" dxfId="2461" priority="1389" operator="equal">
      <formula>"Completed"</formula>
    </cfRule>
    <cfRule type="cellIs" dxfId="2460" priority="1388" operator="equal">
      <formula>"wip"</formula>
    </cfRule>
  </conditionalFormatting>
  <conditionalFormatting sqref="X257">
    <cfRule type="cellIs" dxfId="2459" priority="1360" operator="equal">
      <formula>"wip"</formula>
    </cfRule>
    <cfRule type="cellIs" dxfId="2458" priority="1361" operator="equal">
      <formula>"Completed"</formula>
    </cfRule>
  </conditionalFormatting>
  <conditionalFormatting sqref="X267:Y268">
    <cfRule type="cellIs" dxfId="2457" priority="1088" operator="equal">
      <formula>"completedw"</formula>
    </cfRule>
    <cfRule type="cellIs" dxfId="2456" priority="1090" operator="equal">
      <formula>"ROW"</formula>
    </cfRule>
    <cfRule type="cellIs" dxfId="2455" priority="1091" operator="equal">
      <formula>"wip"</formula>
    </cfRule>
    <cfRule type="cellIs" dxfId="2454" priority="1089" operator="equal">
      <formula>"HOLD"</formula>
    </cfRule>
    <cfRule type="cellIs" dxfId="2453" priority="1092" operator="equal">
      <formula>"Completed"</formula>
    </cfRule>
  </conditionalFormatting>
  <conditionalFormatting sqref="X289:Y290">
    <cfRule type="cellIs" dxfId="2452" priority="948" operator="equal">
      <formula>"Completed"</formula>
    </cfRule>
    <cfRule type="cellIs" dxfId="2451" priority="947" operator="equal">
      <formula>"wip"</formula>
    </cfRule>
  </conditionalFormatting>
  <conditionalFormatting sqref="X289:Z290">
    <cfRule type="cellIs" dxfId="2450" priority="944" operator="equal">
      <formula>"completedw"</formula>
    </cfRule>
    <cfRule type="cellIs" dxfId="2449" priority="945" operator="equal">
      <formula>"HOLD"</formula>
    </cfRule>
    <cfRule type="cellIs" dxfId="2448" priority="946" operator="equal">
      <formula>"ROW"</formula>
    </cfRule>
  </conditionalFormatting>
  <conditionalFormatting sqref="Y29:Y30">
    <cfRule type="cellIs" dxfId="2447" priority="525" operator="equal">
      <formula>"ROW"</formula>
    </cfRule>
    <cfRule type="cellIs" dxfId="2446" priority="524" operator="equal">
      <formula>"HOLD"</formula>
    </cfRule>
    <cfRule type="cellIs" dxfId="2445" priority="523" operator="equal">
      <formula>"completedw"</formula>
    </cfRule>
  </conditionalFormatting>
  <conditionalFormatting sqref="Y36:Y37">
    <cfRule type="containsText" dxfId="2444" priority="565" operator="containsText" text="Hold">
      <formula>NOT(ISERROR(SEARCH("Hold",Y36)))</formula>
    </cfRule>
  </conditionalFormatting>
  <conditionalFormatting sqref="Y61:Y62">
    <cfRule type="cellIs" dxfId="2443" priority="482" operator="equal">
      <formula>"HOLD"</formula>
    </cfRule>
    <cfRule type="cellIs" dxfId="2442" priority="481" operator="equal">
      <formula>"completedw"</formula>
    </cfRule>
    <cfRule type="cellIs" dxfId="2441" priority="483" operator="equal">
      <formula>"ROW"</formula>
    </cfRule>
  </conditionalFormatting>
  <conditionalFormatting sqref="Y72:Y73">
    <cfRule type="cellIs" dxfId="2440" priority="466" operator="equal">
      <formula>"completedw"</formula>
    </cfRule>
    <cfRule type="cellIs" dxfId="2439" priority="468" operator="equal">
      <formula>"ROW"</formula>
    </cfRule>
    <cfRule type="cellIs" dxfId="2438" priority="467" operator="equal">
      <formula>"HOLD"</formula>
    </cfRule>
  </conditionalFormatting>
  <conditionalFormatting sqref="Y79:Y80">
    <cfRule type="containsText" dxfId="2437" priority="1210" operator="containsText" text="Hold">
      <formula>NOT(ISERROR(SEARCH("Hold",Y79)))</formula>
    </cfRule>
  </conditionalFormatting>
  <conditionalFormatting sqref="Y90:Y91">
    <cfRule type="cellIs" dxfId="2436" priority="576" operator="equal">
      <formula>"HOLD"</formula>
    </cfRule>
    <cfRule type="cellIs" dxfId="2435" priority="577" operator="equal">
      <formula>"ROW"</formula>
    </cfRule>
    <cfRule type="cellIs" dxfId="2434" priority="578" operator="equal">
      <formula>"wip"</formula>
    </cfRule>
    <cfRule type="cellIs" dxfId="2433" priority="579" operator="equal">
      <formula>"Completed"</formula>
    </cfRule>
    <cfRule type="containsText" dxfId="2432" priority="574" operator="containsText" text="Hold">
      <formula>NOT(ISERROR(SEARCH("Hold",Y90)))</formula>
    </cfRule>
    <cfRule type="cellIs" dxfId="2431" priority="575" operator="equal">
      <formula>"completedw"</formula>
    </cfRule>
  </conditionalFormatting>
  <conditionalFormatting sqref="Y94:Y95">
    <cfRule type="cellIs" dxfId="2430" priority="818" operator="equal">
      <formula>"ROW"</formula>
    </cfRule>
    <cfRule type="cellIs" dxfId="2429" priority="817" operator="equal">
      <formula>"HOLD"</formula>
    </cfRule>
    <cfRule type="cellIs" dxfId="2428" priority="816" operator="equal">
      <formula>"completedw"</formula>
    </cfRule>
  </conditionalFormatting>
  <conditionalFormatting sqref="Y102:Y103">
    <cfRule type="containsText" dxfId="2427" priority="21" operator="containsText" text="Hold">
      <formula>NOT(ISERROR(SEARCH("Hold",Y102)))</formula>
    </cfRule>
  </conditionalFormatting>
  <conditionalFormatting sqref="Y118">
    <cfRule type="cellIs" dxfId="2426" priority="254" operator="equal">
      <formula>"ROW"</formula>
    </cfRule>
    <cfRule type="cellIs" dxfId="2425" priority="253" operator="equal">
      <formula>"HOLD"</formula>
    </cfRule>
    <cfRule type="cellIs" dxfId="2424" priority="252" operator="equal">
      <formula>"completedw"</formula>
    </cfRule>
  </conditionalFormatting>
  <conditionalFormatting sqref="Y126:Y127">
    <cfRule type="containsText" dxfId="2423" priority="1179" operator="containsText" text="Hold">
      <formula>NOT(ISERROR(SEARCH("Hold",Y126)))</formula>
    </cfRule>
  </conditionalFormatting>
  <conditionalFormatting sqref="Y138:Y139">
    <cfRule type="containsText" dxfId="2422" priority="560" operator="containsText" text="Hold">
      <formula>NOT(ISERROR(SEARCH("Hold",Y138)))</formula>
    </cfRule>
  </conditionalFormatting>
  <conditionalFormatting sqref="Y150:Y151">
    <cfRule type="containsText" dxfId="2421" priority="6" operator="containsText" text="Hold">
      <formula>NOT(ISERROR(SEARCH("Hold",Y150)))</formula>
    </cfRule>
  </conditionalFormatting>
  <conditionalFormatting sqref="Y176:Y177">
    <cfRule type="cellIs" dxfId="2420" priority="394" operator="equal">
      <formula>"completedw"</formula>
    </cfRule>
    <cfRule type="cellIs" dxfId="2419" priority="395" operator="equal">
      <formula>"HOLD"</formula>
    </cfRule>
    <cfRule type="cellIs" dxfId="2418" priority="396" operator="equal">
      <formula>"ROW"</formula>
    </cfRule>
  </conditionalFormatting>
  <conditionalFormatting sqref="Y187">
    <cfRule type="cellIs" dxfId="2417" priority="790" operator="equal">
      <formula>"ROW"</formula>
    </cfRule>
    <cfRule type="cellIs" dxfId="2416" priority="788" operator="equal">
      <formula>"completedw"</formula>
    </cfRule>
    <cfRule type="cellIs" dxfId="2415" priority="789" operator="equal">
      <formula>"HOLD"</formula>
    </cfRule>
  </conditionalFormatting>
  <conditionalFormatting sqref="Y194:Y195">
    <cfRule type="containsText" dxfId="2414" priority="282" operator="containsText" text="Hold">
      <formula>NOT(ISERROR(SEARCH("Hold",Y194)))</formula>
    </cfRule>
  </conditionalFormatting>
  <conditionalFormatting sqref="Y215:Y216">
    <cfRule type="containsText" dxfId="2413" priority="1163" operator="containsText" text="Hold">
      <formula>NOT(ISERROR(SEARCH("Hold",Y215)))</formula>
    </cfRule>
  </conditionalFormatting>
  <conditionalFormatting sqref="Y219">
    <cfRule type="cellIs" dxfId="2412" priority="208" operator="equal">
      <formula>"HOLD"</formula>
    </cfRule>
    <cfRule type="cellIs" dxfId="2411" priority="209" operator="equal">
      <formula>"ROW"</formula>
    </cfRule>
    <cfRule type="cellIs" dxfId="2410" priority="207" operator="equal">
      <formula>"completedw"</formula>
    </cfRule>
  </conditionalFormatting>
  <conditionalFormatting sqref="Y226:Y227">
    <cfRule type="containsText" dxfId="2409" priority="1158" operator="containsText" text="Hold">
      <formula>NOT(ISERROR(SEARCH("Hold",Y226)))</formula>
    </cfRule>
  </conditionalFormatting>
  <conditionalFormatting sqref="Y237:Y238">
    <cfRule type="containsText" dxfId="2408" priority="1140" operator="containsText" text="Hold">
      <formula>NOT(ISERROR(SEARCH("Hold",Y237)))</formula>
    </cfRule>
  </conditionalFormatting>
  <conditionalFormatting sqref="Y247:Y248">
    <cfRule type="containsText" dxfId="2407" priority="1135" operator="containsText" text="Hold">
      <formula>NOT(ISERROR(SEARCH("Hold",Y247)))</formula>
    </cfRule>
  </conditionalFormatting>
  <conditionalFormatting sqref="Y257:Y258">
    <cfRule type="containsText" dxfId="2406" priority="1117" operator="containsText" text="Hold">
      <formula>NOT(ISERROR(SEARCH("Hold",Y257)))</formula>
    </cfRule>
  </conditionalFormatting>
  <conditionalFormatting sqref="Y267:Y268">
    <cfRule type="containsText" dxfId="2405" priority="1087" operator="containsText" text="Hold">
      <formula>NOT(ISERROR(SEARCH("Hold",Y267)))</formula>
    </cfRule>
  </conditionalFormatting>
  <conditionalFormatting sqref="Y278:Y279">
    <cfRule type="containsText" dxfId="2404" priority="973" operator="containsText" text="Hold">
      <formula>NOT(ISERROR(SEARCH("Hold",Y278)))</formula>
    </cfRule>
  </conditionalFormatting>
  <conditionalFormatting sqref="Y289:Y290">
    <cfRule type="containsText" dxfId="2403" priority="943" operator="containsText" text="Hold">
      <formula>NOT(ISERROR(SEARCH("Hold",Y289)))</formula>
    </cfRule>
  </conditionalFormatting>
  <conditionalFormatting sqref="Y300:Y301">
    <cfRule type="containsText" dxfId="2402" priority="718" operator="containsText" text="Hold">
      <formula>NOT(ISERROR(SEARCH("Hold",Y300)))</formula>
    </cfRule>
  </conditionalFormatting>
  <conditionalFormatting sqref="Y311:Y312">
    <cfRule type="containsText" dxfId="2401" priority="664" operator="containsText" text="Hold">
      <formula>NOT(ISERROR(SEARCH("Hold",Y311)))</formula>
    </cfRule>
  </conditionalFormatting>
  <conditionalFormatting sqref="Y51:Z51">
    <cfRule type="cellIs" dxfId="2400" priority="498" operator="equal">
      <formula>"ROW"</formula>
    </cfRule>
    <cfRule type="cellIs" dxfId="2399" priority="497" operator="equal">
      <formula>"HOLD"</formula>
    </cfRule>
    <cfRule type="cellIs" dxfId="2398" priority="496" operator="equal">
      <formula>"completedw"</formula>
    </cfRule>
  </conditionalFormatting>
  <conditionalFormatting sqref="Y79:Z80">
    <cfRule type="cellIs" dxfId="2397" priority="1213" operator="equal">
      <formula>"ROW"</formula>
    </cfRule>
    <cfRule type="cellIs" dxfId="2396" priority="1214" operator="equal">
      <formula>"wip"</formula>
    </cfRule>
    <cfRule type="cellIs" dxfId="2395" priority="1215" operator="equal">
      <formula>"Completed"</formula>
    </cfRule>
    <cfRule type="cellIs" dxfId="2394" priority="1212" operator="equal">
      <formula>"HOLD"</formula>
    </cfRule>
    <cfRule type="cellIs" dxfId="2393" priority="1211" operator="equal">
      <formula>"completedw"</formula>
    </cfRule>
  </conditionalFormatting>
  <conditionalFormatting sqref="Y278:Z279">
    <cfRule type="cellIs" dxfId="2392" priority="978" operator="equal">
      <formula>"Completed"</formula>
    </cfRule>
    <cfRule type="cellIs" dxfId="2391" priority="977" operator="equal">
      <formula>"wip"</formula>
    </cfRule>
    <cfRule type="cellIs" dxfId="2390" priority="974" operator="equal">
      <formula>"completedw"</formula>
    </cfRule>
    <cfRule type="cellIs" dxfId="2389" priority="975" operator="equal">
      <formula>"HOLD"</formula>
    </cfRule>
    <cfRule type="cellIs" dxfId="2388" priority="976" operator="equal">
      <formula>"ROW"</formula>
    </cfRule>
  </conditionalFormatting>
  <conditionalFormatting sqref="Y300:Z301">
    <cfRule type="cellIs" dxfId="2387" priority="721" operator="equal">
      <formula>"ROW"</formula>
    </cfRule>
    <cfRule type="cellIs" dxfId="2386" priority="722" operator="equal">
      <formula>"wip"</formula>
    </cfRule>
    <cfRule type="cellIs" dxfId="2385" priority="723" operator="equal">
      <formula>"Completed"</formula>
    </cfRule>
    <cfRule type="cellIs" dxfId="2384" priority="720" operator="equal">
      <formula>"HOLD"</formula>
    </cfRule>
    <cfRule type="cellIs" dxfId="2383" priority="719" operator="equal">
      <formula>"completedw"</formula>
    </cfRule>
  </conditionalFormatting>
  <conditionalFormatting sqref="Y311:Z312">
    <cfRule type="cellIs" dxfId="2382" priority="668" operator="equal">
      <formula>"wip"</formula>
    </cfRule>
    <cfRule type="cellIs" dxfId="2381" priority="666" operator="equal">
      <formula>"HOLD"</formula>
    </cfRule>
    <cfRule type="cellIs" dxfId="2380" priority="665" operator="equal">
      <formula>"completedw"</formula>
    </cfRule>
    <cfRule type="cellIs" dxfId="2379" priority="669" operator="equal">
      <formula>"Completed"</formula>
    </cfRule>
    <cfRule type="cellIs" dxfId="2378" priority="667" operator="equal">
      <formula>"ROW"</formula>
    </cfRule>
  </conditionalFormatting>
  <conditionalFormatting sqref="Y36:AE37">
    <cfRule type="cellIs" dxfId="2377" priority="567" operator="equal">
      <formula>"Completed"</formula>
    </cfRule>
    <cfRule type="cellIs" dxfId="2376" priority="566" operator="equal">
      <formula>"wip"</formula>
    </cfRule>
  </conditionalFormatting>
  <conditionalFormatting sqref="Z172">
    <cfRule type="cellIs" dxfId="2375" priority="1611" operator="equal">
      <formula>"Completed"</formula>
    </cfRule>
    <cfRule type="cellIs" dxfId="2374" priority="1610" operator="equal">
      <formula>"wip"</formula>
    </cfRule>
  </conditionalFormatting>
  <conditionalFormatting sqref="Z183">
    <cfRule type="cellIs" dxfId="2373" priority="1582" operator="equal">
      <formula>"wip"</formula>
    </cfRule>
    <cfRule type="cellIs" dxfId="2372" priority="1583" operator="equal">
      <formula>"Completed"</formula>
    </cfRule>
  </conditionalFormatting>
  <conditionalFormatting sqref="Z194">
    <cfRule type="cellIs" dxfId="2371" priority="1552" operator="equal">
      <formula>"wip"</formula>
    </cfRule>
    <cfRule type="cellIs" dxfId="2370" priority="1553" operator="equal">
      <formula>"Completed"</formula>
    </cfRule>
  </conditionalFormatting>
  <conditionalFormatting sqref="Z204">
    <cfRule type="cellIs" dxfId="2369" priority="1525" operator="equal">
      <formula>"Completed"</formula>
    </cfRule>
    <cfRule type="cellIs" dxfId="2368" priority="1524" operator="equal">
      <formula>"wip"</formula>
    </cfRule>
  </conditionalFormatting>
  <conditionalFormatting sqref="Z215">
    <cfRule type="cellIs" dxfId="2367" priority="1497" operator="equal">
      <formula>"Completed"</formula>
    </cfRule>
    <cfRule type="cellIs" dxfId="2366" priority="1496" operator="equal">
      <formula>"wip"</formula>
    </cfRule>
  </conditionalFormatting>
  <conditionalFormatting sqref="Z226">
    <cfRule type="cellIs" dxfId="2365" priority="1469" operator="equal">
      <formula>"Completed"</formula>
    </cfRule>
    <cfRule type="cellIs" dxfId="2364" priority="1468" operator="equal">
      <formula>"wip"</formula>
    </cfRule>
  </conditionalFormatting>
  <conditionalFormatting sqref="Z237">
    <cfRule type="cellIs" dxfId="2363" priority="1441" operator="equal">
      <formula>"Completed"</formula>
    </cfRule>
    <cfRule type="cellIs" dxfId="2362" priority="1440" operator="equal">
      <formula>"wip"</formula>
    </cfRule>
  </conditionalFormatting>
  <conditionalFormatting sqref="Z247">
    <cfRule type="cellIs" dxfId="2361" priority="1386" operator="equal">
      <formula>"wip"</formula>
    </cfRule>
    <cfRule type="cellIs" dxfId="2360" priority="1387" operator="equal">
      <formula>"Completed"</formula>
    </cfRule>
  </conditionalFormatting>
  <conditionalFormatting sqref="Z257">
    <cfRule type="cellIs" dxfId="2359" priority="1359" operator="equal">
      <formula>"Completed"</formula>
    </cfRule>
    <cfRule type="cellIs" dxfId="2358" priority="1358" operator="equal">
      <formula>"wip"</formula>
    </cfRule>
  </conditionalFormatting>
  <conditionalFormatting sqref="Z267:AA268">
    <cfRule type="cellIs" dxfId="2357" priority="1098" operator="equal">
      <formula>"Completed"</formula>
    </cfRule>
    <cfRule type="cellIs" dxfId="2356" priority="1097" operator="equal">
      <formula>"wip"</formula>
    </cfRule>
    <cfRule type="cellIs" dxfId="2355" priority="1094" operator="equal">
      <formula>"completedw"</formula>
    </cfRule>
    <cfRule type="cellIs" dxfId="2354" priority="1095" operator="equal">
      <formula>"HOLD"</formula>
    </cfRule>
    <cfRule type="cellIs" dxfId="2353" priority="1096" operator="equal">
      <formula>"ROW"</formula>
    </cfRule>
  </conditionalFormatting>
  <conditionalFormatting sqref="Z289:AA290">
    <cfRule type="cellIs" dxfId="2352" priority="954" operator="equal">
      <formula>"Completed"</formula>
    </cfRule>
    <cfRule type="cellIs" dxfId="2351" priority="953" operator="equal">
      <formula>"wip"</formula>
    </cfRule>
  </conditionalFormatting>
  <conditionalFormatting sqref="Z90:AE91">
    <cfRule type="cellIs" dxfId="2350" priority="808" operator="equal">
      <formula>"Completed"</formula>
    </cfRule>
    <cfRule type="cellIs" dxfId="2349" priority="807" operator="equal">
      <formula>"wip"</formula>
    </cfRule>
  </conditionalFormatting>
  <conditionalFormatting sqref="AA29:AA30">
    <cfRule type="cellIs" dxfId="2348" priority="520" operator="equal">
      <formula>"completedw"</formula>
    </cfRule>
    <cfRule type="cellIs" dxfId="2347" priority="522" operator="equal">
      <formula>"ROW"</formula>
    </cfRule>
    <cfRule type="cellIs" dxfId="2346" priority="521" operator="equal">
      <formula>"HOLD"</formula>
    </cfRule>
  </conditionalFormatting>
  <conditionalFormatting sqref="AA61:AA62">
    <cfRule type="cellIs" dxfId="2345" priority="480" operator="equal">
      <formula>"ROW"</formula>
    </cfRule>
    <cfRule type="cellIs" dxfId="2344" priority="479" operator="equal">
      <formula>"HOLD"</formula>
    </cfRule>
    <cfRule type="cellIs" dxfId="2343" priority="478" operator="equal">
      <formula>"completedw"</formula>
    </cfRule>
  </conditionalFormatting>
  <conditionalFormatting sqref="AA72:AA73">
    <cfRule type="cellIs" dxfId="2342" priority="471" operator="equal">
      <formula>"ROW"</formula>
    </cfRule>
    <cfRule type="cellIs" dxfId="2341" priority="470" operator="equal">
      <formula>"HOLD"</formula>
    </cfRule>
    <cfRule type="cellIs" dxfId="2340" priority="469" operator="equal">
      <formula>"completedw"</formula>
    </cfRule>
  </conditionalFormatting>
  <conditionalFormatting sqref="AA79:AA80">
    <cfRule type="cellIs" dxfId="2339" priority="1207" operator="equal">
      <formula>"ROW"</formula>
    </cfRule>
    <cfRule type="cellIs" dxfId="2338" priority="1206" operator="equal">
      <formula>"HOLD"</formula>
    </cfRule>
    <cfRule type="cellIs" dxfId="2337" priority="1205" operator="equal">
      <formula>"completedw"</formula>
    </cfRule>
    <cfRule type="containsText" dxfId="2336" priority="1204" operator="containsText" text="Hold">
      <formula>NOT(ISERROR(SEARCH("Hold",AA79)))</formula>
    </cfRule>
  </conditionalFormatting>
  <conditionalFormatting sqref="AA90:AA91">
    <cfRule type="containsText" dxfId="2335" priority="806" operator="containsText" text="Hold">
      <formula>NOT(ISERROR(SEARCH("Hold",AA90)))</formula>
    </cfRule>
  </conditionalFormatting>
  <conditionalFormatting sqref="AA102:AA103">
    <cfRule type="containsText" dxfId="2334" priority="830" operator="containsText" text="Hold">
      <formula>NOT(ISERROR(SEARCH("Hold",AA102)))</formula>
    </cfRule>
  </conditionalFormatting>
  <conditionalFormatting sqref="AA114:AA115">
    <cfRule type="containsText" dxfId="2333" priority="1266" operator="containsText" text="Hold">
      <formula>NOT(ISERROR(SEARCH("Hold",AA114)))</formula>
    </cfRule>
  </conditionalFormatting>
  <conditionalFormatting sqref="AA126:AA127">
    <cfRule type="containsText" dxfId="2332" priority="631" operator="containsText" text="Hold">
      <formula>NOT(ISERROR(SEARCH("Hold",AA126)))</formula>
    </cfRule>
  </conditionalFormatting>
  <conditionalFormatting sqref="AA138:AA139">
    <cfRule type="containsText" dxfId="2331" priority="538" operator="containsText" text="Hold">
      <formula>NOT(ISERROR(SEARCH("Hold",AA138)))</formula>
    </cfRule>
  </conditionalFormatting>
  <conditionalFormatting sqref="AA150:AA151">
    <cfRule type="containsText" dxfId="2330" priority="5" operator="containsText" text="Hold">
      <formula>NOT(ISERROR(SEARCH("Hold",AA150)))</formula>
    </cfRule>
  </conditionalFormatting>
  <conditionalFormatting sqref="AA165:AA166">
    <cfRule type="cellIs" dxfId="2329" priority="405" operator="equal">
      <formula>"ROW"</formula>
    </cfRule>
    <cfRule type="cellIs" dxfId="2328" priority="403" operator="equal">
      <formula>"completedw"</formula>
    </cfRule>
    <cfRule type="cellIs" dxfId="2327" priority="404" operator="equal">
      <formula>"HOLD"</formula>
    </cfRule>
  </conditionalFormatting>
  <conditionalFormatting sqref="AA194:AA195">
    <cfRule type="containsText" dxfId="2326" priority="281" operator="containsText" text="Hold">
      <formula>NOT(ISERROR(SEARCH("Hold",AA194)))</formula>
    </cfRule>
  </conditionalFormatting>
  <conditionalFormatting sqref="AA215:AA216">
    <cfRule type="containsText" dxfId="2325" priority="1162" operator="containsText" text="Hold">
      <formula>NOT(ISERROR(SEARCH("Hold",AA215)))</formula>
    </cfRule>
  </conditionalFormatting>
  <conditionalFormatting sqref="AA219">
    <cfRule type="cellIs" dxfId="2324" priority="234" operator="equal">
      <formula>"completedw"</formula>
    </cfRule>
    <cfRule type="cellIs" dxfId="2323" priority="236" operator="equal">
      <formula>"ROW"</formula>
    </cfRule>
    <cfRule type="cellIs" dxfId="2322" priority="235" operator="equal">
      <formula>"HOLD"</formula>
    </cfRule>
  </conditionalFormatting>
  <conditionalFormatting sqref="AA226:AA227">
    <cfRule type="containsText" dxfId="2321" priority="1159" operator="containsText" text="Hold">
      <formula>NOT(ISERROR(SEARCH("Hold",AA226)))</formula>
    </cfRule>
  </conditionalFormatting>
  <conditionalFormatting sqref="AA237:AA238">
    <cfRule type="containsText" dxfId="2320" priority="1139" operator="containsText" text="Hold">
      <formula>NOT(ISERROR(SEARCH("Hold",AA237)))</formula>
    </cfRule>
    <cfRule type="containsText" dxfId="2319" priority="49" operator="containsText" text="Hold">
      <formula>NOT(ISERROR(SEARCH("Hold",AA237)))</formula>
    </cfRule>
  </conditionalFormatting>
  <conditionalFormatting sqref="AA247:AA248">
    <cfRule type="containsText" dxfId="2318" priority="1136" operator="containsText" text="Hold">
      <formula>NOT(ISERROR(SEARCH("Hold",AA247)))</formula>
    </cfRule>
  </conditionalFormatting>
  <conditionalFormatting sqref="AA254:AA258">
    <cfRule type="cellIs" dxfId="2317" priority="1113" operator="equal">
      <formula>"HOLD"</formula>
    </cfRule>
    <cfRule type="cellIs" dxfId="2316" priority="1114" operator="equal">
      <formula>"ROW"</formula>
    </cfRule>
    <cfRule type="cellIs" dxfId="2315" priority="1112" operator="equal">
      <formula>"completedw"</formula>
    </cfRule>
  </conditionalFormatting>
  <conditionalFormatting sqref="AA257:AA258">
    <cfRule type="cellIs" dxfId="2314" priority="1116" operator="equal">
      <formula>"Completed"</formula>
    </cfRule>
    <cfRule type="containsText" dxfId="2313" priority="1111" operator="containsText" text="Hold">
      <formula>NOT(ISERROR(SEARCH("Hold",AA257)))</formula>
    </cfRule>
  </conditionalFormatting>
  <conditionalFormatting sqref="AA257:AA259">
    <cfRule type="cellIs" dxfId="2312" priority="1115" operator="equal">
      <formula>"wip"</formula>
    </cfRule>
  </conditionalFormatting>
  <conditionalFormatting sqref="AA267:AA268">
    <cfRule type="containsText" dxfId="2311" priority="1093" operator="containsText" text="Hold">
      <formula>NOT(ISERROR(SEARCH("Hold",AA267)))</formula>
    </cfRule>
  </conditionalFormatting>
  <conditionalFormatting sqref="AA271">
    <cfRule type="cellIs" dxfId="2310" priority="155" operator="equal">
      <formula>"HOLD"</formula>
    </cfRule>
    <cfRule type="cellIs" dxfId="2309" priority="156" operator="equal">
      <formula>"ROW"</formula>
    </cfRule>
    <cfRule type="cellIs" dxfId="2308" priority="154" operator="equal">
      <formula>"completedw"</formula>
    </cfRule>
  </conditionalFormatting>
  <conditionalFormatting sqref="AA278:AA279">
    <cfRule type="cellIs" dxfId="2307" priority="971" operator="equal">
      <formula>"wip"</formula>
    </cfRule>
    <cfRule type="containsText" dxfId="2306" priority="967" operator="containsText" text="Hold">
      <formula>NOT(ISERROR(SEARCH("Hold",AA278)))</formula>
    </cfRule>
    <cfRule type="cellIs" dxfId="2305" priority="972" operator="equal">
      <formula>"Completed"</formula>
    </cfRule>
  </conditionalFormatting>
  <conditionalFormatting sqref="AA278:AA281">
    <cfRule type="cellIs" dxfId="2304" priority="968" operator="equal">
      <formula>"completedw"</formula>
    </cfRule>
    <cfRule type="cellIs" dxfId="2303" priority="969" operator="equal">
      <formula>"HOLD"</formula>
    </cfRule>
    <cfRule type="cellIs" dxfId="2302" priority="970" operator="equal">
      <formula>"ROW"</formula>
    </cfRule>
  </conditionalFormatting>
  <conditionalFormatting sqref="AA285">
    <cfRule type="cellIs" dxfId="2301" priority="363" operator="equal">
      <formula>"ROW"</formula>
    </cfRule>
    <cfRule type="cellIs" dxfId="2300" priority="361" operator="equal">
      <formula>"completedw"</formula>
    </cfRule>
    <cfRule type="cellIs" dxfId="2299" priority="362" operator="equal">
      <formula>"HOLD"</formula>
    </cfRule>
  </conditionalFormatting>
  <conditionalFormatting sqref="AA286:AA294">
    <cfRule type="cellIs" dxfId="2298" priority="950" operator="equal">
      <formula>"completedw"</formula>
    </cfRule>
    <cfRule type="cellIs" dxfId="2297" priority="951" operator="equal">
      <formula>"HOLD"</formula>
    </cfRule>
    <cfRule type="cellIs" dxfId="2296" priority="952" operator="equal">
      <formula>"ROW"</formula>
    </cfRule>
  </conditionalFormatting>
  <conditionalFormatting sqref="AA289:AA290">
    <cfRule type="containsText" dxfId="2295" priority="949" operator="containsText" text="Hold">
      <formula>NOT(ISERROR(SEARCH("Hold",AA289)))</formula>
    </cfRule>
  </conditionalFormatting>
  <conditionalFormatting sqref="AA300:AA301">
    <cfRule type="containsText" dxfId="2294" priority="712" operator="containsText" text="Hold">
      <formula>NOT(ISERROR(SEARCH("Hold",AA300)))</formula>
    </cfRule>
    <cfRule type="cellIs" dxfId="2293" priority="715" operator="equal">
      <formula>"ROW"</formula>
    </cfRule>
    <cfRule type="cellIs" dxfId="2292" priority="717" operator="equal">
      <formula>"Completed"</formula>
    </cfRule>
    <cfRule type="cellIs" dxfId="2291" priority="716" operator="equal">
      <formula>"wip"</formula>
    </cfRule>
    <cfRule type="cellIs" dxfId="2290" priority="713" operator="equal">
      <formula>"completedw"</formula>
    </cfRule>
    <cfRule type="cellIs" dxfId="2289" priority="714" operator="equal">
      <formula>"HOLD"</formula>
    </cfRule>
  </conditionalFormatting>
  <conditionalFormatting sqref="AA308:AA312">
    <cfRule type="cellIs" dxfId="2288" priority="659" operator="equal">
      <formula>"completedw"</formula>
    </cfRule>
    <cfRule type="cellIs" dxfId="2287" priority="661" operator="equal">
      <formula>"ROW"</formula>
    </cfRule>
    <cfRule type="cellIs" dxfId="2286" priority="660" operator="equal">
      <formula>"HOLD"</formula>
    </cfRule>
  </conditionalFormatting>
  <conditionalFormatting sqref="AA311:AA312">
    <cfRule type="containsText" dxfId="2285" priority="658" operator="containsText" text="Hold">
      <formula>NOT(ISERROR(SEARCH("Hold",AA311)))</formula>
    </cfRule>
    <cfRule type="cellIs" dxfId="2284" priority="662" operator="equal">
      <formula>"wip"</formula>
    </cfRule>
    <cfRule type="cellIs" dxfId="2283" priority="663" operator="equal">
      <formula>"Completed"</formula>
    </cfRule>
  </conditionalFormatting>
  <conditionalFormatting sqref="AA79:AB80">
    <cfRule type="cellIs" dxfId="2282" priority="1208" operator="equal">
      <formula>"wip"</formula>
    </cfRule>
    <cfRule type="cellIs" dxfId="2281" priority="1209" operator="equal">
      <formula>"Completed"</formula>
    </cfRule>
  </conditionalFormatting>
  <conditionalFormatting sqref="AA94:AE95">
    <cfRule type="cellIs" dxfId="2280" priority="435" operator="equal">
      <formula>"ROW"</formula>
    </cfRule>
    <cfRule type="cellIs" dxfId="2279" priority="434" operator="equal">
      <formula>"HOLD"</formula>
    </cfRule>
    <cfRule type="cellIs" dxfId="2278" priority="433" operator="equal">
      <formula>"completedw"</formula>
    </cfRule>
  </conditionalFormatting>
  <conditionalFormatting sqref="AA106:AE107">
    <cfRule type="cellIs" dxfId="2277" priority="322" operator="equal">
      <formula>"completedw"</formula>
    </cfRule>
    <cfRule type="cellIs" dxfId="2276" priority="324" operator="equal">
      <formula>"ROW"</formula>
    </cfRule>
    <cfRule type="cellIs" dxfId="2275" priority="323" operator="equal">
      <formula>"HOLD"</formula>
    </cfRule>
  </conditionalFormatting>
  <conditionalFormatting sqref="AA176:AE177">
    <cfRule type="cellIs" dxfId="2274" priority="398" operator="equal">
      <formula>"HOLD"</formula>
    </cfRule>
    <cfRule type="cellIs" dxfId="2273" priority="397" operator="equal">
      <formula>"completedw"</formula>
    </cfRule>
    <cfRule type="cellIs" dxfId="2272" priority="399" operator="equal">
      <formula>"ROW"</formula>
    </cfRule>
  </conditionalFormatting>
  <conditionalFormatting sqref="AA282:AE283">
    <cfRule type="cellIs" dxfId="2271" priority="149" operator="equal">
      <formula>"HOLD"</formula>
    </cfRule>
    <cfRule type="cellIs" dxfId="2270" priority="148" operator="equal">
      <formula>"completedw"</formula>
    </cfRule>
    <cfRule type="cellIs" dxfId="2269" priority="150" operator="equal">
      <formula>"ROW"</formula>
    </cfRule>
  </conditionalFormatting>
  <conditionalFormatting sqref="AA187:AK187">
    <cfRule type="cellIs" dxfId="2268" priority="215" operator="equal">
      <formula>"ROW"</formula>
    </cfRule>
    <cfRule type="cellIs" dxfId="2267" priority="214" operator="equal">
      <formula>"HOLD"</formula>
    </cfRule>
    <cfRule type="cellIs" dxfId="2266" priority="213" operator="equal">
      <formula>"completedw"</formula>
    </cfRule>
  </conditionalFormatting>
  <conditionalFormatting sqref="AB172">
    <cfRule type="cellIs" dxfId="2265" priority="1609" operator="equal">
      <formula>"Completed"</formula>
    </cfRule>
    <cfRule type="cellIs" dxfId="2264" priority="1608" operator="equal">
      <formula>"wip"</formula>
    </cfRule>
  </conditionalFormatting>
  <conditionalFormatting sqref="AB183">
    <cfRule type="cellIs" dxfId="2263" priority="1580" operator="equal">
      <formula>"wip"</formula>
    </cfRule>
    <cfRule type="cellIs" dxfId="2262" priority="1581" operator="equal">
      <formula>"Completed"</formula>
    </cfRule>
  </conditionalFormatting>
  <conditionalFormatting sqref="AB194">
    <cfRule type="cellIs" dxfId="2261" priority="1551" operator="equal">
      <formula>"Completed"</formula>
    </cfRule>
    <cfRule type="cellIs" dxfId="2260" priority="1550" operator="equal">
      <formula>"wip"</formula>
    </cfRule>
  </conditionalFormatting>
  <conditionalFormatting sqref="AB204">
    <cfRule type="cellIs" dxfId="2259" priority="1522" operator="equal">
      <formula>"wip"</formula>
    </cfRule>
    <cfRule type="cellIs" dxfId="2258" priority="1523" operator="equal">
      <formula>"Completed"</formula>
    </cfRule>
  </conditionalFormatting>
  <conditionalFormatting sqref="AB215">
    <cfRule type="cellIs" dxfId="2257" priority="1495" operator="equal">
      <formula>"Completed"</formula>
    </cfRule>
    <cfRule type="cellIs" dxfId="2256" priority="1494" operator="equal">
      <formula>"wip"</formula>
    </cfRule>
  </conditionalFormatting>
  <conditionalFormatting sqref="AB226">
    <cfRule type="cellIs" dxfId="2255" priority="1467" operator="equal">
      <formula>"Completed"</formula>
    </cfRule>
    <cfRule type="cellIs" dxfId="2254" priority="1466" operator="equal">
      <formula>"wip"</formula>
    </cfRule>
  </conditionalFormatting>
  <conditionalFormatting sqref="AB237">
    <cfRule type="cellIs" dxfId="2253" priority="1438" operator="equal">
      <formula>"wip"</formula>
    </cfRule>
    <cfRule type="cellIs" dxfId="2252" priority="1439" operator="equal">
      <formula>"Completed"</formula>
    </cfRule>
  </conditionalFormatting>
  <conditionalFormatting sqref="AB247">
    <cfRule type="cellIs" dxfId="2251" priority="1384" operator="equal">
      <formula>"wip"</formula>
    </cfRule>
    <cfRule type="cellIs" dxfId="2250" priority="1385" operator="equal">
      <formula>"Completed"</formula>
    </cfRule>
  </conditionalFormatting>
  <conditionalFormatting sqref="AB257">
    <cfRule type="cellIs" dxfId="2249" priority="1356" operator="equal">
      <formula>"wip"</formula>
    </cfRule>
    <cfRule type="cellIs" dxfId="2248" priority="1357" operator="equal">
      <formula>"Completed"</formula>
    </cfRule>
  </conditionalFormatting>
  <conditionalFormatting sqref="AB264:AB272">
    <cfRule type="cellIs" dxfId="2247" priority="1353" operator="equal">
      <formula>"completedw"</formula>
    </cfRule>
    <cfRule type="cellIs" dxfId="2246" priority="1355" operator="equal">
      <formula>"ROW"</formula>
    </cfRule>
    <cfRule type="cellIs" dxfId="2245" priority="1354" operator="equal">
      <formula>"HOLD"</formula>
    </cfRule>
  </conditionalFormatting>
  <conditionalFormatting sqref="AB267">
    <cfRule type="cellIs" dxfId="2244" priority="1352" operator="equal">
      <formula>"Completed"</formula>
    </cfRule>
    <cfRule type="cellIs" dxfId="2243" priority="1351" operator="equal">
      <formula>"wip"</formula>
    </cfRule>
  </conditionalFormatting>
  <conditionalFormatting sqref="AB278">
    <cfRule type="cellIs" dxfId="2242" priority="1344" operator="equal">
      <formula>"wip"</formula>
    </cfRule>
    <cfRule type="cellIs" dxfId="2241" priority="1345" operator="equal">
      <formula>"Completed"</formula>
    </cfRule>
  </conditionalFormatting>
  <conditionalFormatting sqref="AB289">
    <cfRule type="cellIs" dxfId="2240" priority="1337" operator="equal">
      <formula>"wip"</formula>
    </cfRule>
    <cfRule type="cellIs" dxfId="2239" priority="1338" operator="equal">
      <formula>"Completed"</formula>
    </cfRule>
  </conditionalFormatting>
  <conditionalFormatting sqref="AB297:AB305">
    <cfRule type="cellIs" dxfId="2238" priority="776" operator="equal">
      <formula>"ROW"</formula>
    </cfRule>
    <cfRule type="cellIs" dxfId="2237" priority="775" operator="equal">
      <formula>"HOLD"</formula>
    </cfRule>
    <cfRule type="cellIs" dxfId="2236" priority="774" operator="equal">
      <formula>"completedw"</formula>
    </cfRule>
  </conditionalFormatting>
  <conditionalFormatting sqref="AB300">
    <cfRule type="cellIs" dxfId="2235" priority="773" operator="equal">
      <formula>"Completed"</formula>
    </cfRule>
    <cfRule type="cellIs" dxfId="2234" priority="772" operator="equal">
      <formula>"wip"</formula>
    </cfRule>
  </conditionalFormatting>
  <conditionalFormatting sqref="AB308:AB313">
    <cfRule type="cellIs" dxfId="2233" priority="685" operator="equal">
      <formula>"HOLD"</formula>
    </cfRule>
    <cfRule type="cellIs" dxfId="2232" priority="684" operator="equal">
      <formula>"completedw"</formula>
    </cfRule>
    <cfRule type="cellIs" dxfId="2231" priority="686" operator="equal">
      <formula>"ROW"</formula>
    </cfRule>
  </conditionalFormatting>
  <conditionalFormatting sqref="AB311">
    <cfRule type="cellIs" dxfId="2230" priority="683" operator="equal">
      <formula>"Completed"</formula>
    </cfRule>
    <cfRule type="cellIs" dxfId="2229" priority="682" operator="equal">
      <formula>"wip"</formula>
    </cfRule>
  </conditionalFormatting>
  <conditionalFormatting sqref="AB79:AE81">
    <cfRule type="cellIs" dxfId="2228" priority="1201" operator="equal">
      <formula>"ROW"</formula>
    </cfRule>
    <cfRule type="cellIs" dxfId="2227" priority="1199" operator="equal">
      <formula>"completedw"</formula>
    </cfRule>
    <cfRule type="cellIs" dxfId="2226" priority="1200" operator="equal">
      <formula>"HOLD"</formula>
    </cfRule>
  </conditionalFormatting>
  <conditionalFormatting sqref="AB142:AE143">
    <cfRule type="cellIs" dxfId="2225" priority="414" operator="equal">
      <formula>"ROW"</formula>
    </cfRule>
    <cfRule type="cellIs" dxfId="2224" priority="412" operator="equal">
      <formula>"completedw"</formula>
    </cfRule>
    <cfRule type="cellIs" dxfId="2223" priority="413" operator="equal">
      <formula>"HOLD"</formula>
    </cfRule>
  </conditionalFormatting>
  <conditionalFormatting sqref="AB254:AE259">
    <cfRule type="cellIs" dxfId="2222" priority="1106" operator="equal">
      <formula>"completedw"</formula>
    </cfRule>
    <cfRule type="cellIs" dxfId="2221" priority="1107" operator="equal">
      <formula>"HOLD"</formula>
    </cfRule>
    <cfRule type="cellIs" dxfId="2220" priority="1108" operator="equal">
      <formula>"ROW"</formula>
    </cfRule>
  </conditionalFormatting>
  <conditionalFormatting sqref="AB274:AE281">
    <cfRule type="cellIs" dxfId="2219" priority="962" operator="equal">
      <formula>"completedw"</formula>
    </cfRule>
    <cfRule type="cellIs" dxfId="2218" priority="963" operator="equal">
      <formula>"HOLD"</formula>
    </cfRule>
    <cfRule type="cellIs" dxfId="2217" priority="964" operator="equal">
      <formula>"ROW"</formula>
    </cfRule>
  </conditionalFormatting>
  <conditionalFormatting sqref="AB285:AE294">
    <cfRule type="cellIs" dxfId="2216" priority="957" operator="equal">
      <formula>"HOLD"</formula>
    </cfRule>
    <cfRule type="cellIs" dxfId="2215" priority="958" operator="equal">
      <formula>"ROW"</formula>
    </cfRule>
    <cfRule type="cellIs" dxfId="2214" priority="956" operator="equal">
      <formula>"completedw"</formula>
    </cfRule>
  </conditionalFormatting>
  <conditionalFormatting sqref="AB102:AK103">
    <cfRule type="cellIs" dxfId="2213" priority="879" operator="equal">
      <formula>"completedw"</formula>
    </cfRule>
    <cfRule type="cellIs" dxfId="2212" priority="880" operator="equal">
      <formula>"HOLD"</formula>
    </cfRule>
    <cfRule type="cellIs" dxfId="2211" priority="881" operator="equal">
      <formula>"ROW"</formula>
    </cfRule>
  </conditionalFormatting>
  <conditionalFormatting sqref="AC29:AC30">
    <cfRule type="cellIs" dxfId="2210" priority="518" operator="equal">
      <formula>"HOLD"</formula>
    </cfRule>
    <cfRule type="cellIs" dxfId="2209" priority="519" operator="equal">
      <formula>"ROW"</formula>
    </cfRule>
    <cfRule type="cellIs" dxfId="2208" priority="517" operator="equal">
      <formula>"completedw"</formula>
    </cfRule>
  </conditionalFormatting>
  <conditionalFormatting sqref="AC14:AD14 Y15 AA15 AC15 U16:AD16">
    <cfRule type="cellIs" dxfId="2207" priority="51" operator="equal">
      <formula>"wip"</formula>
    </cfRule>
  </conditionalFormatting>
  <conditionalFormatting sqref="AC14:AD14 Y15 AA15 AC15">
    <cfRule type="cellIs" dxfId="2206" priority="52" operator="equal">
      <formula>"Completed"</formula>
    </cfRule>
  </conditionalFormatting>
  <conditionalFormatting sqref="AC49:AE49">
    <cfRule type="cellIs" dxfId="2205" priority="1283" operator="equal">
      <formula>"Completed"</formula>
    </cfRule>
    <cfRule type="cellIs" dxfId="2204" priority="1284" operator="equal">
      <formula>"wip"</formula>
    </cfRule>
  </conditionalFormatting>
  <conditionalFormatting sqref="AC59:AE59">
    <cfRule type="cellIs" dxfId="2203" priority="1286" operator="equal">
      <formula>"wip"</formula>
    </cfRule>
    <cfRule type="cellIs" dxfId="2202" priority="1285" operator="equal">
      <formula>"Completed"</formula>
    </cfRule>
  </conditionalFormatting>
  <conditionalFormatting sqref="AC61:AE62">
    <cfRule type="cellIs" dxfId="2201" priority="475" operator="equal">
      <formula>"completedw"</formula>
    </cfRule>
    <cfRule type="cellIs" dxfId="2200" priority="477" operator="equal">
      <formula>"ROW"</formula>
    </cfRule>
    <cfRule type="cellIs" dxfId="2199" priority="476" operator="equal">
      <formula>"HOLD"</formula>
    </cfRule>
  </conditionalFormatting>
  <conditionalFormatting sqref="AC68:AE69">
    <cfRule type="containsText" dxfId="2198" priority="824" operator="containsText" text="Hold">
      <formula>NOT(ISERROR(SEARCH("Hold",AC68)))</formula>
    </cfRule>
  </conditionalFormatting>
  <conditionalFormatting sqref="AC68:AE70">
    <cfRule type="cellIs" dxfId="2197" priority="828" operator="equal">
      <formula>"wip"</formula>
    </cfRule>
  </conditionalFormatting>
  <conditionalFormatting sqref="AC70:AE70">
    <cfRule type="cellIs" dxfId="2196" priority="1287" operator="equal">
      <formula>"Completed"</formula>
    </cfRule>
  </conditionalFormatting>
  <conditionalFormatting sqref="AC72:AE73">
    <cfRule type="cellIs" dxfId="2195" priority="473" operator="equal">
      <formula>"HOLD"</formula>
    </cfRule>
    <cfRule type="cellIs" dxfId="2194" priority="474" operator="equal">
      <formula>"ROW"</formula>
    </cfRule>
    <cfRule type="cellIs" dxfId="2193" priority="472" operator="equal">
      <formula>"completedw"</formula>
    </cfRule>
  </conditionalFormatting>
  <conditionalFormatting sqref="AC79:AE80">
    <cfRule type="cellIs" dxfId="2192" priority="1203" operator="equal">
      <formula>"Completed"</formula>
    </cfRule>
    <cfRule type="containsText" dxfId="2191" priority="1198" operator="containsText" text="Hold">
      <formula>NOT(ISERROR(SEARCH("Hold",AC79)))</formula>
    </cfRule>
  </conditionalFormatting>
  <conditionalFormatting sqref="AC79:AE81">
    <cfRule type="cellIs" dxfId="2190" priority="1202" operator="equal">
      <formula>"wip"</formula>
    </cfRule>
  </conditionalFormatting>
  <conditionalFormatting sqref="AC81:AE81">
    <cfRule type="cellIs" dxfId="2189" priority="1288" operator="equal">
      <formula>"Completed"</formula>
    </cfRule>
  </conditionalFormatting>
  <conditionalFormatting sqref="AC92:AE92">
    <cfRule type="cellIs" dxfId="2188" priority="1295" operator="equal">
      <formula>"wip"</formula>
    </cfRule>
    <cfRule type="cellIs" dxfId="2187" priority="1294" operator="equal">
      <formula>"Completed"</formula>
    </cfRule>
  </conditionalFormatting>
  <conditionalFormatting sqref="AC104:AE104">
    <cfRule type="cellIs" dxfId="2186" priority="1296" operator="equal">
      <formula>"Completed"</formula>
    </cfRule>
    <cfRule type="cellIs" dxfId="2185" priority="1297" operator="equal">
      <formula>"wip"</formula>
    </cfRule>
  </conditionalFormatting>
  <conditionalFormatting sqref="AC114:AE115">
    <cfRule type="containsText" dxfId="2184" priority="1265" operator="containsText" text="Hold">
      <formula>NOT(ISERROR(SEARCH("Hold",AC114)))</formula>
    </cfRule>
  </conditionalFormatting>
  <conditionalFormatting sqref="AC116:AE116">
    <cfRule type="cellIs" dxfId="2183" priority="1298" operator="equal">
      <formula>"Completed"</formula>
    </cfRule>
    <cfRule type="cellIs" dxfId="2182" priority="1299" operator="equal">
      <formula>"wip"</formula>
    </cfRule>
  </conditionalFormatting>
  <conditionalFormatting sqref="AC118:AE119">
    <cfRule type="cellIs" dxfId="2181" priority="366" operator="equal">
      <formula>"ROW"</formula>
    </cfRule>
    <cfRule type="cellIs" dxfId="2180" priority="365" operator="equal">
      <formula>"HOLD"</formula>
    </cfRule>
    <cfRule type="cellIs" dxfId="2179" priority="364" operator="equal">
      <formula>"completedw"</formula>
    </cfRule>
  </conditionalFormatting>
  <conditionalFormatting sqref="AC121:AE123">
    <cfRule type="cellIs" dxfId="2178" priority="1334" operator="equal">
      <formula>"completedw"</formula>
    </cfRule>
    <cfRule type="cellIs" dxfId="2177" priority="1335" operator="equal">
      <formula>"HOLD"</formula>
    </cfRule>
    <cfRule type="cellIs" dxfId="2176" priority="1336" operator="equal">
      <formula>"ROW"</formula>
    </cfRule>
  </conditionalFormatting>
  <conditionalFormatting sqref="AC126:AE127">
    <cfRule type="containsText" dxfId="2175" priority="632" operator="containsText" text="Hold">
      <formula>NOT(ISERROR(SEARCH("Hold",AC126)))</formula>
    </cfRule>
  </conditionalFormatting>
  <conditionalFormatting sqref="AC128:AE128">
    <cfRule type="cellIs" dxfId="2174" priority="630" operator="equal">
      <formula>"wip"</formula>
    </cfRule>
    <cfRule type="cellIs" dxfId="2173" priority="629" operator="equal">
      <formula>"Completed"</formula>
    </cfRule>
  </conditionalFormatting>
  <conditionalFormatting sqref="AC140:AE140">
    <cfRule type="cellIs" dxfId="2172" priority="1301" operator="equal">
      <formula>"wip"</formula>
    </cfRule>
    <cfRule type="cellIs" dxfId="2171" priority="1300" operator="equal">
      <formula>"Completed"</formula>
    </cfRule>
  </conditionalFormatting>
  <conditionalFormatting sqref="AC150:AE151">
    <cfRule type="containsText" dxfId="2170" priority="1268" operator="containsText" text="Hold">
      <formula>NOT(ISERROR(SEARCH("Hold",AC150)))</formula>
    </cfRule>
  </conditionalFormatting>
  <conditionalFormatting sqref="AC152:AE152">
    <cfRule type="cellIs" dxfId="2169" priority="279" operator="equal">
      <formula>"Completed"</formula>
    </cfRule>
    <cfRule type="cellIs" dxfId="2168" priority="280" operator="equal">
      <formula>"wip"</formula>
    </cfRule>
  </conditionalFormatting>
  <conditionalFormatting sqref="AC163:AE163">
    <cfRule type="cellIs" dxfId="2167" priority="1303" operator="equal">
      <formula>"wip"</formula>
    </cfRule>
    <cfRule type="cellIs" dxfId="2166" priority="1302" operator="equal">
      <formula>"Completed"</formula>
    </cfRule>
  </conditionalFormatting>
  <conditionalFormatting sqref="AC165:AE166">
    <cfRule type="cellIs" dxfId="2165" priority="402" operator="equal">
      <formula>"ROW"</formula>
    </cfRule>
    <cfRule type="cellIs" dxfId="2164" priority="401" operator="equal">
      <formula>"HOLD"</formula>
    </cfRule>
    <cfRule type="cellIs" dxfId="2163" priority="400" operator="equal">
      <formula>"completedw"</formula>
    </cfRule>
  </conditionalFormatting>
  <conditionalFormatting sqref="AC172:AE173">
    <cfRule type="containsText" dxfId="2162" priority="1177" operator="containsText" text="Hold">
      <formula>NOT(ISERROR(SEARCH("Hold",AC172)))</formula>
    </cfRule>
  </conditionalFormatting>
  <conditionalFormatting sqref="AC174:AE174">
    <cfRule type="cellIs" dxfId="2161" priority="1304" operator="equal">
      <formula>"Completed"</formula>
    </cfRule>
    <cfRule type="cellIs" dxfId="2160" priority="1305" operator="equal">
      <formula>"wip"</formula>
    </cfRule>
  </conditionalFormatting>
  <conditionalFormatting sqref="AC183:AE184">
    <cfRule type="containsText" dxfId="2159" priority="820" operator="containsText" text="Hold">
      <formula>NOT(ISERROR(SEARCH("Hold",AC183)))</formula>
    </cfRule>
  </conditionalFormatting>
  <conditionalFormatting sqref="AC194:AE195">
    <cfRule type="containsText" dxfId="2158" priority="194" operator="containsText" text="Hold">
      <formula>NOT(ISERROR(SEARCH("Hold",AC194)))</formula>
    </cfRule>
  </conditionalFormatting>
  <conditionalFormatting sqref="AC196:AE196">
    <cfRule type="cellIs" dxfId="2157" priority="1312" operator="equal">
      <formula>"Completed"</formula>
    </cfRule>
    <cfRule type="cellIs" dxfId="2156" priority="1313" operator="equal">
      <formula>"wip"</formula>
    </cfRule>
  </conditionalFormatting>
  <conditionalFormatting sqref="AC206:AE206">
    <cfRule type="cellIs" dxfId="2155" priority="1314" operator="equal">
      <formula>"Completed"</formula>
    </cfRule>
    <cfRule type="cellIs" dxfId="2154" priority="1315" operator="equal">
      <formula>"wip"</formula>
    </cfRule>
  </conditionalFormatting>
  <conditionalFormatting sqref="AC215:AE216">
    <cfRule type="containsText" dxfId="2153" priority="1161" operator="containsText" text="Hold">
      <formula>NOT(ISERROR(SEARCH("Hold",AC215)))</formula>
    </cfRule>
  </conditionalFormatting>
  <conditionalFormatting sqref="AC217:AE217">
    <cfRule type="cellIs" dxfId="2152" priority="1317" operator="equal">
      <formula>"wip"</formula>
    </cfRule>
    <cfRule type="cellIs" dxfId="2151" priority="1316" operator="equal">
      <formula>"Completed"</formula>
    </cfRule>
  </conditionalFormatting>
  <conditionalFormatting sqref="AC219:AE219">
    <cfRule type="cellIs" dxfId="2150" priority="204" operator="equal">
      <formula>"completedw"</formula>
    </cfRule>
    <cfRule type="cellIs" dxfId="2149" priority="205" operator="equal">
      <formula>"HOLD"</formula>
    </cfRule>
    <cfRule type="cellIs" dxfId="2148" priority="206" operator="equal">
      <formula>"ROW"</formula>
    </cfRule>
  </conditionalFormatting>
  <conditionalFormatting sqref="AC226:AE227">
    <cfRule type="containsText" dxfId="2147" priority="1160" operator="containsText" text="Hold">
      <formula>NOT(ISERROR(SEARCH("Hold",AC226)))</formula>
    </cfRule>
  </conditionalFormatting>
  <conditionalFormatting sqref="AC228:AE228">
    <cfRule type="cellIs" dxfId="2146" priority="1319" operator="equal">
      <formula>"wip"</formula>
    </cfRule>
    <cfRule type="cellIs" dxfId="2145" priority="1318" operator="equal">
      <formula>"Completed"</formula>
    </cfRule>
  </conditionalFormatting>
  <conditionalFormatting sqref="AC237:AE238">
    <cfRule type="containsText" dxfId="2144" priority="1138" operator="containsText" text="Hold">
      <formula>NOT(ISERROR(SEARCH("Hold",AC237)))</formula>
    </cfRule>
  </conditionalFormatting>
  <conditionalFormatting sqref="AC239:AE239">
    <cfRule type="cellIs" dxfId="2143" priority="1320" operator="equal">
      <formula>"Completed"</formula>
    </cfRule>
    <cfRule type="cellIs" dxfId="2142" priority="1321" operator="equal">
      <formula>"wip"</formula>
    </cfRule>
  </conditionalFormatting>
  <conditionalFormatting sqref="AC247:AE248">
    <cfRule type="containsText" dxfId="2141" priority="1137" operator="containsText" text="Hold">
      <formula>NOT(ISERROR(SEARCH("Hold",AC247)))</formula>
    </cfRule>
  </conditionalFormatting>
  <conditionalFormatting sqref="AC249:AE249">
    <cfRule type="cellIs" dxfId="2140" priority="1323" operator="equal">
      <formula>"wip"</formula>
    </cfRule>
    <cfRule type="cellIs" dxfId="2139" priority="1322" operator="equal">
      <formula>"Completed"</formula>
    </cfRule>
  </conditionalFormatting>
  <conditionalFormatting sqref="AC257:AE258">
    <cfRule type="containsText" dxfId="2138" priority="1105" operator="containsText" text="Hold">
      <formula>NOT(ISERROR(SEARCH("Hold",AC257)))</formula>
    </cfRule>
    <cfRule type="cellIs" dxfId="2137" priority="1110" operator="equal">
      <formula>"Completed"</formula>
    </cfRule>
  </conditionalFormatting>
  <conditionalFormatting sqref="AC257:AE259">
    <cfRule type="cellIs" dxfId="2136" priority="1109" operator="equal">
      <formula>"wip"</formula>
    </cfRule>
  </conditionalFormatting>
  <conditionalFormatting sqref="AC259:AE259">
    <cfRule type="cellIs" dxfId="2135" priority="1324" operator="equal">
      <formula>"Completed"</formula>
    </cfRule>
  </conditionalFormatting>
  <conditionalFormatting sqref="AC267:AE268">
    <cfRule type="containsText" dxfId="2134" priority="1099" operator="containsText" text="Hold">
      <formula>NOT(ISERROR(SEARCH("Hold",AC267)))</formula>
    </cfRule>
    <cfRule type="cellIs" dxfId="2133" priority="1104" operator="equal">
      <formula>"Completed"</formula>
    </cfRule>
  </conditionalFormatting>
  <conditionalFormatting sqref="AC267:AE269">
    <cfRule type="cellIs" dxfId="2132" priority="1103" operator="equal">
      <formula>"wip"</formula>
    </cfRule>
  </conditionalFormatting>
  <conditionalFormatting sqref="AC269:AE269">
    <cfRule type="cellIs" dxfId="2131" priority="1410" operator="equal">
      <formula>"Completed"</formula>
    </cfRule>
  </conditionalFormatting>
  <conditionalFormatting sqref="AC271:AE272">
    <cfRule type="cellIs" dxfId="2130" priority="151" operator="equal">
      <formula>"completedw"</formula>
    </cfRule>
    <cfRule type="cellIs" dxfId="2129" priority="152" operator="equal">
      <formula>"HOLD"</formula>
    </cfRule>
    <cfRule type="cellIs" dxfId="2128" priority="153" operator="equal">
      <formula>"ROW"</formula>
    </cfRule>
  </conditionalFormatting>
  <conditionalFormatting sqref="AC278:AE279">
    <cfRule type="cellIs" dxfId="2127" priority="966" operator="equal">
      <formula>"Completed"</formula>
    </cfRule>
    <cfRule type="containsText" dxfId="2126" priority="961" operator="containsText" text="Hold">
      <formula>NOT(ISERROR(SEARCH("Hold",AC278)))</formula>
    </cfRule>
  </conditionalFormatting>
  <conditionalFormatting sqref="AC278:AE280">
    <cfRule type="cellIs" dxfId="2125" priority="965" operator="equal">
      <formula>"wip"</formula>
    </cfRule>
  </conditionalFormatting>
  <conditionalFormatting sqref="AC280:AE280">
    <cfRule type="cellIs" dxfId="2124" priority="1330" operator="equal">
      <formula>"Completed"</formula>
    </cfRule>
  </conditionalFormatting>
  <conditionalFormatting sqref="AC289:AE290">
    <cfRule type="cellIs" dxfId="2123" priority="960" operator="equal">
      <formula>"Completed"</formula>
    </cfRule>
    <cfRule type="containsText" dxfId="2122" priority="955" operator="containsText" text="Hold">
      <formula>NOT(ISERROR(SEARCH("Hold",AC289)))</formula>
    </cfRule>
  </conditionalFormatting>
  <conditionalFormatting sqref="AC289:AE291">
    <cfRule type="cellIs" dxfId="2121" priority="959" operator="equal">
      <formula>"wip"</formula>
    </cfRule>
  </conditionalFormatting>
  <conditionalFormatting sqref="AC291:AE291">
    <cfRule type="cellIs" dxfId="2120" priority="1329" operator="equal">
      <formula>"Completed"</formula>
    </cfRule>
  </conditionalFormatting>
  <conditionalFormatting sqref="AC300:AE301">
    <cfRule type="containsText" dxfId="2119" priority="706" operator="containsText" text="Hold">
      <formula>NOT(ISERROR(SEARCH("Hold",AC300)))</formula>
    </cfRule>
    <cfRule type="cellIs" dxfId="2118" priority="707" operator="equal">
      <formula>"completedw"</formula>
    </cfRule>
    <cfRule type="cellIs" dxfId="2117" priority="708" operator="equal">
      <formula>"HOLD"</formula>
    </cfRule>
    <cfRule type="cellIs" dxfId="2116" priority="710" operator="equal">
      <formula>"wip"</formula>
    </cfRule>
    <cfRule type="cellIs" dxfId="2115" priority="711" operator="equal">
      <formula>"Completed"</formula>
    </cfRule>
    <cfRule type="cellIs" dxfId="2114" priority="709" operator="equal">
      <formula>"ROW"</formula>
    </cfRule>
  </conditionalFormatting>
  <conditionalFormatting sqref="AC302:AE302">
    <cfRule type="cellIs" dxfId="2113" priority="705" operator="equal">
      <formula>"wip"</formula>
    </cfRule>
    <cfRule type="cellIs" dxfId="2112" priority="704" operator="equal">
      <formula>"Completed"</formula>
    </cfRule>
  </conditionalFormatting>
  <conditionalFormatting sqref="AC302:AE305">
    <cfRule type="cellIs" dxfId="2111" priority="702" operator="equal">
      <formula>"HOLD"</formula>
    </cfRule>
    <cfRule type="cellIs" dxfId="2110" priority="701" operator="equal">
      <formula>"completedw"</formula>
    </cfRule>
    <cfRule type="cellIs" dxfId="2109" priority="703" operator="equal">
      <formula>"ROW"</formula>
    </cfRule>
  </conditionalFormatting>
  <conditionalFormatting sqref="AC308:AE312">
    <cfRule type="cellIs" dxfId="2108" priority="655" operator="equal">
      <formula>"ROW"</formula>
    </cfRule>
    <cfRule type="cellIs" dxfId="2107" priority="654" operator="equal">
      <formula>"HOLD"</formula>
    </cfRule>
    <cfRule type="cellIs" dxfId="2106" priority="653" operator="equal">
      <formula>"completedw"</formula>
    </cfRule>
  </conditionalFormatting>
  <conditionalFormatting sqref="AC311:AE312">
    <cfRule type="cellIs" dxfId="2105" priority="656" operator="equal">
      <formula>"wip"</formula>
    </cfRule>
    <cfRule type="containsText" dxfId="2104" priority="652" operator="containsText" text="Hold">
      <formula>NOT(ISERROR(SEARCH("Hold",AC311)))</formula>
    </cfRule>
    <cfRule type="cellIs" dxfId="2103" priority="657" operator="equal">
      <formula>"Completed"</formula>
    </cfRule>
  </conditionalFormatting>
  <conditionalFormatting sqref="AC313:AE313">
    <cfRule type="cellIs" dxfId="2102" priority="649" operator="equal">
      <formula>"ROW"</formula>
    </cfRule>
    <cfRule type="cellIs" dxfId="2101" priority="647" operator="equal">
      <formula>"completedw"</formula>
    </cfRule>
    <cfRule type="cellIs" dxfId="2100" priority="648" operator="equal">
      <formula>"HOLD"</formula>
    </cfRule>
    <cfRule type="cellIs" dxfId="2099" priority="651" operator="equal">
      <formula>"wip"</formula>
    </cfRule>
    <cfRule type="cellIs" dxfId="2098" priority="650" operator="equal">
      <formula>"Completed"</formula>
    </cfRule>
  </conditionalFormatting>
  <conditionalFormatting sqref="AC185:AG185">
    <cfRule type="cellIs" dxfId="2097" priority="1307" operator="equal">
      <formula>"wip"</formula>
    </cfRule>
    <cfRule type="cellIs" dxfId="2096" priority="1306" operator="equal">
      <formula>"Completed"</formula>
    </cfRule>
  </conditionalFormatting>
  <conditionalFormatting sqref="AC267:XFD270">
    <cfRule type="cellIs" dxfId="2095" priority="1102" operator="equal">
      <formula>"ROW"</formula>
    </cfRule>
    <cfRule type="cellIs" dxfId="2094" priority="1101" operator="equal">
      <formula>"HOLD"</formula>
    </cfRule>
    <cfRule type="cellIs" dxfId="2093" priority="1100" operator="equal">
      <formula>"completedw"</formula>
    </cfRule>
  </conditionalFormatting>
  <conditionalFormatting sqref="AD14">
    <cfRule type="containsText" dxfId="2092" priority="50" operator="containsText" text="Hold">
      <formula>NOT(ISERROR(SEARCH("Hold",AD14)))</formula>
    </cfRule>
  </conditionalFormatting>
  <conditionalFormatting sqref="AE38">
    <cfRule type="cellIs" dxfId="2091" priority="1279" operator="equal">
      <formula>"Completed"</formula>
    </cfRule>
    <cfRule type="cellIs" dxfId="2090" priority="1280" operator="equal">
      <formula>"wip"</formula>
    </cfRule>
  </conditionalFormatting>
  <conditionalFormatting sqref="AF183">
    <cfRule type="cellIs" dxfId="2089" priority="1579" operator="equal">
      <formula>"Completed"</formula>
    </cfRule>
    <cfRule type="cellIs" dxfId="2088" priority="1578" operator="equal">
      <formula>"wip"</formula>
    </cfRule>
  </conditionalFormatting>
  <conditionalFormatting sqref="AF306:AG306">
    <cfRule type="cellIs" dxfId="2087" priority="688" operator="equal">
      <formula>"HOLD"</formula>
    </cfRule>
    <cfRule type="cellIs" dxfId="2086" priority="689" operator="equal">
      <formula>"ROW"</formula>
    </cfRule>
    <cfRule type="cellIs" dxfId="2085" priority="687" operator="equal">
      <formula>"completedw"</formula>
    </cfRule>
  </conditionalFormatting>
  <conditionalFormatting sqref="AF253:AK263">
    <cfRule type="cellIs" dxfId="2084" priority="842" operator="equal">
      <formula>"ROW"</formula>
    </cfRule>
    <cfRule type="cellIs" dxfId="2083" priority="841" operator="equal">
      <formula>"HOLD"</formula>
    </cfRule>
    <cfRule type="cellIs" dxfId="2082" priority="840" operator="equal">
      <formula>"completedw"</formula>
    </cfRule>
  </conditionalFormatting>
  <conditionalFormatting sqref="AG184">
    <cfRule type="cellIs" dxfId="2081" priority="1435" operator="equal">
      <formula>"ROW"</formula>
    </cfRule>
    <cfRule type="cellIs" dxfId="2080" priority="1433" operator="equal">
      <formula>"completedw"</formula>
    </cfRule>
    <cfRule type="cellIs" dxfId="2079" priority="1434" operator="equal">
      <formula>"HOLD"</formula>
    </cfRule>
  </conditionalFormatting>
  <conditionalFormatting sqref="AG183:AJ183">
    <cfRule type="cellIs" dxfId="2078" priority="859" operator="equal">
      <formula>"HOLD"</formula>
    </cfRule>
    <cfRule type="cellIs" dxfId="2077" priority="858" operator="equal">
      <formula>"completedw"</formula>
    </cfRule>
    <cfRule type="cellIs" dxfId="2076" priority="860" operator="equal">
      <formula>"ROW"</formula>
    </cfRule>
  </conditionalFormatting>
  <conditionalFormatting sqref="AI114:AK114">
    <cfRule type="cellIs" dxfId="2075" priority="876" operator="equal">
      <formula>"completedw"</formula>
    </cfRule>
    <cfRule type="cellIs" dxfId="2074" priority="878" operator="equal">
      <formula>"ROW"</formula>
    </cfRule>
    <cfRule type="cellIs" dxfId="2073" priority="877" operator="equal">
      <formula>"HOLD"</formula>
    </cfRule>
  </conditionalFormatting>
  <conditionalFormatting sqref="AI126:AK126">
    <cfRule type="cellIs" dxfId="2072" priority="873" operator="equal">
      <formula>"completedw"</formula>
    </cfRule>
    <cfRule type="cellIs" dxfId="2071" priority="874" operator="equal">
      <formula>"HOLD"</formula>
    </cfRule>
    <cfRule type="cellIs" dxfId="2070" priority="875" operator="equal">
      <formula>"ROW"</formula>
    </cfRule>
  </conditionalFormatting>
  <conditionalFormatting sqref="AI138:AK138">
    <cfRule type="cellIs" dxfId="2069" priority="872" operator="equal">
      <formula>"ROW"</formula>
    </cfRule>
    <cfRule type="cellIs" dxfId="2068" priority="870" operator="equal">
      <formula>"completedw"</formula>
    </cfRule>
    <cfRule type="cellIs" dxfId="2067" priority="871" operator="equal">
      <formula>"HOLD"</formula>
    </cfRule>
  </conditionalFormatting>
  <conditionalFormatting sqref="AI150:AK150">
    <cfRule type="cellIs" dxfId="2066" priority="869" operator="equal">
      <formula>"ROW"</formula>
    </cfRule>
    <cfRule type="cellIs" dxfId="2065" priority="868" operator="equal">
      <formula>"HOLD"</formula>
    </cfRule>
    <cfRule type="cellIs" dxfId="2064" priority="867" operator="equal">
      <formula>"completedw"</formula>
    </cfRule>
  </conditionalFormatting>
  <conditionalFormatting sqref="AI161:AK161">
    <cfRule type="cellIs" dxfId="2063" priority="866" operator="equal">
      <formula>"ROW"</formula>
    </cfRule>
    <cfRule type="cellIs" dxfId="2062" priority="865" operator="equal">
      <formula>"HOLD"</formula>
    </cfRule>
    <cfRule type="cellIs" dxfId="2061" priority="864" operator="equal">
      <formula>"completedw"</formula>
    </cfRule>
  </conditionalFormatting>
  <conditionalFormatting sqref="AI172:AK172">
    <cfRule type="cellIs" dxfId="2060" priority="861" operator="equal">
      <formula>"completedw"</formula>
    </cfRule>
    <cfRule type="cellIs" dxfId="2059" priority="862" operator="equal">
      <formula>"HOLD"</formula>
    </cfRule>
    <cfRule type="cellIs" dxfId="2058" priority="863" operator="equal">
      <formula>"ROW"</formula>
    </cfRule>
  </conditionalFormatting>
  <conditionalFormatting sqref="AI194:AK194">
    <cfRule type="cellIs" dxfId="2057" priority="856" operator="equal">
      <formula>"HOLD"</formula>
    </cfRule>
    <cfRule type="cellIs" dxfId="2056" priority="857" operator="equal">
      <formula>"ROW"</formula>
    </cfRule>
    <cfRule type="cellIs" dxfId="2055" priority="855" operator="equal">
      <formula>"completedw"</formula>
    </cfRule>
  </conditionalFormatting>
  <conditionalFormatting sqref="AI215:AK215">
    <cfRule type="cellIs" dxfId="2054" priority="852" operator="equal">
      <formula>"completedw"</formula>
    </cfRule>
    <cfRule type="cellIs" dxfId="2053" priority="853" operator="equal">
      <formula>"HOLD"</formula>
    </cfRule>
    <cfRule type="cellIs" dxfId="2052" priority="854" operator="equal">
      <formula>"ROW"</formula>
    </cfRule>
  </conditionalFormatting>
  <conditionalFormatting sqref="AI226:AK226">
    <cfRule type="cellIs" dxfId="2051" priority="851" operator="equal">
      <formula>"ROW"</formula>
    </cfRule>
    <cfRule type="cellIs" dxfId="2050" priority="850" operator="equal">
      <formula>"HOLD"</formula>
    </cfRule>
    <cfRule type="cellIs" dxfId="2049" priority="849" operator="equal">
      <formula>"completedw"</formula>
    </cfRule>
  </conditionalFormatting>
  <conditionalFormatting sqref="AI237:AK237">
    <cfRule type="cellIs" dxfId="2048" priority="846" operator="equal">
      <formula>"completedw"</formula>
    </cfRule>
    <cfRule type="cellIs" dxfId="2047" priority="847" operator="equal">
      <formula>"HOLD"</formula>
    </cfRule>
    <cfRule type="cellIs" dxfId="2046" priority="848" operator="equal">
      <formula>"ROW"</formula>
    </cfRule>
  </conditionalFormatting>
  <conditionalFormatting sqref="AI247:AK247">
    <cfRule type="cellIs" dxfId="2045" priority="845" operator="equal">
      <formula>"ROW"</formula>
    </cfRule>
    <cfRule type="cellIs" dxfId="2044" priority="844" operator="equal">
      <formula>"HOLD"</formula>
    </cfRule>
    <cfRule type="cellIs" dxfId="2043" priority="843"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X5"/>
  <sheetViews>
    <sheetView topLeftCell="B1" workbookViewId="0">
      <selection activeCell="B3" sqref="B3:B5"/>
    </sheetView>
  </sheetViews>
  <sheetFormatPr defaultRowHeight="14.5" x14ac:dyDescent="0.35"/>
  <cols>
    <col min="2" max="2" width="11.54296875" bestFit="1" customWidth="1"/>
    <col min="3" max="3" width="12.1796875" bestFit="1" customWidth="1"/>
    <col min="4" max="4" width="17.54296875" customWidth="1"/>
  </cols>
  <sheetData>
    <row r="1" spans="2:24" ht="15" thickBot="1" x14ac:dyDescent="0.4"/>
    <row r="2" spans="2:24" ht="23" customHeight="1" x14ac:dyDescent="0.35">
      <c r="B2" s="555" t="s">
        <v>567</v>
      </c>
      <c r="C2" s="556" t="s">
        <v>568</v>
      </c>
      <c r="D2" s="556" t="s">
        <v>818</v>
      </c>
      <c r="E2" s="955" t="s">
        <v>811</v>
      </c>
      <c r="F2" s="955"/>
      <c r="G2" s="955" t="s">
        <v>812</v>
      </c>
      <c r="H2" s="955"/>
      <c r="I2" s="955" t="s">
        <v>813</v>
      </c>
      <c r="J2" s="955"/>
      <c r="K2" s="955" t="s">
        <v>814</v>
      </c>
      <c r="L2" s="955"/>
      <c r="M2" s="955" t="s">
        <v>815</v>
      </c>
      <c r="N2" s="955"/>
      <c r="O2" s="955" t="s">
        <v>816</v>
      </c>
      <c r="P2" s="955"/>
      <c r="Q2" s="955" t="s">
        <v>817</v>
      </c>
      <c r="R2" s="955"/>
      <c r="S2" s="955" t="s">
        <v>534</v>
      </c>
      <c r="T2" s="955"/>
      <c r="U2" s="955" t="s">
        <v>556</v>
      </c>
      <c r="V2" s="955"/>
      <c r="W2" s="955" t="s">
        <v>843</v>
      </c>
      <c r="X2" s="956"/>
    </row>
    <row r="3" spans="2:24" ht="58" customHeight="1" x14ac:dyDescent="0.35">
      <c r="B3" s="957" t="s">
        <v>821</v>
      </c>
      <c r="C3" s="959" t="s">
        <v>822</v>
      </c>
      <c r="D3" s="961" t="s">
        <v>823</v>
      </c>
      <c r="E3" s="554" t="s">
        <v>295</v>
      </c>
      <c r="F3" s="553" t="s">
        <v>296</v>
      </c>
      <c r="G3" s="554" t="s">
        <v>295</v>
      </c>
      <c r="H3" s="553" t="s">
        <v>296</v>
      </c>
      <c r="I3" s="554" t="s">
        <v>295</v>
      </c>
      <c r="J3" s="553" t="s">
        <v>296</v>
      </c>
      <c r="K3" s="554" t="s">
        <v>295</v>
      </c>
      <c r="L3" s="553" t="s">
        <v>296</v>
      </c>
      <c r="M3" s="554" t="s">
        <v>295</v>
      </c>
      <c r="N3" s="553" t="s">
        <v>296</v>
      </c>
      <c r="O3" s="554" t="s">
        <v>295</v>
      </c>
      <c r="P3" s="553" t="s">
        <v>296</v>
      </c>
      <c r="Q3" s="554" t="s">
        <v>295</v>
      </c>
      <c r="R3" s="553" t="s">
        <v>296</v>
      </c>
      <c r="S3" s="554" t="s">
        <v>295</v>
      </c>
      <c r="T3" s="553" t="s">
        <v>296</v>
      </c>
      <c r="U3" s="554" t="s">
        <v>295</v>
      </c>
      <c r="V3" s="553" t="s">
        <v>296</v>
      </c>
      <c r="W3" s="554" t="s">
        <v>295</v>
      </c>
      <c r="X3" s="557" t="s">
        <v>296</v>
      </c>
    </row>
    <row r="4" spans="2:24" x14ac:dyDescent="0.35">
      <c r="B4" s="957"/>
      <c r="C4" s="959"/>
      <c r="D4" s="961"/>
      <c r="E4" s="554" t="s">
        <v>819</v>
      </c>
      <c r="F4" s="553" t="s">
        <v>820</v>
      </c>
      <c r="G4" s="554" t="s">
        <v>819</v>
      </c>
      <c r="H4" s="553" t="s">
        <v>820</v>
      </c>
      <c r="I4" s="554" t="s">
        <v>819</v>
      </c>
      <c r="J4" s="553" t="s">
        <v>820</v>
      </c>
      <c r="K4" s="554" t="s">
        <v>819</v>
      </c>
      <c r="L4" s="553" t="s">
        <v>820</v>
      </c>
      <c r="M4" s="554" t="s">
        <v>819</v>
      </c>
      <c r="N4" s="553" t="s">
        <v>820</v>
      </c>
      <c r="O4" s="554" t="s">
        <v>819</v>
      </c>
      <c r="P4" s="553" t="s">
        <v>820</v>
      </c>
      <c r="Q4" s="554" t="s">
        <v>819</v>
      </c>
      <c r="R4" s="553" t="s">
        <v>820</v>
      </c>
      <c r="S4" s="554" t="s">
        <v>819</v>
      </c>
      <c r="T4" s="553" t="s">
        <v>820</v>
      </c>
      <c r="U4" s="554" t="s">
        <v>819</v>
      </c>
      <c r="V4" s="553" t="s">
        <v>820</v>
      </c>
      <c r="W4" s="554" t="s">
        <v>819</v>
      </c>
      <c r="X4" s="557" t="s">
        <v>820</v>
      </c>
    </row>
    <row r="5" spans="2:24" ht="36.5" customHeight="1" thickBot="1" x14ac:dyDescent="0.4">
      <c r="B5" s="958"/>
      <c r="C5" s="960"/>
      <c r="D5" s="962"/>
      <c r="E5" s="558">
        <v>1352</v>
      </c>
      <c r="F5" s="559">
        <v>698</v>
      </c>
      <c r="G5" s="558">
        <v>1742</v>
      </c>
      <c r="H5" s="559">
        <v>922</v>
      </c>
      <c r="I5" s="558">
        <v>1188</v>
      </c>
      <c r="J5" s="559">
        <v>641</v>
      </c>
      <c r="K5" s="558">
        <v>752</v>
      </c>
      <c r="L5" s="559">
        <v>379</v>
      </c>
      <c r="M5" s="558">
        <v>770</v>
      </c>
      <c r="N5" s="559">
        <v>435</v>
      </c>
      <c r="O5" s="558">
        <v>2414</v>
      </c>
      <c r="P5" s="559">
        <v>1533</v>
      </c>
      <c r="Q5" s="558">
        <v>2482</v>
      </c>
      <c r="R5" s="559">
        <v>1491</v>
      </c>
      <c r="S5" s="558">
        <v>3021</v>
      </c>
      <c r="T5" s="559">
        <v>1502</v>
      </c>
      <c r="U5" s="558">
        <v>3205</v>
      </c>
      <c r="V5" s="559">
        <v>2344</v>
      </c>
      <c r="W5" s="558">
        <v>2616</v>
      </c>
      <c r="X5" s="560">
        <v>2039</v>
      </c>
    </row>
  </sheetData>
  <mergeCells count="13">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9" width="17.453125" style="4" customWidth="1"/>
    <col min="10" max="10" width="18.08984375" style="39" hidden="1" customWidth="1"/>
    <col min="11" max="11" width="13.26953125" style="39" hidden="1" customWidth="1"/>
    <col min="12" max="12" width="13.1796875" style="39" hidden="1" customWidth="1"/>
    <col min="13" max="13" width="11.7265625" style="39" hidden="1" customWidth="1"/>
    <col min="14" max="14" width="11.81640625" style="39" hidden="1" customWidth="1"/>
    <col min="15" max="15" width="12.7265625" style="39" hidden="1" customWidth="1"/>
    <col min="16" max="16" width="17" style="39" hidden="1" customWidth="1"/>
    <col min="17" max="17" width="11.81640625" style="39" hidden="1" customWidth="1"/>
    <col min="18" max="18" width="17.54296875" style="40" hidden="1" customWidth="1"/>
    <col min="19" max="19" width="17.54296875" style="40" customWidth="1"/>
    <col min="20" max="20" width="11.453125" style="41" customWidth="1"/>
    <col min="21" max="21" width="19.453125" style="1" customWidth="1"/>
    <col min="22" max="22" width="12.453125" style="2" customWidth="1"/>
    <col min="23" max="23" width="15" style="2" hidden="1" customWidth="1"/>
    <col min="24" max="24" width="16.1796875" style="2" hidden="1" customWidth="1"/>
    <col min="25" max="25" width="14.54296875" style="2" hidden="1" customWidth="1"/>
    <col min="26" max="26" width="16.7265625" style="2" customWidth="1"/>
    <col min="27" max="27" width="43.26953125" style="3" hidden="1" customWidth="1"/>
    <col min="28" max="28" width="9.26953125" style="4" hidden="1" customWidth="1"/>
    <col min="29" max="29" width="10.08984375" style="5" bestFit="1" customWidth="1"/>
    <col min="30" max="16384" width="9.1796875" style="5"/>
  </cols>
  <sheetData>
    <row r="1" spans="2:28" ht="35.5" hidden="1" customHeight="1" x14ac:dyDescent="0.35">
      <c r="B1" s="778" t="s">
        <v>0</v>
      </c>
      <c r="C1" s="779"/>
      <c r="D1" s="779"/>
      <c r="E1" s="779"/>
      <c r="F1" s="779"/>
      <c r="G1" s="779"/>
      <c r="H1" s="779"/>
      <c r="I1" s="779"/>
      <c r="J1" s="779"/>
      <c r="K1" s="779"/>
      <c r="L1" s="779"/>
      <c r="M1" s="779"/>
      <c r="N1" s="779"/>
      <c r="O1" s="779"/>
      <c r="P1" s="779"/>
      <c r="Q1" s="779"/>
      <c r="R1" s="779"/>
      <c r="S1" s="779"/>
      <c r="T1" s="780"/>
      <c r="U1" s="159"/>
      <c r="V1" s="160"/>
      <c r="W1" s="160"/>
      <c r="X1" s="160"/>
      <c r="Y1" s="160"/>
      <c r="Z1" s="160"/>
      <c r="AA1" s="161"/>
    </row>
    <row r="2" spans="2:28" ht="19.5" hidden="1" customHeight="1" x14ac:dyDescent="0.35">
      <c r="B2" s="775" t="s">
        <v>1</v>
      </c>
      <c r="C2" s="776"/>
      <c r="D2" s="776"/>
      <c r="E2" s="776"/>
      <c r="F2" s="776"/>
      <c r="G2" s="776"/>
      <c r="H2" s="776"/>
      <c r="I2" s="776"/>
      <c r="J2" s="776"/>
      <c r="K2" s="776"/>
      <c r="L2" s="776"/>
      <c r="M2" s="776"/>
      <c r="N2" s="776"/>
      <c r="O2" s="776"/>
      <c r="P2" s="776"/>
      <c r="Q2" s="776"/>
      <c r="R2" s="776"/>
      <c r="S2" s="776"/>
      <c r="T2" s="777"/>
      <c r="U2" s="2"/>
      <c r="AA2" s="162"/>
    </row>
    <row r="3" spans="2:28" ht="19.5" hidden="1" customHeight="1" x14ac:dyDescent="0.35">
      <c r="B3" s="775" t="s">
        <v>2</v>
      </c>
      <c r="C3" s="776"/>
      <c r="D3" s="776"/>
      <c r="E3" s="776"/>
      <c r="F3" s="776"/>
      <c r="G3" s="776"/>
      <c r="H3" s="776"/>
      <c r="I3" s="776"/>
      <c r="J3" s="777"/>
      <c r="K3" s="775" t="s">
        <v>3</v>
      </c>
      <c r="L3" s="776"/>
      <c r="M3" s="776"/>
      <c r="N3" s="777"/>
      <c r="O3" s="776" t="s">
        <v>498</v>
      </c>
      <c r="P3" s="776"/>
      <c r="Q3" s="776"/>
      <c r="R3" s="776"/>
      <c r="S3" s="776"/>
      <c r="T3" s="777"/>
      <c r="U3" s="4"/>
      <c r="AA3" s="162"/>
    </row>
    <row r="4" spans="2:28" ht="19.5" hidden="1" customHeight="1" x14ac:dyDescent="0.35">
      <c r="B4" s="772" t="s">
        <v>4</v>
      </c>
      <c r="C4" s="773"/>
      <c r="D4" s="773"/>
      <c r="E4" s="773"/>
      <c r="F4" s="773"/>
      <c r="G4" s="773"/>
      <c r="H4" s="773"/>
      <c r="I4" s="773"/>
      <c r="J4" s="774"/>
      <c r="K4" s="775" t="s">
        <v>5</v>
      </c>
      <c r="L4" s="776"/>
      <c r="M4" s="776"/>
      <c r="N4" s="777"/>
      <c r="O4" s="776" t="s">
        <v>6</v>
      </c>
      <c r="P4" s="776"/>
      <c r="Q4" s="776"/>
      <c r="R4" s="776"/>
      <c r="S4" s="776"/>
      <c r="T4" s="777"/>
      <c r="U4" s="4"/>
      <c r="V4" s="2">
        <f>458+94.23+9.48</f>
        <v>561.71</v>
      </c>
      <c r="AA4" s="162"/>
    </row>
    <row r="5" spans="2:28" s="9" customFormat="1" ht="22.5" hidden="1" customHeight="1" x14ac:dyDescent="0.35">
      <c r="B5" s="6" t="s">
        <v>7</v>
      </c>
      <c r="C5" s="781" t="s">
        <v>8</v>
      </c>
      <c r="D5" s="781"/>
      <c r="E5" s="782" t="s">
        <v>9</v>
      </c>
      <c r="F5" s="783"/>
      <c r="G5" s="7" t="s">
        <v>10</v>
      </c>
      <c r="H5" s="7"/>
      <c r="I5" s="7"/>
      <c r="J5" s="7" t="s">
        <v>11</v>
      </c>
      <c r="K5" s="8" t="s">
        <v>12</v>
      </c>
      <c r="L5" s="8" t="s">
        <v>13</v>
      </c>
      <c r="M5" s="7" t="s">
        <v>14</v>
      </c>
      <c r="N5" s="8" t="s">
        <v>15</v>
      </c>
      <c r="O5" s="784" t="s">
        <v>16</v>
      </c>
      <c r="P5" s="785"/>
      <c r="Q5" s="785"/>
      <c r="R5" s="785"/>
      <c r="S5" s="785"/>
      <c r="T5" s="786"/>
      <c r="U5" s="172"/>
      <c r="AA5" s="163"/>
      <c r="AB5" s="10"/>
    </row>
    <row r="6" spans="2:28" s="15" customFormat="1" ht="24.75" hidden="1" customHeight="1" x14ac:dyDescent="0.35">
      <c r="B6" s="11">
        <v>1</v>
      </c>
      <c r="C6" s="724" t="s">
        <v>17</v>
      </c>
      <c r="D6" s="724"/>
      <c r="E6" s="725" t="s">
        <v>18</v>
      </c>
      <c r="F6" s="726"/>
      <c r="G6" s="12">
        <v>136.70500000000001</v>
      </c>
      <c r="H6" s="12"/>
      <c r="I6" s="12"/>
      <c r="J6" s="13">
        <v>126</v>
      </c>
      <c r="K6" s="14">
        <f>87.055+32.269+7</f>
        <v>126.32400000000001</v>
      </c>
      <c r="L6" s="70">
        <f>G6-K6</f>
        <v>10.381</v>
      </c>
      <c r="M6" s="13">
        <f>17.381-7</f>
        <v>10.381</v>
      </c>
      <c r="N6" s="14"/>
      <c r="O6" s="748"/>
      <c r="P6" s="749"/>
      <c r="Q6" s="749"/>
      <c r="R6" s="749"/>
      <c r="S6" s="749"/>
      <c r="T6" s="750"/>
      <c r="U6" s="173"/>
      <c r="AA6" s="164"/>
      <c r="AB6" s="16"/>
    </row>
    <row r="7" spans="2:28" s="15" customFormat="1" ht="22.5" hidden="1" customHeight="1" x14ac:dyDescent="0.35">
      <c r="B7" s="17">
        <v>2</v>
      </c>
      <c r="C7" s="787" t="s">
        <v>283</v>
      </c>
      <c r="D7" s="787"/>
      <c r="E7" s="757" t="s">
        <v>18</v>
      </c>
      <c r="F7" s="758"/>
      <c r="G7" s="18">
        <v>136.70500000000001</v>
      </c>
      <c r="H7" s="18"/>
      <c r="I7" s="18"/>
      <c r="J7" s="19">
        <v>126</v>
      </c>
      <c r="K7" s="71">
        <f>69.41+32.269+7</f>
        <v>108.679</v>
      </c>
      <c r="L7" s="71">
        <f>G7-K7</f>
        <v>28.02600000000001</v>
      </c>
      <c r="M7" s="19"/>
      <c r="N7" s="18"/>
      <c r="O7" s="759"/>
      <c r="P7" s="760"/>
      <c r="Q7" s="760"/>
      <c r="R7" s="760"/>
      <c r="S7" s="760"/>
      <c r="T7" s="761"/>
      <c r="U7" s="173"/>
      <c r="AA7" s="164"/>
      <c r="AB7" s="16"/>
    </row>
    <row r="8" spans="2:28" s="15" customFormat="1" ht="22.5" hidden="1" customHeight="1" x14ac:dyDescent="0.35">
      <c r="B8" s="20">
        <v>3</v>
      </c>
      <c r="C8" s="762" t="s">
        <v>19</v>
      </c>
      <c r="D8" s="763"/>
      <c r="E8" s="764" t="s">
        <v>20</v>
      </c>
      <c r="F8" s="765"/>
      <c r="G8" s="21">
        <v>34</v>
      </c>
      <c r="H8" s="21"/>
      <c r="I8" s="21"/>
      <c r="J8" s="22">
        <v>34</v>
      </c>
      <c r="K8" s="21"/>
      <c r="L8" s="23"/>
      <c r="M8" s="22"/>
      <c r="N8" s="21"/>
      <c r="O8" s="766"/>
      <c r="P8" s="767"/>
      <c r="Q8" s="767"/>
      <c r="R8" s="767"/>
      <c r="S8" s="767"/>
      <c r="T8" s="768"/>
      <c r="U8" s="173"/>
      <c r="AA8" s="164"/>
      <c r="AB8" s="16"/>
    </row>
    <row r="9" spans="2:28" s="15" customFormat="1" ht="22.5" hidden="1" customHeight="1" x14ac:dyDescent="0.35">
      <c r="B9" s="721">
        <v>4</v>
      </c>
      <c r="C9" s="724" t="s">
        <v>21</v>
      </c>
      <c r="D9" s="724"/>
      <c r="E9" s="725" t="s">
        <v>20</v>
      </c>
      <c r="F9" s="726"/>
      <c r="G9" s="12">
        <v>371</v>
      </c>
      <c r="H9" s="12"/>
      <c r="I9" s="12"/>
      <c r="J9" s="13">
        <v>165</v>
      </c>
      <c r="K9" s="12">
        <f>V27</f>
        <v>355</v>
      </c>
      <c r="L9" s="12">
        <f>G9-K9</f>
        <v>16</v>
      </c>
      <c r="M9" s="13"/>
      <c r="N9" s="12">
        <f>COUNTIF($V$28:$V$1176, "WIP")</f>
        <v>0</v>
      </c>
      <c r="O9" s="748"/>
      <c r="P9" s="749"/>
      <c r="Q9" s="749"/>
      <c r="R9" s="749"/>
      <c r="S9" s="749"/>
      <c r="T9" s="750"/>
      <c r="U9" s="173"/>
      <c r="V9" s="174"/>
      <c r="X9" s="174"/>
      <c r="AA9" s="164"/>
      <c r="AB9" s="16"/>
    </row>
    <row r="10" spans="2:28" s="15" customFormat="1" ht="22.5" hidden="1" customHeight="1" x14ac:dyDescent="0.35">
      <c r="B10" s="722"/>
      <c r="C10" s="730" t="s">
        <v>22</v>
      </c>
      <c r="D10" s="730"/>
      <c r="E10" s="731" t="s">
        <v>20</v>
      </c>
      <c r="F10" s="732"/>
      <c r="G10" s="24"/>
      <c r="H10" s="24"/>
      <c r="I10" s="24"/>
      <c r="J10" s="19"/>
      <c r="K10" s="24">
        <v>13</v>
      </c>
      <c r="L10" s="24"/>
      <c r="M10" s="24"/>
      <c r="N10" s="24"/>
      <c r="O10" s="751"/>
      <c r="P10" s="752"/>
      <c r="Q10" s="752"/>
      <c r="R10" s="752"/>
      <c r="S10" s="752"/>
      <c r="T10" s="753"/>
      <c r="U10" s="173"/>
      <c r="AA10" s="164"/>
      <c r="AB10" s="16"/>
    </row>
    <row r="11" spans="2:28" s="15" customFormat="1" ht="22.5" hidden="1" customHeight="1" x14ac:dyDescent="0.35">
      <c r="B11" s="723"/>
      <c r="C11" s="715" t="s">
        <v>23</v>
      </c>
      <c r="D11" s="715"/>
      <c r="E11" s="716" t="s">
        <v>20</v>
      </c>
      <c r="F11" s="717"/>
      <c r="G11" s="25"/>
      <c r="H11" s="25"/>
      <c r="I11" s="25"/>
      <c r="J11" s="22"/>
      <c r="K11" s="25"/>
      <c r="L11" s="25"/>
      <c r="M11" s="25"/>
      <c r="N11" s="25"/>
      <c r="O11" s="754"/>
      <c r="P11" s="755"/>
      <c r="Q11" s="755"/>
      <c r="R11" s="755"/>
      <c r="S11" s="755"/>
      <c r="T11" s="756"/>
      <c r="U11" s="173"/>
      <c r="AA11" s="164"/>
      <c r="AB11" s="16"/>
    </row>
    <row r="12" spans="2:28" s="15" customFormat="1" ht="22.5" hidden="1" customHeight="1" x14ac:dyDescent="0.35">
      <c r="B12" s="26">
        <v>5</v>
      </c>
      <c r="C12" s="742" t="s">
        <v>24</v>
      </c>
      <c r="D12" s="742"/>
      <c r="E12" s="743" t="s">
        <v>20</v>
      </c>
      <c r="F12" s="744"/>
      <c r="G12" s="27">
        <v>346</v>
      </c>
      <c r="H12" s="27"/>
      <c r="I12" s="27"/>
      <c r="J12" s="28"/>
      <c r="K12" s="29">
        <v>94</v>
      </c>
      <c r="L12" s="27">
        <f>G12-K12</f>
        <v>252</v>
      </c>
      <c r="M12" s="28"/>
      <c r="N12" s="27"/>
      <c r="O12" s="745"/>
      <c r="P12" s="746"/>
      <c r="Q12" s="746"/>
      <c r="R12" s="746"/>
      <c r="S12" s="746"/>
      <c r="T12" s="747"/>
      <c r="U12" s="173"/>
      <c r="AA12" s="164"/>
      <c r="AB12" s="16"/>
    </row>
    <row r="13" spans="2:28" s="15" customFormat="1" ht="22.5" hidden="1" customHeight="1" x14ac:dyDescent="0.35">
      <c r="B13" s="721">
        <v>6</v>
      </c>
      <c r="C13" s="724" t="s">
        <v>25</v>
      </c>
      <c r="D13" s="724"/>
      <c r="E13" s="725" t="s">
        <v>20</v>
      </c>
      <c r="F13" s="726"/>
      <c r="G13" s="30">
        <f>G9</f>
        <v>371</v>
      </c>
      <c r="H13" s="30"/>
      <c r="I13" s="30"/>
      <c r="J13" s="13">
        <v>98</v>
      </c>
      <c r="K13" s="31">
        <f>'Erection Compiled'!I5</f>
        <v>299</v>
      </c>
      <c r="L13" s="13">
        <f>G13-K13</f>
        <v>72</v>
      </c>
      <c r="M13" s="13"/>
      <c r="N13" s="12">
        <f>COUNTIF('Erection Compiled'!I6:I394,"WIP")</f>
        <v>0</v>
      </c>
      <c r="O13" s="727"/>
      <c r="P13" s="728"/>
      <c r="Q13" s="728"/>
      <c r="R13" s="728"/>
      <c r="S13" s="728"/>
      <c r="T13" s="729"/>
      <c r="U13" s="16"/>
      <c r="V13" s="173"/>
      <c r="W13" s="173"/>
      <c r="X13" s="173"/>
      <c r="Y13" s="173"/>
      <c r="Z13" s="173"/>
      <c r="AA13" s="164"/>
      <c r="AB13" s="16"/>
    </row>
    <row r="14" spans="2:28" s="15" customFormat="1" ht="22.5" hidden="1" customHeight="1" x14ac:dyDescent="0.35">
      <c r="B14" s="722"/>
      <c r="C14" s="730" t="s">
        <v>22</v>
      </c>
      <c r="D14" s="730"/>
      <c r="E14" s="731" t="s">
        <v>20</v>
      </c>
      <c r="F14" s="732"/>
      <c r="G14" s="32"/>
      <c r="H14" s="32"/>
      <c r="I14" s="32"/>
      <c r="J14" s="19"/>
      <c r="K14" s="33">
        <v>4</v>
      </c>
      <c r="L14" s="34"/>
      <c r="M14" s="34"/>
      <c r="N14" s="24"/>
      <c r="O14" s="733"/>
      <c r="P14" s="734"/>
      <c r="Q14" s="734"/>
      <c r="R14" s="734"/>
      <c r="S14" s="734"/>
      <c r="T14" s="735"/>
      <c r="U14" s="16"/>
      <c r="V14" s="173"/>
      <c r="W14" s="173"/>
      <c r="X14" s="173"/>
      <c r="Y14" s="173"/>
      <c r="Z14" s="173"/>
      <c r="AA14" s="164"/>
      <c r="AB14" s="16"/>
    </row>
    <row r="15" spans="2:28" s="15" customFormat="1" ht="22.5" hidden="1" customHeight="1" x14ac:dyDescent="0.35">
      <c r="B15" s="723"/>
      <c r="C15" s="715" t="s">
        <v>23</v>
      </c>
      <c r="D15" s="715"/>
      <c r="E15" s="716" t="s">
        <v>20</v>
      </c>
      <c r="F15" s="717"/>
      <c r="G15" s="35"/>
      <c r="H15" s="35"/>
      <c r="I15" s="35"/>
      <c r="J15" s="22"/>
      <c r="K15" s="36"/>
      <c r="L15" s="37"/>
      <c r="M15" s="37"/>
      <c r="N15" s="25"/>
      <c r="O15" s="718"/>
      <c r="P15" s="719"/>
      <c r="Q15" s="719"/>
      <c r="R15" s="719"/>
      <c r="S15" s="719"/>
      <c r="T15" s="720"/>
      <c r="U15" s="16"/>
      <c r="V15" s="173"/>
      <c r="W15" s="173"/>
      <c r="X15" s="173"/>
      <c r="Y15" s="173"/>
      <c r="Z15" s="173"/>
      <c r="AA15" s="164"/>
      <c r="AB15" s="16"/>
    </row>
    <row r="16" spans="2:28" s="15" customFormat="1" ht="22.5" hidden="1" customHeight="1" x14ac:dyDescent="0.35">
      <c r="B16" s="721">
        <v>7</v>
      </c>
      <c r="C16" s="724" t="s">
        <v>26</v>
      </c>
      <c r="D16" s="724"/>
      <c r="E16" s="725" t="s">
        <v>20</v>
      </c>
      <c r="F16" s="726"/>
      <c r="G16" s="30">
        <f>G7</f>
        <v>136.70500000000001</v>
      </c>
      <c r="H16" s="30"/>
      <c r="I16" s="30"/>
      <c r="J16" s="13">
        <v>0</v>
      </c>
      <c r="K16" s="13">
        <v>0</v>
      </c>
      <c r="L16" s="13">
        <f>G16-K16</f>
        <v>136.70500000000001</v>
      </c>
      <c r="M16" s="13"/>
      <c r="N16" s="12"/>
      <c r="O16" s="727"/>
      <c r="P16" s="728"/>
      <c r="Q16" s="728"/>
      <c r="R16" s="728"/>
      <c r="S16" s="728"/>
      <c r="T16" s="729"/>
      <c r="U16" s="16"/>
      <c r="V16" s="173"/>
      <c r="W16" s="173"/>
      <c r="X16" s="173"/>
      <c r="Y16" s="173"/>
      <c r="Z16" s="173"/>
      <c r="AA16" s="164"/>
      <c r="AB16" s="16"/>
    </row>
    <row r="17" spans="2:29" s="15" customFormat="1" ht="22.5" hidden="1" customHeight="1" x14ac:dyDescent="0.35">
      <c r="B17" s="722"/>
      <c r="C17" s="730" t="s">
        <v>22</v>
      </c>
      <c r="D17" s="730"/>
      <c r="E17" s="731" t="s">
        <v>20</v>
      </c>
      <c r="F17" s="732"/>
      <c r="G17" s="32"/>
      <c r="H17" s="32"/>
      <c r="I17" s="32"/>
      <c r="J17" s="19"/>
      <c r="K17" s="34"/>
      <c r="L17" s="34"/>
      <c r="M17" s="34"/>
      <c r="N17" s="24"/>
      <c r="O17" s="733"/>
      <c r="P17" s="734"/>
      <c r="Q17" s="734"/>
      <c r="R17" s="734"/>
      <c r="S17" s="734"/>
      <c r="T17" s="735"/>
      <c r="U17" s="16"/>
      <c r="V17" s="173"/>
      <c r="W17" s="173"/>
      <c r="X17" s="173"/>
      <c r="Y17" s="173"/>
      <c r="Z17" s="173"/>
      <c r="AA17" s="164"/>
      <c r="AB17" s="16"/>
    </row>
    <row r="18" spans="2:29" s="15" customFormat="1" ht="22.5" hidden="1" customHeight="1" x14ac:dyDescent="0.35">
      <c r="B18" s="723"/>
      <c r="C18" s="715" t="s">
        <v>23</v>
      </c>
      <c r="D18" s="715"/>
      <c r="E18" s="716" t="s">
        <v>20</v>
      </c>
      <c r="F18" s="717"/>
      <c r="G18" s="35"/>
      <c r="H18" s="35"/>
      <c r="I18" s="35"/>
      <c r="J18" s="22"/>
      <c r="K18" s="37"/>
      <c r="L18" s="37"/>
      <c r="M18" s="37"/>
      <c r="N18" s="37"/>
      <c r="O18" s="718"/>
      <c r="P18" s="719"/>
      <c r="Q18" s="719"/>
      <c r="R18" s="719"/>
      <c r="S18" s="719"/>
      <c r="T18" s="720"/>
      <c r="U18" s="16"/>
      <c r="V18" s="173"/>
      <c r="W18" s="173"/>
      <c r="X18" s="173"/>
      <c r="Y18" s="173"/>
      <c r="Z18" s="173"/>
      <c r="AA18" s="164"/>
      <c r="AB18" s="16"/>
    </row>
    <row r="19" spans="2:29" ht="6" hidden="1" customHeight="1" x14ac:dyDescent="0.35">
      <c r="B19" s="165"/>
      <c r="AA19" s="162"/>
    </row>
    <row r="20" spans="2:29" ht="74.25" hidden="1" customHeight="1" x14ac:dyDescent="0.35">
      <c r="B20" s="736" t="s">
        <v>417</v>
      </c>
      <c r="C20" s="737"/>
      <c r="D20" s="737"/>
      <c r="E20" s="737"/>
      <c r="F20" s="737"/>
      <c r="G20" s="737"/>
      <c r="H20" s="737"/>
      <c r="I20" s="737"/>
      <c r="J20" s="737"/>
      <c r="K20" s="737"/>
      <c r="L20" s="737"/>
      <c r="M20" s="737"/>
      <c r="N20" s="737"/>
      <c r="O20" s="737"/>
      <c r="P20" s="737"/>
      <c r="Q20" s="737"/>
      <c r="R20" s="737"/>
      <c r="S20" s="737"/>
      <c r="T20" s="738"/>
      <c r="AA20" s="162"/>
    </row>
    <row r="21" spans="2:29" ht="79.5" hidden="1" customHeight="1" x14ac:dyDescent="0.35">
      <c r="B21" s="739" t="s">
        <v>282</v>
      </c>
      <c r="C21" s="740"/>
      <c r="D21" s="740"/>
      <c r="E21" s="740"/>
      <c r="F21" s="740"/>
      <c r="G21" s="740"/>
      <c r="H21" s="740"/>
      <c r="I21" s="740"/>
      <c r="J21" s="740"/>
      <c r="K21" s="740"/>
      <c r="L21" s="740"/>
      <c r="M21" s="740"/>
      <c r="N21" s="740"/>
      <c r="O21" s="740"/>
      <c r="P21" s="740"/>
      <c r="Q21" s="740"/>
      <c r="R21" s="740"/>
      <c r="S21" s="740"/>
      <c r="T21" s="741"/>
      <c r="W21" s="175"/>
      <c r="X21" s="176"/>
      <c r="Y21" s="176"/>
      <c r="Z21" s="177"/>
      <c r="AA21" s="162"/>
    </row>
    <row r="22" spans="2:29" hidden="1" x14ac:dyDescent="0.35">
      <c r="B22" s="769"/>
      <c r="C22" s="770"/>
      <c r="D22" s="770"/>
      <c r="E22" s="770"/>
      <c r="F22" s="770"/>
      <c r="G22" s="770"/>
      <c r="H22" s="770"/>
      <c r="I22" s="770"/>
      <c r="J22" s="770"/>
      <c r="K22" s="770"/>
      <c r="L22" s="770"/>
      <c r="M22" s="770"/>
      <c r="N22" s="770"/>
      <c r="O22" s="770"/>
      <c r="P22" s="770"/>
      <c r="Q22" s="770"/>
      <c r="R22" s="770"/>
      <c r="S22" s="770"/>
      <c r="T22" s="770"/>
      <c r="U22" s="770"/>
      <c r="V22" s="770"/>
      <c r="W22" s="770"/>
      <c r="X22" s="770"/>
      <c r="Y22" s="770"/>
      <c r="Z22" s="771"/>
      <c r="AA22" s="517"/>
    </row>
    <row r="23" spans="2:29" ht="18.5" hidden="1" x14ac:dyDescent="0.35">
      <c r="B23" s="700" t="s">
        <v>29</v>
      </c>
      <c r="C23" s="700"/>
      <c r="D23" s="700"/>
      <c r="E23" s="700"/>
      <c r="F23" s="700"/>
      <c r="G23" s="700"/>
      <c r="H23" s="700"/>
      <c r="I23" s="700"/>
      <c r="J23" s="700"/>
      <c r="K23" s="700"/>
      <c r="L23" s="700"/>
      <c r="M23" s="700"/>
      <c r="N23" s="700"/>
      <c r="O23" s="700"/>
      <c r="P23" s="700"/>
      <c r="Q23" s="700"/>
      <c r="R23" s="700"/>
      <c r="S23" s="700"/>
      <c r="T23" s="700"/>
      <c r="U23" s="700"/>
      <c r="V23" s="700"/>
      <c r="W23" s="700"/>
      <c r="X23" s="700"/>
      <c r="Y23" s="700"/>
      <c r="Z23" s="700"/>
      <c r="AA23" s="518"/>
    </row>
    <row r="24" spans="2:29" ht="18.5" hidden="1" x14ac:dyDescent="0.35">
      <c r="B24" s="700" t="s">
        <v>509</v>
      </c>
      <c r="C24" s="700"/>
      <c r="D24" s="700"/>
      <c r="E24" s="700"/>
      <c r="F24" s="700"/>
      <c r="G24" s="700"/>
      <c r="H24" s="700"/>
      <c r="I24" s="700"/>
      <c r="J24" s="700"/>
      <c r="K24" s="700"/>
      <c r="L24" s="700"/>
      <c r="M24" s="701"/>
      <c r="N24" s="701"/>
      <c r="O24" s="701"/>
      <c r="P24" s="701"/>
      <c r="Q24" s="701"/>
      <c r="R24" s="701"/>
      <c r="S24" s="701"/>
      <c r="T24" s="701"/>
      <c r="U24" s="701"/>
      <c r="V24" s="700"/>
      <c r="W24" s="700"/>
      <c r="X24" s="700"/>
      <c r="Y24" s="700"/>
      <c r="Z24" s="700"/>
      <c r="AA24" s="702"/>
    </row>
    <row r="25" spans="2:29" s="15" customFormat="1" ht="32" customHeight="1" x14ac:dyDescent="0.35">
      <c r="B25" s="703" t="s">
        <v>30</v>
      </c>
      <c r="C25" s="705" t="s">
        <v>31</v>
      </c>
      <c r="D25" s="707" t="s">
        <v>32</v>
      </c>
      <c r="E25" s="703" t="s">
        <v>33</v>
      </c>
      <c r="F25" s="703" t="s">
        <v>34</v>
      </c>
      <c r="G25" s="703" t="s">
        <v>899</v>
      </c>
      <c r="H25" s="963" t="s">
        <v>900</v>
      </c>
      <c r="I25" s="963" t="s">
        <v>902</v>
      </c>
      <c r="J25" s="694" t="s">
        <v>36</v>
      </c>
      <c r="K25" s="694"/>
      <c r="L25" s="694"/>
      <c r="M25" s="709" t="s">
        <v>37</v>
      </c>
      <c r="N25" s="709"/>
      <c r="O25" s="694" t="s">
        <v>38</v>
      </c>
      <c r="P25" s="692" t="s">
        <v>39</v>
      </c>
      <c r="Q25" s="694" t="s">
        <v>40</v>
      </c>
      <c r="R25" s="696" t="s">
        <v>41</v>
      </c>
      <c r="S25" s="964" t="s">
        <v>906</v>
      </c>
      <c r="T25" s="698" t="s">
        <v>42</v>
      </c>
      <c r="U25" s="707" t="s">
        <v>903</v>
      </c>
      <c r="V25" s="707" t="s">
        <v>904</v>
      </c>
      <c r="W25" s="710" t="s">
        <v>45</v>
      </c>
      <c r="X25" s="711"/>
      <c r="Y25" s="655" t="s">
        <v>21</v>
      </c>
      <c r="Z25" s="963" t="s">
        <v>905</v>
      </c>
      <c r="AA25" s="713" t="s">
        <v>47</v>
      </c>
      <c r="AB25" s="16"/>
    </row>
    <row r="26" spans="2:29" s="15" customFormat="1" ht="33" customHeight="1" thickBot="1" x14ac:dyDescent="0.4">
      <c r="B26" s="704"/>
      <c r="C26" s="706"/>
      <c r="D26" s="708"/>
      <c r="E26" s="704"/>
      <c r="F26" s="704"/>
      <c r="G26" s="704"/>
      <c r="H26" s="707"/>
      <c r="I26" s="707"/>
      <c r="J26" s="179" t="s">
        <v>48</v>
      </c>
      <c r="K26" s="179" t="s">
        <v>49</v>
      </c>
      <c r="L26" s="179" t="s">
        <v>50</v>
      </c>
      <c r="M26" s="180" t="s">
        <v>51</v>
      </c>
      <c r="N26" s="180" t="s">
        <v>52</v>
      </c>
      <c r="O26" s="695"/>
      <c r="P26" s="693"/>
      <c r="Q26" s="695"/>
      <c r="R26" s="697"/>
      <c r="S26" s="696"/>
      <c r="T26" s="699"/>
      <c r="U26" s="708"/>
      <c r="V26" s="708"/>
      <c r="W26" s="182" t="s">
        <v>53</v>
      </c>
      <c r="X26" s="42" t="s">
        <v>54</v>
      </c>
      <c r="Y26" s="654" t="s">
        <v>53</v>
      </c>
      <c r="Z26" s="707"/>
      <c r="AA26" s="714"/>
      <c r="AB26" s="16"/>
    </row>
    <row r="27" spans="2:29" ht="27.75" customHeight="1" thickBot="1" x14ac:dyDescent="0.4">
      <c r="B27" s="691" t="s">
        <v>55</v>
      </c>
      <c r="C27" s="691"/>
      <c r="D27" s="691"/>
      <c r="E27" s="691"/>
      <c r="F27" s="691"/>
      <c r="G27" s="691"/>
      <c r="H27" s="653"/>
      <c r="I27" s="653"/>
      <c r="J27" s="198">
        <f t="shared" ref="J27:R27" si="0">SUM(J28:J454)</f>
        <v>125897.63200000011</v>
      </c>
      <c r="K27" s="198">
        <f t="shared" si="0"/>
        <v>6532.0004000000054</v>
      </c>
      <c r="L27" s="198">
        <f t="shared" si="0"/>
        <v>132429.63239999997</v>
      </c>
      <c r="M27" s="198">
        <f t="shared" si="0"/>
        <v>15724.169000000065</v>
      </c>
      <c r="N27" s="198">
        <f t="shared" si="0"/>
        <v>1463.9109999999996</v>
      </c>
      <c r="O27" s="198">
        <f t="shared" si="0"/>
        <v>96505.58900000008</v>
      </c>
      <c r="P27" s="198">
        <f t="shared" si="0"/>
        <v>1032821.9099999999</v>
      </c>
      <c r="Q27" s="198">
        <f t="shared" si="0"/>
        <v>395.43250600000277</v>
      </c>
      <c r="R27" s="199">
        <f t="shared" si="0"/>
        <v>307074973.86255628</v>
      </c>
      <c r="S27" s="199"/>
      <c r="T27" s="200"/>
      <c r="U27" s="201"/>
      <c r="V27" s="201">
        <f>COUNTIF(V28:V621,"Complete")</f>
        <v>355</v>
      </c>
      <c r="W27" s="170"/>
      <c r="X27" s="171"/>
      <c r="Y27" s="171"/>
      <c r="Z27" s="201"/>
      <c r="AA27" s="186"/>
    </row>
    <row r="28" spans="2:29" ht="35.25" customHeight="1" x14ac:dyDescent="0.35">
      <c r="B28" s="44"/>
      <c r="C28" s="48" t="s">
        <v>56</v>
      </c>
      <c r="D28" s="44" t="s">
        <v>57</v>
      </c>
      <c r="E28" s="44" t="s">
        <v>58</v>
      </c>
      <c r="F28" s="44" t="s">
        <v>278</v>
      </c>
      <c r="G28" s="19" t="s">
        <v>878</v>
      </c>
      <c r="H28" s="44" t="s">
        <v>901</v>
      </c>
      <c r="I28" s="44"/>
      <c r="J28" s="19">
        <v>383</v>
      </c>
      <c r="K28" s="19">
        <v>20</v>
      </c>
      <c r="L28" s="19">
        <v>403</v>
      </c>
      <c r="M28" s="19">
        <v>47.77</v>
      </c>
      <c r="N28" s="19">
        <v>4.46</v>
      </c>
      <c r="O28" s="19">
        <v>264.87</v>
      </c>
      <c r="P28" s="19">
        <v>2353</v>
      </c>
      <c r="Q28" s="19">
        <v>0.86627600000000005</v>
      </c>
      <c r="R28" s="496">
        <v>1126247.400108</v>
      </c>
      <c r="S28" s="496"/>
      <c r="T28" s="49">
        <v>45566</v>
      </c>
      <c r="U28" s="54" t="s">
        <v>60</v>
      </c>
      <c r="V28" s="51" t="s">
        <v>61</v>
      </c>
      <c r="W28" s="183">
        <v>45546</v>
      </c>
      <c r="X28" s="148">
        <v>45561</v>
      </c>
      <c r="Y28" s="195">
        <v>45567</v>
      </c>
      <c r="Z28" s="51">
        <v>45571</v>
      </c>
      <c r="AA28" s="187"/>
      <c r="AB28" s="155">
        <v>1</v>
      </c>
    </row>
    <row r="29" spans="2:29" ht="35.25" customHeight="1" x14ac:dyDescent="0.35">
      <c r="B29" s="43"/>
      <c r="C29" s="48" t="s">
        <v>630</v>
      </c>
      <c r="D29" s="44" t="s">
        <v>181</v>
      </c>
      <c r="E29" s="43" t="s">
        <v>91</v>
      </c>
      <c r="F29" s="44" t="s">
        <v>278</v>
      </c>
      <c r="G29" s="19" t="s">
        <v>878</v>
      </c>
      <c r="H29" s="19" t="s">
        <v>894</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379</v>
      </c>
      <c r="V29" s="51" t="s">
        <v>61</v>
      </c>
      <c r="W29" s="144"/>
      <c r="X29" s="139"/>
      <c r="Y29" s="150"/>
      <c r="Z29" s="511">
        <v>45946</v>
      </c>
      <c r="AA29" s="190"/>
      <c r="AB29" s="156"/>
    </row>
    <row r="30" spans="2:29" ht="35.25" customHeight="1" x14ac:dyDescent="0.35">
      <c r="B30" s="44"/>
      <c r="C30" s="48" t="s">
        <v>504</v>
      </c>
      <c r="D30" s="44" t="s">
        <v>475</v>
      </c>
      <c r="E30" s="44" t="s">
        <v>74</v>
      </c>
      <c r="F30" s="44" t="s">
        <v>278</v>
      </c>
      <c r="G30" s="19" t="s">
        <v>878</v>
      </c>
      <c r="H30" s="44" t="s">
        <v>901</v>
      </c>
      <c r="I30" s="44"/>
      <c r="J30" s="19">
        <f>M30*8</f>
        <v>614.16</v>
      </c>
      <c r="K30" s="19">
        <f>N30*4.4</f>
        <v>27.984000000000005</v>
      </c>
      <c r="L30" s="19">
        <f>SUM(J30:K30)</f>
        <v>642.14400000000001</v>
      </c>
      <c r="M30" s="19">
        <v>76.77</v>
      </c>
      <c r="N30" s="19">
        <v>6.36</v>
      </c>
      <c r="O30" s="19">
        <v>388.74</v>
      </c>
      <c r="P30" s="19">
        <v>3855</v>
      </c>
      <c r="Q30" s="19">
        <v>2.348757</v>
      </c>
      <c r="R30" s="496">
        <v>1765261</v>
      </c>
      <c r="S30" s="496"/>
      <c r="T30" s="49">
        <v>45791</v>
      </c>
      <c r="U30" s="563" t="s">
        <v>379</v>
      </c>
      <c r="V30" s="51" t="s">
        <v>61</v>
      </c>
      <c r="W30" s="144"/>
      <c r="X30" s="139"/>
      <c r="Y30" s="150"/>
      <c r="Z30" s="511">
        <v>45808</v>
      </c>
      <c r="AA30" s="190"/>
      <c r="AB30" s="156"/>
    </row>
    <row r="31" spans="2:29" ht="35.25" customHeight="1" x14ac:dyDescent="0.35">
      <c r="B31" s="44"/>
      <c r="C31" s="44" t="s">
        <v>103</v>
      </c>
      <c r="D31" s="44" t="s">
        <v>77</v>
      </c>
      <c r="E31" s="44" t="s">
        <v>58</v>
      </c>
      <c r="F31" s="44" t="s">
        <v>278</v>
      </c>
      <c r="G31" s="19" t="s">
        <v>878</v>
      </c>
      <c r="H31" s="44" t="s">
        <v>901</v>
      </c>
      <c r="I31" s="44"/>
      <c r="J31" s="19">
        <v>383</v>
      </c>
      <c r="K31" s="19">
        <v>20</v>
      </c>
      <c r="L31" s="19">
        <v>403</v>
      </c>
      <c r="M31" s="19">
        <v>47.77</v>
      </c>
      <c r="N31" s="19">
        <v>4.46</v>
      </c>
      <c r="O31" s="19">
        <v>264.87</v>
      </c>
      <c r="P31" s="19">
        <v>2353</v>
      </c>
      <c r="Q31" s="19">
        <v>0.86627600000000005</v>
      </c>
      <c r="R31" s="496">
        <v>1126247.400108</v>
      </c>
      <c r="S31" s="496"/>
      <c r="T31" s="49">
        <v>45597</v>
      </c>
      <c r="U31" s="54" t="s">
        <v>60</v>
      </c>
      <c r="V31" s="51" t="s">
        <v>61</v>
      </c>
      <c r="W31" s="184">
        <v>45598</v>
      </c>
      <c r="X31" s="51">
        <v>45604</v>
      </c>
      <c r="Y31" s="196">
        <v>45609</v>
      </c>
      <c r="Z31" s="51">
        <v>45610</v>
      </c>
      <c r="AA31" s="188"/>
      <c r="AB31" s="156">
        <v>2</v>
      </c>
      <c r="AC31" s="15"/>
    </row>
    <row r="32" spans="2:29" ht="35.25" customHeight="1" x14ac:dyDescent="0.35">
      <c r="B32" s="44"/>
      <c r="C32" s="48" t="s">
        <v>76</v>
      </c>
      <c r="D32" s="44" t="s">
        <v>77</v>
      </c>
      <c r="E32" s="44" t="s">
        <v>58</v>
      </c>
      <c r="F32" s="44" t="s">
        <v>278</v>
      </c>
      <c r="G32" s="19" t="s">
        <v>878</v>
      </c>
      <c r="H32" s="44" t="s">
        <v>901</v>
      </c>
      <c r="I32" s="44"/>
      <c r="J32" s="19">
        <v>383</v>
      </c>
      <c r="K32" s="19">
        <v>20</v>
      </c>
      <c r="L32" s="19">
        <v>403</v>
      </c>
      <c r="M32" s="19">
        <v>47.77</v>
      </c>
      <c r="N32" s="19">
        <v>4.46</v>
      </c>
      <c r="O32" s="19">
        <v>264.87</v>
      </c>
      <c r="P32" s="19">
        <v>2353</v>
      </c>
      <c r="Q32" s="19">
        <v>0.86627600000000005</v>
      </c>
      <c r="R32" s="496">
        <v>1126247.400108</v>
      </c>
      <c r="S32" s="496"/>
      <c r="T32" s="49">
        <v>45566</v>
      </c>
      <c r="U32" s="50" t="s">
        <v>60</v>
      </c>
      <c r="V32" s="51" t="s">
        <v>61</v>
      </c>
      <c r="W32" s="147">
        <v>45566</v>
      </c>
      <c r="X32" s="46">
        <v>45571</v>
      </c>
      <c r="Y32" s="149">
        <v>45573</v>
      </c>
      <c r="Z32" s="51">
        <v>45576</v>
      </c>
      <c r="AA32" s="167"/>
      <c r="AB32" s="155">
        <v>1</v>
      </c>
    </row>
    <row r="33" spans="2:29" s="15" customFormat="1" ht="35.25" customHeight="1" x14ac:dyDescent="0.35">
      <c r="B33" s="44"/>
      <c r="C33" s="48" t="s">
        <v>62</v>
      </c>
      <c r="D33" s="44" t="s">
        <v>63</v>
      </c>
      <c r="E33" s="44" t="s">
        <v>58</v>
      </c>
      <c r="F33" s="44" t="s">
        <v>278</v>
      </c>
      <c r="G33" s="19" t="s">
        <v>878</v>
      </c>
      <c r="H33" s="44" t="s">
        <v>901</v>
      </c>
      <c r="I33" s="44"/>
      <c r="J33" s="19">
        <v>383</v>
      </c>
      <c r="K33" s="19">
        <v>20</v>
      </c>
      <c r="L33" s="19">
        <v>403</v>
      </c>
      <c r="M33" s="19">
        <v>47.77</v>
      </c>
      <c r="N33" s="19">
        <v>4.46</v>
      </c>
      <c r="O33" s="19">
        <v>264.87</v>
      </c>
      <c r="P33" s="19">
        <v>2353</v>
      </c>
      <c r="Q33" s="19">
        <v>0.86627600000000005</v>
      </c>
      <c r="R33" s="496">
        <v>1126247.400108</v>
      </c>
      <c r="S33" s="496"/>
      <c r="T33" s="49">
        <v>45566</v>
      </c>
      <c r="U33" s="54" t="s">
        <v>60</v>
      </c>
      <c r="V33" s="51" t="s">
        <v>61</v>
      </c>
      <c r="W33" s="147">
        <v>45551</v>
      </c>
      <c r="X33" s="46">
        <v>45556</v>
      </c>
      <c r="Y33" s="149">
        <v>45584</v>
      </c>
      <c r="Z33" s="51">
        <v>45586</v>
      </c>
      <c r="AA33" s="167"/>
      <c r="AB33" s="155">
        <v>1</v>
      </c>
      <c r="AC33" s="5"/>
    </row>
    <row r="34" spans="2:29" ht="35.25" customHeight="1" x14ac:dyDescent="0.35">
      <c r="B34" s="44"/>
      <c r="C34" s="48" t="s">
        <v>64</v>
      </c>
      <c r="D34" s="44" t="s">
        <v>65</v>
      </c>
      <c r="E34" s="44" t="s">
        <v>58</v>
      </c>
      <c r="F34" s="44" t="s">
        <v>278</v>
      </c>
      <c r="G34" s="19" t="s">
        <v>878</v>
      </c>
      <c r="H34" s="44" t="s">
        <v>901</v>
      </c>
      <c r="I34" s="44"/>
      <c r="J34" s="19">
        <v>333</v>
      </c>
      <c r="K34" s="19">
        <v>19</v>
      </c>
      <c r="L34" s="19">
        <v>352</v>
      </c>
      <c r="M34" s="19">
        <v>41.54</v>
      </c>
      <c r="N34" s="19">
        <v>4.2300000000000004</v>
      </c>
      <c r="O34" s="19">
        <v>250.46</v>
      </c>
      <c r="P34" s="19">
        <v>1909</v>
      </c>
      <c r="Q34" s="19">
        <v>0.86627600000000005</v>
      </c>
      <c r="R34" s="496">
        <v>984923.63610800006</v>
      </c>
      <c r="S34" s="496"/>
      <c r="T34" s="49">
        <v>45566</v>
      </c>
      <c r="U34" s="54" t="s">
        <v>60</v>
      </c>
      <c r="V34" s="51" t="s">
        <v>61</v>
      </c>
      <c r="W34" s="147">
        <v>45557</v>
      </c>
      <c r="X34" s="46">
        <v>45561</v>
      </c>
      <c r="Y34" s="149">
        <v>45588</v>
      </c>
      <c r="Z34" s="51">
        <v>45590</v>
      </c>
      <c r="AA34" s="167"/>
      <c r="AB34" s="155">
        <v>1</v>
      </c>
    </row>
    <row r="35" spans="2:29" ht="35.25" customHeight="1" x14ac:dyDescent="0.35">
      <c r="B35" s="44"/>
      <c r="C35" s="48" t="s">
        <v>95</v>
      </c>
      <c r="D35" s="44" t="s">
        <v>77</v>
      </c>
      <c r="E35" s="44" t="s">
        <v>58</v>
      </c>
      <c r="F35" s="44" t="s">
        <v>278</v>
      </c>
      <c r="G35" s="19" t="s">
        <v>878</v>
      </c>
      <c r="H35" s="44" t="s">
        <v>901</v>
      </c>
      <c r="I35" s="44"/>
      <c r="J35" s="19">
        <v>383</v>
      </c>
      <c r="K35" s="19">
        <v>20</v>
      </c>
      <c r="L35" s="19">
        <v>403</v>
      </c>
      <c r="M35" s="19">
        <v>47.77</v>
      </c>
      <c r="N35" s="19">
        <v>4.46</v>
      </c>
      <c r="O35" s="19">
        <v>264.87</v>
      </c>
      <c r="P35" s="19">
        <v>2353</v>
      </c>
      <c r="Q35" s="19">
        <v>0.86627600000000005</v>
      </c>
      <c r="R35" s="496">
        <v>1126247.400108</v>
      </c>
      <c r="S35" s="496"/>
      <c r="T35" s="49">
        <v>45597</v>
      </c>
      <c r="U35" s="54" t="s">
        <v>60</v>
      </c>
      <c r="V35" s="51" t="s">
        <v>61</v>
      </c>
      <c r="W35" s="184">
        <v>45589</v>
      </c>
      <c r="X35" s="51">
        <v>45591</v>
      </c>
      <c r="Y35" s="196">
        <v>45595</v>
      </c>
      <c r="Z35" s="51">
        <v>45598</v>
      </c>
      <c r="AA35" s="188"/>
      <c r="AB35" s="156">
        <v>1</v>
      </c>
    </row>
    <row r="36" spans="2:29" s="15" customFormat="1" ht="29.25" customHeight="1" x14ac:dyDescent="0.35">
      <c r="B36" s="44"/>
      <c r="C36" s="48" t="s">
        <v>112</v>
      </c>
      <c r="D36" s="44" t="s">
        <v>77</v>
      </c>
      <c r="E36" s="44" t="s">
        <v>58</v>
      </c>
      <c r="F36" s="44" t="s">
        <v>278</v>
      </c>
      <c r="G36" s="19" t="s">
        <v>878</v>
      </c>
      <c r="H36" s="44" t="s">
        <v>901</v>
      </c>
      <c r="I36" s="44"/>
      <c r="J36" s="19">
        <v>383</v>
      </c>
      <c r="K36" s="19">
        <v>20</v>
      </c>
      <c r="L36" s="19">
        <v>403</v>
      </c>
      <c r="M36" s="19">
        <v>47.77</v>
      </c>
      <c r="N36" s="19">
        <v>4.46</v>
      </c>
      <c r="O36" s="19">
        <v>264.87</v>
      </c>
      <c r="P36" s="19">
        <v>2353</v>
      </c>
      <c r="Q36" s="19">
        <v>0.86627600000000005</v>
      </c>
      <c r="R36" s="496">
        <v>1126247.400108</v>
      </c>
      <c r="S36" s="496"/>
      <c r="T36" s="49">
        <v>45597</v>
      </c>
      <c r="U36" s="50" t="s">
        <v>60</v>
      </c>
      <c r="V36" s="18" t="s">
        <v>61</v>
      </c>
      <c r="W36" s="184">
        <v>45606</v>
      </c>
      <c r="X36" s="51">
        <v>45610</v>
      </c>
      <c r="Y36" s="196">
        <v>45613</v>
      </c>
      <c r="Z36" s="51">
        <v>45614</v>
      </c>
      <c r="AA36" s="188"/>
      <c r="AB36" s="156">
        <v>2</v>
      </c>
      <c r="AC36" s="5"/>
    </row>
    <row r="37" spans="2:29" ht="35.25" customHeight="1" x14ac:dyDescent="0.35">
      <c r="B37" s="44"/>
      <c r="C37" s="44" t="s">
        <v>100</v>
      </c>
      <c r="D37" s="44" t="s">
        <v>79</v>
      </c>
      <c r="E37" s="44" t="s">
        <v>101</v>
      </c>
      <c r="F37" s="44" t="s">
        <v>278</v>
      </c>
      <c r="G37" s="19" t="s">
        <v>878</v>
      </c>
      <c r="H37" s="44" t="s">
        <v>894</v>
      </c>
      <c r="I37" s="44"/>
      <c r="J37" s="19">
        <v>236</v>
      </c>
      <c r="K37" s="19">
        <v>13</v>
      </c>
      <c r="L37" s="19">
        <v>249</v>
      </c>
      <c r="M37" s="19">
        <v>29.49</v>
      </c>
      <c r="N37" s="19">
        <v>2.86</v>
      </c>
      <c r="O37" s="19">
        <v>233.05</v>
      </c>
      <c r="P37" s="19">
        <v>1526</v>
      </c>
      <c r="Q37" s="19">
        <v>0.86627600000000005</v>
      </c>
      <c r="R37" s="496">
        <v>645061.94810799998</v>
      </c>
      <c r="S37" s="496"/>
      <c r="T37" s="49">
        <v>45597</v>
      </c>
      <c r="U37" s="54" t="s">
        <v>60</v>
      </c>
      <c r="V37" s="51" t="s">
        <v>61</v>
      </c>
      <c r="W37" s="184">
        <v>45593</v>
      </c>
      <c r="X37" s="51">
        <v>45598</v>
      </c>
      <c r="Y37" s="196">
        <v>45603</v>
      </c>
      <c r="Z37" s="51">
        <v>45604</v>
      </c>
      <c r="AA37" s="188"/>
      <c r="AB37" s="156">
        <v>2</v>
      </c>
    </row>
    <row r="38" spans="2:29" s="15" customFormat="1" ht="35.25" customHeight="1" x14ac:dyDescent="0.35">
      <c r="B38" s="44"/>
      <c r="C38" s="48" t="s">
        <v>122</v>
      </c>
      <c r="D38" s="44" t="s">
        <v>123</v>
      </c>
      <c r="E38" s="44" t="s">
        <v>101</v>
      </c>
      <c r="F38" s="44" t="s">
        <v>278</v>
      </c>
      <c r="G38" s="19" t="s">
        <v>878</v>
      </c>
      <c r="H38" s="44" t="s">
        <v>894</v>
      </c>
      <c r="I38" s="44"/>
      <c r="J38" s="19">
        <v>856</v>
      </c>
      <c r="K38" s="19">
        <v>38</v>
      </c>
      <c r="L38" s="19">
        <v>894</v>
      </c>
      <c r="M38" s="19">
        <v>106.91</v>
      </c>
      <c r="N38" s="19">
        <v>8.5299999999999994</v>
      </c>
      <c r="O38" s="19">
        <v>653.08000000000004</v>
      </c>
      <c r="P38" s="19">
        <v>5502</v>
      </c>
      <c r="Q38" s="19">
        <v>2.348757</v>
      </c>
      <c r="R38" s="496">
        <v>2257063.774731</v>
      </c>
      <c r="S38" s="496"/>
      <c r="T38" s="49">
        <v>45627</v>
      </c>
      <c r="U38" s="50" t="s">
        <v>60</v>
      </c>
      <c r="V38" s="18" t="s">
        <v>61</v>
      </c>
      <c r="W38" s="184">
        <v>45618</v>
      </c>
      <c r="X38" s="51">
        <v>45621</v>
      </c>
      <c r="Y38" s="196">
        <v>45637</v>
      </c>
      <c r="Z38" s="51">
        <v>45640</v>
      </c>
      <c r="AA38" s="167"/>
      <c r="AB38" s="155">
        <v>3</v>
      </c>
      <c r="AC38" s="5"/>
    </row>
    <row r="39" spans="2:29" s="15" customFormat="1" ht="36.75" customHeight="1" x14ac:dyDescent="0.35">
      <c r="B39" s="44"/>
      <c r="C39" s="48" t="s">
        <v>489</v>
      </c>
      <c r="D39" s="44" t="s">
        <v>511</v>
      </c>
      <c r="E39" s="44" t="s">
        <v>74</v>
      </c>
      <c r="F39" s="44" t="s">
        <v>278</v>
      </c>
      <c r="G39" s="19" t="s">
        <v>878</v>
      </c>
      <c r="H39" s="44" t="s">
        <v>901</v>
      </c>
      <c r="I39" s="44" t="s">
        <v>878</v>
      </c>
      <c r="J39" s="19">
        <f>M39*8</f>
        <v>614.16</v>
      </c>
      <c r="K39" s="19">
        <f>N39*4.4</f>
        <v>27.984000000000005</v>
      </c>
      <c r="L39" s="19">
        <f>SUM(J39:K39)</f>
        <v>642.14400000000001</v>
      </c>
      <c r="M39" s="19">
        <v>76.77</v>
      </c>
      <c r="N39" s="19">
        <v>6.36</v>
      </c>
      <c r="O39" s="19">
        <v>388.74</v>
      </c>
      <c r="P39" s="19">
        <v>3855</v>
      </c>
      <c r="Q39" s="19">
        <v>2.348757</v>
      </c>
      <c r="R39" s="496">
        <v>1765261</v>
      </c>
      <c r="S39" s="496"/>
      <c r="T39" s="49">
        <v>45789</v>
      </c>
      <c r="U39" s="497" t="s">
        <v>379</v>
      </c>
      <c r="V39" s="51" t="s">
        <v>61</v>
      </c>
      <c r="W39" s="144"/>
      <c r="X39" s="139"/>
      <c r="Y39" s="150"/>
      <c r="Z39" s="511">
        <v>45799</v>
      </c>
      <c r="AA39" s="190"/>
      <c r="AB39" s="156"/>
      <c r="AC39" s="5"/>
    </row>
    <row r="40" spans="2:29" s="15" customFormat="1" ht="31.5" customHeight="1" x14ac:dyDescent="0.35">
      <c r="B40" s="44"/>
      <c r="C40" s="48" t="s">
        <v>478</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96">
        <v>645061.94810799998</v>
      </c>
      <c r="S40" s="496"/>
      <c r="T40" s="49">
        <v>45784</v>
      </c>
      <c r="U40" s="497" t="s">
        <v>379</v>
      </c>
      <c r="V40" s="18" t="s">
        <v>61</v>
      </c>
      <c r="W40" s="144"/>
      <c r="X40" s="139"/>
      <c r="Y40" s="150"/>
      <c r="Z40" s="511">
        <v>45788</v>
      </c>
      <c r="AA40" s="190"/>
      <c r="AB40" s="156"/>
      <c r="AC40" s="5"/>
    </row>
    <row r="41" spans="2:29" s="15" customFormat="1" ht="35.25" customHeight="1" x14ac:dyDescent="0.35">
      <c r="B41" s="44"/>
      <c r="C41" s="48" t="s">
        <v>432</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96">
        <v>645061.94810799998</v>
      </c>
      <c r="S41" s="496"/>
      <c r="T41" s="49">
        <v>45780</v>
      </c>
      <c r="U41" s="497" t="s">
        <v>379</v>
      </c>
      <c r="V41" s="51" t="s">
        <v>61</v>
      </c>
      <c r="W41" s="144"/>
      <c r="X41" s="139"/>
      <c r="Y41" s="150"/>
      <c r="Z41" s="511">
        <v>45790</v>
      </c>
      <c r="AA41" s="190"/>
      <c r="AB41" s="156"/>
      <c r="AC41" s="5"/>
    </row>
    <row r="42" spans="2:29" s="15" customFormat="1" ht="35.25" customHeight="1" x14ac:dyDescent="0.35">
      <c r="B42" s="500">
        <v>45</v>
      </c>
      <c r="C42" s="48" t="s">
        <v>407</v>
      </c>
      <c r="D42" s="500" t="s">
        <v>65</v>
      </c>
      <c r="E42" s="44" t="s">
        <v>74</v>
      </c>
      <c r="F42" s="44" t="s">
        <v>278</v>
      </c>
      <c r="G42" s="19" t="s">
        <v>878</v>
      </c>
      <c r="H42" s="44" t="s">
        <v>901</v>
      </c>
      <c r="I42" s="44" t="s">
        <v>878</v>
      </c>
      <c r="J42" s="19">
        <v>221</v>
      </c>
      <c r="K42" s="19">
        <v>12</v>
      </c>
      <c r="L42" s="19">
        <v>233</v>
      </c>
      <c r="M42" s="19">
        <v>27.61</v>
      </c>
      <c r="N42" s="19">
        <v>2.61</v>
      </c>
      <c r="O42" s="19">
        <v>146.96</v>
      </c>
      <c r="P42" s="19">
        <v>1450</v>
      </c>
      <c r="Q42" s="19">
        <v>0.86627600000000005</v>
      </c>
      <c r="R42" s="496">
        <v>650458.11210799997</v>
      </c>
      <c r="S42" s="496"/>
      <c r="T42" s="49">
        <v>45780</v>
      </c>
      <c r="U42" s="50" t="s">
        <v>379</v>
      </c>
      <c r="V42" s="51" t="s">
        <v>61</v>
      </c>
      <c r="W42" s="144"/>
      <c r="X42" s="139"/>
      <c r="Y42" s="150"/>
      <c r="Z42" s="511">
        <v>45785</v>
      </c>
      <c r="AA42" s="190"/>
      <c r="AB42" s="156"/>
      <c r="AC42" s="5"/>
    </row>
    <row r="43" spans="2:29" ht="35.25" customHeight="1" x14ac:dyDescent="0.35">
      <c r="B43" s="44"/>
      <c r="C43" s="48" t="s">
        <v>422</v>
      </c>
      <c r="D43" s="500" t="s">
        <v>65</v>
      </c>
      <c r="E43" s="44" t="s">
        <v>101</v>
      </c>
      <c r="F43" s="44" t="s">
        <v>278</v>
      </c>
      <c r="G43" s="44"/>
      <c r="H43" s="44"/>
      <c r="I43" s="44"/>
      <c r="J43" s="19">
        <v>236</v>
      </c>
      <c r="K43" s="19">
        <v>13</v>
      </c>
      <c r="L43" s="19">
        <v>249</v>
      </c>
      <c r="M43" s="19">
        <v>29.49</v>
      </c>
      <c r="N43" s="19">
        <v>2.86</v>
      </c>
      <c r="O43" s="19">
        <v>233.05</v>
      </c>
      <c r="P43" s="19">
        <v>1526</v>
      </c>
      <c r="Q43" s="19">
        <v>0.86627600000000005</v>
      </c>
      <c r="R43" s="496">
        <v>645061.94810799998</v>
      </c>
      <c r="S43" s="496"/>
      <c r="T43" s="499" t="s">
        <v>415</v>
      </c>
      <c r="U43" s="50" t="s">
        <v>69</v>
      </c>
      <c r="V43" s="51" t="s">
        <v>61</v>
      </c>
      <c r="W43" s="144"/>
      <c r="X43" s="139"/>
      <c r="Y43" s="150"/>
      <c r="Z43" s="511">
        <v>45769</v>
      </c>
      <c r="AA43" s="190"/>
      <c r="AB43" s="156"/>
    </row>
    <row r="44" spans="2:29" s="15" customFormat="1" ht="35.25" customHeight="1" x14ac:dyDescent="0.35">
      <c r="B44" s="43">
        <v>1</v>
      </c>
      <c r="C44" s="568" t="s">
        <v>222</v>
      </c>
      <c r="D44" s="143" t="s">
        <v>77</v>
      </c>
      <c r="E44" s="143" t="s">
        <v>74</v>
      </c>
      <c r="F44" s="143"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96"/>
      <c r="S44" s="496"/>
      <c r="T44" s="49">
        <v>45962</v>
      </c>
      <c r="U44" s="497" t="s">
        <v>379</v>
      </c>
      <c r="V44" s="18" t="s">
        <v>61</v>
      </c>
      <c r="W44" s="147"/>
      <c r="X44" s="46"/>
      <c r="Y44" s="149"/>
      <c r="Z44" s="51">
        <v>45975</v>
      </c>
      <c r="AA44" s="167" t="s">
        <v>223</v>
      </c>
      <c r="AB44" s="156"/>
      <c r="AC44" s="5"/>
    </row>
    <row r="45" spans="2:29" ht="35.25" customHeight="1" x14ac:dyDescent="0.35">
      <c r="B45" s="44"/>
      <c r="C45" s="48" t="s">
        <v>456</v>
      </c>
      <c r="D45" s="44" t="s">
        <v>468</v>
      </c>
      <c r="E45" s="44" t="s">
        <v>74</v>
      </c>
      <c r="F45" s="44" t="s">
        <v>278</v>
      </c>
      <c r="G45" s="19" t="s">
        <v>878</v>
      </c>
      <c r="H45" s="44" t="s">
        <v>901</v>
      </c>
      <c r="I45" s="44" t="s">
        <v>878</v>
      </c>
      <c r="J45" s="19">
        <f>M45*8</f>
        <v>988.64</v>
      </c>
      <c r="K45" s="19">
        <f>N45*4.4</f>
        <v>48.18</v>
      </c>
      <c r="L45" s="19">
        <f>SUBTOTAL(9,J45:K45)</f>
        <v>1036.82</v>
      </c>
      <c r="M45" s="44">
        <v>123.58</v>
      </c>
      <c r="N45" s="44">
        <v>10.95</v>
      </c>
      <c r="O45" s="44">
        <v>692</v>
      </c>
      <c r="P45" s="19">
        <v>10940</v>
      </c>
      <c r="Q45" s="19">
        <v>3.1590180000000001</v>
      </c>
      <c r="R45" s="496">
        <v>3395120.385094</v>
      </c>
      <c r="S45" s="496"/>
      <c r="T45" s="49">
        <v>45780</v>
      </c>
      <c r="U45" s="497" t="s">
        <v>379</v>
      </c>
      <c r="V45" s="51" t="s">
        <v>61</v>
      </c>
      <c r="W45" s="144"/>
      <c r="X45" s="139"/>
      <c r="Y45" s="150"/>
      <c r="Z45" s="511">
        <v>45780</v>
      </c>
      <c r="AA45" s="190"/>
      <c r="AB45" s="156"/>
    </row>
    <row r="46" spans="2:29" ht="35.25" customHeight="1" x14ac:dyDescent="0.35">
      <c r="B46" s="44"/>
      <c r="C46" s="48" t="s">
        <v>457</v>
      </c>
      <c r="D46" s="44" t="s">
        <v>79</v>
      </c>
      <c r="E46" s="44" t="s">
        <v>74</v>
      </c>
      <c r="F46" s="44" t="s">
        <v>278</v>
      </c>
      <c r="G46" s="19" t="s">
        <v>878</v>
      </c>
      <c r="H46" s="44" t="s">
        <v>901</v>
      </c>
      <c r="I46" s="44" t="s">
        <v>878</v>
      </c>
      <c r="J46" s="19">
        <v>221</v>
      </c>
      <c r="K46" s="19">
        <v>12</v>
      </c>
      <c r="L46" s="19">
        <v>233</v>
      </c>
      <c r="M46" s="19">
        <v>27.61</v>
      </c>
      <c r="N46" s="19">
        <v>2.61</v>
      </c>
      <c r="O46" s="19">
        <v>146.96</v>
      </c>
      <c r="P46" s="19">
        <v>1450</v>
      </c>
      <c r="Q46" s="19">
        <v>0.86627600000000005</v>
      </c>
      <c r="R46" s="496">
        <v>650458.11210799997</v>
      </c>
      <c r="S46" s="496"/>
      <c r="T46" s="49">
        <v>45780</v>
      </c>
      <c r="U46" s="497" t="s">
        <v>379</v>
      </c>
      <c r="V46" s="51" t="s">
        <v>61</v>
      </c>
      <c r="W46" s="144"/>
      <c r="X46" s="139"/>
      <c r="Y46" s="150"/>
      <c r="Z46" s="511">
        <v>45782</v>
      </c>
      <c r="AA46" s="190"/>
      <c r="AB46" s="156"/>
    </row>
    <row r="47" spans="2:29" s="15" customFormat="1" ht="35.25" customHeight="1" x14ac:dyDescent="0.35">
      <c r="B47" s="44">
        <v>2</v>
      </c>
      <c r="C47" s="48" t="s">
        <v>225</v>
      </c>
      <c r="D47" s="44" t="s">
        <v>181</v>
      </c>
      <c r="E47" s="44" t="s">
        <v>101</v>
      </c>
      <c r="F47" s="44" t="s">
        <v>278</v>
      </c>
      <c r="G47" s="19" t="s">
        <v>878</v>
      </c>
      <c r="H47" s="44" t="s">
        <v>894</v>
      </c>
      <c r="I47" s="44" t="s">
        <v>878</v>
      </c>
      <c r="J47" s="19">
        <f>M47*8</f>
        <v>864</v>
      </c>
      <c r="K47" s="19">
        <f>N47*4.4</f>
        <v>45.364000000000004</v>
      </c>
      <c r="L47" s="19">
        <f>SUM(J47:K47)</f>
        <v>909.36400000000003</v>
      </c>
      <c r="M47" s="19">
        <v>108</v>
      </c>
      <c r="N47" s="19">
        <v>10.31</v>
      </c>
      <c r="O47" s="19">
        <v>783</v>
      </c>
      <c r="P47" s="19">
        <v>9428</v>
      </c>
      <c r="Q47" s="19">
        <v>2.4947030000000003</v>
      </c>
      <c r="R47" s="496">
        <v>2836089.3524490003</v>
      </c>
      <c r="S47" s="496"/>
      <c r="T47" s="49">
        <v>45780</v>
      </c>
      <c r="U47" s="497" t="s">
        <v>379</v>
      </c>
      <c r="V47" s="18" t="s">
        <v>61</v>
      </c>
      <c r="W47" s="147">
        <v>45675</v>
      </c>
      <c r="X47" s="46"/>
      <c r="Y47" s="149"/>
      <c r="Z47" s="51">
        <v>45795</v>
      </c>
      <c r="AA47" s="167" t="s">
        <v>223</v>
      </c>
      <c r="AB47" s="156"/>
      <c r="AC47" s="5"/>
    </row>
    <row r="48" spans="2:29" s="15" customFormat="1" ht="33" customHeight="1" x14ac:dyDescent="0.35">
      <c r="B48" s="44"/>
      <c r="C48" s="48" t="s">
        <v>212</v>
      </c>
      <c r="D48" s="44" t="s">
        <v>63</v>
      </c>
      <c r="E48" s="44" t="s">
        <v>74</v>
      </c>
      <c r="F48" s="44" t="s">
        <v>278</v>
      </c>
      <c r="G48" s="19" t="s">
        <v>878</v>
      </c>
      <c r="H48" s="44" t="s">
        <v>901</v>
      </c>
      <c r="I48" s="44"/>
      <c r="J48" s="19">
        <v>252</v>
      </c>
      <c r="K48" s="19">
        <v>13</v>
      </c>
      <c r="L48" s="19">
        <v>265</v>
      </c>
      <c r="M48" s="19">
        <v>31.4</v>
      </c>
      <c r="N48" s="19">
        <v>2.89</v>
      </c>
      <c r="O48" s="19">
        <v>164.7</v>
      </c>
      <c r="P48" s="19">
        <v>1802</v>
      </c>
      <c r="Q48" s="19">
        <v>0.86627600000000005</v>
      </c>
      <c r="R48" s="496">
        <v>752440.09410799993</v>
      </c>
      <c r="S48" s="496"/>
      <c r="T48" s="49">
        <v>45658</v>
      </c>
      <c r="U48" s="50" t="s">
        <v>69</v>
      </c>
      <c r="V48" s="18" t="s">
        <v>61</v>
      </c>
      <c r="W48" s="184">
        <v>45662</v>
      </c>
      <c r="X48" s="51">
        <v>45667</v>
      </c>
      <c r="Y48" s="196">
        <v>45668</v>
      </c>
      <c r="Z48" s="51">
        <v>45672</v>
      </c>
      <c r="AA48" s="191"/>
      <c r="AB48" s="157"/>
    </row>
    <row r="49" spans="2:29" s="15" customFormat="1" ht="35.25" customHeight="1" x14ac:dyDescent="0.35">
      <c r="B49" s="44"/>
      <c r="C49" s="48" t="s">
        <v>493</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96">
        <v>705045.34674800001</v>
      </c>
      <c r="S49" s="496"/>
      <c r="T49" s="49">
        <v>45789</v>
      </c>
      <c r="U49" s="497" t="s">
        <v>379</v>
      </c>
      <c r="V49" s="51" t="s">
        <v>61</v>
      </c>
      <c r="W49" s="144">
        <v>45799</v>
      </c>
      <c r="X49" s="634"/>
      <c r="Y49" s="150"/>
      <c r="Z49" s="511">
        <v>45801</v>
      </c>
      <c r="AA49" s="190"/>
      <c r="AB49" s="156"/>
      <c r="AC49" s="5"/>
    </row>
    <row r="50" spans="2:29" ht="35.25" customHeight="1" x14ac:dyDescent="0.35">
      <c r="B50" s="43"/>
      <c r="C50" s="48" t="s">
        <v>632</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379</v>
      </c>
      <c r="V50" s="51" t="s">
        <v>61</v>
      </c>
      <c r="W50" s="144"/>
      <c r="X50" s="139"/>
      <c r="Y50" s="150"/>
      <c r="Z50" s="139">
        <v>45980</v>
      </c>
      <c r="AA50" s="190"/>
      <c r="AB50" s="156"/>
    </row>
    <row r="51" spans="2:29" s="15" customFormat="1" ht="35.25" customHeight="1" x14ac:dyDescent="0.35">
      <c r="B51" s="44">
        <v>11</v>
      </c>
      <c r="C51" s="48" t="s">
        <v>230</v>
      </c>
      <c r="D51" s="44" t="s">
        <v>231</v>
      </c>
      <c r="E51" s="44" t="s">
        <v>74</v>
      </c>
      <c r="F51" s="44" t="s">
        <v>278</v>
      </c>
      <c r="G51" s="19" t="s">
        <v>878</v>
      </c>
      <c r="H51" s="44" t="s">
        <v>901</v>
      </c>
      <c r="I51" s="44"/>
      <c r="J51" s="19">
        <v>756</v>
      </c>
      <c r="K51" s="19">
        <v>42</v>
      </c>
      <c r="L51" s="19">
        <v>798</v>
      </c>
      <c r="M51" s="44">
        <v>94.46</v>
      </c>
      <c r="N51" s="44">
        <v>9.33</v>
      </c>
      <c r="O51" s="44">
        <v>584</v>
      </c>
      <c r="P51" s="44">
        <v>9095</v>
      </c>
      <c r="Q51" s="19">
        <v>2.4947030000000003</v>
      </c>
      <c r="R51" s="496">
        <v>2723053.0864490005</v>
      </c>
      <c r="S51" s="496"/>
      <c r="T51" s="49">
        <v>45689</v>
      </c>
      <c r="U51" s="50" t="s">
        <v>69</v>
      </c>
      <c r="V51" s="18" t="s">
        <v>61</v>
      </c>
      <c r="W51" s="147">
        <v>45684</v>
      </c>
      <c r="X51" s="46">
        <v>45690</v>
      </c>
      <c r="Y51" s="149">
        <v>45693</v>
      </c>
      <c r="Z51" s="51">
        <v>45695</v>
      </c>
      <c r="AA51" s="190"/>
      <c r="AB51" s="156"/>
      <c r="AC51" s="5"/>
    </row>
    <row r="52" spans="2:29" s="15" customFormat="1" ht="35.25" customHeight="1" x14ac:dyDescent="0.3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96">
        <v>650458.11210799997</v>
      </c>
      <c r="S52" s="496"/>
      <c r="T52" s="49">
        <v>45597</v>
      </c>
      <c r="U52" s="50" t="s">
        <v>60</v>
      </c>
      <c r="V52" s="18" t="s">
        <v>61</v>
      </c>
      <c r="W52" s="184">
        <v>45613</v>
      </c>
      <c r="X52" s="51">
        <v>45615</v>
      </c>
      <c r="Y52" s="196">
        <v>45621</v>
      </c>
      <c r="Z52" s="51">
        <v>45623</v>
      </c>
      <c r="AA52" s="167"/>
      <c r="AB52" s="155">
        <v>2</v>
      </c>
      <c r="AC52" s="5"/>
    </row>
    <row r="53" spans="2:29" s="15" customFormat="1" ht="35.25" customHeight="1" x14ac:dyDescent="0.35">
      <c r="B53" s="44"/>
      <c r="C53" s="44" t="s">
        <v>109</v>
      </c>
      <c r="D53" s="44" t="s">
        <v>79</v>
      </c>
      <c r="E53" s="44" t="s">
        <v>91</v>
      </c>
      <c r="F53" s="44" t="s">
        <v>278</v>
      </c>
      <c r="G53" s="19" t="s">
        <v>878</v>
      </c>
      <c r="H53" s="44" t="s">
        <v>894</v>
      </c>
      <c r="I53" s="44"/>
      <c r="J53" s="19">
        <v>383</v>
      </c>
      <c r="K53" s="19">
        <v>23</v>
      </c>
      <c r="L53" s="19">
        <v>406</v>
      </c>
      <c r="M53" s="19">
        <v>47.87</v>
      </c>
      <c r="N53" s="19">
        <v>5.14</v>
      </c>
      <c r="O53" s="19">
        <v>403.72</v>
      </c>
      <c r="P53" s="19">
        <v>2476</v>
      </c>
      <c r="Q53" s="19">
        <v>0.86627600000000005</v>
      </c>
      <c r="R53" s="496">
        <v>1054575.3581079999</v>
      </c>
      <c r="S53" s="496"/>
      <c r="T53" s="49">
        <v>45627</v>
      </c>
      <c r="U53" s="50" t="s">
        <v>86</v>
      </c>
      <c r="V53" s="18" t="s">
        <v>61</v>
      </c>
      <c r="W53" s="184">
        <v>45611</v>
      </c>
      <c r="X53" s="51">
        <v>45614</v>
      </c>
      <c r="Y53" s="196">
        <v>45625</v>
      </c>
      <c r="Z53" s="51">
        <v>45629</v>
      </c>
      <c r="AA53" s="167"/>
      <c r="AB53" s="155">
        <v>3</v>
      </c>
    </row>
    <row r="54" spans="2:29" s="15" customFormat="1" ht="35.25" customHeight="1" x14ac:dyDescent="0.3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96">
        <v>2671411.6827309998</v>
      </c>
      <c r="S54" s="496"/>
      <c r="T54" s="49">
        <v>45597</v>
      </c>
      <c r="U54" s="50" t="s">
        <v>60</v>
      </c>
      <c r="V54" s="18" t="s">
        <v>61</v>
      </c>
      <c r="W54" s="184">
        <v>45616</v>
      </c>
      <c r="X54" s="51">
        <v>45617</v>
      </c>
      <c r="Y54" s="196">
        <v>45625</v>
      </c>
      <c r="Z54" s="51">
        <v>45626</v>
      </c>
      <c r="AA54" s="188"/>
      <c r="AB54" s="156">
        <v>3</v>
      </c>
      <c r="AC54" s="5"/>
    </row>
    <row r="55" spans="2:29" s="15" customFormat="1" ht="29.25" customHeight="1" x14ac:dyDescent="0.35">
      <c r="B55" s="44"/>
      <c r="C55" s="48" t="s">
        <v>85</v>
      </c>
      <c r="D55" s="44" t="s">
        <v>65</v>
      </c>
      <c r="E55" s="44" t="s">
        <v>58</v>
      </c>
      <c r="F55" s="44" t="s">
        <v>278</v>
      </c>
      <c r="G55" s="44" t="s">
        <v>878</v>
      </c>
      <c r="H55" s="44" t="s">
        <v>901</v>
      </c>
      <c r="I55" s="44"/>
      <c r="J55" s="19">
        <v>333</v>
      </c>
      <c r="K55" s="19">
        <v>19</v>
      </c>
      <c r="L55" s="19">
        <v>352</v>
      </c>
      <c r="M55" s="19">
        <v>41.54</v>
      </c>
      <c r="N55" s="19">
        <v>4.2300000000000004</v>
      </c>
      <c r="O55" s="19">
        <v>250.46</v>
      </c>
      <c r="P55" s="19">
        <v>1909</v>
      </c>
      <c r="Q55" s="19">
        <v>0.86627600000000005</v>
      </c>
      <c r="R55" s="496">
        <v>984923.63610800006</v>
      </c>
      <c r="S55" s="496"/>
      <c r="T55" s="49">
        <v>45597</v>
      </c>
      <c r="U55" s="50" t="s">
        <v>86</v>
      </c>
      <c r="V55" s="18" t="s">
        <v>61</v>
      </c>
      <c r="W55" s="184">
        <v>45575</v>
      </c>
      <c r="X55" s="51">
        <v>45600</v>
      </c>
      <c r="Y55" s="196">
        <v>45608</v>
      </c>
      <c r="Z55" s="51">
        <v>45615</v>
      </c>
      <c r="AA55" s="167"/>
      <c r="AB55" s="155">
        <v>2</v>
      </c>
    </row>
    <row r="56" spans="2:29" s="15" customFormat="1" ht="35.25" customHeight="1" x14ac:dyDescent="0.35">
      <c r="B56" s="44"/>
      <c r="C56" s="48" t="s">
        <v>445</v>
      </c>
      <c r="D56" s="44" t="s">
        <v>468</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96">
        <v>3395120.385094</v>
      </c>
      <c r="S56" s="496"/>
      <c r="T56" s="499" t="s">
        <v>415</v>
      </c>
      <c r="U56" s="497" t="s">
        <v>379</v>
      </c>
      <c r="V56" s="51" t="s">
        <v>61</v>
      </c>
      <c r="W56" s="144"/>
      <c r="X56" s="139"/>
      <c r="Y56" s="150"/>
      <c r="Z56" s="511">
        <v>45769</v>
      </c>
      <c r="AA56" s="190"/>
      <c r="AB56" s="156"/>
      <c r="AC56" s="5"/>
    </row>
    <row r="57" spans="2:29" ht="30.75" customHeight="1" x14ac:dyDescent="0.35">
      <c r="B57" s="44"/>
      <c r="C57" s="48" t="s">
        <v>446</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96">
        <v>2836089.3524490003</v>
      </c>
      <c r="S57" s="496"/>
      <c r="T57" s="499" t="s">
        <v>415</v>
      </c>
      <c r="U57" s="497" t="s">
        <v>379</v>
      </c>
      <c r="V57" s="51" t="s">
        <v>61</v>
      </c>
      <c r="W57" s="144"/>
      <c r="X57" s="139"/>
      <c r="Y57" s="150"/>
      <c r="Z57" s="511">
        <v>45774</v>
      </c>
      <c r="AA57" s="190"/>
      <c r="AB57" s="156"/>
    </row>
    <row r="58" spans="2:29" ht="30.75" customHeight="1" x14ac:dyDescent="0.35">
      <c r="B58" s="44"/>
      <c r="C58" s="48" t="s">
        <v>78</v>
      </c>
      <c r="D58" s="44" t="s">
        <v>79</v>
      </c>
      <c r="E58" s="44" t="s">
        <v>74</v>
      </c>
      <c r="F58" s="44" t="s">
        <v>278</v>
      </c>
      <c r="G58" s="44" t="s">
        <v>878</v>
      </c>
      <c r="H58" s="44" t="s">
        <v>901</v>
      </c>
      <c r="I58" s="44"/>
      <c r="J58" s="19">
        <v>221</v>
      </c>
      <c r="K58" s="19">
        <v>12</v>
      </c>
      <c r="L58" s="19">
        <v>233</v>
      </c>
      <c r="M58" s="19">
        <v>27.61</v>
      </c>
      <c r="N58" s="19">
        <v>2.61</v>
      </c>
      <c r="O58" s="19">
        <v>146.96</v>
      </c>
      <c r="P58" s="19">
        <v>1450</v>
      </c>
      <c r="Q58" s="19">
        <v>0.86627600000000005</v>
      </c>
      <c r="R58" s="496">
        <v>650458.11210799997</v>
      </c>
      <c r="S58" s="496"/>
      <c r="T58" s="49">
        <v>45627</v>
      </c>
      <c r="U58" s="53" t="s">
        <v>80</v>
      </c>
      <c r="V58" s="18" t="s">
        <v>61</v>
      </c>
      <c r="W58" s="184">
        <v>45585</v>
      </c>
      <c r="X58" s="51">
        <v>45623</v>
      </c>
      <c r="Y58" s="196">
        <v>45634</v>
      </c>
      <c r="Z58" s="51">
        <v>45639</v>
      </c>
      <c r="AA58" s="167"/>
      <c r="AB58" s="155">
        <v>3</v>
      </c>
      <c r="AC58" s="15"/>
    </row>
    <row r="59" spans="2:29" ht="30.75" customHeight="1" x14ac:dyDescent="0.35">
      <c r="B59" s="44"/>
      <c r="C59" s="48" t="s">
        <v>90</v>
      </c>
      <c r="D59" s="44" t="s">
        <v>79</v>
      </c>
      <c r="E59" s="44" t="s">
        <v>91</v>
      </c>
      <c r="F59" s="44" t="s">
        <v>278</v>
      </c>
      <c r="G59" s="44" t="s">
        <v>878</v>
      </c>
      <c r="H59" s="44" t="s">
        <v>894</v>
      </c>
      <c r="I59" s="44"/>
      <c r="J59" s="19">
        <v>383</v>
      </c>
      <c r="K59" s="19">
        <v>23</v>
      </c>
      <c r="L59" s="19">
        <v>406</v>
      </c>
      <c r="M59" s="19">
        <v>47.87</v>
      </c>
      <c r="N59" s="19">
        <v>5.14</v>
      </c>
      <c r="O59" s="19">
        <v>403.72</v>
      </c>
      <c r="P59" s="19">
        <v>2476</v>
      </c>
      <c r="Q59" s="19">
        <v>0.86627600000000005</v>
      </c>
      <c r="R59" s="496">
        <v>1054575.3581079999</v>
      </c>
      <c r="S59" s="496"/>
      <c r="T59" s="49">
        <v>45597</v>
      </c>
      <c r="U59" s="53" t="s">
        <v>80</v>
      </c>
      <c r="V59" s="18" t="s">
        <v>61</v>
      </c>
      <c r="W59" s="184">
        <v>45591</v>
      </c>
      <c r="X59" s="51">
        <v>45612</v>
      </c>
      <c r="Y59" s="196">
        <v>45625</v>
      </c>
      <c r="Z59" s="51">
        <v>45626</v>
      </c>
      <c r="AA59" s="188"/>
      <c r="AB59" s="156">
        <v>2</v>
      </c>
      <c r="AC59" s="15"/>
    </row>
    <row r="60" spans="2:29" s="4" customFormat="1" ht="29.25" customHeight="1" x14ac:dyDescent="0.35">
      <c r="B60" s="44"/>
      <c r="C60" s="48" t="s">
        <v>156</v>
      </c>
      <c r="D60" s="44" t="s">
        <v>79</v>
      </c>
      <c r="E60" s="44" t="s">
        <v>91</v>
      </c>
      <c r="F60" s="44" t="s">
        <v>278</v>
      </c>
      <c r="G60" s="44" t="s">
        <v>878</v>
      </c>
      <c r="H60" s="44" t="s">
        <v>894</v>
      </c>
      <c r="I60" s="44"/>
      <c r="J60" s="19">
        <v>383</v>
      </c>
      <c r="K60" s="19">
        <v>23</v>
      </c>
      <c r="L60" s="19">
        <v>406</v>
      </c>
      <c r="M60" s="19">
        <v>47.87</v>
      </c>
      <c r="N60" s="19">
        <v>5.14</v>
      </c>
      <c r="O60" s="19">
        <v>403.72</v>
      </c>
      <c r="P60" s="19">
        <v>2476</v>
      </c>
      <c r="Q60" s="19">
        <v>0.86627600000000005</v>
      </c>
      <c r="R60" s="496">
        <v>1054575.3581079999</v>
      </c>
      <c r="S60" s="496"/>
      <c r="T60" s="49">
        <v>45627</v>
      </c>
      <c r="U60" s="50" t="s">
        <v>69</v>
      </c>
      <c r="V60" s="18" t="s">
        <v>61</v>
      </c>
      <c r="W60" s="184">
        <v>45633</v>
      </c>
      <c r="X60" s="51">
        <v>45637</v>
      </c>
      <c r="Y60" s="196">
        <v>45640</v>
      </c>
      <c r="Z60" s="51">
        <v>45645</v>
      </c>
      <c r="AA60" s="190"/>
      <c r="AB60" s="155">
        <v>3</v>
      </c>
      <c r="AC60" s="5"/>
    </row>
    <row r="61" spans="2:29" s="4" customFormat="1" ht="26.25" customHeight="1" x14ac:dyDescent="0.35">
      <c r="B61" s="44"/>
      <c r="C61" s="48" t="s">
        <v>89</v>
      </c>
      <c r="D61" s="44" t="s">
        <v>65</v>
      </c>
      <c r="E61" s="44" t="s">
        <v>58</v>
      </c>
      <c r="F61" s="44" t="s">
        <v>278</v>
      </c>
      <c r="G61" s="44" t="s">
        <v>878</v>
      </c>
      <c r="H61" s="44" t="s">
        <v>901</v>
      </c>
      <c r="I61" s="44"/>
      <c r="J61" s="19">
        <v>333</v>
      </c>
      <c r="K61" s="19">
        <v>19</v>
      </c>
      <c r="L61" s="19">
        <v>352</v>
      </c>
      <c r="M61" s="19">
        <v>41.54</v>
      </c>
      <c r="N61" s="19">
        <v>4.2300000000000004</v>
      </c>
      <c r="O61" s="19">
        <v>250.46</v>
      </c>
      <c r="P61" s="19">
        <v>1909</v>
      </c>
      <c r="Q61" s="19">
        <v>0.86627600000000005</v>
      </c>
      <c r="R61" s="496">
        <v>984923.63610800006</v>
      </c>
      <c r="S61" s="496"/>
      <c r="T61" s="49">
        <v>45566</v>
      </c>
      <c r="U61" s="50" t="s">
        <v>538</v>
      </c>
      <c r="V61" s="51" t="s">
        <v>61</v>
      </c>
      <c r="W61" s="184">
        <v>45582</v>
      </c>
      <c r="X61" s="51">
        <v>45585</v>
      </c>
      <c r="Y61" s="196">
        <v>45592</v>
      </c>
      <c r="Z61" s="51">
        <v>45593</v>
      </c>
      <c r="AA61" s="188"/>
      <c r="AB61" s="156">
        <v>2</v>
      </c>
      <c r="AC61" s="5"/>
    </row>
    <row r="62" spans="2:29" ht="31.5" customHeight="1" x14ac:dyDescent="0.35">
      <c r="B62" s="44"/>
      <c r="C62" s="48" t="s">
        <v>167</v>
      </c>
      <c r="D62" s="44" t="s">
        <v>132</v>
      </c>
      <c r="E62" s="44" t="s">
        <v>74</v>
      </c>
      <c r="F62" s="44" t="s">
        <v>278</v>
      </c>
      <c r="G62" s="44" t="s">
        <v>878</v>
      </c>
      <c r="H62" s="44" t="s">
        <v>901</v>
      </c>
      <c r="I62" s="44"/>
      <c r="J62" s="19">
        <v>611</v>
      </c>
      <c r="K62" s="19">
        <v>28</v>
      </c>
      <c r="L62" s="19">
        <v>639</v>
      </c>
      <c r="M62" s="19">
        <v>76.349999999999994</v>
      </c>
      <c r="N62" s="19">
        <v>6.32</v>
      </c>
      <c r="O62" s="19">
        <v>385.79</v>
      </c>
      <c r="P62" s="19">
        <v>3898</v>
      </c>
      <c r="Q62" s="19">
        <v>2.348757</v>
      </c>
      <c r="R62" s="496">
        <v>1761921.9257309998</v>
      </c>
      <c r="S62" s="496"/>
      <c r="T62" s="49">
        <v>45627</v>
      </c>
      <c r="U62" s="50" t="s">
        <v>69</v>
      </c>
      <c r="V62" s="18" t="s">
        <v>61</v>
      </c>
      <c r="W62" s="147">
        <v>45648</v>
      </c>
      <c r="X62" s="46">
        <v>45651</v>
      </c>
      <c r="Y62" s="149">
        <v>45655</v>
      </c>
      <c r="Z62" s="51">
        <v>45657</v>
      </c>
      <c r="AA62" s="190"/>
      <c r="AB62" s="155">
        <v>4</v>
      </c>
    </row>
    <row r="63" spans="2:29" ht="28.5" customHeight="1" x14ac:dyDescent="0.35">
      <c r="B63" s="44"/>
      <c r="C63" s="48" t="s">
        <v>67</v>
      </c>
      <c r="D63" s="44" t="s">
        <v>68</v>
      </c>
      <c r="E63" s="44" t="s">
        <v>58</v>
      </c>
      <c r="F63" s="44" t="s">
        <v>278</v>
      </c>
      <c r="G63" s="44" t="s">
        <v>878</v>
      </c>
      <c r="H63" s="44" t="s">
        <v>901</v>
      </c>
      <c r="I63" s="44"/>
      <c r="J63" s="19">
        <v>333</v>
      </c>
      <c r="K63" s="19">
        <v>19</v>
      </c>
      <c r="L63" s="19">
        <v>352</v>
      </c>
      <c r="M63" s="19">
        <v>41.54</v>
      </c>
      <c r="N63" s="19">
        <v>4.2300000000000004</v>
      </c>
      <c r="O63" s="19">
        <v>250.46</v>
      </c>
      <c r="P63" s="19">
        <v>1909</v>
      </c>
      <c r="Q63" s="19">
        <v>0.86627600000000005</v>
      </c>
      <c r="R63" s="496">
        <v>984923.63610800006</v>
      </c>
      <c r="S63" s="496"/>
      <c r="T63" s="49">
        <v>45566</v>
      </c>
      <c r="U63" s="54" t="s">
        <v>69</v>
      </c>
      <c r="V63" s="51" t="s">
        <v>61</v>
      </c>
      <c r="W63" s="147">
        <v>45568</v>
      </c>
      <c r="X63" s="46">
        <v>45578</v>
      </c>
      <c r="Y63" s="149">
        <v>45591</v>
      </c>
      <c r="Z63" s="51">
        <v>45594</v>
      </c>
      <c r="AA63" s="188"/>
      <c r="AB63" s="156">
        <v>2</v>
      </c>
    </row>
    <row r="64" spans="2:29" ht="29.25" customHeight="1" x14ac:dyDescent="0.35">
      <c r="B64" s="44"/>
      <c r="C64" s="48" t="s">
        <v>70</v>
      </c>
      <c r="D64" s="44" t="s">
        <v>68</v>
      </c>
      <c r="E64" s="44" t="s">
        <v>58</v>
      </c>
      <c r="F64" s="44" t="s">
        <v>278</v>
      </c>
      <c r="G64" s="44" t="s">
        <v>878</v>
      </c>
      <c r="H64" s="44" t="s">
        <v>901</v>
      </c>
      <c r="I64" s="44"/>
      <c r="J64" s="19">
        <v>333</v>
      </c>
      <c r="K64" s="19">
        <v>19</v>
      </c>
      <c r="L64" s="19">
        <v>352</v>
      </c>
      <c r="M64" s="19">
        <v>41.54</v>
      </c>
      <c r="N64" s="19">
        <v>4.2300000000000004</v>
      </c>
      <c r="O64" s="19">
        <v>250.46</v>
      </c>
      <c r="P64" s="19">
        <v>1909</v>
      </c>
      <c r="Q64" s="19">
        <v>0.86627600000000005</v>
      </c>
      <c r="R64" s="496">
        <v>984923.63610800006</v>
      </c>
      <c r="S64" s="496"/>
      <c r="T64" s="49">
        <v>45566</v>
      </c>
      <c r="U64" s="54" t="s">
        <v>69</v>
      </c>
      <c r="V64" s="51" t="s">
        <v>61</v>
      </c>
      <c r="W64" s="147">
        <v>45544</v>
      </c>
      <c r="X64" s="46">
        <v>45560</v>
      </c>
      <c r="Y64" s="149">
        <v>45566</v>
      </c>
      <c r="Z64" s="51">
        <v>45572</v>
      </c>
      <c r="AA64" s="167"/>
      <c r="AB64" s="155">
        <v>1</v>
      </c>
    </row>
    <row r="65" spans="2:29" s="15" customFormat="1" ht="36.75" customHeight="1" x14ac:dyDescent="0.35">
      <c r="B65" s="44"/>
      <c r="C65" s="44" t="s">
        <v>83</v>
      </c>
      <c r="D65" s="44" t="s">
        <v>65</v>
      </c>
      <c r="E65" s="44" t="s">
        <v>58</v>
      </c>
      <c r="F65" s="44" t="s">
        <v>278</v>
      </c>
      <c r="G65" s="44" t="s">
        <v>878</v>
      </c>
      <c r="H65" s="44" t="s">
        <v>901</v>
      </c>
      <c r="I65" s="44"/>
      <c r="J65" s="19">
        <v>333</v>
      </c>
      <c r="K65" s="19">
        <v>19</v>
      </c>
      <c r="L65" s="19">
        <v>352</v>
      </c>
      <c r="M65" s="19">
        <v>41.54</v>
      </c>
      <c r="N65" s="19">
        <v>4.2300000000000004</v>
      </c>
      <c r="O65" s="19">
        <v>250.46</v>
      </c>
      <c r="P65" s="19">
        <v>1909</v>
      </c>
      <c r="Q65" s="19">
        <v>0.86627600000000005</v>
      </c>
      <c r="R65" s="496">
        <v>984923.63610800006</v>
      </c>
      <c r="S65" s="496"/>
      <c r="T65" s="49">
        <v>45597</v>
      </c>
      <c r="U65" s="50" t="s">
        <v>69</v>
      </c>
      <c r="V65" s="18" t="s">
        <v>61</v>
      </c>
      <c r="W65" s="184">
        <v>45604</v>
      </c>
      <c r="X65" s="51">
        <v>45619</v>
      </c>
      <c r="Y65" s="196">
        <v>45625</v>
      </c>
      <c r="Z65" s="51">
        <v>45626</v>
      </c>
      <c r="AA65" s="188"/>
      <c r="AB65" s="156">
        <v>3</v>
      </c>
    </row>
    <row r="66" spans="2:29" ht="28.5" customHeight="1" x14ac:dyDescent="0.35">
      <c r="B66" s="44">
        <v>1</v>
      </c>
      <c r="C66" s="44" t="s">
        <v>84</v>
      </c>
      <c r="D66" s="44" t="s">
        <v>77</v>
      </c>
      <c r="E66" s="44" t="s">
        <v>58</v>
      </c>
      <c r="F66" s="44" t="s">
        <v>278</v>
      </c>
      <c r="G66" s="44" t="s">
        <v>878</v>
      </c>
      <c r="H66" s="44" t="s">
        <v>901</v>
      </c>
      <c r="I66" s="44"/>
      <c r="J66" s="19">
        <v>383</v>
      </c>
      <c r="K66" s="19">
        <v>20</v>
      </c>
      <c r="L66" s="19">
        <v>403</v>
      </c>
      <c r="M66" s="19">
        <v>47.77</v>
      </c>
      <c r="N66" s="19">
        <v>4.46</v>
      </c>
      <c r="O66" s="19">
        <v>264.87</v>
      </c>
      <c r="P66" s="19">
        <v>2353</v>
      </c>
      <c r="Q66" s="19">
        <v>0.86627600000000005</v>
      </c>
      <c r="R66" s="496">
        <v>1126247.400108</v>
      </c>
      <c r="S66" s="496"/>
      <c r="T66" s="49">
        <v>45689</v>
      </c>
      <c r="U66" s="50" t="s">
        <v>69</v>
      </c>
      <c r="V66" s="18" t="s">
        <v>61</v>
      </c>
      <c r="W66" s="184">
        <v>45698</v>
      </c>
      <c r="X66" s="51">
        <v>45704</v>
      </c>
      <c r="Y66" s="196">
        <v>45703</v>
      </c>
      <c r="Z66" s="51">
        <v>45705</v>
      </c>
      <c r="AA66" s="181"/>
      <c r="AB66" s="157"/>
      <c r="AC66" s="15"/>
    </row>
    <row r="67" spans="2:29" ht="25.5" customHeight="1" x14ac:dyDescent="0.35">
      <c r="B67" s="44"/>
      <c r="C67" s="48" t="s">
        <v>135</v>
      </c>
      <c r="D67" s="44" t="s">
        <v>123</v>
      </c>
      <c r="E67" s="44" t="s">
        <v>58</v>
      </c>
      <c r="F67" s="44" t="s">
        <v>278</v>
      </c>
      <c r="G67" s="44" t="s">
        <v>878</v>
      </c>
      <c r="H67" s="44" t="s">
        <v>901</v>
      </c>
      <c r="I67" s="44"/>
      <c r="J67" s="19">
        <v>1065</v>
      </c>
      <c r="K67" s="19">
        <v>50</v>
      </c>
      <c r="L67" s="19">
        <v>1115</v>
      </c>
      <c r="M67" s="19">
        <v>133.07</v>
      </c>
      <c r="N67" s="19">
        <v>11.19</v>
      </c>
      <c r="O67" s="19">
        <v>707.57</v>
      </c>
      <c r="P67" s="19">
        <v>8267</v>
      </c>
      <c r="Q67" s="19">
        <v>2.348757</v>
      </c>
      <c r="R67" s="496">
        <v>3282540.8247309998</v>
      </c>
      <c r="S67" s="496"/>
      <c r="T67" s="49">
        <v>45627</v>
      </c>
      <c r="U67" s="50" t="s">
        <v>108</v>
      </c>
      <c r="V67" s="18" t="s">
        <v>61</v>
      </c>
      <c r="W67" s="184">
        <v>45621</v>
      </c>
      <c r="X67" s="51">
        <v>45625</v>
      </c>
      <c r="Y67" s="196">
        <v>45638</v>
      </c>
      <c r="Z67" s="51">
        <v>45643</v>
      </c>
      <c r="AA67" s="167"/>
      <c r="AB67" s="155">
        <v>3</v>
      </c>
    </row>
    <row r="68" spans="2:29" ht="24" customHeight="1" x14ac:dyDescent="0.35">
      <c r="B68" s="44"/>
      <c r="C68" s="48" t="s">
        <v>71</v>
      </c>
      <c r="D68" s="44" t="s">
        <v>68</v>
      </c>
      <c r="E68" s="44" t="s">
        <v>58</v>
      </c>
      <c r="F68" s="44" t="s">
        <v>278</v>
      </c>
      <c r="G68" s="44" t="s">
        <v>878</v>
      </c>
      <c r="H68" s="44" t="s">
        <v>901</v>
      </c>
      <c r="I68" s="44"/>
      <c r="J68" s="19">
        <v>333</v>
      </c>
      <c r="K68" s="19">
        <v>19</v>
      </c>
      <c r="L68" s="19">
        <v>352</v>
      </c>
      <c r="M68" s="19">
        <v>41.54</v>
      </c>
      <c r="N68" s="19">
        <v>4.2300000000000004</v>
      </c>
      <c r="O68" s="19">
        <v>250.46</v>
      </c>
      <c r="P68" s="19">
        <v>1909</v>
      </c>
      <c r="Q68" s="19">
        <v>0.86627600000000005</v>
      </c>
      <c r="R68" s="496">
        <v>984923.63610800006</v>
      </c>
      <c r="S68" s="496"/>
      <c r="T68" s="49">
        <v>45597</v>
      </c>
      <c r="U68" s="50" t="s">
        <v>72</v>
      </c>
      <c r="V68" s="18" t="s">
        <v>61</v>
      </c>
      <c r="W68" s="147">
        <v>45573</v>
      </c>
      <c r="X68" s="46">
        <v>45587</v>
      </c>
      <c r="Y68" s="196">
        <v>45614</v>
      </c>
      <c r="Z68" s="51">
        <v>45618</v>
      </c>
      <c r="AA68" s="167"/>
      <c r="AB68" s="155">
        <v>2</v>
      </c>
      <c r="AC68" s="15"/>
    </row>
    <row r="69" spans="2:29" ht="30" customHeight="1" x14ac:dyDescent="0.35">
      <c r="B69" s="44"/>
      <c r="C69" s="48" t="s">
        <v>116</v>
      </c>
      <c r="D69" s="44" t="s">
        <v>65</v>
      </c>
      <c r="E69" s="44" t="s">
        <v>58</v>
      </c>
      <c r="F69" s="44" t="s">
        <v>278</v>
      </c>
      <c r="G69" s="44" t="s">
        <v>878</v>
      </c>
      <c r="H69" s="44" t="s">
        <v>901</v>
      </c>
      <c r="I69" s="44"/>
      <c r="J69" s="19">
        <v>333</v>
      </c>
      <c r="K69" s="19">
        <v>19</v>
      </c>
      <c r="L69" s="19">
        <v>352</v>
      </c>
      <c r="M69" s="19">
        <v>41.54</v>
      </c>
      <c r="N69" s="19">
        <v>4.2300000000000004</v>
      </c>
      <c r="O69" s="19">
        <v>250.46</v>
      </c>
      <c r="P69" s="19">
        <v>1909</v>
      </c>
      <c r="Q69" s="19">
        <v>0.86627600000000005</v>
      </c>
      <c r="R69" s="496">
        <v>984923.63610800006</v>
      </c>
      <c r="S69" s="496"/>
      <c r="T69" s="49">
        <v>45597</v>
      </c>
      <c r="U69" s="50" t="s">
        <v>108</v>
      </c>
      <c r="V69" s="18" t="s">
        <v>61</v>
      </c>
      <c r="W69" s="184">
        <v>45606</v>
      </c>
      <c r="X69" s="51">
        <v>45615</v>
      </c>
      <c r="Y69" s="196">
        <v>45621</v>
      </c>
      <c r="Z69" s="51">
        <v>45625</v>
      </c>
      <c r="AA69" s="167"/>
      <c r="AB69" s="155">
        <v>3</v>
      </c>
    </row>
    <row r="70" spans="2:29" ht="24.75" customHeight="1" x14ac:dyDescent="0.35">
      <c r="B70" s="44"/>
      <c r="C70" s="48" t="s">
        <v>106</v>
      </c>
      <c r="D70" s="44" t="s">
        <v>77</v>
      </c>
      <c r="E70" s="44" t="s">
        <v>101</v>
      </c>
      <c r="F70" s="44" t="s">
        <v>278</v>
      </c>
      <c r="G70" s="44" t="s">
        <v>878</v>
      </c>
      <c r="H70" s="44" t="s">
        <v>894</v>
      </c>
      <c r="I70" s="44"/>
      <c r="J70" s="19">
        <v>268</v>
      </c>
      <c r="K70" s="19">
        <v>14</v>
      </c>
      <c r="L70" s="19">
        <v>282</v>
      </c>
      <c r="M70" s="19">
        <v>33.42</v>
      </c>
      <c r="N70" s="19">
        <v>3.15</v>
      </c>
      <c r="O70" s="19">
        <v>255.26</v>
      </c>
      <c r="P70" s="19">
        <v>1904</v>
      </c>
      <c r="Q70" s="19">
        <v>0.86627600000000005</v>
      </c>
      <c r="R70" s="496">
        <v>745277.51610799995</v>
      </c>
      <c r="S70" s="496"/>
      <c r="T70" s="49">
        <v>45597</v>
      </c>
      <c r="U70" s="50" t="s">
        <v>108</v>
      </c>
      <c r="V70" s="18" t="s">
        <v>61</v>
      </c>
      <c r="W70" s="184">
        <v>45602</v>
      </c>
      <c r="X70" s="51">
        <v>45606</v>
      </c>
      <c r="Y70" s="196">
        <v>45610</v>
      </c>
      <c r="Z70" s="51">
        <v>45613</v>
      </c>
      <c r="AA70" s="188"/>
      <c r="AB70" s="156">
        <v>2</v>
      </c>
      <c r="AC70" s="15"/>
    </row>
    <row r="71" spans="2:29" ht="29.25" customHeight="1" x14ac:dyDescent="0.35">
      <c r="B71" s="44"/>
      <c r="C71" s="48" t="s">
        <v>512</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96">
        <v>752440.09410799993</v>
      </c>
      <c r="S71" s="496"/>
      <c r="T71" s="49">
        <v>45822</v>
      </c>
      <c r="U71" s="497" t="s">
        <v>379</v>
      </c>
      <c r="V71" s="51" t="s">
        <v>61</v>
      </c>
      <c r="W71" s="144"/>
      <c r="X71" s="139"/>
      <c r="Y71" s="150"/>
      <c r="Z71" s="511">
        <v>45815</v>
      </c>
      <c r="AA71" s="190"/>
      <c r="AB71" s="156"/>
    </row>
    <row r="72" spans="2:29" ht="29.25" customHeight="1" x14ac:dyDescent="0.3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96">
        <v>1161364.312108</v>
      </c>
      <c r="S72" s="496"/>
      <c r="T72" s="49">
        <v>45597</v>
      </c>
      <c r="U72" s="50" t="s">
        <v>82</v>
      </c>
      <c r="V72" s="18" t="s">
        <v>61</v>
      </c>
      <c r="W72" s="184">
        <v>45602</v>
      </c>
      <c r="X72" s="51">
        <v>45606</v>
      </c>
      <c r="Y72" s="196">
        <v>45617</v>
      </c>
      <c r="Z72" s="51">
        <v>45619</v>
      </c>
      <c r="AA72" s="167"/>
      <c r="AB72" s="155"/>
      <c r="AC72" s="15"/>
    </row>
    <row r="73" spans="2:29" ht="29.25" customHeight="1" x14ac:dyDescent="0.35">
      <c r="B73" s="44"/>
      <c r="C73" s="48" t="s">
        <v>81</v>
      </c>
      <c r="D73" s="44" t="s">
        <v>65</v>
      </c>
      <c r="E73" s="44" t="s">
        <v>58</v>
      </c>
      <c r="F73" s="44" t="s">
        <v>278</v>
      </c>
      <c r="G73" s="44" t="s">
        <v>878</v>
      </c>
      <c r="H73" s="44" t="s">
        <v>901</v>
      </c>
      <c r="I73" s="44"/>
      <c r="J73" s="19">
        <v>333</v>
      </c>
      <c r="K73" s="19">
        <v>19</v>
      </c>
      <c r="L73" s="19">
        <v>352</v>
      </c>
      <c r="M73" s="19">
        <v>41.54</v>
      </c>
      <c r="N73" s="19">
        <v>4.2300000000000004</v>
      </c>
      <c r="O73" s="19">
        <v>250.46</v>
      </c>
      <c r="P73" s="19">
        <v>1909</v>
      </c>
      <c r="Q73" s="19">
        <v>0.86627600000000005</v>
      </c>
      <c r="R73" s="496">
        <v>984923.63610800006</v>
      </c>
      <c r="S73" s="496"/>
      <c r="T73" s="49">
        <v>45566</v>
      </c>
      <c r="U73" s="50" t="s">
        <v>82</v>
      </c>
      <c r="V73" s="51" t="s">
        <v>61</v>
      </c>
      <c r="W73" s="147">
        <v>45571</v>
      </c>
      <c r="X73" s="46">
        <v>45575</v>
      </c>
      <c r="Y73" s="149">
        <v>45587</v>
      </c>
      <c r="Z73" s="51">
        <v>45589</v>
      </c>
      <c r="AA73" s="167"/>
      <c r="AB73" s="155">
        <v>1</v>
      </c>
    </row>
    <row r="74" spans="2:29" ht="29.25" customHeight="1" x14ac:dyDescent="0.35">
      <c r="B74" s="44"/>
      <c r="C74" s="48" t="s">
        <v>88</v>
      </c>
      <c r="D74" s="44" t="s">
        <v>77</v>
      </c>
      <c r="E74" s="44" t="s">
        <v>58</v>
      </c>
      <c r="F74" s="44" t="s">
        <v>278</v>
      </c>
      <c r="G74" s="44" t="s">
        <v>878</v>
      </c>
      <c r="H74" s="44" t="s">
        <v>901</v>
      </c>
      <c r="I74" s="44"/>
      <c r="J74" s="19">
        <v>383</v>
      </c>
      <c r="K74" s="19">
        <v>20</v>
      </c>
      <c r="L74" s="19">
        <v>403</v>
      </c>
      <c r="M74" s="19">
        <v>47.77</v>
      </c>
      <c r="N74" s="19">
        <v>4.46</v>
      </c>
      <c r="O74" s="19">
        <v>264.87</v>
      </c>
      <c r="P74" s="19">
        <v>2353</v>
      </c>
      <c r="Q74" s="19">
        <v>0.86627600000000005</v>
      </c>
      <c r="R74" s="496">
        <v>1126247.400108</v>
      </c>
      <c r="S74" s="496"/>
      <c r="T74" s="49">
        <v>45597</v>
      </c>
      <c r="U74" s="50" t="s">
        <v>82</v>
      </c>
      <c r="V74" s="18" t="s">
        <v>61</v>
      </c>
      <c r="W74" s="184">
        <v>45580</v>
      </c>
      <c r="X74" s="51">
        <v>45610</v>
      </c>
      <c r="Y74" s="196">
        <v>45623</v>
      </c>
      <c r="Z74" s="51">
        <v>45625</v>
      </c>
      <c r="AA74" s="188"/>
      <c r="AB74" s="156">
        <v>2</v>
      </c>
      <c r="AC74" s="15"/>
    </row>
    <row r="75" spans="2:29" s="15" customFormat="1" ht="36.75" customHeight="1" x14ac:dyDescent="0.35">
      <c r="B75" s="44"/>
      <c r="C75" s="48" t="s">
        <v>87</v>
      </c>
      <c r="D75" s="44" t="s">
        <v>65</v>
      </c>
      <c r="E75" s="44" t="s">
        <v>58</v>
      </c>
      <c r="F75" s="44" t="s">
        <v>278</v>
      </c>
      <c r="G75" s="44" t="s">
        <v>878</v>
      </c>
      <c r="H75" s="44" t="s">
        <v>901</v>
      </c>
      <c r="I75" s="44"/>
      <c r="J75" s="19">
        <v>333</v>
      </c>
      <c r="K75" s="19">
        <v>19</v>
      </c>
      <c r="L75" s="19">
        <v>352</v>
      </c>
      <c r="M75" s="19">
        <v>41.54</v>
      </c>
      <c r="N75" s="19">
        <v>4.2300000000000004</v>
      </c>
      <c r="O75" s="19">
        <v>250.46</v>
      </c>
      <c r="P75" s="19">
        <v>1909</v>
      </c>
      <c r="Q75" s="19">
        <v>0.86627600000000005</v>
      </c>
      <c r="R75" s="496">
        <v>984923.63610800006</v>
      </c>
      <c r="S75" s="496"/>
      <c r="T75" s="49">
        <v>45597</v>
      </c>
      <c r="U75" s="50" t="s">
        <v>82</v>
      </c>
      <c r="V75" s="18" t="s">
        <v>61</v>
      </c>
      <c r="W75" s="184">
        <v>45579</v>
      </c>
      <c r="X75" s="51">
        <v>45606</v>
      </c>
      <c r="Y75" s="196">
        <v>45610</v>
      </c>
      <c r="Z75" s="51">
        <v>45611</v>
      </c>
      <c r="AA75" s="188"/>
      <c r="AB75" s="156">
        <v>2</v>
      </c>
    </row>
    <row r="76" spans="2:29" s="15" customFormat="1" ht="36.75" customHeight="1" x14ac:dyDescent="0.3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96">
        <v>1595805.5120649999</v>
      </c>
      <c r="S76" s="496"/>
      <c r="T76" s="49">
        <v>45689</v>
      </c>
      <c r="U76" s="50" t="s">
        <v>118</v>
      </c>
      <c r="V76" s="18" t="s">
        <v>61</v>
      </c>
      <c r="W76" s="184">
        <v>45703</v>
      </c>
      <c r="X76" s="51">
        <v>45706</v>
      </c>
      <c r="Y76" s="196">
        <v>45707</v>
      </c>
      <c r="Z76" s="51">
        <v>45708</v>
      </c>
      <c r="AA76" s="181"/>
      <c r="AB76" s="157"/>
    </row>
    <row r="77" spans="2:29" s="15" customFormat="1" ht="36.75" customHeight="1" x14ac:dyDescent="0.35">
      <c r="B77" s="44"/>
      <c r="C77" s="44" t="s">
        <v>96</v>
      </c>
      <c r="D77" s="44" t="s">
        <v>77</v>
      </c>
      <c r="E77" s="44" t="s">
        <v>58</v>
      </c>
      <c r="F77" s="44" t="s">
        <v>278</v>
      </c>
      <c r="G77" s="44" t="s">
        <v>878</v>
      </c>
      <c r="H77" s="44" t="s">
        <v>901</v>
      </c>
      <c r="I77" s="44"/>
      <c r="J77" s="19">
        <v>383</v>
      </c>
      <c r="K77" s="19">
        <v>20</v>
      </c>
      <c r="L77" s="19">
        <v>403</v>
      </c>
      <c r="M77" s="19">
        <v>47.77</v>
      </c>
      <c r="N77" s="19">
        <v>4.46</v>
      </c>
      <c r="O77" s="19">
        <v>264.87</v>
      </c>
      <c r="P77" s="19">
        <v>2353</v>
      </c>
      <c r="Q77" s="19">
        <v>0.86627600000000005</v>
      </c>
      <c r="R77" s="496">
        <v>1126247.400108</v>
      </c>
      <c r="S77" s="496"/>
      <c r="T77" s="49">
        <v>45597</v>
      </c>
      <c r="U77" s="50" t="s">
        <v>97</v>
      </c>
      <c r="V77" s="51" t="s">
        <v>61</v>
      </c>
      <c r="W77" s="184">
        <v>45590</v>
      </c>
      <c r="X77" s="51">
        <v>45600</v>
      </c>
      <c r="Y77" s="196">
        <v>45604</v>
      </c>
      <c r="Z77" s="51">
        <v>45606</v>
      </c>
      <c r="AA77" s="188"/>
      <c r="AB77" s="156">
        <v>2</v>
      </c>
    </row>
    <row r="78" spans="2:29" ht="29.25" customHeight="1" x14ac:dyDescent="0.35">
      <c r="B78" s="44"/>
      <c r="C78" s="48" t="s">
        <v>73</v>
      </c>
      <c r="D78" s="44" t="s">
        <v>68</v>
      </c>
      <c r="E78" s="44" t="s">
        <v>74</v>
      </c>
      <c r="F78" s="44" t="s">
        <v>278</v>
      </c>
      <c r="G78" s="44" t="s">
        <v>878</v>
      </c>
      <c r="H78" s="44" t="s">
        <v>901</v>
      </c>
      <c r="I78" s="44"/>
      <c r="J78" s="19">
        <v>221</v>
      </c>
      <c r="K78" s="19">
        <v>12</v>
      </c>
      <c r="L78" s="19">
        <v>233</v>
      </c>
      <c r="M78" s="19">
        <v>27.61</v>
      </c>
      <c r="N78" s="19">
        <v>2.61</v>
      </c>
      <c r="O78" s="19">
        <v>146.96</v>
      </c>
      <c r="P78" s="19">
        <v>1450</v>
      </c>
      <c r="Q78" s="19">
        <v>0.86627600000000005</v>
      </c>
      <c r="R78" s="496">
        <v>650458.11210799997</v>
      </c>
      <c r="S78" s="496"/>
      <c r="T78" s="49">
        <v>45566</v>
      </c>
      <c r="U78" s="50" t="s">
        <v>72</v>
      </c>
      <c r="V78" s="51" t="s">
        <v>61</v>
      </c>
      <c r="W78" s="147">
        <v>45563</v>
      </c>
      <c r="X78" s="46">
        <v>45565</v>
      </c>
      <c r="Y78" s="149">
        <v>45572</v>
      </c>
      <c r="Z78" s="51">
        <v>45576</v>
      </c>
      <c r="AA78" s="167"/>
      <c r="AB78" s="155">
        <v>1</v>
      </c>
    </row>
    <row r="79" spans="2:29" ht="29.25" customHeight="1" x14ac:dyDescent="0.35">
      <c r="B79" s="44"/>
      <c r="C79" s="48" t="s">
        <v>169</v>
      </c>
      <c r="D79" s="44" t="s">
        <v>170</v>
      </c>
      <c r="E79" s="44" t="s">
        <v>74</v>
      </c>
      <c r="F79" s="44" t="s">
        <v>278</v>
      </c>
      <c r="G79" s="44" t="s">
        <v>878</v>
      </c>
      <c r="H79" s="44" t="s">
        <v>901</v>
      </c>
      <c r="I79" s="44"/>
      <c r="J79" s="19">
        <v>471</v>
      </c>
      <c r="K79" s="19">
        <v>22</v>
      </c>
      <c r="L79" s="19">
        <v>493</v>
      </c>
      <c r="M79" s="19">
        <v>58.84</v>
      </c>
      <c r="N79" s="19">
        <v>4.9400000000000004</v>
      </c>
      <c r="O79" s="19">
        <v>296.18</v>
      </c>
      <c r="P79" s="19">
        <v>2692</v>
      </c>
      <c r="Q79" s="19">
        <v>1.768</v>
      </c>
      <c r="R79" s="496">
        <v>1324196.909065</v>
      </c>
      <c r="S79" s="496"/>
      <c r="T79" s="49">
        <v>45658</v>
      </c>
      <c r="U79" s="50" t="s">
        <v>118</v>
      </c>
      <c r="V79" s="18" t="s">
        <v>61</v>
      </c>
      <c r="W79" s="147">
        <v>45655</v>
      </c>
      <c r="X79" s="46">
        <v>45659</v>
      </c>
      <c r="Y79" s="149">
        <v>45660</v>
      </c>
      <c r="Z79" s="51">
        <v>45661</v>
      </c>
      <c r="AA79" s="190"/>
      <c r="AB79" s="155"/>
    </row>
    <row r="80" spans="2:29" ht="29.25" customHeight="1" x14ac:dyDescent="0.35">
      <c r="B80" s="44">
        <v>1</v>
      </c>
      <c r="C80" s="48" t="s">
        <v>93</v>
      </c>
      <c r="D80" s="44" t="s">
        <v>77</v>
      </c>
      <c r="E80" s="44" t="s">
        <v>58</v>
      </c>
      <c r="F80" s="44" t="s">
        <v>278</v>
      </c>
      <c r="G80" s="44" t="s">
        <v>878</v>
      </c>
      <c r="H80" s="44" t="s">
        <v>901</v>
      </c>
      <c r="I80" s="44"/>
      <c r="J80" s="19">
        <v>383</v>
      </c>
      <c r="K80" s="19">
        <v>20</v>
      </c>
      <c r="L80" s="19">
        <v>403</v>
      </c>
      <c r="M80" s="19">
        <v>47.77</v>
      </c>
      <c r="N80" s="19">
        <v>4.46</v>
      </c>
      <c r="O80" s="19">
        <v>264.87</v>
      </c>
      <c r="P80" s="19">
        <v>2353</v>
      </c>
      <c r="Q80" s="19">
        <v>0.86627600000000005</v>
      </c>
      <c r="R80" s="496">
        <v>1126247.400108</v>
      </c>
      <c r="S80" s="496"/>
      <c r="T80" s="49">
        <v>45597</v>
      </c>
      <c r="U80" s="50" t="s">
        <v>94</v>
      </c>
      <c r="V80" s="51" t="s">
        <v>61</v>
      </c>
      <c r="W80" s="184">
        <v>45583</v>
      </c>
      <c r="X80" s="51">
        <v>45590</v>
      </c>
      <c r="Y80" s="196">
        <v>45595</v>
      </c>
      <c r="Z80" s="51">
        <v>45600</v>
      </c>
      <c r="AA80" s="188"/>
      <c r="AB80" s="156">
        <v>2</v>
      </c>
    </row>
    <row r="81" spans="2:29" s="15" customFormat="1" ht="36.75" customHeight="1" x14ac:dyDescent="0.35">
      <c r="B81" s="44">
        <v>2</v>
      </c>
      <c r="C81" s="44" t="s">
        <v>98</v>
      </c>
      <c r="D81" s="44" t="s">
        <v>77</v>
      </c>
      <c r="E81" s="44" t="s">
        <v>58</v>
      </c>
      <c r="F81" s="44" t="s">
        <v>278</v>
      </c>
      <c r="G81" s="44" t="s">
        <v>878</v>
      </c>
      <c r="H81" s="44" t="s">
        <v>901</v>
      </c>
      <c r="I81" s="44"/>
      <c r="J81" s="19">
        <v>383</v>
      </c>
      <c r="K81" s="19">
        <v>20</v>
      </c>
      <c r="L81" s="19">
        <v>403</v>
      </c>
      <c r="M81" s="19">
        <v>47.77</v>
      </c>
      <c r="N81" s="19">
        <v>4.46</v>
      </c>
      <c r="O81" s="19">
        <v>264.87</v>
      </c>
      <c r="P81" s="19">
        <v>2353</v>
      </c>
      <c r="Q81" s="19">
        <v>0.86627600000000005</v>
      </c>
      <c r="R81" s="496">
        <v>1126247.400108</v>
      </c>
      <c r="S81" s="496"/>
      <c r="T81" s="49">
        <v>45597</v>
      </c>
      <c r="U81" s="50" t="s">
        <v>94</v>
      </c>
      <c r="V81" s="18" t="s">
        <v>61</v>
      </c>
      <c r="W81" s="184">
        <v>45597</v>
      </c>
      <c r="X81" s="51">
        <v>45609</v>
      </c>
      <c r="Y81" s="196">
        <v>45611</v>
      </c>
      <c r="Z81" s="51">
        <v>45614</v>
      </c>
      <c r="AA81" s="167"/>
      <c r="AB81" s="155">
        <v>2</v>
      </c>
    </row>
    <row r="82" spans="2:29" ht="29.25" customHeight="1" x14ac:dyDescent="0.35">
      <c r="B82" s="44">
        <v>3</v>
      </c>
      <c r="C82" s="48" t="s">
        <v>110</v>
      </c>
      <c r="D82" s="44" t="s">
        <v>65</v>
      </c>
      <c r="E82" s="44" t="s">
        <v>91</v>
      </c>
      <c r="F82" s="44" t="s">
        <v>278</v>
      </c>
      <c r="G82" s="44" t="s">
        <v>878</v>
      </c>
      <c r="H82" s="44" t="s">
        <v>894</v>
      </c>
      <c r="I82" s="44"/>
      <c r="J82" s="19">
        <v>383</v>
      </c>
      <c r="K82" s="19">
        <v>23</v>
      </c>
      <c r="L82" s="19">
        <v>406</v>
      </c>
      <c r="M82" s="19">
        <v>47.87</v>
      </c>
      <c r="N82" s="19">
        <v>5.14</v>
      </c>
      <c r="O82" s="19">
        <v>403.72</v>
      </c>
      <c r="P82" s="19">
        <v>2476</v>
      </c>
      <c r="Q82" s="19">
        <v>0.86627600000000005</v>
      </c>
      <c r="R82" s="496">
        <v>1054575.3581079999</v>
      </c>
      <c r="S82" s="496"/>
      <c r="T82" s="49">
        <v>45627</v>
      </c>
      <c r="U82" s="50" t="s">
        <v>94</v>
      </c>
      <c r="V82" s="18" t="s">
        <v>61</v>
      </c>
      <c r="W82" s="184">
        <v>45604</v>
      </c>
      <c r="X82" s="51">
        <v>45626</v>
      </c>
      <c r="Y82" s="196">
        <v>45598</v>
      </c>
      <c r="Z82" s="51">
        <v>45634</v>
      </c>
      <c r="AA82" s="167"/>
      <c r="AB82" s="155">
        <v>3</v>
      </c>
      <c r="AC82" s="15"/>
    </row>
    <row r="83" spans="2:29" ht="29.25" customHeight="1" x14ac:dyDescent="0.35">
      <c r="B83" s="44">
        <v>4</v>
      </c>
      <c r="C83" s="48" t="s">
        <v>144</v>
      </c>
      <c r="D83" s="44" t="s">
        <v>77</v>
      </c>
      <c r="E83" s="44" t="s">
        <v>74</v>
      </c>
      <c r="F83" s="44" t="s">
        <v>278</v>
      </c>
      <c r="G83" s="44" t="s">
        <v>878</v>
      </c>
      <c r="H83" s="44" t="s">
        <v>901</v>
      </c>
      <c r="I83" s="44"/>
      <c r="J83" s="19">
        <v>252</v>
      </c>
      <c r="K83" s="19">
        <v>13</v>
      </c>
      <c r="L83" s="19">
        <v>265</v>
      </c>
      <c r="M83" s="19">
        <v>31.4</v>
      </c>
      <c r="N83" s="19">
        <v>2.89</v>
      </c>
      <c r="O83" s="19">
        <v>164.7</v>
      </c>
      <c r="P83" s="19">
        <v>1802</v>
      </c>
      <c r="Q83" s="19">
        <v>0.86627600000000005</v>
      </c>
      <c r="R83" s="496">
        <v>752440.09410799993</v>
      </c>
      <c r="S83" s="496"/>
      <c r="T83" s="49">
        <v>45627</v>
      </c>
      <c r="U83" s="50" t="s">
        <v>94</v>
      </c>
      <c r="V83" s="18" t="s">
        <v>61</v>
      </c>
      <c r="W83" s="184">
        <v>45623</v>
      </c>
      <c r="X83" s="51">
        <v>45638</v>
      </c>
      <c r="Y83" s="196">
        <v>45640</v>
      </c>
      <c r="Z83" s="51">
        <v>45642</v>
      </c>
      <c r="AA83" s="167"/>
      <c r="AB83" s="155">
        <v>3</v>
      </c>
    </row>
    <row r="84" spans="2:29" ht="29.25" customHeight="1" x14ac:dyDescent="0.35">
      <c r="B84" s="44"/>
      <c r="C84" s="44" t="s">
        <v>199</v>
      </c>
      <c r="D84" s="44" t="s">
        <v>200</v>
      </c>
      <c r="E84" s="44" t="s">
        <v>74</v>
      </c>
      <c r="F84" s="44" t="s">
        <v>278</v>
      </c>
      <c r="G84" s="44" t="s">
        <v>878</v>
      </c>
      <c r="H84" s="44" t="s">
        <v>901</v>
      </c>
      <c r="I84" s="44" t="s">
        <v>878</v>
      </c>
      <c r="J84" s="19">
        <v>1020</v>
      </c>
      <c r="K84" s="19">
        <v>51</v>
      </c>
      <c r="L84" s="19">
        <v>1071</v>
      </c>
      <c r="M84" s="19">
        <v>127.5</v>
      </c>
      <c r="N84" s="19">
        <v>11.49</v>
      </c>
      <c r="O84" s="19">
        <v>728</v>
      </c>
      <c r="P84" s="19">
        <v>11839</v>
      </c>
      <c r="Q84" s="19">
        <v>2.5640000000000001</v>
      </c>
      <c r="R84" s="496">
        <v>3567510.0260000001</v>
      </c>
      <c r="S84" s="496"/>
      <c r="T84" s="49">
        <v>45658</v>
      </c>
      <c r="U84" s="50" t="s">
        <v>118</v>
      </c>
      <c r="V84" s="18" t="s">
        <v>61</v>
      </c>
      <c r="W84" s="184">
        <v>45659</v>
      </c>
      <c r="X84" s="51">
        <v>45679</v>
      </c>
      <c r="Y84" s="196">
        <v>45681</v>
      </c>
      <c r="Z84" s="51">
        <v>45684</v>
      </c>
      <c r="AA84" s="191"/>
      <c r="AB84" s="157"/>
      <c r="AC84" s="15"/>
    </row>
    <row r="85" spans="2:29" ht="29.25" customHeight="1" x14ac:dyDescent="0.35">
      <c r="B85" s="43"/>
      <c r="C85" s="552" t="s">
        <v>639</v>
      </c>
      <c r="D85" s="44" t="s">
        <v>640</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15"/>
      <c r="S85" s="515"/>
      <c r="T85" s="49">
        <v>46005</v>
      </c>
      <c r="U85" s="52" t="s">
        <v>379</v>
      </c>
      <c r="V85" s="51" t="s">
        <v>61</v>
      </c>
      <c r="W85" s="144"/>
      <c r="X85" s="139"/>
      <c r="Y85" s="150"/>
      <c r="Z85" s="139">
        <v>46019</v>
      </c>
      <c r="AA85" s="190"/>
      <c r="AB85" s="156"/>
    </row>
    <row r="86" spans="2:29" ht="29.25" customHeight="1" x14ac:dyDescent="0.35">
      <c r="B86" s="44"/>
      <c r="C86" s="48" t="s">
        <v>121</v>
      </c>
      <c r="D86" s="44" t="s">
        <v>79</v>
      </c>
      <c r="E86" s="44" t="s">
        <v>74</v>
      </c>
      <c r="F86" s="44" t="s">
        <v>278</v>
      </c>
      <c r="G86" s="44" t="s">
        <v>878</v>
      </c>
      <c r="H86" s="44" t="s">
        <v>901</v>
      </c>
      <c r="I86" s="44"/>
      <c r="J86" s="19">
        <v>221</v>
      </c>
      <c r="K86" s="19">
        <v>12</v>
      </c>
      <c r="L86" s="19">
        <v>233</v>
      </c>
      <c r="M86" s="19">
        <v>27.61</v>
      </c>
      <c r="N86" s="19">
        <v>2.61</v>
      </c>
      <c r="O86" s="19">
        <v>146.96</v>
      </c>
      <c r="P86" s="19">
        <v>1450</v>
      </c>
      <c r="Q86" s="19">
        <v>0.86627600000000005</v>
      </c>
      <c r="R86" s="496">
        <v>650458.11210799997</v>
      </c>
      <c r="S86" s="496"/>
      <c r="T86" s="49">
        <v>45597</v>
      </c>
      <c r="U86" s="50" t="s">
        <v>97</v>
      </c>
      <c r="V86" s="18" t="s">
        <v>61</v>
      </c>
      <c r="W86" s="184">
        <v>45609</v>
      </c>
      <c r="X86" s="51">
        <v>45614</v>
      </c>
      <c r="Y86" s="196">
        <v>45616</v>
      </c>
      <c r="Z86" s="51">
        <v>45618</v>
      </c>
      <c r="AA86" s="167"/>
      <c r="AB86" s="155">
        <v>2</v>
      </c>
    </row>
    <row r="87" spans="2:29" s="15" customFormat="1" ht="36.75" customHeight="1" x14ac:dyDescent="0.35">
      <c r="B87" s="44"/>
      <c r="C87" s="44" t="s">
        <v>99</v>
      </c>
      <c r="D87" s="44" t="s">
        <v>68</v>
      </c>
      <c r="E87" s="44" t="s">
        <v>58</v>
      </c>
      <c r="F87" s="44" t="s">
        <v>278</v>
      </c>
      <c r="G87" s="44" t="s">
        <v>878</v>
      </c>
      <c r="H87" s="44" t="s">
        <v>901</v>
      </c>
      <c r="I87" s="44"/>
      <c r="J87" s="19">
        <v>333</v>
      </c>
      <c r="K87" s="19">
        <v>19</v>
      </c>
      <c r="L87" s="19">
        <v>352</v>
      </c>
      <c r="M87" s="19">
        <v>41.54</v>
      </c>
      <c r="N87" s="19">
        <v>4.2300000000000004</v>
      </c>
      <c r="O87" s="19">
        <v>250.46</v>
      </c>
      <c r="P87" s="19">
        <v>1909</v>
      </c>
      <c r="Q87" s="19">
        <v>0.86627600000000005</v>
      </c>
      <c r="R87" s="496">
        <v>984923.63610800006</v>
      </c>
      <c r="S87" s="496"/>
      <c r="T87" s="49">
        <v>45597</v>
      </c>
      <c r="U87" s="50" t="s">
        <v>97</v>
      </c>
      <c r="V87" s="18" t="s">
        <v>61</v>
      </c>
      <c r="W87" s="184">
        <v>45594</v>
      </c>
      <c r="X87" s="51">
        <v>45608</v>
      </c>
      <c r="Y87" s="196">
        <v>45610</v>
      </c>
      <c r="Z87" s="51">
        <v>45610</v>
      </c>
      <c r="AA87" s="188"/>
      <c r="AB87" s="156">
        <v>2</v>
      </c>
    </row>
    <row r="88" spans="2:29" ht="29.25" customHeight="1" x14ac:dyDescent="0.35">
      <c r="B88" s="44"/>
      <c r="C88" s="48" t="s">
        <v>111</v>
      </c>
      <c r="D88" s="44" t="s">
        <v>79</v>
      </c>
      <c r="E88" s="44" t="s">
        <v>74</v>
      </c>
      <c r="F88" s="44" t="s">
        <v>278</v>
      </c>
      <c r="G88" s="44" t="s">
        <v>878</v>
      </c>
      <c r="H88" s="44" t="s">
        <v>901</v>
      </c>
      <c r="I88" s="44"/>
      <c r="J88" s="19">
        <v>221</v>
      </c>
      <c r="K88" s="19">
        <v>12</v>
      </c>
      <c r="L88" s="19">
        <v>233</v>
      </c>
      <c r="M88" s="19">
        <v>27.61</v>
      </c>
      <c r="N88" s="19">
        <v>2.61</v>
      </c>
      <c r="O88" s="19">
        <v>146.96</v>
      </c>
      <c r="P88" s="19">
        <v>1450</v>
      </c>
      <c r="Q88" s="19">
        <v>0.86627600000000005</v>
      </c>
      <c r="R88" s="496">
        <v>650458.11210799997</v>
      </c>
      <c r="S88" s="496"/>
      <c r="T88" s="49">
        <v>45597</v>
      </c>
      <c r="U88" s="50" t="s">
        <v>97</v>
      </c>
      <c r="V88" s="18" t="s">
        <v>61</v>
      </c>
      <c r="W88" s="184">
        <v>45606</v>
      </c>
      <c r="X88" s="51">
        <v>45622</v>
      </c>
      <c r="Y88" s="196">
        <v>45623</v>
      </c>
      <c r="Z88" s="51">
        <v>45625</v>
      </c>
      <c r="AA88" s="188"/>
      <c r="AB88" s="156">
        <v>2</v>
      </c>
      <c r="AC88" s="15"/>
    </row>
    <row r="89" spans="2:29" ht="29.25" customHeight="1" x14ac:dyDescent="0.35">
      <c r="B89" s="44"/>
      <c r="C89" s="48" t="s">
        <v>137</v>
      </c>
      <c r="D89" s="44" t="s">
        <v>65</v>
      </c>
      <c r="E89" s="44" t="s">
        <v>74</v>
      </c>
      <c r="F89" s="44" t="s">
        <v>278</v>
      </c>
      <c r="G89" s="44" t="s">
        <v>878</v>
      </c>
      <c r="H89" s="44" t="s">
        <v>901</v>
      </c>
      <c r="I89" s="44"/>
      <c r="J89" s="19">
        <v>221</v>
      </c>
      <c r="K89" s="19">
        <v>12</v>
      </c>
      <c r="L89" s="19">
        <v>233</v>
      </c>
      <c r="M89" s="19">
        <v>27.61</v>
      </c>
      <c r="N89" s="19">
        <v>2.61</v>
      </c>
      <c r="O89" s="19">
        <v>146.96</v>
      </c>
      <c r="P89" s="19">
        <v>1450</v>
      </c>
      <c r="Q89" s="19">
        <v>0.86627600000000005</v>
      </c>
      <c r="R89" s="496">
        <v>650458.11210799997</v>
      </c>
      <c r="S89" s="496"/>
      <c r="T89" s="49">
        <v>45627</v>
      </c>
      <c r="U89" s="50" t="s">
        <v>72</v>
      </c>
      <c r="V89" s="18" t="s">
        <v>61</v>
      </c>
      <c r="W89" s="184">
        <v>45629</v>
      </c>
      <c r="X89" s="51">
        <v>45630</v>
      </c>
      <c r="Y89" s="196">
        <v>45633</v>
      </c>
      <c r="Z89" s="51">
        <v>45635</v>
      </c>
      <c r="AA89" s="167"/>
      <c r="AB89" s="155">
        <v>3</v>
      </c>
    </row>
    <row r="90" spans="2:29" ht="29.25" customHeight="1" x14ac:dyDescent="0.35">
      <c r="B90" s="44"/>
      <c r="C90" s="48" t="s">
        <v>130</v>
      </c>
      <c r="D90" s="44" t="s">
        <v>63</v>
      </c>
      <c r="E90" s="44" t="s">
        <v>74</v>
      </c>
      <c r="F90" s="44" t="s">
        <v>278</v>
      </c>
      <c r="G90" s="44" t="s">
        <v>878</v>
      </c>
      <c r="H90" s="44" t="s">
        <v>901</v>
      </c>
      <c r="I90" s="44"/>
      <c r="J90" s="19">
        <v>252</v>
      </c>
      <c r="K90" s="19">
        <v>13</v>
      </c>
      <c r="L90" s="19">
        <v>265</v>
      </c>
      <c r="M90" s="19">
        <v>31.4</v>
      </c>
      <c r="N90" s="19">
        <v>2.89</v>
      </c>
      <c r="O90" s="19">
        <v>164.7</v>
      </c>
      <c r="P90" s="19">
        <v>1802</v>
      </c>
      <c r="Q90" s="19">
        <v>0.86627600000000005</v>
      </c>
      <c r="R90" s="496">
        <v>752440.09410799993</v>
      </c>
      <c r="S90" s="496"/>
      <c r="T90" s="49">
        <v>45627</v>
      </c>
      <c r="U90" s="50" t="s">
        <v>97</v>
      </c>
      <c r="V90" s="18" t="s">
        <v>61</v>
      </c>
      <c r="W90" s="184">
        <v>45618</v>
      </c>
      <c r="X90" s="51">
        <v>45626</v>
      </c>
      <c r="Y90" s="196">
        <v>45630</v>
      </c>
      <c r="Z90" s="51">
        <v>45631</v>
      </c>
      <c r="AA90" s="188"/>
      <c r="AB90" s="156">
        <v>3</v>
      </c>
    </row>
    <row r="91" spans="2:29" ht="29.25" customHeight="1" x14ac:dyDescent="0.35">
      <c r="B91" s="44"/>
      <c r="C91" s="48" t="s">
        <v>159</v>
      </c>
      <c r="D91" s="44" t="s">
        <v>63</v>
      </c>
      <c r="E91" s="44" t="s">
        <v>74</v>
      </c>
      <c r="F91" s="44" t="s">
        <v>278</v>
      </c>
      <c r="G91" s="44" t="s">
        <v>878</v>
      </c>
      <c r="H91" s="44" t="s">
        <v>901</v>
      </c>
      <c r="I91" s="44"/>
      <c r="J91" s="19">
        <v>252</v>
      </c>
      <c r="K91" s="19">
        <v>13</v>
      </c>
      <c r="L91" s="19">
        <v>265</v>
      </c>
      <c r="M91" s="19">
        <v>31.4</v>
      </c>
      <c r="N91" s="19">
        <v>2.89</v>
      </c>
      <c r="O91" s="19">
        <v>164.7</v>
      </c>
      <c r="P91" s="19">
        <v>1802</v>
      </c>
      <c r="Q91" s="19">
        <v>0.86627600000000005</v>
      </c>
      <c r="R91" s="496">
        <v>752440.09410799993</v>
      </c>
      <c r="S91" s="496"/>
      <c r="T91" s="49">
        <v>45627</v>
      </c>
      <c r="U91" s="50" t="s">
        <v>97</v>
      </c>
      <c r="V91" s="18" t="s">
        <v>61</v>
      </c>
      <c r="W91" s="184">
        <v>45627</v>
      </c>
      <c r="X91" s="51">
        <v>45636</v>
      </c>
      <c r="Y91" s="196">
        <v>45636</v>
      </c>
      <c r="Z91" s="51">
        <v>45638</v>
      </c>
      <c r="AA91" s="190"/>
      <c r="AB91" s="155">
        <v>3</v>
      </c>
    </row>
    <row r="92" spans="2:29" ht="29.25" customHeight="1" x14ac:dyDescent="0.35">
      <c r="B92" s="44"/>
      <c r="C92" s="48" t="s">
        <v>149</v>
      </c>
      <c r="D92" s="44" t="s">
        <v>150</v>
      </c>
      <c r="E92" s="44" t="s">
        <v>91</v>
      </c>
      <c r="F92" s="44" t="s">
        <v>278</v>
      </c>
      <c r="G92" s="44" t="s">
        <v>878</v>
      </c>
      <c r="H92" s="44" t="s">
        <v>894</v>
      </c>
      <c r="I92" s="44" t="s">
        <v>878</v>
      </c>
      <c r="J92" s="19">
        <v>1233</v>
      </c>
      <c r="K92" s="19">
        <v>58</v>
      </c>
      <c r="L92" s="19">
        <v>1291</v>
      </c>
      <c r="M92" s="19">
        <v>154.01</v>
      </c>
      <c r="N92" s="19">
        <v>13.15</v>
      </c>
      <c r="O92" s="19">
        <v>990.19</v>
      </c>
      <c r="P92" s="19">
        <v>10225</v>
      </c>
      <c r="Q92" s="19">
        <v>2.348757</v>
      </c>
      <c r="R92" s="496">
        <v>3510320.9327309998</v>
      </c>
      <c r="S92" s="496"/>
      <c r="T92" s="49">
        <v>45627</v>
      </c>
      <c r="U92" s="50" t="s">
        <v>118</v>
      </c>
      <c r="V92" s="18" t="s">
        <v>61</v>
      </c>
      <c r="W92" s="184">
        <v>45629</v>
      </c>
      <c r="X92" s="51">
        <v>45631</v>
      </c>
      <c r="Y92" s="196">
        <v>45637</v>
      </c>
      <c r="Z92" s="51">
        <v>45645</v>
      </c>
      <c r="AA92" s="190"/>
      <c r="AB92" s="155">
        <v>3</v>
      </c>
    </row>
    <row r="93" spans="2:29" ht="29.25" customHeight="1" x14ac:dyDescent="0.35">
      <c r="B93" s="44"/>
      <c r="C93" s="48" t="s">
        <v>160</v>
      </c>
      <c r="D93" s="44" t="s">
        <v>77</v>
      </c>
      <c r="E93" s="44" t="s">
        <v>74</v>
      </c>
      <c r="F93" s="44" t="s">
        <v>278</v>
      </c>
      <c r="G93" s="44" t="s">
        <v>878</v>
      </c>
      <c r="H93" s="44" t="s">
        <v>901</v>
      </c>
      <c r="I93" s="44"/>
      <c r="J93" s="19">
        <v>252</v>
      </c>
      <c r="K93" s="19">
        <v>13</v>
      </c>
      <c r="L93" s="19">
        <v>265</v>
      </c>
      <c r="M93" s="19">
        <v>31.4</v>
      </c>
      <c r="N93" s="19">
        <v>2.89</v>
      </c>
      <c r="O93" s="19">
        <v>164.7</v>
      </c>
      <c r="P93" s="19">
        <v>1802</v>
      </c>
      <c r="Q93" s="19">
        <v>0.86627600000000005</v>
      </c>
      <c r="R93" s="496">
        <v>752440.09410799993</v>
      </c>
      <c r="S93" s="496"/>
      <c r="T93" s="49">
        <v>45627</v>
      </c>
      <c r="U93" s="50" t="s">
        <v>536</v>
      </c>
      <c r="V93" s="56" t="s">
        <v>61</v>
      </c>
      <c r="W93" s="184">
        <v>45630</v>
      </c>
      <c r="X93" s="51">
        <v>45653</v>
      </c>
      <c r="Y93" s="196">
        <v>45655</v>
      </c>
      <c r="Z93" s="51">
        <v>45657</v>
      </c>
      <c r="AA93" s="190"/>
      <c r="AB93" s="155"/>
    </row>
    <row r="94" spans="2:29" ht="29.25" customHeight="1" x14ac:dyDescent="0.35">
      <c r="B94" s="44"/>
      <c r="C94" s="48" t="s">
        <v>117</v>
      </c>
      <c r="D94" s="44" t="s">
        <v>63</v>
      </c>
      <c r="E94" s="44" t="s">
        <v>74</v>
      </c>
      <c r="F94" s="44" t="s">
        <v>278</v>
      </c>
      <c r="G94" s="44" t="s">
        <v>878</v>
      </c>
      <c r="H94" s="44" t="s">
        <v>901</v>
      </c>
      <c r="I94" s="44" t="s">
        <v>878</v>
      </c>
      <c r="J94" s="19">
        <v>252</v>
      </c>
      <c r="K94" s="19">
        <v>13</v>
      </c>
      <c r="L94" s="19">
        <v>265</v>
      </c>
      <c r="M94" s="44">
        <v>31.4</v>
      </c>
      <c r="N94" s="44">
        <v>2.89</v>
      </c>
      <c r="O94" s="44">
        <v>164.7</v>
      </c>
      <c r="P94" s="19">
        <v>1802</v>
      </c>
      <c r="Q94" s="19">
        <v>0.86627600000000005</v>
      </c>
      <c r="R94" s="496">
        <v>752440.09410799993</v>
      </c>
      <c r="S94" s="496"/>
      <c r="T94" s="49">
        <v>45597</v>
      </c>
      <c r="U94" s="50" t="s">
        <v>118</v>
      </c>
      <c r="V94" s="18" t="s">
        <v>61</v>
      </c>
      <c r="W94" s="184">
        <v>45612</v>
      </c>
      <c r="X94" s="51">
        <v>45613</v>
      </c>
      <c r="Y94" s="196">
        <v>45615</v>
      </c>
      <c r="Z94" s="51">
        <v>45616</v>
      </c>
      <c r="AA94" s="188"/>
      <c r="AB94" s="156">
        <v>2</v>
      </c>
      <c r="AC94" s="4"/>
    </row>
    <row r="95" spans="2:29" ht="29.25" customHeight="1" x14ac:dyDescent="0.35">
      <c r="B95" s="44"/>
      <c r="C95" s="48" t="s">
        <v>145</v>
      </c>
      <c r="D95" s="44" t="s">
        <v>65</v>
      </c>
      <c r="E95" s="44" t="s">
        <v>58</v>
      </c>
      <c r="F95" s="44" t="s">
        <v>278</v>
      </c>
      <c r="G95" s="44" t="s">
        <v>878</v>
      </c>
      <c r="H95" s="44" t="s">
        <v>901</v>
      </c>
      <c r="I95" s="44"/>
      <c r="J95" s="19">
        <v>333</v>
      </c>
      <c r="K95" s="19">
        <v>19</v>
      </c>
      <c r="L95" s="19">
        <v>352</v>
      </c>
      <c r="M95" s="19">
        <v>41.54</v>
      </c>
      <c r="N95" s="19">
        <v>4.2300000000000004</v>
      </c>
      <c r="O95" s="19">
        <v>250.46</v>
      </c>
      <c r="P95" s="19">
        <v>1909</v>
      </c>
      <c r="Q95" s="19">
        <v>0.86627600000000005</v>
      </c>
      <c r="R95" s="496">
        <v>984923.63610800006</v>
      </c>
      <c r="S95" s="496"/>
      <c r="T95" s="49">
        <v>45627</v>
      </c>
      <c r="U95" s="50" t="s">
        <v>536</v>
      </c>
      <c r="V95" s="18" t="s">
        <v>61</v>
      </c>
      <c r="W95" s="184">
        <v>45629</v>
      </c>
      <c r="X95" s="51">
        <v>45637</v>
      </c>
      <c r="Y95" s="196">
        <v>45638</v>
      </c>
      <c r="Z95" s="51">
        <v>45640</v>
      </c>
      <c r="AA95" s="167"/>
      <c r="AB95" s="155">
        <v>3</v>
      </c>
    </row>
    <row r="96" spans="2:29" s="15" customFormat="1" ht="36.75" customHeight="1" x14ac:dyDescent="0.35">
      <c r="B96" s="44"/>
      <c r="C96" s="48" t="s">
        <v>139</v>
      </c>
      <c r="D96" s="44" t="s">
        <v>65</v>
      </c>
      <c r="E96" s="44" t="s">
        <v>58</v>
      </c>
      <c r="F96" s="44" t="s">
        <v>278</v>
      </c>
      <c r="G96" s="44" t="s">
        <v>878</v>
      </c>
      <c r="H96" s="44" t="s">
        <v>901</v>
      </c>
      <c r="I96" s="44"/>
      <c r="J96" s="19">
        <v>333</v>
      </c>
      <c r="K96" s="19">
        <v>19</v>
      </c>
      <c r="L96" s="19">
        <v>352</v>
      </c>
      <c r="M96" s="19">
        <v>41.54</v>
      </c>
      <c r="N96" s="19">
        <v>4.2300000000000004</v>
      </c>
      <c r="O96" s="19">
        <v>250.46</v>
      </c>
      <c r="P96" s="19">
        <v>1909</v>
      </c>
      <c r="Q96" s="19">
        <v>0.86627600000000005</v>
      </c>
      <c r="R96" s="496">
        <v>984923.63610800006</v>
      </c>
      <c r="S96" s="496"/>
      <c r="T96" s="49">
        <v>45627</v>
      </c>
      <c r="U96" s="50" t="s">
        <v>536</v>
      </c>
      <c r="V96" s="18" t="s">
        <v>61</v>
      </c>
      <c r="W96" s="184">
        <v>45618</v>
      </c>
      <c r="X96" s="51">
        <v>45622</v>
      </c>
      <c r="Y96" s="196">
        <v>45629</v>
      </c>
      <c r="Z96" s="51">
        <v>45633</v>
      </c>
      <c r="AA96" s="167"/>
      <c r="AB96" s="155">
        <v>3</v>
      </c>
      <c r="AC96" s="5"/>
    </row>
    <row r="97" spans="2:29" ht="29.25" customHeight="1" x14ac:dyDescent="0.35">
      <c r="B97" s="44"/>
      <c r="C97" s="48" t="s">
        <v>549</v>
      </c>
      <c r="D97" s="44" t="s">
        <v>77</v>
      </c>
      <c r="E97" s="44" t="s">
        <v>58</v>
      </c>
      <c r="F97" s="44" t="s">
        <v>278</v>
      </c>
      <c r="G97" s="44" t="s">
        <v>878</v>
      </c>
      <c r="H97" s="44" t="s">
        <v>901</v>
      </c>
      <c r="I97" s="44"/>
      <c r="J97" s="19">
        <v>383</v>
      </c>
      <c r="K97" s="19">
        <v>20</v>
      </c>
      <c r="L97" s="19">
        <v>403</v>
      </c>
      <c r="M97" s="19">
        <v>47.77</v>
      </c>
      <c r="N97" s="19">
        <v>4.46</v>
      </c>
      <c r="O97" s="19">
        <v>264.87</v>
      </c>
      <c r="P97" s="19">
        <v>2353</v>
      </c>
      <c r="Q97" s="19">
        <v>0.86627600000000005</v>
      </c>
      <c r="R97" s="496">
        <v>1126247.400108</v>
      </c>
      <c r="S97" s="496"/>
      <c r="T97" s="49">
        <v>45914</v>
      </c>
      <c r="U97" s="50" t="s">
        <v>548</v>
      </c>
      <c r="V97" s="51" t="s">
        <v>61</v>
      </c>
      <c r="W97" s="144"/>
      <c r="X97" s="139"/>
      <c r="Y97" s="150"/>
      <c r="Z97" s="511">
        <v>45919</v>
      </c>
      <c r="AA97" s="190"/>
      <c r="AB97" s="156"/>
    </row>
    <row r="98" spans="2:29" ht="29.25" customHeight="1" x14ac:dyDescent="0.35">
      <c r="B98" s="44"/>
      <c r="C98" s="48" t="s">
        <v>138</v>
      </c>
      <c r="D98" s="44" t="s">
        <v>63</v>
      </c>
      <c r="E98" s="44" t="s">
        <v>74</v>
      </c>
      <c r="F98" s="44" t="s">
        <v>278</v>
      </c>
      <c r="G98" s="44" t="s">
        <v>878</v>
      </c>
      <c r="H98" s="44" t="s">
        <v>901</v>
      </c>
      <c r="I98" s="44"/>
      <c r="J98" s="19">
        <v>252</v>
      </c>
      <c r="K98" s="19">
        <v>13</v>
      </c>
      <c r="L98" s="19">
        <v>265</v>
      </c>
      <c r="M98" s="19">
        <v>31.4</v>
      </c>
      <c r="N98" s="19">
        <v>2.89</v>
      </c>
      <c r="O98" s="19">
        <v>164.7</v>
      </c>
      <c r="P98" s="19">
        <v>1802</v>
      </c>
      <c r="Q98" s="19">
        <v>0.86627600000000005</v>
      </c>
      <c r="R98" s="496">
        <v>752440.09410799993</v>
      </c>
      <c r="S98" s="496"/>
      <c r="T98" s="49">
        <v>45627</v>
      </c>
      <c r="U98" s="50" t="s">
        <v>115</v>
      </c>
      <c r="V98" s="18" t="s">
        <v>61</v>
      </c>
      <c r="W98" s="184">
        <v>45629</v>
      </c>
      <c r="X98" s="51">
        <v>45631</v>
      </c>
      <c r="Y98" s="196">
        <v>45632</v>
      </c>
      <c r="Z98" s="51">
        <v>45633</v>
      </c>
      <c r="AA98" s="167"/>
      <c r="AB98" s="155">
        <v>3</v>
      </c>
    </row>
    <row r="99" spans="2:29" ht="29.25" customHeight="1" x14ac:dyDescent="0.35">
      <c r="B99" s="44"/>
      <c r="C99" s="48" t="s">
        <v>128</v>
      </c>
      <c r="D99" s="44" t="s">
        <v>79</v>
      </c>
      <c r="E99" s="44" t="s">
        <v>74</v>
      </c>
      <c r="F99" s="44" t="s">
        <v>278</v>
      </c>
      <c r="G99" s="44" t="s">
        <v>878</v>
      </c>
      <c r="H99" s="44" t="s">
        <v>901</v>
      </c>
      <c r="I99" s="44"/>
      <c r="J99" s="19">
        <v>221</v>
      </c>
      <c r="K99" s="19">
        <v>12</v>
      </c>
      <c r="L99" s="19">
        <v>233</v>
      </c>
      <c r="M99" s="19">
        <v>27.61</v>
      </c>
      <c r="N99" s="19">
        <v>2.61</v>
      </c>
      <c r="O99" s="19">
        <v>146.96</v>
      </c>
      <c r="P99" s="19">
        <v>1450</v>
      </c>
      <c r="Q99" s="19">
        <v>0.86627600000000005</v>
      </c>
      <c r="R99" s="496">
        <v>650458.11210799997</v>
      </c>
      <c r="S99" s="496"/>
      <c r="T99" s="49">
        <v>45597</v>
      </c>
      <c r="U99" s="50" t="s">
        <v>115</v>
      </c>
      <c r="V99" s="18" t="s">
        <v>61</v>
      </c>
      <c r="W99" s="184">
        <v>45615</v>
      </c>
      <c r="X99" s="51">
        <v>45622</v>
      </c>
      <c r="Y99" s="196">
        <v>45625</v>
      </c>
      <c r="Z99" s="51">
        <v>45626</v>
      </c>
      <c r="AA99" s="189"/>
      <c r="AB99" s="158">
        <v>2</v>
      </c>
    </row>
    <row r="100" spans="2:29" ht="29.25" customHeight="1" x14ac:dyDescent="0.35">
      <c r="B100" s="44"/>
      <c r="C100" s="48" t="s">
        <v>113</v>
      </c>
      <c r="D100" s="44" t="s">
        <v>77</v>
      </c>
      <c r="E100" s="44" t="s">
        <v>74</v>
      </c>
      <c r="F100" s="44" t="s">
        <v>278</v>
      </c>
      <c r="G100" s="44" t="s">
        <v>878</v>
      </c>
      <c r="H100" s="44" t="s">
        <v>901</v>
      </c>
      <c r="I100" s="44"/>
      <c r="J100" s="19">
        <v>252</v>
      </c>
      <c r="K100" s="19">
        <v>13</v>
      </c>
      <c r="L100" s="19">
        <v>265</v>
      </c>
      <c r="M100" s="19">
        <v>31.4</v>
      </c>
      <c r="N100" s="19">
        <v>2.89</v>
      </c>
      <c r="O100" s="19">
        <v>164.7</v>
      </c>
      <c r="P100" s="19">
        <v>1802</v>
      </c>
      <c r="Q100" s="19">
        <v>0.86627600000000005</v>
      </c>
      <c r="R100" s="496">
        <v>752440.09410799993</v>
      </c>
      <c r="S100" s="496"/>
      <c r="T100" s="49">
        <v>45597</v>
      </c>
      <c r="U100" s="50" t="s">
        <v>115</v>
      </c>
      <c r="V100" s="18" t="s">
        <v>61</v>
      </c>
      <c r="W100" s="184">
        <v>45610</v>
      </c>
      <c r="X100" s="51">
        <v>45618</v>
      </c>
      <c r="Y100" s="196">
        <v>45621</v>
      </c>
      <c r="Z100" s="51">
        <v>45624</v>
      </c>
      <c r="AA100" s="167"/>
      <c r="AB100" s="155">
        <v>2</v>
      </c>
    </row>
    <row r="101" spans="2:29" ht="29.25" customHeight="1" x14ac:dyDescent="0.35">
      <c r="B101" s="44"/>
      <c r="C101" s="48" t="s">
        <v>120</v>
      </c>
      <c r="D101" s="44" t="s">
        <v>63</v>
      </c>
      <c r="E101" s="44" t="s">
        <v>91</v>
      </c>
      <c r="F101" s="44" t="s">
        <v>278</v>
      </c>
      <c r="G101" s="44" t="s">
        <v>878</v>
      </c>
      <c r="H101" s="44" t="s">
        <v>894</v>
      </c>
      <c r="I101" s="44" t="s">
        <v>878</v>
      </c>
      <c r="J101" s="19">
        <v>419</v>
      </c>
      <c r="K101" s="19">
        <v>24</v>
      </c>
      <c r="L101" s="19">
        <v>443</v>
      </c>
      <c r="M101" s="19">
        <v>52.36</v>
      </c>
      <c r="N101" s="19">
        <v>5.43</v>
      </c>
      <c r="O101" s="19">
        <v>425.04</v>
      </c>
      <c r="P101" s="19">
        <v>2850</v>
      </c>
      <c r="Q101" s="19">
        <v>0.86627600000000005</v>
      </c>
      <c r="R101" s="496">
        <v>1161364.312108</v>
      </c>
      <c r="S101" s="496"/>
      <c r="T101" s="49">
        <v>45597</v>
      </c>
      <c r="U101" s="50" t="s">
        <v>118</v>
      </c>
      <c r="V101" s="18" t="s">
        <v>61</v>
      </c>
      <c r="W101" s="184">
        <v>45610</v>
      </c>
      <c r="X101" s="51">
        <v>45616</v>
      </c>
      <c r="Y101" s="196">
        <v>45618</v>
      </c>
      <c r="Z101" s="51">
        <v>45619</v>
      </c>
      <c r="AA101" s="188"/>
      <c r="AB101" s="156">
        <v>2</v>
      </c>
    </row>
    <row r="102" spans="2:29" ht="29.25" customHeight="1" x14ac:dyDescent="0.35">
      <c r="B102" s="44"/>
      <c r="C102" s="44" t="s">
        <v>119</v>
      </c>
      <c r="D102" s="44" t="s">
        <v>77</v>
      </c>
      <c r="E102" s="44" t="s">
        <v>91</v>
      </c>
      <c r="F102" s="44" t="s">
        <v>278</v>
      </c>
      <c r="G102" s="44" t="s">
        <v>878</v>
      </c>
      <c r="H102" s="44" t="s">
        <v>894</v>
      </c>
      <c r="I102" s="44" t="s">
        <v>878</v>
      </c>
      <c r="J102" s="19">
        <v>419</v>
      </c>
      <c r="K102" s="19">
        <v>24</v>
      </c>
      <c r="L102" s="19">
        <v>443</v>
      </c>
      <c r="M102" s="19">
        <v>52.36</v>
      </c>
      <c r="N102" s="19">
        <v>5.43</v>
      </c>
      <c r="O102" s="19">
        <v>425.04</v>
      </c>
      <c r="P102" s="19">
        <v>2850</v>
      </c>
      <c r="Q102" s="19">
        <v>0.86627600000000005</v>
      </c>
      <c r="R102" s="496">
        <v>1161364.312108</v>
      </c>
      <c r="S102" s="496"/>
      <c r="T102" s="49">
        <v>45597</v>
      </c>
      <c r="U102" s="50" t="s">
        <v>118</v>
      </c>
      <c r="V102" s="18" t="s">
        <v>61</v>
      </c>
      <c r="W102" s="184">
        <v>45613</v>
      </c>
      <c r="X102" s="51">
        <v>45618</v>
      </c>
      <c r="Y102" s="196">
        <v>45622</v>
      </c>
      <c r="Z102" s="51">
        <v>45623</v>
      </c>
      <c r="AA102" s="167"/>
      <c r="AB102" s="155">
        <v>2</v>
      </c>
      <c r="AC102" s="4"/>
    </row>
    <row r="103" spans="2:29" ht="29.25" customHeight="1" x14ac:dyDescent="0.35">
      <c r="B103" s="500">
        <v>33</v>
      </c>
      <c r="C103" s="501" t="s">
        <v>390</v>
      </c>
      <c r="D103" s="500" t="s">
        <v>391</v>
      </c>
      <c r="E103" s="500" t="s">
        <v>74</v>
      </c>
      <c r="F103" s="500" t="s">
        <v>278</v>
      </c>
      <c r="G103" s="500" t="s">
        <v>878</v>
      </c>
      <c r="H103" s="500" t="s">
        <v>901</v>
      </c>
      <c r="I103" s="500" t="s">
        <v>878</v>
      </c>
      <c r="J103" s="502">
        <f>M103*8</f>
        <v>1008.24</v>
      </c>
      <c r="K103" s="502">
        <f>N103*4.4</f>
        <v>49.764000000000003</v>
      </c>
      <c r="L103" s="502">
        <f>SUBTOTAL(9,J103:K103)</f>
        <v>1058.0039999999999</v>
      </c>
      <c r="M103" s="502">
        <v>126.03</v>
      </c>
      <c r="N103" s="502">
        <v>11.31</v>
      </c>
      <c r="O103" s="502">
        <v>716</v>
      </c>
      <c r="P103" s="502">
        <v>11510</v>
      </c>
      <c r="Q103" s="19">
        <v>3.1590180000000001</v>
      </c>
      <c r="R103" s="496">
        <v>3508292.325094</v>
      </c>
      <c r="S103" s="496"/>
      <c r="T103" s="499" t="s">
        <v>415</v>
      </c>
      <c r="U103" s="497" t="s">
        <v>379</v>
      </c>
      <c r="V103" s="51" t="s">
        <v>61</v>
      </c>
      <c r="W103" s="144"/>
      <c r="X103" s="139"/>
      <c r="Y103" s="150"/>
      <c r="Z103" s="511">
        <v>45750</v>
      </c>
      <c r="AA103" s="193" t="s">
        <v>392</v>
      </c>
      <c r="AB103" s="646"/>
      <c r="AC103" s="59"/>
    </row>
    <row r="104" spans="2:29" s="15" customFormat="1" ht="36.75" customHeight="1" x14ac:dyDescent="0.35">
      <c r="B104" s="500">
        <v>30</v>
      </c>
      <c r="C104" s="501" t="s">
        <v>380</v>
      </c>
      <c r="D104" s="500" t="s">
        <v>231</v>
      </c>
      <c r="E104" s="500" t="s">
        <v>74</v>
      </c>
      <c r="F104" s="500" t="s">
        <v>278</v>
      </c>
      <c r="G104" s="44" t="s">
        <v>878</v>
      </c>
      <c r="H104" s="44" t="s">
        <v>901</v>
      </c>
      <c r="I104" s="44" t="s">
        <v>878</v>
      </c>
      <c r="J104" s="19">
        <v>756</v>
      </c>
      <c r="K104" s="19">
        <v>42</v>
      </c>
      <c r="L104" s="19">
        <v>798</v>
      </c>
      <c r="M104" s="44">
        <v>94.46</v>
      </c>
      <c r="N104" s="44">
        <v>9.33</v>
      </c>
      <c r="O104" s="44">
        <v>584</v>
      </c>
      <c r="P104" s="19">
        <v>9095</v>
      </c>
      <c r="Q104" s="19">
        <v>2.4947030000000003</v>
      </c>
      <c r="R104" s="496">
        <v>2723053.0864490005</v>
      </c>
      <c r="S104" s="496"/>
      <c r="T104" s="498" t="s">
        <v>415</v>
      </c>
      <c r="U104" s="497" t="s">
        <v>379</v>
      </c>
      <c r="V104" s="51" t="s">
        <v>61</v>
      </c>
      <c r="W104" s="144"/>
      <c r="X104" s="139"/>
      <c r="Y104" s="150"/>
      <c r="Z104" s="511">
        <v>45754</v>
      </c>
      <c r="AA104" s="193" t="s">
        <v>280</v>
      </c>
      <c r="AB104" s="646"/>
      <c r="AC104" s="59"/>
    </row>
    <row r="105" spans="2:29" ht="29.25" customHeight="1" x14ac:dyDescent="0.35">
      <c r="B105" s="44"/>
      <c r="C105" s="48" t="s">
        <v>178</v>
      </c>
      <c r="D105" s="44" t="s">
        <v>77</v>
      </c>
      <c r="E105" s="44" t="s">
        <v>58</v>
      </c>
      <c r="F105" s="44" t="s">
        <v>278</v>
      </c>
      <c r="G105" s="44" t="s">
        <v>878</v>
      </c>
      <c r="H105" s="44" t="s">
        <v>901</v>
      </c>
      <c r="I105" s="44" t="s">
        <v>878</v>
      </c>
      <c r="J105" s="19">
        <v>383</v>
      </c>
      <c r="K105" s="19">
        <v>20</v>
      </c>
      <c r="L105" s="19">
        <v>403</v>
      </c>
      <c r="M105" s="19">
        <v>47.77</v>
      </c>
      <c r="N105" s="19">
        <v>4.46</v>
      </c>
      <c r="O105" s="19">
        <v>264.87</v>
      </c>
      <c r="P105" s="19">
        <v>2353</v>
      </c>
      <c r="Q105" s="19">
        <v>0.86627600000000005</v>
      </c>
      <c r="R105" s="496">
        <v>1126247.400108</v>
      </c>
      <c r="S105" s="496"/>
      <c r="T105" s="49">
        <v>45627</v>
      </c>
      <c r="U105" s="50" t="s">
        <v>118</v>
      </c>
      <c r="V105" s="18" t="s">
        <v>61</v>
      </c>
      <c r="W105" s="147">
        <v>45643</v>
      </c>
      <c r="X105" s="46">
        <v>45651</v>
      </c>
      <c r="Y105" s="149">
        <v>45652</v>
      </c>
      <c r="Z105" s="51">
        <v>45652</v>
      </c>
      <c r="AA105" s="190"/>
      <c r="AB105" s="155">
        <v>4</v>
      </c>
    </row>
    <row r="106" spans="2:29" ht="29.25" customHeight="1" x14ac:dyDescent="0.35">
      <c r="B106" s="44"/>
      <c r="C106" s="48" t="s">
        <v>134</v>
      </c>
      <c r="D106" s="44" t="s">
        <v>77</v>
      </c>
      <c r="E106" s="44" t="s">
        <v>58</v>
      </c>
      <c r="F106" s="44" t="s">
        <v>278</v>
      </c>
      <c r="G106" s="44" t="s">
        <v>878</v>
      </c>
      <c r="H106" s="44" t="s">
        <v>901</v>
      </c>
      <c r="I106" s="44" t="s">
        <v>878</v>
      </c>
      <c r="J106" s="19">
        <v>383</v>
      </c>
      <c r="K106" s="19">
        <v>20</v>
      </c>
      <c r="L106" s="19">
        <v>403</v>
      </c>
      <c r="M106" s="19">
        <v>47.77</v>
      </c>
      <c r="N106" s="19">
        <v>4.46</v>
      </c>
      <c r="O106" s="19">
        <v>264.87</v>
      </c>
      <c r="P106" s="19">
        <v>2353</v>
      </c>
      <c r="Q106" s="19">
        <v>0.86627600000000005</v>
      </c>
      <c r="R106" s="496">
        <v>1126247.400108</v>
      </c>
      <c r="S106" s="496"/>
      <c r="T106" s="49">
        <v>45627</v>
      </c>
      <c r="U106" s="50" t="s">
        <v>118</v>
      </c>
      <c r="V106" s="18" t="s">
        <v>61</v>
      </c>
      <c r="W106" s="184">
        <v>45614</v>
      </c>
      <c r="X106" s="51">
        <v>45625</v>
      </c>
      <c r="Y106" s="196">
        <v>45625</v>
      </c>
      <c r="Z106" s="51">
        <v>45627</v>
      </c>
      <c r="AA106" s="188"/>
      <c r="AB106" s="156"/>
    </row>
    <row r="107" spans="2:29" ht="29.25" customHeight="1" x14ac:dyDescent="0.35">
      <c r="B107" s="44">
        <v>9</v>
      </c>
      <c r="C107" s="48" t="s">
        <v>259</v>
      </c>
      <c r="D107" s="44" t="s">
        <v>197</v>
      </c>
      <c r="E107" s="44" t="s">
        <v>58</v>
      </c>
      <c r="F107" s="44" t="s">
        <v>278</v>
      </c>
      <c r="G107" s="44"/>
      <c r="H107" s="44" t="s">
        <v>901</v>
      </c>
      <c r="I107" s="44"/>
      <c r="J107" s="19">
        <v>1484</v>
      </c>
      <c r="K107" s="19">
        <v>72</v>
      </c>
      <c r="L107" s="19">
        <v>1556</v>
      </c>
      <c r="M107" s="19">
        <v>185.4</v>
      </c>
      <c r="N107" s="19">
        <v>16.2</v>
      </c>
      <c r="O107" s="19">
        <v>1042.46</v>
      </c>
      <c r="P107" s="19">
        <v>15889</v>
      </c>
      <c r="Q107" s="19">
        <v>3.1590180000000001</v>
      </c>
      <c r="R107" s="496">
        <v>5088278.7390940003</v>
      </c>
      <c r="S107" s="496"/>
      <c r="T107" s="49">
        <v>45689</v>
      </c>
      <c r="U107" s="50" t="s">
        <v>485</v>
      </c>
      <c r="V107" s="18" t="s">
        <v>61</v>
      </c>
      <c r="W107" s="147">
        <v>45706</v>
      </c>
      <c r="X107" s="46">
        <v>45712</v>
      </c>
      <c r="Y107" s="149">
        <v>45712</v>
      </c>
      <c r="Z107" s="51">
        <v>45715</v>
      </c>
      <c r="AA107" s="190"/>
      <c r="AB107" s="156"/>
    </row>
    <row r="108" spans="2:29" ht="29.25" customHeight="1" x14ac:dyDescent="0.35">
      <c r="B108" s="500">
        <v>31</v>
      </c>
      <c r="C108" s="501" t="s">
        <v>381</v>
      </c>
      <c r="D108" s="500" t="s">
        <v>150</v>
      </c>
      <c r="E108" s="500" t="s">
        <v>74</v>
      </c>
      <c r="F108" s="500" t="s">
        <v>278</v>
      </c>
      <c r="G108" s="500" t="s">
        <v>878</v>
      </c>
      <c r="H108" s="500" t="s">
        <v>901</v>
      </c>
      <c r="I108" s="500" t="s">
        <v>878</v>
      </c>
      <c r="J108" s="502">
        <f>M108*8</f>
        <v>755.6</v>
      </c>
      <c r="K108" s="502">
        <f>N108*4.4</f>
        <v>32.295999999999999</v>
      </c>
      <c r="L108" s="502">
        <f>SUBTOTAL(9,J108:K108)</f>
        <v>787.89600000000007</v>
      </c>
      <c r="M108" s="502">
        <v>94.45</v>
      </c>
      <c r="N108" s="502">
        <v>7.34</v>
      </c>
      <c r="O108" s="502">
        <v>453.17</v>
      </c>
      <c r="P108" s="502">
        <v>4557</v>
      </c>
      <c r="Q108" s="19">
        <v>2.348757</v>
      </c>
      <c r="R108" s="496">
        <v>2124325.999731</v>
      </c>
      <c r="S108" s="496"/>
      <c r="T108" s="498" t="s">
        <v>415</v>
      </c>
      <c r="U108" s="497" t="s">
        <v>379</v>
      </c>
      <c r="V108" s="18" t="s">
        <v>61</v>
      </c>
      <c r="W108" s="144"/>
      <c r="X108" s="139"/>
      <c r="Y108" s="150"/>
      <c r="Z108" s="511">
        <v>45762</v>
      </c>
      <c r="AA108" s="193" t="s">
        <v>280</v>
      </c>
      <c r="AB108" s="646"/>
      <c r="AC108" s="59"/>
    </row>
    <row r="109" spans="2:29" ht="29.25" customHeight="1" x14ac:dyDescent="0.35">
      <c r="B109" s="500">
        <v>32</v>
      </c>
      <c r="C109" s="501" t="s">
        <v>382</v>
      </c>
      <c r="D109" s="500" t="s">
        <v>231</v>
      </c>
      <c r="E109" s="500" t="s">
        <v>74</v>
      </c>
      <c r="F109" s="500" t="s">
        <v>278</v>
      </c>
      <c r="G109" s="44" t="s">
        <v>878</v>
      </c>
      <c r="H109" s="44" t="s">
        <v>901</v>
      </c>
      <c r="I109" s="44" t="s">
        <v>878</v>
      </c>
      <c r="J109" s="19">
        <v>756</v>
      </c>
      <c r="K109" s="19">
        <v>42</v>
      </c>
      <c r="L109" s="19">
        <v>798</v>
      </c>
      <c r="M109" s="44">
        <v>94.46</v>
      </c>
      <c r="N109" s="44">
        <v>9.33</v>
      </c>
      <c r="O109" s="19">
        <v>584</v>
      </c>
      <c r="P109" s="19">
        <v>9095</v>
      </c>
      <c r="Q109" s="19">
        <v>2.4947030000000003</v>
      </c>
      <c r="R109" s="496">
        <v>2723053.0864490005</v>
      </c>
      <c r="S109" s="496"/>
      <c r="T109" s="499" t="s">
        <v>415</v>
      </c>
      <c r="U109" s="497" t="s">
        <v>379</v>
      </c>
      <c r="V109" s="51" t="s">
        <v>61</v>
      </c>
      <c r="W109" s="144"/>
      <c r="X109" s="139"/>
      <c r="Y109" s="150"/>
      <c r="Z109" s="511">
        <v>45759</v>
      </c>
      <c r="AA109" s="193" t="s">
        <v>280</v>
      </c>
      <c r="AB109" s="646"/>
      <c r="AC109" s="59"/>
    </row>
    <row r="110" spans="2:29" ht="29.25" customHeight="1" x14ac:dyDescent="0.35">
      <c r="B110" s="44"/>
      <c r="C110" s="44" t="s">
        <v>140</v>
      </c>
      <c r="D110" s="44" t="s">
        <v>65</v>
      </c>
      <c r="E110" s="44" t="s">
        <v>58</v>
      </c>
      <c r="F110" s="44" t="s">
        <v>278</v>
      </c>
      <c r="G110" s="44" t="s">
        <v>878</v>
      </c>
      <c r="H110" s="44" t="s">
        <v>901</v>
      </c>
      <c r="I110" s="44"/>
      <c r="J110" s="19">
        <v>333</v>
      </c>
      <c r="K110" s="19">
        <v>19</v>
      </c>
      <c r="L110" s="19">
        <v>352</v>
      </c>
      <c r="M110" s="19">
        <v>41.54</v>
      </c>
      <c r="N110" s="19">
        <v>4.2300000000000004</v>
      </c>
      <c r="O110" s="19">
        <v>250.46</v>
      </c>
      <c r="P110" s="19">
        <v>1909</v>
      </c>
      <c r="Q110" s="19">
        <v>0.86627600000000005</v>
      </c>
      <c r="R110" s="496">
        <v>984923.63610800006</v>
      </c>
      <c r="S110" s="496"/>
      <c r="T110" s="49">
        <v>45658</v>
      </c>
      <c r="U110" s="50" t="s">
        <v>141</v>
      </c>
      <c r="V110" s="18" t="s">
        <v>61</v>
      </c>
      <c r="W110" s="184">
        <v>45623</v>
      </c>
      <c r="X110" s="51">
        <v>45626</v>
      </c>
      <c r="Y110" s="196">
        <v>45663</v>
      </c>
      <c r="Z110" s="51">
        <v>45669</v>
      </c>
      <c r="AA110" s="181"/>
      <c r="AB110" s="157"/>
      <c r="AC110" s="15"/>
    </row>
    <row r="111" spans="2:29" s="15" customFormat="1" ht="36.75" customHeight="1" x14ac:dyDescent="0.35">
      <c r="B111" s="44"/>
      <c r="C111" s="44" t="s">
        <v>142</v>
      </c>
      <c r="D111" s="44" t="s">
        <v>68</v>
      </c>
      <c r="E111" s="44" t="s">
        <v>58</v>
      </c>
      <c r="F111" s="44" t="s">
        <v>278</v>
      </c>
      <c r="G111" s="44" t="s">
        <v>878</v>
      </c>
      <c r="H111" s="44" t="s">
        <v>901</v>
      </c>
      <c r="I111" s="44"/>
      <c r="J111" s="19">
        <v>333</v>
      </c>
      <c r="K111" s="19">
        <v>19</v>
      </c>
      <c r="L111" s="19">
        <v>352</v>
      </c>
      <c r="M111" s="19">
        <v>41.54</v>
      </c>
      <c r="N111" s="19">
        <v>4.2300000000000004</v>
      </c>
      <c r="O111" s="19">
        <v>250.46</v>
      </c>
      <c r="P111" s="19">
        <v>1909</v>
      </c>
      <c r="Q111" s="19">
        <v>0.86627600000000005</v>
      </c>
      <c r="R111" s="496">
        <v>984923.63610800006</v>
      </c>
      <c r="S111" s="496"/>
      <c r="T111" s="49">
        <v>45658</v>
      </c>
      <c r="U111" s="50" t="s">
        <v>141</v>
      </c>
      <c r="V111" s="18" t="s">
        <v>61</v>
      </c>
      <c r="W111" s="184">
        <v>45651</v>
      </c>
      <c r="X111" s="51">
        <v>45684</v>
      </c>
      <c r="Y111" s="196">
        <v>45686</v>
      </c>
      <c r="Z111" s="51">
        <v>45687</v>
      </c>
      <c r="AA111" s="181"/>
      <c r="AB111" s="157"/>
    </row>
    <row r="112" spans="2:29" s="15" customFormat="1" ht="36.75" customHeight="1" x14ac:dyDescent="0.35">
      <c r="B112" s="44"/>
      <c r="C112" s="44" t="s">
        <v>143</v>
      </c>
      <c r="D112" s="44" t="s">
        <v>57</v>
      </c>
      <c r="E112" s="44" t="s">
        <v>58</v>
      </c>
      <c r="F112" s="44" t="s">
        <v>278</v>
      </c>
      <c r="G112" s="44" t="s">
        <v>878</v>
      </c>
      <c r="H112" s="44" t="s">
        <v>901</v>
      </c>
      <c r="I112" s="44"/>
      <c r="J112" s="19">
        <v>383</v>
      </c>
      <c r="K112" s="19">
        <v>20</v>
      </c>
      <c r="L112" s="19">
        <v>403</v>
      </c>
      <c r="M112" s="19">
        <v>47.77</v>
      </c>
      <c r="N112" s="19">
        <v>4.46</v>
      </c>
      <c r="O112" s="19">
        <v>264.87</v>
      </c>
      <c r="P112" s="19">
        <v>2353</v>
      </c>
      <c r="Q112" s="19">
        <v>0.86627600000000005</v>
      </c>
      <c r="R112" s="496">
        <v>1126247.400108</v>
      </c>
      <c r="S112" s="496"/>
      <c r="T112" s="49">
        <v>45658</v>
      </c>
      <c r="U112" s="50" t="s">
        <v>141</v>
      </c>
      <c r="V112" s="18" t="s">
        <v>61</v>
      </c>
      <c r="W112" s="184">
        <v>45624</v>
      </c>
      <c r="X112" s="51">
        <v>45626</v>
      </c>
      <c r="Y112" s="196">
        <v>45680</v>
      </c>
      <c r="Z112" s="51">
        <v>45681</v>
      </c>
      <c r="AA112" s="181"/>
      <c r="AB112" s="157"/>
    </row>
    <row r="113" spans="2:29" s="15" customFormat="1" ht="36.75" customHeight="1" x14ac:dyDescent="0.35">
      <c r="B113" s="44"/>
      <c r="C113" s="48" t="s">
        <v>506</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96">
        <v>1344129.8150650002</v>
      </c>
      <c r="S113" s="496"/>
      <c r="T113" s="49">
        <v>45822</v>
      </c>
      <c r="U113" s="497" t="s">
        <v>379</v>
      </c>
      <c r="V113" s="51" t="s">
        <v>61</v>
      </c>
      <c r="W113" s="144"/>
      <c r="X113" s="139"/>
      <c r="Y113" s="150"/>
      <c r="Z113" s="511">
        <v>45810</v>
      </c>
      <c r="AA113" s="162"/>
      <c r="AB113" s="156"/>
      <c r="AC113" s="5"/>
    </row>
    <row r="114" spans="2:29" s="15" customFormat="1" ht="36.75" customHeight="1" x14ac:dyDescent="0.35">
      <c r="B114" s="43"/>
      <c r="C114" s="48" t="s">
        <v>645</v>
      </c>
      <c r="D114" s="44" t="s">
        <v>391</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379</v>
      </c>
      <c r="V114" s="51" t="s">
        <v>61</v>
      </c>
      <c r="W114" s="144"/>
      <c r="X114" s="139"/>
      <c r="Y114" s="150"/>
      <c r="Z114" s="139">
        <v>45987</v>
      </c>
      <c r="AA114" s="190"/>
      <c r="AB114" s="156"/>
      <c r="AC114" s="5"/>
    </row>
    <row r="115" spans="2:29" s="15" customFormat="1" ht="36.75" customHeight="1" x14ac:dyDescent="0.35">
      <c r="B115" s="43"/>
      <c r="C115" s="48" t="s">
        <v>646</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605">
        <v>3.1589999999999998</v>
      </c>
      <c r="R115" s="19"/>
      <c r="S115" s="19"/>
      <c r="T115" s="49">
        <v>46005</v>
      </c>
      <c r="U115" s="52" t="s">
        <v>379</v>
      </c>
      <c r="V115" s="51" t="s">
        <v>61</v>
      </c>
      <c r="W115" s="144"/>
      <c r="X115" s="139"/>
      <c r="Y115" s="150"/>
      <c r="Z115" s="139">
        <v>45994</v>
      </c>
      <c r="AA115" s="190"/>
      <c r="AB115" s="156"/>
      <c r="AC115" s="5"/>
    </row>
    <row r="116" spans="2:29" s="15" customFormat="1" ht="36.75" customHeight="1" x14ac:dyDescent="0.35">
      <c r="B116" s="43"/>
      <c r="C116" s="48" t="s">
        <v>647</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15"/>
      <c r="S116" s="515"/>
      <c r="T116" s="49">
        <v>46005</v>
      </c>
      <c r="U116" s="52" t="s">
        <v>379</v>
      </c>
      <c r="V116" s="51" t="s">
        <v>61</v>
      </c>
      <c r="W116" s="144"/>
      <c r="X116" s="139"/>
      <c r="Y116" s="150"/>
      <c r="Z116" s="139">
        <v>45999</v>
      </c>
      <c r="AA116" s="190"/>
      <c r="AB116" s="156"/>
      <c r="AC116" s="5"/>
    </row>
    <row r="117" spans="2:29" ht="29.25" customHeight="1" x14ac:dyDescent="0.35">
      <c r="B117" s="43"/>
      <c r="C117" s="48" t="s">
        <v>648</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15"/>
      <c r="S117" s="515"/>
      <c r="T117" s="49">
        <v>46005</v>
      </c>
      <c r="U117" s="52" t="s">
        <v>379</v>
      </c>
      <c r="V117" s="51" t="s">
        <v>61</v>
      </c>
      <c r="W117" s="144"/>
      <c r="X117" s="139"/>
      <c r="Y117" s="150"/>
      <c r="Z117" s="139">
        <v>46013</v>
      </c>
      <c r="AA117" s="190"/>
      <c r="AB117" s="156"/>
    </row>
    <row r="118" spans="2:29" s="15" customFormat="1" ht="36.75" customHeight="1" x14ac:dyDescent="0.35">
      <c r="B118" s="43"/>
      <c r="C118" s="48" t="s">
        <v>649</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15"/>
      <c r="S118" s="515"/>
      <c r="T118" s="49">
        <v>46005</v>
      </c>
      <c r="U118" s="52" t="s">
        <v>379</v>
      </c>
      <c r="V118" s="51" t="s">
        <v>61</v>
      </c>
      <c r="W118" s="144"/>
      <c r="X118" s="139"/>
      <c r="Y118" s="150"/>
      <c r="Z118" s="139">
        <v>46003</v>
      </c>
      <c r="AA118" s="190"/>
      <c r="AB118" s="156"/>
      <c r="AC118" s="5"/>
    </row>
    <row r="119" spans="2:29" s="15" customFormat="1" ht="36.75" customHeight="1" x14ac:dyDescent="0.35">
      <c r="B119" s="43"/>
      <c r="C119" s="552" t="s">
        <v>650</v>
      </c>
      <c r="D119" s="43" t="s">
        <v>231</v>
      </c>
      <c r="E119" s="43" t="s">
        <v>58</v>
      </c>
      <c r="F119" s="44" t="s">
        <v>278</v>
      </c>
      <c r="G119" s="43"/>
      <c r="H119" s="43"/>
      <c r="I119" s="43"/>
      <c r="J119" s="45"/>
      <c r="K119" s="45"/>
      <c r="L119" s="45"/>
      <c r="M119" s="45"/>
      <c r="N119" s="45"/>
      <c r="O119" s="45"/>
      <c r="P119" s="45"/>
      <c r="Q119" s="45"/>
      <c r="R119" s="515"/>
      <c r="S119" s="515"/>
      <c r="T119" s="49">
        <v>46036</v>
      </c>
      <c r="U119" s="52" t="s">
        <v>379</v>
      </c>
      <c r="V119" s="51" t="s">
        <v>61</v>
      </c>
      <c r="W119" s="144"/>
      <c r="X119" s="139"/>
      <c r="Y119" s="150"/>
      <c r="Z119" s="139">
        <v>46031</v>
      </c>
      <c r="AA119" s="190"/>
      <c r="AB119" s="156"/>
      <c r="AC119" s="5"/>
    </row>
    <row r="120" spans="2:29" s="15" customFormat="1" ht="36.75" customHeight="1" x14ac:dyDescent="0.35">
      <c r="B120" s="43"/>
      <c r="C120" s="552" t="s">
        <v>651</v>
      </c>
      <c r="D120" s="43" t="s">
        <v>391</v>
      </c>
      <c r="E120" s="43" t="s">
        <v>58</v>
      </c>
      <c r="F120" s="44" t="s">
        <v>278</v>
      </c>
      <c r="G120" s="43"/>
      <c r="H120" s="43"/>
      <c r="I120" s="43"/>
      <c r="J120" s="45"/>
      <c r="K120" s="45"/>
      <c r="L120" s="45"/>
      <c r="M120" s="45"/>
      <c r="N120" s="45"/>
      <c r="O120" s="45"/>
      <c r="P120" s="45"/>
      <c r="Q120" s="45"/>
      <c r="R120" s="515"/>
      <c r="S120" s="515"/>
      <c r="T120" s="49">
        <v>46036</v>
      </c>
      <c r="U120" s="52" t="s">
        <v>379</v>
      </c>
      <c r="V120" s="51" t="s">
        <v>61</v>
      </c>
      <c r="W120" s="144"/>
      <c r="X120" s="139"/>
      <c r="Y120" s="150"/>
      <c r="Z120" s="139">
        <v>46026</v>
      </c>
      <c r="AA120" s="190"/>
      <c r="AB120" s="156"/>
      <c r="AC120" s="5"/>
    </row>
    <row r="121" spans="2:29" s="15" customFormat="1" ht="36.75" customHeight="1" x14ac:dyDescent="0.35">
      <c r="B121" s="43"/>
      <c r="C121" s="48" t="s">
        <v>652</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15"/>
      <c r="S121" s="515"/>
      <c r="T121" s="49">
        <v>46005</v>
      </c>
      <c r="U121" s="52" t="s">
        <v>379</v>
      </c>
      <c r="V121" s="51" t="s">
        <v>61</v>
      </c>
      <c r="W121" s="144"/>
      <c r="X121" s="139"/>
      <c r="Y121" s="150"/>
      <c r="Z121" s="139">
        <v>46006</v>
      </c>
      <c r="AA121" s="190"/>
      <c r="AB121" s="156"/>
      <c r="AC121" s="5"/>
    </row>
    <row r="122" spans="2:29" s="15" customFormat="1" ht="36.75" customHeight="1" x14ac:dyDescent="0.35">
      <c r="B122" s="44"/>
      <c r="C122" s="48" t="s">
        <v>146</v>
      </c>
      <c r="D122" s="44" t="s">
        <v>126</v>
      </c>
      <c r="E122" s="44" t="s">
        <v>74</v>
      </c>
      <c r="F122" s="44" t="s">
        <v>278</v>
      </c>
      <c r="G122" s="44" t="s">
        <v>878</v>
      </c>
      <c r="H122" s="44" t="s">
        <v>901</v>
      </c>
      <c r="I122" s="44" t="s">
        <v>878</v>
      </c>
      <c r="J122" s="19">
        <v>562</v>
      </c>
      <c r="K122" s="19">
        <v>26</v>
      </c>
      <c r="L122" s="19">
        <v>588</v>
      </c>
      <c r="M122" s="19">
        <v>70.22</v>
      </c>
      <c r="N122" s="19">
        <v>5.81</v>
      </c>
      <c r="O122" s="19">
        <v>352.73</v>
      </c>
      <c r="P122" s="19">
        <v>3400</v>
      </c>
      <c r="Q122" s="19">
        <v>1.7680549999999999</v>
      </c>
      <c r="R122" s="496">
        <v>1595805.5120649999</v>
      </c>
      <c r="S122" s="496"/>
      <c r="T122" s="49">
        <v>45627</v>
      </c>
      <c r="U122" s="50" t="s">
        <v>118</v>
      </c>
      <c r="V122" s="18" t="s">
        <v>61</v>
      </c>
      <c r="W122" s="184">
        <v>45629</v>
      </c>
      <c r="X122" s="51">
        <v>45632</v>
      </c>
      <c r="Y122" s="196">
        <v>45640</v>
      </c>
      <c r="Z122" s="51">
        <v>45642</v>
      </c>
      <c r="AA122" s="167"/>
      <c r="AB122" s="155"/>
      <c r="AC122" s="5"/>
    </row>
    <row r="123" spans="2:29" s="15" customFormat="1" ht="36.75" customHeight="1" x14ac:dyDescent="0.35">
      <c r="B123" s="44"/>
      <c r="C123" s="48" t="s">
        <v>557</v>
      </c>
      <c r="D123" s="44" t="s">
        <v>558</v>
      </c>
      <c r="E123" s="44" t="s">
        <v>58</v>
      </c>
      <c r="F123" s="44" t="s">
        <v>278</v>
      </c>
      <c r="G123" s="44" t="s">
        <v>878</v>
      </c>
      <c r="H123" s="44" t="s">
        <v>901</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548</v>
      </c>
      <c r="V123" s="51" t="s">
        <v>61</v>
      </c>
      <c r="W123" s="144"/>
      <c r="X123" s="139"/>
      <c r="Y123" s="150"/>
      <c r="Z123" s="511">
        <v>45935</v>
      </c>
      <c r="AA123" s="190"/>
      <c r="AB123" s="156"/>
      <c r="AC123" s="5"/>
    </row>
    <row r="124" spans="2:29" s="15" customFormat="1" ht="36.75" customHeight="1" x14ac:dyDescent="0.35">
      <c r="B124" s="44"/>
      <c r="C124" s="48" t="s">
        <v>147</v>
      </c>
      <c r="D124" s="44" t="s">
        <v>79</v>
      </c>
      <c r="E124" s="44" t="s">
        <v>74</v>
      </c>
      <c r="F124" s="44" t="s">
        <v>278</v>
      </c>
      <c r="G124" s="44" t="s">
        <v>878</v>
      </c>
      <c r="H124" s="44" t="s">
        <v>901</v>
      </c>
      <c r="I124" s="44" t="s">
        <v>878</v>
      </c>
      <c r="J124" s="19">
        <v>221</v>
      </c>
      <c r="K124" s="19">
        <v>12</v>
      </c>
      <c r="L124" s="19">
        <v>233</v>
      </c>
      <c r="M124" s="19">
        <v>27.61</v>
      </c>
      <c r="N124" s="19">
        <v>2.61</v>
      </c>
      <c r="O124" s="19">
        <v>146.96</v>
      </c>
      <c r="P124" s="19">
        <v>1450</v>
      </c>
      <c r="Q124" s="19">
        <v>0.86627600000000005</v>
      </c>
      <c r="R124" s="496">
        <v>650458.11210799997</v>
      </c>
      <c r="S124" s="496"/>
      <c r="T124" s="49">
        <v>45658</v>
      </c>
      <c r="U124" s="50" t="s">
        <v>118</v>
      </c>
      <c r="V124" s="18" t="s">
        <v>61</v>
      </c>
      <c r="W124" s="184">
        <v>45666</v>
      </c>
      <c r="X124" s="51">
        <v>45674</v>
      </c>
      <c r="Y124" s="196">
        <v>45675</v>
      </c>
      <c r="Z124" s="51">
        <v>45675</v>
      </c>
      <c r="AA124" s="181"/>
      <c r="AB124" s="157"/>
    </row>
    <row r="125" spans="2:29" s="15" customFormat="1" ht="36.75" customHeight="1" x14ac:dyDescent="0.35">
      <c r="B125" s="44"/>
      <c r="C125" s="48" t="s">
        <v>214</v>
      </c>
      <c r="D125" s="44" t="s">
        <v>77</v>
      </c>
      <c r="E125" s="44" t="s">
        <v>74</v>
      </c>
      <c r="F125" s="44" t="s">
        <v>278</v>
      </c>
      <c r="G125" s="44" t="s">
        <v>878</v>
      </c>
      <c r="H125" s="44" t="s">
        <v>901</v>
      </c>
      <c r="I125" s="44" t="s">
        <v>878</v>
      </c>
      <c r="J125" s="19">
        <v>252</v>
      </c>
      <c r="K125" s="19">
        <v>13</v>
      </c>
      <c r="L125" s="19">
        <v>265</v>
      </c>
      <c r="M125" s="19">
        <v>31.4</v>
      </c>
      <c r="N125" s="19">
        <v>2.89</v>
      </c>
      <c r="O125" s="19">
        <v>164.7</v>
      </c>
      <c r="P125" s="19">
        <v>1802</v>
      </c>
      <c r="Q125" s="19">
        <v>0.86627600000000005</v>
      </c>
      <c r="R125" s="496">
        <v>752440.09410799993</v>
      </c>
      <c r="S125" s="496"/>
      <c r="T125" s="49">
        <v>45658</v>
      </c>
      <c r="U125" s="50" t="s">
        <v>118</v>
      </c>
      <c r="V125" s="18" t="s">
        <v>61</v>
      </c>
      <c r="W125" s="184">
        <v>45668</v>
      </c>
      <c r="X125" s="51">
        <v>45673</v>
      </c>
      <c r="Y125" s="196">
        <v>45677</v>
      </c>
      <c r="Z125" s="51">
        <v>45677</v>
      </c>
      <c r="AA125" s="188"/>
      <c r="AB125" s="157"/>
    </row>
    <row r="126" spans="2:29" s="15" customFormat="1" ht="36.75" customHeight="1" x14ac:dyDescent="0.35">
      <c r="B126" s="44"/>
      <c r="C126" s="48" t="s">
        <v>148</v>
      </c>
      <c r="D126" s="44" t="s">
        <v>57</v>
      </c>
      <c r="E126" s="44" t="s">
        <v>74</v>
      </c>
      <c r="F126" s="44" t="s">
        <v>278</v>
      </c>
      <c r="G126" s="44" t="s">
        <v>878</v>
      </c>
      <c r="H126" s="44" t="s">
        <v>901</v>
      </c>
      <c r="I126" s="44" t="s">
        <v>878</v>
      </c>
      <c r="J126" s="19">
        <v>252</v>
      </c>
      <c r="K126" s="19">
        <v>13</v>
      </c>
      <c r="L126" s="19">
        <v>265</v>
      </c>
      <c r="M126" s="19">
        <v>31.4</v>
      </c>
      <c r="N126" s="19">
        <v>2.89</v>
      </c>
      <c r="O126" s="19">
        <v>164.7</v>
      </c>
      <c r="P126" s="19">
        <v>1802</v>
      </c>
      <c r="Q126" s="19">
        <v>0.86627600000000005</v>
      </c>
      <c r="R126" s="496">
        <v>752440.09410799993</v>
      </c>
      <c r="S126" s="496"/>
      <c r="T126" s="49">
        <v>45627</v>
      </c>
      <c r="U126" s="50" t="s">
        <v>118</v>
      </c>
      <c r="V126" s="18" t="s">
        <v>61</v>
      </c>
      <c r="W126" s="184">
        <v>45638</v>
      </c>
      <c r="X126" s="51">
        <v>45640</v>
      </c>
      <c r="Y126" s="196">
        <v>45643</v>
      </c>
      <c r="Z126" s="51">
        <v>45643</v>
      </c>
      <c r="AA126" s="167"/>
      <c r="AB126" s="155">
        <v>3</v>
      </c>
      <c r="AC126" s="5"/>
    </row>
    <row r="127" spans="2:29" s="15" customFormat="1" ht="36.75" customHeight="1" x14ac:dyDescent="0.35">
      <c r="B127" s="44"/>
      <c r="C127" s="48" t="s">
        <v>180</v>
      </c>
      <c r="D127" s="44" t="s">
        <v>181</v>
      </c>
      <c r="E127" s="44" t="s">
        <v>74</v>
      </c>
      <c r="F127" s="44" t="s">
        <v>278</v>
      </c>
      <c r="G127" s="44" t="s">
        <v>878</v>
      </c>
      <c r="H127" s="44" t="s">
        <v>901</v>
      </c>
      <c r="I127" s="44" t="s">
        <v>878</v>
      </c>
      <c r="J127" s="19">
        <v>741</v>
      </c>
      <c r="K127" s="19">
        <v>40</v>
      </c>
      <c r="L127" s="19">
        <v>781</v>
      </c>
      <c r="M127" s="19">
        <v>92.53</v>
      </c>
      <c r="N127" s="19">
        <v>9.0299999999999994</v>
      </c>
      <c r="O127" s="19">
        <v>564</v>
      </c>
      <c r="P127" s="19">
        <v>8669</v>
      </c>
      <c r="Q127" s="19">
        <v>2.4950000000000001</v>
      </c>
      <c r="R127" s="496">
        <v>2635411.7904490004</v>
      </c>
      <c r="S127" s="496"/>
      <c r="T127" s="49">
        <v>45627</v>
      </c>
      <c r="U127" s="50" t="s">
        <v>118</v>
      </c>
      <c r="V127" s="18" t="s">
        <v>61</v>
      </c>
      <c r="W127" s="147">
        <v>45645</v>
      </c>
      <c r="X127" s="46">
        <v>45647</v>
      </c>
      <c r="Y127" s="149">
        <v>45651</v>
      </c>
      <c r="Z127" s="51">
        <v>45655</v>
      </c>
      <c r="AA127" s="190"/>
      <c r="AB127" s="155">
        <v>4</v>
      </c>
      <c r="AC127" s="5"/>
    </row>
    <row r="128" spans="2:29" s="15" customFormat="1" ht="36.75" customHeight="1" x14ac:dyDescent="0.35">
      <c r="B128" s="44"/>
      <c r="C128" s="48" t="s">
        <v>152</v>
      </c>
      <c r="D128" s="44" t="s">
        <v>65</v>
      </c>
      <c r="E128" s="44" t="s">
        <v>74</v>
      </c>
      <c r="F128" s="44" t="s">
        <v>278</v>
      </c>
      <c r="G128" s="44" t="s">
        <v>878</v>
      </c>
      <c r="H128" s="44" t="s">
        <v>901</v>
      </c>
      <c r="I128" s="44"/>
      <c r="J128" s="19">
        <v>221</v>
      </c>
      <c r="K128" s="19">
        <v>12</v>
      </c>
      <c r="L128" s="19">
        <v>233</v>
      </c>
      <c r="M128" s="19">
        <v>27.61</v>
      </c>
      <c r="N128" s="19">
        <v>2.61</v>
      </c>
      <c r="O128" s="19">
        <v>146.96</v>
      </c>
      <c r="P128" s="19">
        <v>1450</v>
      </c>
      <c r="Q128" s="19">
        <v>0.86627600000000005</v>
      </c>
      <c r="R128" s="496">
        <v>650458.11210799997</v>
      </c>
      <c r="S128" s="496"/>
      <c r="T128" s="49">
        <v>45627</v>
      </c>
      <c r="U128" s="50" t="s">
        <v>82</v>
      </c>
      <c r="V128" s="18" t="s">
        <v>61</v>
      </c>
      <c r="W128" s="184">
        <v>45629</v>
      </c>
      <c r="X128" s="51">
        <v>45640</v>
      </c>
      <c r="Y128" s="196">
        <v>45644</v>
      </c>
      <c r="Z128" s="51">
        <v>45646</v>
      </c>
      <c r="AA128" s="190"/>
      <c r="AB128" s="155"/>
      <c r="AC128" s="5"/>
    </row>
    <row r="129" spans="2:29" s="15" customFormat="1" ht="36.75" customHeight="1" x14ac:dyDescent="0.35">
      <c r="B129" s="44"/>
      <c r="C129" s="48" t="s">
        <v>153</v>
      </c>
      <c r="D129" s="44" t="s">
        <v>65</v>
      </c>
      <c r="E129" s="44" t="s">
        <v>74</v>
      </c>
      <c r="F129" s="44" t="s">
        <v>278</v>
      </c>
      <c r="G129" s="44" t="s">
        <v>878</v>
      </c>
      <c r="H129" s="44" t="s">
        <v>901</v>
      </c>
      <c r="I129" s="44"/>
      <c r="J129" s="19">
        <v>221</v>
      </c>
      <c r="K129" s="19">
        <v>12</v>
      </c>
      <c r="L129" s="19">
        <v>233</v>
      </c>
      <c r="M129" s="19">
        <v>27.61</v>
      </c>
      <c r="N129" s="19">
        <v>2.61</v>
      </c>
      <c r="O129" s="19">
        <v>146.96</v>
      </c>
      <c r="P129" s="19">
        <v>1450</v>
      </c>
      <c r="Q129" s="19">
        <v>0.86627600000000005</v>
      </c>
      <c r="R129" s="496">
        <v>650458.11210799997</v>
      </c>
      <c r="S129" s="496"/>
      <c r="T129" s="49">
        <v>45627</v>
      </c>
      <c r="U129" s="50" t="s">
        <v>82</v>
      </c>
      <c r="V129" s="18" t="s">
        <v>61</v>
      </c>
      <c r="W129" s="184">
        <v>45629</v>
      </c>
      <c r="X129" s="51">
        <v>45637</v>
      </c>
      <c r="Y129" s="196">
        <v>45639</v>
      </c>
      <c r="Z129" s="51">
        <v>45641</v>
      </c>
      <c r="AA129" s="188"/>
      <c r="AB129" s="156">
        <v>3</v>
      </c>
      <c r="AC129" s="5"/>
    </row>
    <row r="130" spans="2:29" s="15" customFormat="1" ht="36.75" customHeight="1" x14ac:dyDescent="0.35">
      <c r="B130" s="44"/>
      <c r="C130" s="48" t="s">
        <v>154</v>
      </c>
      <c r="D130" s="44" t="s">
        <v>63</v>
      </c>
      <c r="E130" s="44" t="s">
        <v>101</v>
      </c>
      <c r="F130" s="44" t="s">
        <v>278</v>
      </c>
      <c r="G130" s="44"/>
      <c r="H130" s="44" t="s">
        <v>894</v>
      </c>
      <c r="I130" s="44"/>
      <c r="J130" s="19">
        <v>268</v>
      </c>
      <c r="K130" s="19">
        <v>14</v>
      </c>
      <c r="L130" s="19">
        <v>282</v>
      </c>
      <c r="M130" s="19">
        <v>33.42</v>
      </c>
      <c r="N130" s="19">
        <v>3.15</v>
      </c>
      <c r="O130" s="19">
        <v>255.26</v>
      </c>
      <c r="P130" s="19">
        <v>1904</v>
      </c>
      <c r="Q130" s="19">
        <v>0.86627600000000005</v>
      </c>
      <c r="R130" s="496">
        <v>745277.51610799995</v>
      </c>
      <c r="S130" s="496"/>
      <c r="T130" s="49">
        <v>45627</v>
      </c>
      <c r="U130" s="50" t="s">
        <v>82</v>
      </c>
      <c r="V130" s="18" t="s">
        <v>61</v>
      </c>
      <c r="W130" s="184">
        <v>45629</v>
      </c>
      <c r="X130" s="51">
        <v>45631</v>
      </c>
      <c r="Y130" s="196">
        <v>45633</v>
      </c>
      <c r="Z130" s="51">
        <v>45636</v>
      </c>
      <c r="AA130" s="190"/>
      <c r="AB130" s="155">
        <v>3</v>
      </c>
      <c r="AC130" s="5"/>
    </row>
    <row r="131" spans="2:29" s="15" customFormat="1" ht="36.75" customHeight="1" x14ac:dyDescent="0.35">
      <c r="B131" s="44"/>
      <c r="C131" s="48" t="s">
        <v>227</v>
      </c>
      <c r="D131" s="44" t="s">
        <v>228</v>
      </c>
      <c r="E131" s="44" t="s">
        <v>74</v>
      </c>
      <c r="F131" s="44" t="s">
        <v>278</v>
      </c>
      <c r="G131" s="44" t="s">
        <v>878</v>
      </c>
      <c r="H131" s="44" t="s">
        <v>901</v>
      </c>
      <c r="I131" s="44" t="s">
        <v>878</v>
      </c>
      <c r="J131" s="19">
        <v>772</v>
      </c>
      <c r="K131" s="19">
        <v>34</v>
      </c>
      <c r="L131" s="19">
        <v>806</v>
      </c>
      <c r="M131" s="44">
        <v>96.5</v>
      </c>
      <c r="N131" s="44">
        <v>7.54</v>
      </c>
      <c r="O131" s="44">
        <v>466</v>
      </c>
      <c r="P131" s="44">
        <v>4756</v>
      </c>
      <c r="Q131" s="19">
        <v>2.348757</v>
      </c>
      <c r="R131" s="496">
        <v>2183199.4487310001</v>
      </c>
      <c r="S131" s="496"/>
      <c r="T131" s="49">
        <v>45658</v>
      </c>
      <c r="U131" s="50" t="s">
        <v>118</v>
      </c>
      <c r="V131" s="18" t="s">
        <v>61</v>
      </c>
      <c r="W131" s="147">
        <v>45681</v>
      </c>
      <c r="X131" s="46">
        <v>45684</v>
      </c>
      <c r="Y131" s="149">
        <v>45686</v>
      </c>
      <c r="Z131" s="51">
        <v>45688</v>
      </c>
      <c r="AA131" s="190"/>
      <c r="AB131" s="156"/>
      <c r="AC131" s="5"/>
    </row>
    <row r="132" spans="2:29" ht="29.25" customHeight="1" x14ac:dyDescent="0.35">
      <c r="B132" s="43"/>
      <c r="C132" s="552" t="s">
        <v>658</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15"/>
      <c r="S132" s="515"/>
      <c r="T132" s="49">
        <v>46005</v>
      </c>
      <c r="U132" s="50" t="s">
        <v>60</v>
      </c>
      <c r="V132" s="47" t="s">
        <v>61</v>
      </c>
      <c r="W132" s="144"/>
      <c r="X132" s="139"/>
      <c r="Y132" s="150"/>
      <c r="Z132" s="139">
        <v>46014</v>
      </c>
      <c r="AA132" s="190"/>
      <c r="AB132" s="156"/>
    </row>
    <row r="133" spans="2:29" ht="29.25" customHeight="1" x14ac:dyDescent="0.3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96">
        <v>650458.11210799997</v>
      </c>
      <c r="S133" s="496"/>
      <c r="T133" s="49">
        <v>45689</v>
      </c>
      <c r="U133" s="50" t="s">
        <v>118</v>
      </c>
      <c r="V133" s="18" t="s">
        <v>61</v>
      </c>
      <c r="W133" s="147">
        <v>45695</v>
      </c>
      <c r="X133" s="46">
        <v>45697</v>
      </c>
      <c r="Y133" s="149">
        <v>45699</v>
      </c>
      <c r="Z133" s="51">
        <v>45699</v>
      </c>
      <c r="AA133" s="189"/>
      <c r="AB133" s="156"/>
    </row>
    <row r="134" spans="2:29" ht="29.25" customHeight="1" x14ac:dyDescent="0.3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96">
        <v>650458.11210799997</v>
      </c>
      <c r="S134" s="496"/>
      <c r="T134" s="49">
        <v>45689</v>
      </c>
      <c r="U134" s="50" t="s">
        <v>118</v>
      </c>
      <c r="V134" s="18" t="s">
        <v>61</v>
      </c>
      <c r="W134" s="147">
        <v>45691</v>
      </c>
      <c r="X134" s="46">
        <v>45696</v>
      </c>
      <c r="Y134" s="149">
        <v>45698</v>
      </c>
      <c r="Z134" s="51">
        <v>45698</v>
      </c>
      <c r="AA134" s="189"/>
      <c r="AB134" s="156"/>
    </row>
    <row r="135" spans="2:29" ht="29.25" customHeight="1" x14ac:dyDescent="0.3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96">
        <v>984923.63610800006</v>
      </c>
      <c r="S135" s="496"/>
      <c r="T135" s="49">
        <v>45689</v>
      </c>
      <c r="U135" s="50" t="s">
        <v>118</v>
      </c>
      <c r="V135" s="18" t="s">
        <v>61</v>
      </c>
      <c r="W135" s="147">
        <v>45659</v>
      </c>
      <c r="X135" s="46">
        <v>45690</v>
      </c>
      <c r="Y135" s="149">
        <v>45694</v>
      </c>
      <c r="Z135" s="51">
        <v>45694</v>
      </c>
      <c r="AA135" s="190"/>
      <c r="AB135" s="156"/>
    </row>
    <row r="136" spans="2:29" ht="29.25" customHeight="1" x14ac:dyDescent="0.35">
      <c r="B136" s="44">
        <v>18</v>
      </c>
      <c r="C136" s="48" t="s">
        <v>241</v>
      </c>
      <c r="D136" s="44" t="s">
        <v>126</v>
      </c>
      <c r="E136" s="44" t="s">
        <v>58</v>
      </c>
      <c r="F136" s="44" t="s">
        <v>278</v>
      </c>
      <c r="G136" s="44" t="s">
        <v>878</v>
      </c>
      <c r="H136" s="44" t="s">
        <v>901</v>
      </c>
      <c r="I136" s="44"/>
      <c r="J136" s="19">
        <v>805</v>
      </c>
      <c r="K136" s="19">
        <v>39</v>
      </c>
      <c r="L136" s="19">
        <v>844</v>
      </c>
      <c r="M136" s="19">
        <v>100.6</v>
      </c>
      <c r="N136" s="19">
        <v>8.84</v>
      </c>
      <c r="O136" s="19">
        <v>552.01</v>
      </c>
      <c r="P136" s="19">
        <v>5686.38</v>
      </c>
      <c r="Q136" s="19">
        <v>1.768</v>
      </c>
      <c r="R136" s="496">
        <v>2438641.2023449992</v>
      </c>
      <c r="S136" s="496"/>
      <c r="T136" s="49">
        <v>45689</v>
      </c>
      <c r="U136" s="50" t="s">
        <v>118</v>
      </c>
      <c r="V136" s="18" t="s">
        <v>61</v>
      </c>
      <c r="W136" s="147">
        <v>45696</v>
      </c>
      <c r="X136" s="46">
        <v>45700</v>
      </c>
      <c r="Y136" s="149">
        <v>45700</v>
      </c>
      <c r="Z136" s="51">
        <v>45702</v>
      </c>
      <c r="AA136" s="189"/>
      <c r="AB136" s="156"/>
    </row>
    <row r="137" spans="2:29" ht="29.25" customHeight="1" x14ac:dyDescent="0.35">
      <c r="B137" s="44"/>
      <c r="C137" s="48" t="s">
        <v>208</v>
      </c>
      <c r="D137" s="44" t="s">
        <v>65</v>
      </c>
      <c r="E137" s="44" t="s">
        <v>58</v>
      </c>
      <c r="F137" s="44" t="s">
        <v>278</v>
      </c>
      <c r="G137" s="44" t="s">
        <v>878</v>
      </c>
      <c r="H137" s="44" t="s">
        <v>901</v>
      </c>
      <c r="I137" s="44"/>
      <c r="J137" s="19">
        <v>333</v>
      </c>
      <c r="K137" s="19">
        <v>19</v>
      </c>
      <c r="L137" s="19">
        <v>352</v>
      </c>
      <c r="M137" s="19">
        <v>41.54</v>
      </c>
      <c r="N137" s="19">
        <v>4.2300000000000004</v>
      </c>
      <c r="O137" s="19">
        <v>250.46</v>
      </c>
      <c r="P137" s="19">
        <v>1909</v>
      </c>
      <c r="Q137" s="19">
        <v>0.86627600000000005</v>
      </c>
      <c r="R137" s="496">
        <v>984923.63610800006</v>
      </c>
      <c r="S137" s="496"/>
      <c r="T137" s="49">
        <v>45658</v>
      </c>
      <c r="U137" s="50" t="s">
        <v>118</v>
      </c>
      <c r="V137" s="18" t="s">
        <v>61</v>
      </c>
      <c r="W137" s="184">
        <v>45685</v>
      </c>
      <c r="X137" s="51">
        <v>45687</v>
      </c>
      <c r="Y137" s="196">
        <v>45688</v>
      </c>
      <c r="Z137" s="51">
        <v>45688</v>
      </c>
      <c r="AA137" s="191"/>
      <c r="AB137" s="157"/>
      <c r="AC137" s="15"/>
    </row>
    <row r="138" spans="2:29" ht="29.25" customHeight="1" x14ac:dyDescent="0.3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96">
        <v>984923.63610800006</v>
      </c>
      <c r="S138" s="496"/>
      <c r="T138" s="49">
        <v>45689</v>
      </c>
      <c r="U138" s="50" t="s">
        <v>118</v>
      </c>
      <c r="V138" s="56" t="s">
        <v>61</v>
      </c>
      <c r="W138" s="184">
        <v>45690</v>
      </c>
      <c r="X138" s="51">
        <v>45695</v>
      </c>
      <c r="Y138" s="196">
        <v>45696</v>
      </c>
      <c r="Z138" s="51">
        <v>45697</v>
      </c>
      <c r="AA138" s="189"/>
      <c r="AB138" s="157"/>
      <c r="AC138" s="15"/>
    </row>
    <row r="139" spans="2:29" ht="29.25" customHeight="1" x14ac:dyDescent="0.35">
      <c r="B139" s="44"/>
      <c r="C139" s="48" t="s">
        <v>209</v>
      </c>
      <c r="D139" s="44" t="s">
        <v>210</v>
      </c>
      <c r="E139" s="44" t="s">
        <v>58</v>
      </c>
      <c r="F139" s="44" t="s">
        <v>278</v>
      </c>
      <c r="G139" s="44" t="s">
        <v>878</v>
      </c>
      <c r="H139" s="44" t="s">
        <v>901</v>
      </c>
      <c r="I139" s="44"/>
      <c r="J139" s="19">
        <v>1212</v>
      </c>
      <c r="K139" s="19">
        <v>60</v>
      </c>
      <c r="L139" s="19">
        <v>1272</v>
      </c>
      <c r="M139" s="19">
        <v>151.38</v>
      </c>
      <c r="N139" s="19">
        <v>13.48</v>
      </c>
      <c r="O139" s="19">
        <v>860.33</v>
      </c>
      <c r="P139" s="19">
        <v>12577</v>
      </c>
      <c r="Q139" s="19">
        <v>2.4947030000000003</v>
      </c>
      <c r="R139" s="496">
        <v>4121357.0384490001</v>
      </c>
      <c r="S139" s="496"/>
      <c r="T139" s="49">
        <v>45658</v>
      </c>
      <c r="U139" s="50" t="s">
        <v>118</v>
      </c>
      <c r="V139" s="18" t="s">
        <v>61</v>
      </c>
      <c r="W139" s="184">
        <v>45662</v>
      </c>
      <c r="X139" s="51">
        <v>45673</v>
      </c>
      <c r="Y139" s="196">
        <v>45669</v>
      </c>
      <c r="Z139" s="51">
        <v>45674</v>
      </c>
      <c r="AA139" s="167"/>
      <c r="AB139" s="157"/>
      <c r="AC139" s="15"/>
    </row>
    <row r="140" spans="2:29" ht="29.25" customHeight="1" x14ac:dyDescent="0.35">
      <c r="B140" s="44"/>
      <c r="C140" s="48" t="s">
        <v>429</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96">
        <v>3663688.3030939996</v>
      </c>
      <c r="S140" s="496"/>
      <c r="T140" s="565" t="s">
        <v>415</v>
      </c>
      <c r="U140" s="50" t="s">
        <v>60</v>
      </c>
      <c r="V140" s="18" t="s">
        <v>61</v>
      </c>
      <c r="W140" s="144"/>
      <c r="X140" s="139"/>
      <c r="Y140" s="150"/>
      <c r="Z140" s="511">
        <v>45769</v>
      </c>
      <c r="AA140" s="190"/>
      <c r="AB140" s="156"/>
    </row>
    <row r="141" spans="2:29" ht="29.25" customHeight="1" x14ac:dyDescent="0.3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96">
        <v>2635411.7904490004</v>
      </c>
      <c r="S141" s="496"/>
      <c r="T141" s="49">
        <v>45717</v>
      </c>
      <c r="U141" s="50" t="s">
        <v>60</v>
      </c>
      <c r="V141" s="18" t="s">
        <v>61</v>
      </c>
      <c r="W141" s="147">
        <v>45715</v>
      </c>
      <c r="X141" s="46">
        <v>45718</v>
      </c>
      <c r="Y141" s="149">
        <v>45720</v>
      </c>
      <c r="Z141" s="51">
        <v>45721</v>
      </c>
      <c r="AA141" s="190"/>
      <c r="AB141" s="156"/>
    </row>
    <row r="142" spans="2:29" ht="29.25" customHeight="1" x14ac:dyDescent="0.3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96">
        <v>752440.09410799993</v>
      </c>
      <c r="S142" s="496"/>
      <c r="T142" s="49">
        <v>45689</v>
      </c>
      <c r="U142" s="50" t="s">
        <v>60</v>
      </c>
      <c r="V142" s="18" t="s">
        <v>61</v>
      </c>
      <c r="W142" s="147">
        <v>45696</v>
      </c>
      <c r="X142" s="46">
        <v>45698</v>
      </c>
      <c r="Y142" s="149">
        <v>45704</v>
      </c>
      <c r="Z142" s="51">
        <v>45705</v>
      </c>
      <c r="AA142" s="190"/>
      <c r="AB142" s="156"/>
    </row>
    <row r="143" spans="2:29" ht="29.25" customHeight="1" x14ac:dyDescent="0.3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96">
        <v>752440.09410799993</v>
      </c>
      <c r="S143" s="496"/>
      <c r="T143" s="49">
        <v>45689</v>
      </c>
      <c r="U143" s="50" t="s">
        <v>60</v>
      </c>
      <c r="V143" s="18" t="s">
        <v>61</v>
      </c>
      <c r="W143" s="147">
        <v>45698</v>
      </c>
      <c r="X143" s="46">
        <v>45700</v>
      </c>
      <c r="Y143" s="149">
        <v>45706</v>
      </c>
      <c r="Z143" s="51">
        <v>45709</v>
      </c>
      <c r="AA143" s="190"/>
      <c r="AB143" s="156"/>
    </row>
    <row r="144" spans="2:29" ht="29.25" customHeight="1" x14ac:dyDescent="0.3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96">
        <v>752440.09410799993</v>
      </c>
      <c r="S144" s="496"/>
      <c r="T144" s="49">
        <v>45689</v>
      </c>
      <c r="U144" s="50" t="s">
        <v>60</v>
      </c>
      <c r="V144" s="18" t="s">
        <v>61</v>
      </c>
      <c r="W144" s="147">
        <v>45703</v>
      </c>
      <c r="X144" s="46">
        <v>45706</v>
      </c>
      <c r="Y144" s="149">
        <v>45709</v>
      </c>
      <c r="Z144" s="51">
        <v>45710</v>
      </c>
      <c r="AA144" s="190"/>
      <c r="AB144" s="156"/>
    </row>
    <row r="145" spans="2:29" ht="29.25" customHeight="1" x14ac:dyDescent="0.35">
      <c r="B145" s="44"/>
      <c r="C145" s="48" t="s">
        <v>443</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96">
        <v>1765260.9827310001</v>
      </c>
      <c r="S145" s="496"/>
      <c r="T145" s="565" t="s">
        <v>415</v>
      </c>
      <c r="U145" s="50" t="s">
        <v>60</v>
      </c>
      <c r="V145" s="51" t="s">
        <v>61</v>
      </c>
      <c r="W145" s="144"/>
      <c r="X145" s="139"/>
      <c r="Y145" s="150"/>
      <c r="Z145" s="511">
        <v>45410</v>
      </c>
      <c r="AA145" s="190"/>
      <c r="AB145" s="156"/>
    </row>
    <row r="146" spans="2:29" ht="29.25" customHeight="1" x14ac:dyDescent="0.3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96">
        <v>752440.09410799993</v>
      </c>
      <c r="S146" s="496"/>
      <c r="T146" s="49">
        <v>45689</v>
      </c>
      <c r="U146" s="50" t="s">
        <v>60</v>
      </c>
      <c r="V146" s="18" t="s">
        <v>61</v>
      </c>
      <c r="W146" s="184">
        <v>45707</v>
      </c>
      <c r="X146" s="51">
        <v>45708</v>
      </c>
      <c r="Y146" s="196">
        <v>45712</v>
      </c>
      <c r="Z146" s="51">
        <v>45713</v>
      </c>
      <c r="AA146" s="190"/>
      <c r="AB146" s="157"/>
      <c r="AC146" s="15"/>
    </row>
    <row r="147" spans="2:29" ht="29.25" customHeight="1" x14ac:dyDescent="0.35">
      <c r="B147" s="44"/>
      <c r="C147" s="48" t="s">
        <v>444</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96">
        <v>752440.09410799993</v>
      </c>
      <c r="S147" s="496"/>
      <c r="T147" s="49">
        <v>45780</v>
      </c>
      <c r="U147" s="50" t="s">
        <v>60</v>
      </c>
      <c r="V147" s="51" t="s">
        <v>61</v>
      </c>
      <c r="W147" s="144"/>
      <c r="X147" s="139"/>
      <c r="Y147" s="150"/>
      <c r="Z147" s="511">
        <v>45780</v>
      </c>
      <c r="AA147" s="190"/>
      <c r="AB147" s="156"/>
    </row>
    <row r="148" spans="2:29" ht="29.25" customHeight="1" x14ac:dyDescent="0.3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96">
        <v>752440.09410799993</v>
      </c>
      <c r="S148" s="496"/>
      <c r="T148" s="49">
        <v>45689</v>
      </c>
      <c r="U148" s="50" t="s">
        <v>60</v>
      </c>
      <c r="V148" s="18" t="s">
        <v>61</v>
      </c>
      <c r="W148" s="147">
        <v>45712</v>
      </c>
      <c r="X148" s="46">
        <v>45713</v>
      </c>
      <c r="Y148" s="149">
        <v>45715</v>
      </c>
      <c r="Z148" s="51">
        <v>45715</v>
      </c>
      <c r="AA148" s="190"/>
      <c r="AB148" s="156"/>
    </row>
    <row r="149" spans="2:29" ht="29.25" customHeight="1" x14ac:dyDescent="0.35">
      <c r="B149" s="43"/>
      <c r="C149" s="48" t="s">
        <v>668</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44"/>
      <c r="X149" s="139"/>
      <c r="Y149" s="150"/>
      <c r="Z149" s="139">
        <v>45990</v>
      </c>
      <c r="AA149" s="190"/>
      <c r="AB149" s="156"/>
    </row>
    <row r="150" spans="2:29" ht="29.25" customHeight="1" x14ac:dyDescent="0.35">
      <c r="B150" s="43"/>
      <c r="C150" s="552" t="s">
        <v>669</v>
      </c>
      <c r="D150" s="43" t="s">
        <v>79</v>
      </c>
      <c r="E150" s="43"/>
      <c r="F150" s="44" t="s">
        <v>882</v>
      </c>
      <c r="G150" s="43"/>
      <c r="H150" s="43"/>
      <c r="I150" s="43"/>
      <c r="J150" s="45"/>
      <c r="K150" s="45"/>
      <c r="L150" s="45"/>
      <c r="M150" s="45"/>
      <c r="N150" s="45"/>
      <c r="O150" s="45"/>
      <c r="P150" s="45"/>
      <c r="Q150" s="45"/>
      <c r="R150" s="515"/>
      <c r="S150" s="515"/>
      <c r="T150" s="49">
        <v>46067</v>
      </c>
      <c r="U150" s="50" t="s">
        <v>60</v>
      </c>
      <c r="V150" s="47" t="s">
        <v>61</v>
      </c>
      <c r="W150" s="144"/>
      <c r="X150" s="139"/>
      <c r="Y150" s="150"/>
      <c r="Z150" s="139">
        <v>46063</v>
      </c>
      <c r="AA150" s="190"/>
      <c r="AB150" s="156"/>
    </row>
    <row r="151" spans="2:29" ht="29.25" customHeight="1" x14ac:dyDescent="0.35">
      <c r="B151" s="43"/>
      <c r="C151" s="552" t="s">
        <v>671</v>
      </c>
      <c r="D151" s="43" t="s">
        <v>77</v>
      </c>
      <c r="E151" s="43"/>
      <c r="F151" s="44" t="s">
        <v>882</v>
      </c>
      <c r="G151" s="43"/>
      <c r="H151" s="43"/>
      <c r="I151" s="43"/>
      <c r="J151" s="45"/>
      <c r="K151" s="45"/>
      <c r="L151" s="45"/>
      <c r="M151" s="45"/>
      <c r="N151" s="45"/>
      <c r="O151" s="45"/>
      <c r="P151" s="45"/>
      <c r="Q151" s="45"/>
      <c r="R151" s="515"/>
      <c r="S151" s="515"/>
      <c r="T151" s="49">
        <v>46067</v>
      </c>
      <c r="U151" s="50" t="s">
        <v>60</v>
      </c>
      <c r="V151" s="47" t="s">
        <v>61</v>
      </c>
      <c r="W151" s="144">
        <v>46063</v>
      </c>
      <c r="X151" s="139"/>
      <c r="Y151" s="150"/>
      <c r="Z151" s="139">
        <v>46065</v>
      </c>
      <c r="AA151" s="190"/>
      <c r="AB151" s="156"/>
    </row>
    <row r="152" spans="2:29" ht="29.25" customHeight="1" x14ac:dyDescent="0.35">
      <c r="B152" s="43"/>
      <c r="C152" s="552" t="s">
        <v>672</v>
      </c>
      <c r="D152" s="43" t="s">
        <v>126</v>
      </c>
      <c r="E152" s="43"/>
      <c r="F152" s="44" t="s">
        <v>882</v>
      </c>
      <c r="G152" s="43"/>
      <c r="H152" s="43"/>
      <c r="I152" s="43"/>
      <c r="J152" s="45"/>
      <c r="K152" s="45"/>
      <c r="L152" s="45"/>
      <c r="M152" s="45"/>
      <c r="N152" s="45"/>
      <c r="O152" s="45"/>
      <c r="P152" s="45"/>
      <c r="Q152" s="45"/>
      <c r="R152" s="515"/>
      <c r="S152" s="515"/>
      <c r="T152" s="49">
        <v>46067</v>
      </c>
      <c r="U152" s="50" t="s">
        <v>60</v>
      </c>
      <c r="V152" s="47" t="s">
        <v>61</v>
      </c>
      <c r="W152" s="144">
        <v>46053</v>
      </c>
      <c r="X152" s="139"/>
      <c r="Y152" s="150"/>
      <c r="Z152" s="139">
        <v>46057</v>
      </c>
      <c r="AA152" s="190"/>
      <c r="AB152" s="156"/>
    </row>
    <row r="153" spans="2:29" ht="29.25" customHeight="1" x14ac:dyDescent="0.35">
      <c r="B153" s="43"/>
      <c r="C153" s="552" t="s">
        <v>673</v>
      </c>
      <c r="D153" s="43" t="s">
        <v>206</v>
      </c>
      <c r="E153" s="43"/>
      <c r="F153" s="44" t="s">
        <v>882</v>
      </c>
      <c r="G153" s="43"/>
      <c r="H153" s="43"/>
      <c r="I153" s="43"/>
      <c r="J153" s="45"/>
      <c r="K153" s="45"/>
      <c r="L153" s="45"/>
      <c r="M153" s="45"/>
      <c r="N153" s="45"/>
      <c r="O153" s="45"/>
      <c r="P153" s="45"/>
      <c r="Q153" s="45"/>
      <c r="R153" s="515"/>
      <c r="S153" s="515"/>
      <c r="T153" s="49">
        <v>46067</v>
      </c>
      <c r="U153" s="50" t="s">
        <v>60</v>
      </c>
      <c r="V153" s="47" t="s">
        <v>61</v>
      </c>
      <c r="W153" s="144">
        <v>46057</v>
      </c>
      <c r="X153" s="139"/>
      <c r="Y153" s="150"/>
      <c r="Z153" s="139">
        <v>46059</v>
      </c>
      <c r="AA153" s="190"/>
      <c r="AB153" s="156"/>
    </row>
    <row r="154" spans="2:29" ht="29.25" customHeight="1" x14ac:dyDescent="0.35">
      <c r="B154" s="44">
        <v>16</v>
      </c>
      <c r="C154" s="48" t="s">
        <v>274</v>
      </c>
      <c r="D154" s="44" t="s">
        <v>275</v>
      </c>
      <c r="E154" s="44" t="s">
        <v>74</v>
      </c>
      <c r="F154" s="44" t="s">
        <v>278</v>
      </c>
      <c r="G154" s="44"/>
      <c r="H154" s="44"/>
      <c r="I154" s="44"/>
      <c r="J154" s="140">
        <f>M154*8</f>
        <v>614.16</v>
      </c>
      <c r="K154" s="140">
        <f>N154*4.4</f>
        <v>27.984000000000005</v>
      </c>
      <c r="L154" s="19">
        <f>SUM(J154:K154)</f>
        <v>642.14400000000001</v>
      </c>
      <c r="M154" s="19">
        <v>76.77</v>
      </c>
      <c r="N154" s="19">
        <v>6.36</v>
      </c>
      <c r="O154" s="19">
        <v>388.74</v>
      </c>
      <c r="P154" s="19">
        <v>3855</v>
      </c>
      <c r="Q154" s="19">
        <v>2.348757</v>
      </c>
      <c r="R154" s="496">
        <v>1765261</v>
      </c>
      <c r="S154" s="496"/>
      <c r="T154" s="49">
        <v>45717</v>
      </c>
      <c r="U154" s="50" t="s">
        <v>60</v>
      </c>
      <c r="V154" s="51" t="s">
        <v>61</v>
      </c>
      <c r="W154" s="147">
        <v>45722</v>
      </c>
      <c r="X154" s="46"/>
      <c r="Y154" s="149"/>
      <c r="Z154" s="51">
        <v>45728</v>
      </c>
      <c r="AA154" s="190"/>
      <c r="AB154" s="156"/>
    </row>
    <row r="155" spans="2:29" ht="29.25" customHeight="1" x14ac:dyDescent="0.3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96">
        <v>752440.09410799993</v>
      </c>
      <c r="S155" s="496"/>
      <c r="T155" s="49">
        <v>45689</v>
      </c>
      <c r="U155" s="50" t="s">
        <v>60</v>
      </c>
      <c r="V155" s="18" t="s">
        <v>61</v>
      </c>
      <c r="W155" s="147">
        <v>45673</v>
      </c>
      <c r="X155" s="46">
        <v>45684</v>
      </c>
      <c r="Y155" s="149">
        <v>45692</v>
      </c>
      <c r="Z155" s="51">
        <v>45693</v>
      </c>
      <c r="AA155" s="190"/>
      <c r="AB155" s="155"/>
    </row>
    <row r="156" spans="2:29" ht="29.25" customHeight="1" x14ac:dyDescent="0.35">
      <c r="B156" s="44"/>
      <c r="C156" s="48" t="s">
        <v>479</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96">
        <v>2635411.7904490004</v>
      </c>
      <c r="S156" s="496"/>
      <c r="T156" s="49">
        <v>45785</v>
      </c>
      <c r="U156" s="50" t="s">
        <v>60</v>
      </c>
      <c r="V156" s="51" t="s">
        <v>61</v>
      </c>
      <c r="W156" s="144"/>
      <c r="X156" s="139"/>
      <c r="Y156" s="150"/>
      <c r="Z156" s="511">
        <v>45790</v>
      </c>
      <c r="AA156" s="190"/>
      <c r="AB156" s="156"/>
    </row>
    <row r="157" spans="2:29" ht="29.25" customHeight="1" x14ac:dyDescent="0.35">
      <c r="B157" s="44"/>
      <c r="C157" s="48" t="s">
        <v>486</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96">
        <v>2836089.3524490003</v>
      </c>
      <c r="S157" s="496"/>
      <c r="T157" s="49">
        <v>45789</v>
      </c>
      <c r="U157" s="50" t="s">
        <v>60</v>
      </c>
      <c r="V157" s="51" t="s">
        <v>61</v>
      </c>
      <c r="W157" s="144"/>
      <c r="X157" s="139"/>
      <c r="Y157" s="150"/>
      <c r="Z157" s="511">
        <v>45797</v>
      </c>
      <c r="AA157" s="190"/>
      <c r="AB157" s="156"/>
    </row>
    <row r="158" spans="2:29" ht="29.25" customHeight="1" x14ac:dyDescent="0.35">
      <c r="B158" s="44">
        <v>18</v>
      </c>
      <c r="C158" s="48" t="s">
        <v>286</v>
      </c>
      <c r="D158" s="44" t="s">
        <v>287</v>
      </c>
      <c r="E158" s="44" t="s">
        <v>91</v>
      </c>
      <c r="F158" s="44" t="s">
        <v>278</v>
      </c>
      <c r="G158" s="44" t="s">
        <v>878</v>
      </c>
      <c r="H158" s="44" t="s">
        <v>894</v>
      </c>
      <c r="I158" s="44"/>
      <c r="J158" s="140">
        <f>M158*8</f>
        <v>1264.6400000000001</v>
      </c>
      <c r="K158" s="140">
        <f>N158*4.4</f>
        <v>72.248000000000019</v>
      </c>
      <c r="L158" s="19">
        <f>SUM(J158:K158)</f>
        <v>1336.8880000000001</v>
      </c>
      <c r="M158" s="19">
        <v>158.08000000000001</v>
      </c>
      <c r="N158" s="19">
        <v>16.420000000000002</v>
      </c>
      <c r="O158" s="19">
        <v>1226.53</v>
      </c>
      <c r="P158" s="19">
        <v>15882</v>
      </c>
      <c r="Q158" s="19">
        <v>2.4947030000000003</v>
      </c>
      <c r="R158" s="496">
        <v>4266794</v>
      </c>
      <c r="S158" s="496"/>
      <c r="T158" s="49">
        <v>45717</v>
      </c>
      <c r="U158" s="50" t="s">
        <v>60</v>
      </c>
      <c r="V158" s="51" t="s">
        <v>61</v>
      </c>
      <c r="W158" s="147"/>
      <c r="X158" s="46"/>
      <c r="Y158" s="149"/>
      <c r="Z158" s="51">
        <v>45738</v>
      </c>
      <c r="AA158" s="167"/>
      <c r="AB158" s="156"/>
    </row>
    <row r="159" spans="2:29" ht="29.25" customHeight="1" x14ac:dyDescent="0.3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96">
        <v>984923.63610800006</v>
      </c>
      <c r="S159" s="496"/>
      <c r="T159" s="49">
        <v>45658</v>
      </c>
      <c r="U159" s="50" t="s">
        <v>60</v>
      </c>
      <c r="V159" s="18" t="s">
        <v>61</v>
      </c>
      <c r="W159" s="147">
        <v>45665</v>
      </c>
      <c r="X159" s="46">
        <v>45665</v>
      </c>
      <c r="Y159" s="149">
        <v>45672</v>
      </c>
      <c r="Z159" s="51">
        <v>45673</v>
      </c>
      <c r="AA159" s="190"/>
      <c r="AB159" s="155"/>
    </row>
    <row r="160" spans="2:29" ht="29.25" customHeight="1" x14ac:dyDescent="0.35">
      <c r="B160" s="500">
        <v>27</v>
      </c>
      <c r="C160" s="501" t="s">
        <v>370</v>
      </c>
      <c r="D160" s="500" t="s">
        <v>77</v>
      </c>
      <c r="E160" s="500" t="s">
        <v>101</v>
      </c>
      <c r="F160" s="500" t="s">
        <v>278</v>
      </c>
      <c r="G160" s="44"/>
      <c r="H160" s="44"/>
      <c r="I160" s="44"/>
      <c r="J160" s="19">
        <v>268</v>
      </c>
      <c r="K160" s="19">
        <v>14</v>
      </c>
      <c r="L160" s="19">
        <v>282</v>
      </c>
      <c r="M160" s="19">
        <v>33.42</v>
      </c>
      <c r="N160" s="19">
        <v>3.15</v>
      </c>
      <c r="O160" s="19">
        <v>255.26</v>
      </c>
      <c r="P160" s="19">
        <v>1904</v>
      </c>
      <c r="Q160" s="19">
        <v>0.86627600000000005</v>
      </c>
      <c r="R160" s="496">
        <v>745277.51610799995</v>
      </c>
      <c r="S160" s="496"/>
      <c r="T160" s="49">
        <v>45717</v>
      </c>
      <c r="U160" s="563" t="s">
        <v>60</v>
      </c>
      <c r="V160" s="51" t="s">
        <v>61</v>
      </c>
      <c r="W160" s="144"/>
      <c r="X160" s="139"/>
      <c r="Y160" s="150"/>
      <c r="Z160" s="511">
        <v>45744</v>
      </c>
      <c r="AA160" s="193" t="s">
        <v>393</v>
      </c>
      <c r="AB160" s="646"/>
      <c r="AC160" s="59"/>
    </row>
    <row r="161" spans="2:29" ht="29.25" customHeight="1" x14ac:dyDescent="0.3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96">
        <v>2154107.4570649997</v>
      </c>
      <c r="S161" s="496"/>
      <c r="T161" s="49">
        <v>45658</v>
      </c>
      <c r="U161" s="50" t="s">
        <v>60</v>
      </c>
      <c r="V161" s="18" t="s">
        <v>61</v>
      </c>
      <c r="W161" s="184">
        <v>45659</v>
      </c>
      <c r="X161" s="51">
        <v>45661</v>
      </c>
      <c r="Y161" s="196">
        <v>45675</v>
      </c>
      <c r="Z161" s="51">
        <v>45676</v>
      </c>
      <c r="AA161" s="192"/>
      <c r="AB161" s="153"/>
      <c r="AC161" s="15"/>
    </row>
    <row r="162" spans="2:29" ht="29.25" customHeight="1" x14ac:dyDescent="0.35">
      <c r="B162" s="44"/>
      <c r="C162" s="48" t="s">
        <v>544</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96">
        <v>5283315.0419999994</v>
      </c>
      <c r="S162" s="496"/>
      <c r="T162" s="49">
        <v>45914</v>
      </c>
      <c r="U162" s="50" t="s">
        <v>60</v>
      </c>
      <c r="V162" s="51" t="s">
        <v>61</v>
      </c>
      <c r="W162" s="144"/>
      <c r="X162" s="139"/>
      <c r="Y162" s="150"/>
      <c r="Z162" s="511">
        <v>45914</v>
      </c>
      <c r="AA162" s="190"/>
    </row>
    <row r="163" spans="2:29" ht="29.25" customHeight="1" x14ac:dyDescent="0.35">
      <c r="B163" s="43"/>
      <c r="C163" s="552" t="s">
        <v>680</v>
      </c>
      <c r="D163" s="43" t="s">
        <v>57</v>
      </c>
      <c r="E163" s="43" t="s">
        <v>74</v>
      </c>
      <c r="F163" s="44" t="s">
        <v>882</v>
      </c>
      <c r="G163" s="43"/>
      <c r="H163" s="43"/>
      <c r="I163" s="43"/>
      <c r="J163" s="45"/>
      <c r="K163" s="45"/>
      <c r="L163" s="45"/>
      <c r="M163" s="45"/>
      <c r="N163" s="45"/>
      <c r="O163" s="45"/>
      <c r="P163" s="45"/>
      <c r="Q163" s="45"/>
      <c r="R163" s="515"/>
      <c r="S163" s="515"/>
      <c r="T163" s="49">
        <v>46036</v>
      </c>
      <c r="U163" s="50" t="s">
        <v>60</v>
      </c>
      <c r="V163" s="47" t="s">
        <v>61</v>
      </c>
      <c r="W163" s="144"/>
      <c r="X163" s="139"/>
      <c r="Y163" s="150"/>
      <c r="Z163" s="139">
        <v>46047</v>
      </c>
      <c r="AA163" s="190"/>
    </row>
    <row r="164" spans="2:29" ht="29.25" customHeight="1" x14ac:dyDescent="0.35">
      <c r="B164" s="500">
        <v>39</v>
      </c>
      <c r="C164" s="501" t="s">
        <v>398</v>
      </c>
      <c r="D164" s="500" t="s">
        <v>399</v>
      </c>
      <c r="E164" s="500" t="s">
        <v>74</v>
      </c>
      <c r="F164" s="500" t="s">
        <v>278</v>
      </c>
      <c r="G164" s="500"/>
      <c r="H164" s="500"/>
      <c r="I164" s="500"/>
      <c r="J164" s="502">
        <f>M164*8</f>
        <v>566.48</v>
      </c>
      <c r="K164" s="502">
        <f>N164*4.4</f>
        <v>25.564</v>
      </c>
      <c r="L164" s="502">
        <f>SUBTOTAL(9,J164:K164)</f>
        <v>592.04399999999998</v>
      </c>
      <c r="M164" s="502">
        <v>70.81</v>
      </c>
      <c r="N164" s="502">
        <v>5.81</v>
      </c>
      <c r="O164" s="502">
        <v>356.96</v>
      </c>
      <c r="P164" s="502">
        <v>3466</v>
      </c>
      <c r="Q164" s="19">
        <v>1.7680549999999999</v>
      </c>
      <c r="R164" s="496">
        <v>1649958.0770650001</v>
      </c>
      <c r="S164" s="496"/>
      <c r="T164" s="49">
        <v>45717</v>
      </c>
      <c r="U164" s="563" t="s">
        <v>60</v>
      </c>
      <c r="V164" s="51" t="s">
        <v>61</v>
      </c>
      <c r="W164" s="185"/>
      <c r="X164" s="141"/>
      <c r="Y164" s="197"/>
      <c r="Z164" s="511">
        <v>45747</v>
      </c>
      <c r="AA164" s="641"/>
      <c r="AB164" s="57"/>
      <c r="AC164" s="59"/>
    </row>
    <row r="165" spans="2:29" ht="29.25" customHeight="1" x14ac:dyDescent="0.3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96">
        <v>1161364.312108</v>
      </c>
      <c r="S165" s="496"/>
      <c r="T165" s="49">
        <v>45658</v>
      </c>
      <c r="U165" s="50" t="s">
        <v>60</v>
      </c>
      <c r="V165" s="18" t="s">
        <v>61</v>
      </c>
      <c r="W165" s="147">
        <v>45640</v>
      </c>
      <c r="X165" s="46">
        <v>45642</v>
      </c>
      <c r="Y165" s="149">
        <v>45661</v>
      </c>
      <c r="Z165" s="51">
        <v>45662</v>
      </c>
      <c r="AA165" s="190"/>
      <c r="AB165" s="2"/>
    </row>
    <row r="166" spans="2:29" ht="29.25" customHeight="1" x14ac:dyDescent="0.35">
      <c r="B166" s="500">
        <v>46</v>
      </c>
      <c r="C166" s="501" t="s">
        <v>408</v>
      </c>
      <c r="D166" s="500" t="s">
        <v>203</v>
      </c>
      <c r="E166" s="500" t="s">
        <v>74</v>
      </c>
      <c r="F166" s="500"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96">
        <v>1317205.2180649999</v>
      </c>
      <c r="S166" s="496"/>
      <c r="T166" s="565" t="s">
        <v>415</v>
      </c>
      <c r="U166" s="563" t="s">
        <v>60</v>
      </c>
      <c r="V166" s="51" t="s">
        <v>61</v>
      </c>
      <c r="W166" s="144"/>
      <c r="X166" s="139"/>
      <c r="Y166" s="150"/>
      <c r="Z166" s="511">
        <v>45757</v>
      </c>
      <c r="AA166" s="190"/>
    </row>
    <row r="167" spans="2:29" ht="29.25" customHeight="1" x14ac:dyDescent="0.35">
      <c r="B167" s="44"/>
      <c r="C167" s="48" t="s">
        <v>161</v>
      </c>
      <c r="D167" s="44" t="s">
        <v>68</v>
      </c>
      <c r="E167" s="44" t="s">
        <v>74</v>
      </c>
      <c r="F167" s="44" t="s">
        <v>278</v>
      </c>
      <c r="G167" s="44" t="s">
        <v>878</v>
      </c>
      <c r="H167" s="44" t="s">
        <v>901</v>
      </c>
      <c r="I167" s="44"/>
      <c r="J167" s="19">
        <v>221</v>
      </c>
      <c r="K167" s="19">
        <v>12</v>
      </c>
      <c r="L167" s="19">
        <v>233</v>
      </c>
      <c r="M167" s="19">
        <v>27.61</v>
      </c>
      <c r="N167" s="19">
        <v>2.61</v>
      </c>
      <c r="O167" s="19">
        <v>146.96</v>
      </c>
      <c r="P167" s="19">
        <v>1450</v>
      </c>
      <c r="Q167" s="19">
        <v>0.86627600000000005</v>
      </c>
      <c r="R167" s="496">
        <v>650458.11210799997</v>
      </c>
      <c r="S167" s="496"/>
      <c r="T167" s="49">
        <v>45627</v>
      </c>
      <c r="U167" s="50" t="s">
        <v>60</v>
      </c>
      <c r="V167" s="18" t="s">
        <v>61</v>
      </c>
      <c r="W167" s="184">
        <v>45637</v>
      </c>
      <c r="X167" s="51">
        <v>45639</v>
      </c>
      <c r="Y167" s="196">
        <v>45653</v>
      </c>
      <c r="Z167" s="51">
        <v>45653</v>
      </c>
      <c r="AA167" s="190"/>
      <c r="AB167" s="2">
        <v>4</v>
      </c>
    </row>
    <row r="168" spans="2:29" ht="29.25" customHeight="1" x14ac:dyDescent="0.3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96">
        <v>1126247.400108</v>
      </c>
      <c r="S168" s="496"/>
      <c r="T168" s="49">
        <v>45627</v>
      </c>
      <c r="U168" s="50" t="s">
        <v>60</v>
      </c>
      <c r="V168" s="18" t="s">
        <v>61</v>
      </c>
      <c r="W168" s="184">
        <v>45627</v>
      </c>
      <c r="X168" s="51">
        <v>45629</v>
      </c>
      <c r="Y168" s="196">
        <v>45655</v>
      </c>
      <c r="Z168" s="51">
        <v>45657</v>
      </c>
      <c r="AA168" s="190"/>
      <c r="AB168" s="2">
        <v>4</v>
      </c>
    </row>
    <row r="169" spans="2:29" ht="29.25" customHeight="1" x14ac:dyDescent="0.35">
      <c r="B169" s="44"/>
      <c r="C169" s="48" t="s">
        <v>419</v>
      </c>
      <c r="D169" s="44" t="s">
        <v>63</v>
      </c>
      <c r="E169" s="44" t="s">
        <v>74</v>
      </c>
      <c r="F169" s="500" t="s">
        <v>278</v>
      </c>
      <c r="G169" s="44"/>
      <c r="H169" s="44"/>
      <c r="I169" s="44"/>
      <c r="J169" s="19">
        <v>252</v>
      </c>
      <c r="K169" s="19">
        <v>13</v>
      </c>
      <c r="L169" s="19">
        <v>265</v>
      </c>
      <c r="M169" s="19">
        <v>31.4</v>
      </c>
      <c r="N169" s="19">
        <v>2.89</v>
      </c>
      <c r="O169" s="19">
        <v>164.7</v>
      </c>
      <c r="P169" s="19">
        <v>1802</v>
      </c>
      <c r="Q169" s="19">
        <v>0.86627600000000005</v>
      </c>
      <c r="R169" s="496">
        <v>752440.09410799993</v>
      </c>
      <c r="S169" s="496"/>
      <c r="T169" s="565" t="s">
        <v>415</v>
      </c>
      <c r="U169" s="563" t="s">
        <v>60</v>
      </c>
      <c r="V169" s="51" t="s">
        <v>61</v>
      </c>
      <c r="W169" s="144"/>
      <c r="X169" s="139"/>
      <c r="Y169" s="150"/>
      <c r="Z169" s="511">
        <v>45757</v>
      </c>
      <c r="AA169" s="190"/>
    </row>
    <row r="170" spans="2:29" ht="29.25" customHeight="1" x14ac:dyDescent="0.3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96">
        <v>752440.09410799993</v>
      </c>
      <c r="S170" s="496"/>
      <c r="T170" s="49">
        <v>45627</v>
      </c>
      <c r="U170" s="50" t="s">
        <v>60</v>
      </c>
      <c r="V170" s="18" t="s">
        <v>61</v>
      </c>
      <c r="W170" s="184">
        <v>45627</v>
      </c>
      <c r="X170" s="51">
        <v>45631</v>
      </c>
      <c r="Y170" s="196">
        <v>45644</v>
      </c>
      <c r="Z170" s="51">
        <v>45645</v>
      </c>
      <c r="AA170" s="190"/>
      <c r="AB170" s="2">
        <v>3</v>
      </c>
    </row>
    <row r="171" spans="2:29" ht="29.25" customHeight="1" x14ac:dyDescent="0.3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96">
        <v>1126247.400108</v>
      </c>
      <c r="S171" s="496"/>
      <c r="T171" s="49">
        <v>45627</v>
      </c>
      <c r="U171" s="50" t="s">
        <v>60</v>
      </c>
      <c r="V171" s="18" t="s">
        <v>61</v>
      </c>
      <c r="W171" s="184">
        <v>45636</v>
      </c>
      <c r="X171" s="51">
        <v>45639</v>
      </c>
      <c r="Y171" s="196">
        <v>45648</v>
      </c>
      <c r="Z171" s="51">
        <v>45650</v>
      </c>
      <c r="AA171" s="188"/>
    </row>
    <row r="172" spans="2:29" ht="29.25" customHeight="1" x14ac:dyDescent="0.3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96">
        <v>5088278.7390940003</v>
      </c>
      <c r="S172" s="496"/>
      <c r="T172" s="49">
        <v>45658</v>
      </c>
      <c r="U172" s="50" t="s">
        <v>60</v>
      </c>
      <c r="V172" s="18" t="s">
        <v>61</v>
      </c>
      <c r="W172" s="184">
        <v>45659</v>
      </c>
      <c r="X172" s="51">
        <v>45679</v>
      </c>
      <c r="Y172" s="196">
        <v>45685</v>
      </c>
      <c r="Z172" s="51">
        <v>45688</v>
      </c>
      <c r="AA172" s="191"/>
      <c r="AB172" s="173"/>
      <c r="AC172" s="15"/>
    </row>
    <row r="173" spans="2:29" ht="29.25" customHeight="1" x14ac:dyDescent="0.3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96">
        <v>645061.94810799998</v>
      </c>
      <c r="S173" s="496"/>
      <c r="T173" s="498" t="s">
        <v>415</v>
      </c>
      <c r="U173" s="50" t="s">
        <v>60</v>
      </c>
      <c r="V173" s="18" t="s">
        <v>61</v>
      </c>
      <c r="W173" s="147"/>
      <c r="X173" s="46"/>
      <c r="Y173" s="149"/>
      <c r="Z173" s="51">
        <v>45759</v>
      </c>
      <c r="AA173" s="167" t="s">
        <v>280</v>
      </c>
    </row>
    <row r="174" spans="2:29" ht="29.25" customHeight="1" x14ac:dyDescent="0.3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96">
        <v>2154107.4570649997</v>
      </c>
      <c r="S174" s="496"/>
      <c r="T174" s="49">
        <v>45689</v>
      </c>
      <c r="U174" s="50" t="s">
        <v>60</v>
      </c>
      <c r="V174" s="18" t="s">
        <v>61</v>
      </c>
      <c r="W174" s="147">
        <v>45690</v>
      </c>
      <c r="X174" s="46">
        <v>45692</v>
      </c>
      <c r="Y174" s="149">
        <v>45697</v>
      </c>
      <c r="Z174" s="51">
        <v>45701</v>
      </c>
      <c r="AA174" s="190"/>
    </row>
    <row r="175" spans="2:29" ht="29.25" customHeight="1" x14ac:dyDescent="0.35">
      <c r="B175" s="43"/>
      <c r="C175" s="552" t="s">
        <v>684</v>
      </c>
      <c r="D175" s="43" t="s">
        <v>65</v>
      </c>
      <c r="E175" s="43" t="s">
        <v>74</v>
      </c>
      <c r="F175" s="44" t="s">
        <v>882</v>
      </c>
      <c r="G175" s="43"/>
      <c r="H175" s="43"/>
      <c r="I175" s="43"/>
      <c r="J175" s="45"/>
      <c r="K175" s="45"/>
      <c r="L175" s="45"/>
      <c r="M175" s="45"/>
      <c r="N175" s="45"/>
      <c r="O175" s="45"/>
      <c r="P175" s="45"/>
      <c r="Q175" s="45"/>
      <c r="R175" s="515"/>
      <c r="S175" s="515"/>
      <c r="T175" s="49">
        <v>46036</v>
      </c>
      <c r="U175" s="50" t="s">
        <v>60</v>
      </c>
      <c r="V175" s="47" t="s">
        <v>61</v>
      </c>
      <c r="W175" s="144"/>
      <c r="X175" s="139"/>
      <c r="Y175" s="150"/>
      <c r="Z175" s="139">
        <v>46051</v>
      </c>
      <c r="AA175" s="190"/>
    </row>
    <row r="176" spans="2:29" ht="29.25" customHeight="1" x14ac:dyDescent="0.35">
      <c r="B176" s="43"/>
      <c r="C176" s="552" t="s">
        <v>685</v>
      </c>
      <c r="D176" s="43" t="s">
        <v>63</v>
      </c>
      <c r="E176" s="43"/>
      <c r="F176" s="44" t="s">
        <v>882</v>
      </c>
      <c r="G176" s="43"/>
      <c r="H176" s="43"/>
      <c r="I176" s="43"/>
      <c r="J176" s="45"/>
      <c r="K176" s="45"/>
      <c r="L176" s="45"/>
      <c r="M176" s="45"/>
      <c r="N176" s="45"/>
      <c r="O176" s="45"/>
      <c r="P176" s="45"/>
      <c r="Q176" s="45"/>
      <c r="R176" s="515"/>
      <c r="S176" s="515"/>
      <c r="T176" s="49">
        <v>46067</v>
      </c>
      <c r="U176" s="50" t="s">
        <v>60</v>
      </c>
      <c r="V176" s="47" t="s">
        <v>61</v>
      </c>
      <c r="W176" s="144"/>
      <c r="X176" s="139"/>
      <c r="Y176" s="150"/>
      <c r="Z176" s="139">
        <v>46068</v>
      </c>
      <c r="AA176" s="190"/>
    </row>
    <row r="177" spans="2:29" ht="29.25" customHeight="1" x14ac:dyDescent="0.35">
      <c r="B177" s="43"/>
      <c r="C177" s="552" t="s">
        <v>687</v>
      </c>
      <c r="D177" s="43" t="s">
        <v>210</v>
      </c>
      <c r="E177" s="43" t="s">
        <v>74</v>
      </c>
      <c r="F177" s="44" t="s">
        <v>854</v>
      </c>
      <c r="G177" s="43"/>
      <c r="H177" s="43"/>
      <c r="I177" s="43"/>
      <c r="J177" s="45"/>
      <c r="K177" s="45"/>
      <c r="L177" s="45"/>
      <c r="M177" s="45"/>
      <c r="N177" s="45"/>
      <c r="O177" s="45"/>
      <c r="P177" s="45"/>
      <c r="Q177" s="45"/>
      <c r="R177" s="515"/>
      <c r="S177" s="515"/>
      <c r="T177" s="49">
        <v>46036</v>
      </c>
      <c r="U177" s="50" t="s">
        <v>60</v>
      </c>
      <c r="V177" s="47" t="s">
        <v>61</v>
      </c>
      <c r="W177" s="144"/>
      <c r="X177" s="139"/>
      <c r="Y177" s="150"/>
      <c r="Z177" s="139">
        <v>46035</v>
      </c>
      <c r="AA177" s="190"/>
    </row>
    <row r="178" spans="2:29" ht="29.25" customHeight="1" x14ac:dyDescent="0.35">
      <c r="B178" s="43"/>
      <c r="C178" s="552" t="s">
        <v>689</v>
      </c>
      <c r="D178" s="43" t="s">
        <v>77</v>
      </c>
      <c r="E178" s="43" t="s">
        <v>74</v>
      </c>
      <c r="F178" s="44" t="s">
        <v>854</v>
      </c>
      <c r="G178" s="43"/>
      <c r="H178" s="43"/>
      <c r="I178" s="43"/>
      <c r="J178" s="45"/>
      <c r="K178" s="45"/>
      <c r="L178" s="45"/>
      <c r="M178" s="45"/>
      <c r="N178" s="45"/>
      <c r="O178" s="45"/>
      <c r="P178" s="45"/>
      <c r="Q178" s="45"/>
      <c r="R178" s="515"/>
      <c r="S178" s="515"/>
      <c r="T178" s="49">
        <v>46036</v>
      </c>
      <c r="U178" s="50" t="s">
        <v>60</v>
      </c>
      <c r="V178" s="47" t="s">
        <v>61</v>
      </c>
      <c r="W178" s="144"/>
      <c r="X178" s="139"/>
      <c r="Y178" s="150"/>
      <c r="Z178" s="139">
        <v>46040</v>
      </c>
      <c r="AA178" s="190"/>
    </row>
    <row r="179" spans="2:29" ht="29.25" customHeight="1" x14ac:dyDescent="0.35">
      <c r="B179" s="43"/>
      <c r="C179" s="552" t="s">
        <v>690</v>
      </c>
      <c r="D179" s="43" t="s">
        <v>57</v>
      </c>
      <c r="E179" s="43" t="s">
        <v>74</v>
      </c>
      <c r="F179" s="44" t="s">
        <v>854</v>
      </c>
      <c r="G179" s="43"/>
      <c r="H179" s="43"/>
      <c r="I179" s="43"/>
      <c r="J179" s="45"/>
      <c r="K179" s="45"/>
      <c r="L179" s="45"/>
      <c r="M179" s="45"/>
      <c r="N179" s="45"/>
      <c r="O179" s="45"/>
      <c r="P179" s="45"/>
      <c r="Q179" s="45"/>
      <c r="R179" s="515"/>
      <c r="S179" s="515"/>
      <c r="T179" s="49">
        <v>46036</v>
      </c>
      <c r="U179" s="50" t="s">
        <v>60</v>
      </c>
      <c r="V179" s="47" t="s">
        <v>61</v>
      </c>
      <c r="W179" s="144"/>
      <c r="X179" s="139"/>
      <c r="Y179" s="150"/>
      <c r="Z179" s="139">
        <v>46038</v>
      </c>
      <c r="AA179" s="190"/>
    </row>
    <row r="180" spans="2:29" ht="29.25" customHeight="1" x14ac:dyDescent="0.35">
      <c r="B180" s="43"/>
      <c r="C180" s="552" t="s">
        <v>691</v>
      </c>
      <c r="D180" s="43" t="s">
        <v>696</v>
      </c>
      <c r="E180" s="43" t="s">
        <v>74</v>
      </c>
      <c r="F180" s="43" t="s">
        <v>854</v>
      </c>
      <c r="G180" s="43"/>
      <c r="H180" s="43"/>
      <c r="I180" s="43"/>
      <c r="J180" s="45"/>
      <c r="K180" s="45"/>
      <c r="L180" s="45"/>
      <c r="M180" s="45"/>
      <c r="N180" s="45"/>
      <c r="O180" s="45"/>
      <c r="P180" s="45"/>
      <c r="Q180" s="45"/>
      <c r="R180" s="515"/>
      <c r="S180" s="515"/>
      <c r="T180" s="49">
        <v>46036</v>
      </c>
      <c r="U180" s="50" t="s">
        <v>60</v>
      </c>
      <c r="V180" s="47" t="s">
        <v>61</v>
      </c>
      <c r="W180" s="144"/>
      <c r="X180" s="139"/>
      <c r="Y180" s="150"/>
      <c r="Z180" s="139">
        <v>46053</v>
      </c>
      <c r="AA180" s="190"/>
    </row>
    <row r="181" spans="2:29" ht="29.25" customHeight="1" x14ac:dyDescent="0.35">
      <c r="B181" s="43"/>
      <c r="C181" s="48" t="s">
        <v>692</v>
      </c>
      <c r="D181" s="44" t="s">
        <v>697</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605">
        <v>1.7529999999999999</v>
      </c>
      <c r="R181" s="19"/>
      <c r="S181" s="19"/>
      <c r="T181" s="49">
        <v>46005</v>
      </c>
      <c r="U181" s="50" t="s">
        <v>60</v>
      </c>
      <c r="V181" s="47" t="s">
        <v>61</v>
      </c>
      <c r="W181" s="144"/>
      <c r="X181" s="139"/>
      <c r="Y181" s="150"/>
      <c r="Z181" s="139">
        <v>46022</v>
      </c>
      <c r="AA181" s="190"/>
    </row>
    <row r="182" spans="2:29" ht="29.25" customHeight="1" x14ac:dyDescent="0.35">
      <c r="B182" s="44"/>
      <c r="C182" s="48" t="s">
        <v>693</v>
      </c>
      <c r="D182" s="44" t="s">
        <v>698</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44"/>
      <c r="X182" s="139"/>
      <c r="Y182" s="150"/>
      <c r="Z182" s="511">
        <v>45939</v>
      </c>
      <c r="AA182" s="190"/>
    </row>
    <row r="183" spans="2:29" ht="29.25" customHeight="1" x14ac:dyDescent="0.35">
      <c r="B183" s="44"/>
      <c r="C183" s="48" t="s">
        <v>694</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19"/>
      <c r="X183" s="511"/>
      <c r="Y183" s="636"/>
      <c r="Z183" s="511">
        <v>45945</v>
      </c>
      <c r="AA183" s="190"/>
    </row>
    <row r="184" spans="2:29" ht="29.5" customHeight="1" x14ac:dyDescent="0.35">
      <c r="B184" s="44"/>
      <c r="C184" s="48" t="s">
        <v>552</v>
      </c>
      <c r="D184" s="44" t="s">
        <v>555</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96">
        <v>752440.09410799993</v>
      </c>
      <c r="S184" s="496"/>
      <c r="T184" s="49">
        <v>45914</v>
      </c>
      <c r="U184" s="50" t="s">
        <v>60</v>
      </c>
      <c r="V184" s="51" t="s">
        <v>61</v>
      </c>
      <c r="W184" s="144"/>
      <c r="X184" s="139"/>
      <c r="Y184" s="150"/>
      <c r="Z184" s="511">
        <v>45927</v>
      </c>
      <c r="AA184" s="190"/>
    </row>
    <row r="185" spans="2:29" ht="29.5" customHeight="1" x14ac:dyDescent="0.35">
      <c r="B185" s="43"/>
      <c r="C185" s="48" t="s">
        <v>695</v>
      </c>
      <c r="D185" s="44" t="s">
        <v>785</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19"/>
      <c r="X185" s="511"/>
      <c r="Y185" s="636"/>
      <c r="Z185" s="511">
        <v>45947</v>
      </c>
      <c r="AA185" s="190"/>
    </row>
    <row r="186" spans="2:29" s="59" customFormat="1" ht="31.5" customHeight="1" x14ac:dyDescent="0.35">
      <c r="B186" s="44"/>
      <c r="C186" s="48" t="s">
        <v>505</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96">
        <v>1761921.9257309998</v>
      </c>
      <c r="S186" s="496"/>
      <c r="T186" s="49">
        <v>45791</v>
      </c>
      <c r="U186" s="50" t="s">
        <v>60</v>
      </c>
      <c r="V186" s="51" t="s">
        <v>61</v>
      </c>
      <c r="W186" s="144"/>
      <c r="X186" s="139"/>
      <c r="Y186" s="150"/>
      <c r="Z186" s="511">
        <v>45808</v>
      </c>
      <c r="AA186" s="190"/>
      <c r="AB186" s="4"/>
      <c r="AC186" s="5"/>
    </row>
    <row r="187" spans="2:29" s="59" customFormat="1" ht="27.5" customHeight="1" x14ac:dyDescent="0.3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96">
        <v>752440.09410799993</v>
      </c>
      <c r="S187" s="496"/>
      <c r="T187" s="49">
        <v>45658</v>
      </c>
      <c r="U187" s="50" t="s">
        <v>115</v>
      </c>
      <c r="V187" s="18" t="s">
        <v>61</v>
      </c>
      <c r="W187" s="184">
        <v>45659</v>
      </c>
      <c r="X187" s="51">
        <v>45661</v>
      </c>
      <c r="Y187" s="196">
        <v>45666</v>
      </c>
      <c r="Z187" s="51">
        <v>45669</v>
      </c>
      <c r="AA187" s="191"/>
      <c r="AB187" s="173"/>
      <c r="AC187" s="15"/>
    </row>
    <row r="188" spans="2:29" s="59" customFormat="1" ht="28.5" customHeight="1" x14ac:dyDescent="0.3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96">
        <v>752440.09410799993</v>
      </c>
      <c r="S188" s="496"/>
      <c r="T188" s="49">
        <v>45658</v>
      </c>
      <c r="U188" s="50" t="s">
        <v>115</v>
      </c>
      <c r="V188" s="18" t="s">
        <v>61</v>
      </c>
      <c r="W188" s="184">
        <v>45661</v>
      </c>
      <c r="X188" s="51">
        <v>45674</v>
      </c>
      <c r="Y188" s="196">
        <v>45676</v>
      </c>
      <c r="Z188" s="51">
        <v>45679</v>
      </c>
      <c r="AA188" s="191"/>
      <c r="AB188" s="173"/>
      <c r="AC188" s="15"/>
    </row>
    <row r="189" spans="2:29" s="59" customFormat="1" ht="31.5" customHeight="1" x14ac:dyDescent="0.3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96">
        <v>752440.09410799993</v>
      </c>
      <c r="S189" s="496"/>
      <c r="T189" s="49">
        <v>45627</v>
      </c>
      <c r="U189" s="50" t="s">
        <v>115</v>
      </c>
      <c r="V189" s="18" t="s">
        <v>61</v>
      </c>
      <c r="W189" s="147">
        <v>45638</v>
      </c>
      <c r="X189" s="46">
        <v>45643</v>
      </c>
      <c r="Y189" s="149">
        <v>45645</v>
      </c>
      <c r="Z189" s="51">
        <v>45647</v>
      </c>
      <c r="AA189" s="190"/>
      <c r="AB189" s="2">
        <v>3</v>
      </c>
      <c r="AC189" s="5"/>
    </row>
    <row r="190" spans="2:29" s="59" customFormat="1" ht="30.5" customHeight="1" x14ac:dyDescent="0.3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96">
        <v>745277.51610799995</v>
      </c>
      <c r="S190" s="496"/>
      <c r="T190" s="49">
        <v>45627</v>
      </c>
      <c r="U190" s="50" t="s">
        <v>115</v>
      </c>
      <c r="V190" s="18" t="s">
        <v>61</v>
      </c>
      <c r="W190" s="147">
        <v>45641</v>
      </c>
      <c r="X190" s="46">
        <v>45645</v>
      </c>
      <c r="Y190" s="149">
        <v>45648</v>
      </c>
      <c r="Z190" s="51">
        <v>45650</v>
      </c>
      <c r="AA190" s="190"/>
      <c r="AB190" s="2">
        <v>4</v>
      </c>
      <c r="AC190" s="5"/>
    </row>
    <row r="191" spans="2:29" s="59" customFormat="1" ht="24" customHeight="1" x14ac:dyDescent="0.3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96">
        <v>752440.09410799993</v>
      </c>
      <c r="S191" s="496"/>
      <c r="T191" s="49">
        <v>45627</v>
      </c>
      <c r="U191" s="50" t="s">
        <v>115</v>
      </c>
      <c r="V191" s="18" t="s">
        <v>61</v>
      </c>
      <c r="W191" s="147">
        <v>45641</v>
      </c>
      <c r="X191" s="46">
        <v>45653</v>
      </c>
      <c r="Y191" s="149">
        <v>45653</v>
      </c>
      <c r="Z191" s="51">
        <v>45654</v>
      </c>
      <c r="AA191" s="190"/>
      <c r="AB191" s="2">
        <v>4</v>
      </c>
      <c r="AC191" s="5"/>
    </row>
    <row r="192" spans="2:29" s="59" customFormat="1" ht="25.5" customHeight="1" x14ac:dyDescent="0.35">
      <c r="B192" s="44"/>
      <c r="C192" s="48" t="s">
        <v>517</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96">
        <v>2723053.0864490005</v>
      </c>
      <c r="S192" s="496"/>
      <c r="T192" s="49">
        <v>45822</v>
      </c>
      <c r="U192" s="50" t="s">
        <v>60</v>
      </c>
      <c r="V192" s="51" t="s">
        <v>61</v>
      </c>
      <c r="W192" s="144"/>
      <c r="X192" s="139"/>
      <c r="Y192" s="150"/>
      <c r="Z192" s="511">
        <v>45837</v>
      </c>
      <c r="AA192" s="190"/>
      <c r="AB192" s="4"/>
      <c r="AC192" s="5"/>
    </row>
    <row r="193" spans="2:29" s="59" customFormat="1" ht="29" customHeight="1" x14ac:dyDescent="0.35">
      <c r="B193" s="44"/>
      <c r="C193" s="48" t="s">
        <v>514</v>
      </c>
      <c r="D193" s="44" t="s">
        <v>391</v>
      </c>
      <c r="E193" s="44" t="s">
        <v>74</v>
      </c>
      <c r="F193" s="44" t="s">
        <v>278</v>
      </c>
      <c r="G193" s="44"/>
      <c r="H193" s="44"/>
      <c r="I193" s="44"/>
      <c r="J193" s="502">
        <f>M193*8</f>
        <v>1008.24</v>
      </c>
      <c r="K193" s="502">
        <f>N193*4.4</f>
        <v>49.764000000000003</v>
      </c>
      <c r="L193" s="502">
        <f>SUBTOTAL(9,J193:K193)</f>
        <v>1058.0039999999999</v>
      </c>
      <c r="M193" s="502">
        <v>126.03</v>
      </c>
      <c r="N193" s="502">
        <v>11.31</v>
      </c>
      <c r="O193" s="502">
        <v>716</v>
      </c>
      <c r="P193" s="502">
        <v>11510</v>
      </c>
      <c r="Q193" s="19">
        <v>3.1590180000000001</v>
      </c>
      <c r="R193" s="496">
        <v>3508292.325094</v>
      </c>
      <c r="S193" s="496"/>
      <c r="T193" s="49">
        <v>45822</v>
      </c>
      <c r="U193" s="50" t="s">
        <v>60</v>
      </c>
      <c r="V193" s="51" t="s">
        <v>61</v>
      </c>
      <c r="W193" s="144"/>
      <c r="X193" s="139"/>
      <c r="Y193" s="150"/>
      <c r="Z193" s="511">
        <v>45819</v>
      </c>
      <c r="AA193" s="190"/>
      <c r="AB193" s="4"/>
      <c r="AC193" s="5"/>
    </row>
    <row r="194" spans="2:29" s="59" customFormat="1" ht="15.5" x14ac:dyDescent="0.35">
      <c r="B194" s="44"/>
      <c r="C194" s="48" t="s">
        <v>163</v>
      </c>
      <c r="D194" s="44" t="s">
        <v>63</v>
      </c>
      <c r="E194" s="44" t="s">
        <v>74</v>
      </c>
      <c r="F194" s="44" t="s">
        <v>278</v>
      </c>
      <c r="G194" s="44" t="s">
        <v>878</v>
      </c>
      <c r="H194" s="44" t="s">
        <v>901</v>
      </c>
      <c r="I194" s="44"/>
      <c r="J194" s="19">
        <v>252</v>
      </c>
      <c r="K194" s="19">
        <v>13</v>
      </c>
      <c r="L194" s="19">
        <v>265</v>
      </c>
      <c r="M194" s="19">
        <v>31.4</v>
      </c>
      <c r="N194" s="19">
        <v>2.89</v>
      </c>
      <c r="O194" s="19">
        <v>164.7</v>
      </c>
      <c r="P194" s="19">
        <v>1802</v>
      </c>
      <c r="Q194" s="19">
        <v>0.86627600000000005</v>
      </c>
      <c r="R194" s="496">
        <v>752440.09410799993</v>
      </c>
      <c r="S194" s="496"/>
      <c r="T194" s="49">
        <v>45627</v>
      </c>
      <c r="U194" s="50" t="s">
        <v>108</v>
      </c>
      <c r="V194" s="18" t="s">
        <v>61</v>
      </c>
      <c r="W194" s="147">
        <v>45640</v>
      </c>
      <c r="X194" s="46">
        <v>45641</v>
      </c>
      <c r="Y194" s="149">
        <v>45655</v>
      </c>
      <c r="Z194" s="51">
        <v>45656</v>
      </c>
      <c r="AA194" s="190"/>
      <c r="AB194" s="2"/>
      <c r="AC194" s="5"/>
    </row>
    <row r="195" spans="2:29" s="59" customFormat="1" ht="15.5" x14ac:dyDescent="0.35">
      <c r="B195" s="44"/>
      <c r="C195" s="48" t="s">
        <v>174</v>
      </c>
      <c r="D195" s="44" t="s">
        <v>79</v>
      </c>
      <c r="E195" s="44" t="s">
        <v>101</v>
      </c>
      <c r="F195" s="44" t="s">
        <v>278</v>
      </c>
      <c r="G195" s="44" t="s">
        <v>878</v>
      </c>
      <c r="H195" s="44" t="s">
        <v>894</v>
      </c>
      <c r="I195" s="44"/>
      <c r="J195" s="19">
        <v>236</v>
      </c>
      <c r="K195" s="19">
        <v>13</v>
      </c>
      <c r="L195" s="19">
        <v>249</v>
      </c>
      <c r="M195" s="19">
        <v>29.49</v>
      </c>
      <c r="N195" s="19">
        <v>2.86</v>
      </c>
      <c r="O195" s="19">
        <v>233.05</v>
      </c>
      <c r="P195" s="19">
        <v>1526</v>
      </c>
      <c r="Q195" s="19">
        <v>0.86627600000000005</v>
      </c>
      <c r="R195" s="496">
        <v>645061.94810799998</v>
      </c>
      <c r="S195" s="496"/>
      <c r="T195" s="49">
        <v>45627</v>
      </c>
      <c r="U195" s="50" t="s">
        <v>108</v>
      </c>
      <c r="V195" s="18" t="s">
        <v>61</v>
      </c>
      <c r="W195" s="147">
        <v>45640</v>
      </c>
      <c r="X195" s="46">
        <v>45641</v>
      </c>
      <c r="Y195" s="149">
        <v>45651</v>
      </c>
      <c r="Z195" s="51">
        <v>45652</v>
      </c>
      <c r="AA195" s="190"/>
      <c r="AB195" s="2">
        <v>4</v>
      </c>
      <c r="AC195" s="5"/>
    </row>
    <row r="196" spans="2:29" s="59" customFormat="1" ht="30" customHeight="1" x14ac:dyDescent="0.35">
      <c r="B196" s="44"/>
      <c r="C196" s="48" t="s">
        <v>175</v>
      </c>
      <c r="D196" s="44" t="s">
        <v>68</v>
      </c>
      <c r="E196" s="44" t="s">
        <v>101</v>
      </c>
      <c r="F196" s="44" t="s">
        <v>278</v>
      </c>
      <c r="G196" s="44" t="s">
        <v>878</v>
      </c>
      <c r="H196" s="44" t="s">
        <v>894</v>
      </c>
      <c r="I196" s="44"/>
      <c r="J196" s="19">
        <v>236</v>
      </c>
      <c r="K196" s="19">
        <v>13</v>
      </c>
      <c r="L196" s="19">
        <v>249</v>
      </c>
      <c r="M196" s="19">
        <v>29.49</v>
      </c>
      <c r="N196" s="19">
        <v>2.86</v>
      </c>
      <c r="O196" s="19">
        <v>233.05</v>
      </c>
      <c r="P196" s="19">
        <v>1526</v>
      </c>
      <c r="Q196" s="19">
        <v>0.86627600000000005</v>
      </c>
      <c r="R196" s="496">
        <v>645061.94810799998</v>
      </c>
      <c r="S196" s="496"/>
      <c r="T196" s="49">
        <v>45658</v>
      </c>
      <c r="U196" s="50" t="s">
        <v>108</v>
      </c>
      <c r="V196" s="18" t="s">
        <v>61</v>
      </c>
      <c r="W196" s="184">
        <v>45643</v>
      </c>
      <c r="X196" s="51">
        <v>45644</v>
      </c>
      <c r="Y196" s="196">
        <v>45681</v>
      </c>
      <c r="Z196" s="51">
        <v>45682</v>
      </c>
      <c r="AA196" s="191"/>
      <c r="AB196" s="173"/>
      <c r="AC196" s="15"/>
    </row>
    <row r="197" spans="2:29" s="59" customFormat="1" ht="26" customHeight="1" x14ac:dyDescent="0.35">
      <c r="B197" s="44"/>
      <c r="C197" s="44" t="s">
        <v>202</v>
      </c>
      <c r="D197" s="44" t="s">
        <v>203</v>
      </c>
      <c r="E197" s="44" t="s">
        <v>101</v>
      </c>
      <c r="F197" s="44" t="s">
        <v>278</v>
      </c>
      <c r="G197" s="44" t="s">
        <v>878</v>
      </c>
      <c r="H197" s="44" t="s">
        <v>894</v>
      </c>
      <c r="I197" s="44"/>
      <c r="J197" s="19">
        <v>512</v>
      </c>
      <c r="K197" s="19">
        <v>25</v>
      </c>
      <c r="L197" s="19">
        <v>537</v>
      </c>
      <c r="M197" s="19">
        <v>63.98</v>
      </c>
      <c r="N197" s="19">
        <v>5.47</v>
      </c>
      <c r="O197" s="19">
        <v>428.13</v>
      </c>
      <c r="P197" s="19">
        <v>2899</v>
      </c>
      <c r="Q197" s="19">
        <v>1.768</v>
      </c>
      <c r="R197" s="496">
        <v>1325884.491065</v>
      </c>
      <c r="S197" s="496"/>
      <c r="T197" s="49">
        <v>45658</v>
      </c>
      <c r="U197" s="50" t="s">
        <v>97</v>
      </c>
      <c r="V197" s="18" t="s">
        <v>61</v>
      </c>
      <c r="W197" s="184">
        <v>45658</v>
      </c>
      <c r="X197" s="51">
        <v>45659</v>
      </c>
      <c r="Y197" s="196">
        <v>45671</v>
      </c>
      <c r="Z197" s="51">
        <v>45674</v>
      </c>
      <c r="AA197" s="191"/>
      <c r="AB197" s="173"/>
      <c r="AC197" s="15"/>
    </row>
    <row r="198" spans="2:29" s="59" customFormat="1" ht="21.5" customHeight="1" x14ac:dyDescent="0.35">
      <c r="B198" s="44"/>
      <c r="C198" s="48" t="s">
        <v>185</v>
      </c>
      <c r="D198" s="44" t="s">
        <v>79</v>
      </c>
      <c r="E198" s="44" t="s">
        <v>101</v>
      </c>
      <c r="F198" s="44" t="s">
        <v>278</v>
      </c>
      <c r="G198" s="44" t="s">
        <v>878</v>
      </c>
      <c r="H198" s="44" t="s">
        <v>894</v>
      </c>
      <c r="I198" s="44"/>
      <c r="J198" s="19">
        <v>236</v>
      </c>
      <c r="K198" s="19">
        <v>13</v>
      </c>
      <c r="L198" s="19">
        <v>249</v>
      </c>
      <c r="M198" s="19">
        <v>29.49</v>
      </c>
      <c r="N198" s="19">
        <v>2.86</v>
      </c>
      <c r="O198" s="19">
        <v>233.05</v>
      </c>
      <c r="P198" s="19">
        <v>1526</v>
      </c>
      <c r="Q198" s="19">
        <v>0.86627600000000005</v>
      </c>
      <c r="R198" s="496">
        <v>645061.94810799998</v>
      </c>
      <c r="S198" s="496"/>
      <c r="T198" s="49">
        <v>45658</v>
      </c>
      <c r="U198" s="50" t="s">
        <v>97</v>
      </c>
      <c r="V198" s="18" t="s">
        <v>61</v>
      </c>
      <c r="W198" s="184">
        <v>45658</v>
      </c>
      <c r="X198" s="51">
        <v>45659</v>
      </c>
      <c r="Y198" s="196">
        <v>45665</v>
      </c>
      <c r="Z198" s="51">
        <v>45667</v>
      </c>
      <c r="AA198" s="164"/>
      <c r="AB198" s="173"/>
      <c r="AC198" s="15"/>
    </row>
    <row r="199" spans="2:29" s="59" customFormat="1" ht="22" customHeight="1" x14ac:dyDescent="0.35">
      <c r="B199" s="44"/>
      <c r="C199" s="48" t="s">
        <v>215</v>
      </c>
      <c r="D199" s="44" t="s">
        <v>65</v>
      </c>
      <c r="E199" s="44" t="s">
        <v>101</v>
      </c>
      <c r="F199" s="44" t="s">
        <v>278</v>
      </c>
      <c r="G199" s="44" t="s">
        <v>878</v>
      </c>
      <c r="H199" s="44" t="s">
        <v>894</v>
      </c>
      <c r="I199" s="44"/>
      <c r="J199" s="19">
        <v>236</v>
      </c>
      <c r="K199" s="19">
        <v>13</v>
      </c>
      <c r="L199" s="19">
        <v>249</v>
      </c>
      <c r="M199" s="19">
        <v>29.49</v>
      </c>
      <c r="N199" s="19">
        <v>2.86</v>
      </c>
      <c r="O199" s="19">
        <v>233.05</v>
      </c>
      <c r="P199" s="19">
        <v>1526</v>
      </c>
      <c r="Q199" s="19">
        <v>0.86627600000000005</v>
      </c>
      <c r="R199" s="496">
        <v>645061.94810799998</v>
      </c>
      <c r="S199" s="496"/>
      <c r="T199" s="49">
        <v>45658</v>
      </c>
      <c r="U199" s="50" t="s">
        <v>194</v>
      </c>
      <c r="V199" s="56" t="s">
        <v>61</v>
      </c>
      <c r="W199" s="184">
        <v>45675</v>
      </c>
      <c r="X199" s="51">
        <v>45679</v>
      </c>
      <c r="Y199" s="196">
        <v>45682</v>
      </c>
      <c r="Z199" s="51">
        <v>45682</v>
      </c>
      <c r="AA199" s="191"/>
      <c r="AB199" s="173"/>
      <c r="AC199" s="15"/>
    </row>
    <row r="200" spans="2:29" s="59" customFormat="1" ht="24.5" customHeight="1" x14ac:dyDescent="0.35">
      <c r="B200" s="44">
        <v>5</v>
      </c>
      <c r="C200" s="48" t="s">
        <v>184</v>
      </c>
      <c r="D200" s="44" t="s">
        <v>68</v>
      </c>
      <c r="E200" s="44" t="s">
        <v>74</v>
      </c>
      <c r="F200" s="44" t="s">
        <v>278</v>
      </c>
      <c r="G200" s="44" t="s">
        <v>878</v>
      </c>
      <c r="H200" s="44" t="s">
        <v>901</v>
      </c>
      <c r="I200" s="44"/>
      <c r="J200" s="19">
        <v>221</v>
      </c>
      <c r="K200" s="19">
        <v>12</v>
      </c>
      <c r="L200" s="19">
        <v>233</v>
      </c>
      <c r="M200" s="19">
        <v>27.61</v>
      </c>
      <c r="N200" s="19">
        <v>2.61</v>
      </c>
      <c r="O200" s="19">
        <v>146.96</v>
      </c>
      <c r="P200" s="19">
        <v>1450</v>
      </c>
      <c r="Q200" s="19">
        <v>0.86627600000000005</v>
      </c>
      <c r="R200" s="496">
        <v>650458.11210799997</v>
      </c>
      <c r="S200" s="496"/>
      <c r="T200" s="49">
        <v>45658</v>
      </c>
      <c r="U200" s="50" t="s">
        <v>94</v>
      </c>
      <c r="V200" s="18" t="s">
        <v>61</v>
      </c>
      <c r="W200" s="184">
        <v>45648</v>
      </c>
      <c r="X200" s="51">
        <v>45673</v>
      </c>
      <c r="Y200" s="196">
        <v>45677</v>
      </c>
      <c r="Z200" s="51">
        <v>45678</v>
      </c>
      <c r="AA200" s="164"/>
      <c r="AB200" s="173"/>
      <c r="AC200" s="15"/>
    </row>
    <row r="201" spans="2:29" s="59" customFormat="1" ht="24" customHeight="1" x14ac:dyDescent="0.35">
      <c r="B201" s="44"/>
      <c r="C201" s="48" t="s">
        <v>515</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96">
        <v>650458.11210799997</v>
      </c>
      <c r="S201" s="496"/>
      <c r="T201" s="49">
        <v>45822</v>
      </c>
      <c r="U201" s="50" t="s">
        <v>115</v>
      </c>
      <c r="V201" s="51" t="s">
        <v>61</v>
      </c>
      <c r="W201" s="144"/>
      <c r="X201" s="139"/>
      <c r="Y201" s="150"/>
      <c r="Z201" s="511">
        <v>45821</v>
      </c>
      <c r="AA201" s="162"/>
      <c r="AB201" s="4"/>
      <c r="AC201" s="5"/>
    </row>
    <row r="202" spans="2:29" s="59" customFormat="1" ht="23" customHeight="1" x14ac:dyDescent="0.35">
      <c r="B202" s="44"/>
      <c r="C202" s="48" t="s">
        <v>186</v>
      </c>
      <c r="D202" s="44" t="s">
        <v>65</v>
      </c>
      <c r="E202" s="44" t="s">
        <v>74</v>
      </c>
      <c r="F202" s="44" t="s">
        <v>278</v>
      </c>
      <c r="G202" s="44" t="s">
        <v>878</v>
      </c>
      <c r="H202" s="44" t="s">
        <v>901</v>
      </c>
      <c r="I202" s="44"/>
      <c r="J202" s="19">
        <v>221</v>
      </c>
      <c r="K202" s="19">
        <v>12</v>
      </c>
      <c r="L202" s="19">
        <v>233</v>
      </c>
      <c r="M202" s="19">
        <v>27.61</v>
      </c>
      <c r="N202" s="19">
        <v>2.61</v>
      </c>
      <c r="O202" s="19">
        <v>146.96</v>
      </c>
      <c r="P202" s="19">
        <v>1450</v>
      </c>
      <c r="Q202" s="19">
        <v>0.86627600000000005</v>
      </c>
      <c r="R202" s="496">
        <v>650458.11210799997</v>
      </c>
      <c r="S202" s="496"/>
      <c r="T202" s="49">
        <v>45658</v>
      </c>
      <c r="U202" s="50" t="s">
        <v>97</v>
      </c>
      <c r="V202" s="18" t="s">
        <v>61</v>
      </c>
      <c r="W202" s="184">
        <v>45678</v>
      </c>
      <c r="X202" s="51">
        <v>45679</v>
      </c>
      <c r="Y202" s="196">
        <v>45684</v>
      </c>
      <c r="Z202" s="51">
        <v>45685</v>
      </c>
      <c r="AA202" s="166"/>
      <c r="AB202" s="173"/>
      <c r="AC202" s="15"/>
    </row>
    <row r="203" spans="2:29" s="59" customFormat="1" ht="20.5" customHeight="1" x14ac:dyDescent="0.35">
      <c r="B203" s="44"/>
      <c r="C203" s="48" t="s">
        <v>172</v>
      </c>
      <c r="D203" s="44" t="s">
        <v>77</v>
      </c>
      <c r="E203" s="44" t="s">
        <v>74</v>
      </c>
      <c r="F203" s="44" t="s">
        <v>278</v>
      </c>
      <c r="G203" s="44" t="s">
        <v>878</v>
      </c>
      <c r="H203" s="44" t="s">
        <v>901</v>
      </c>
      <c r="I203" s="44"/>
      <c r="J203" s="19">
        <v>252</v>
      </c>
      <c r="K203" s="19">
        <v>13</v>
      </c>
      <c r="L203" s="19">
        <v>265</v>
      </c>
      <c r="M203" s="19">
        <v>31.4</v>
      </c>
      <c r="N203" s="19">
        <v>2.89</v>
      </c>
      <c r="O203" s="19">
        <v>164.7</v>
      </c>
      <c r="P203" s="19">
        <v>1802</v>
      </c>
      <c r="Q203" s="19">
        <v>0.86627600000000005</v>
      </c>
      <c r="R203" s="496">
        <v>752440.09410799993</v>
      </c>
      <c r="S203" s="496"/>
      <c r="T203" s="49">
        <v>45627</v>
      </c>
      <c r="U203" s="50" t="s">
        <v>97</v>
      </c>
      <c r="V203" s="18" t="s">
        <v>61</v>
      </c>
      <c r="W203" s="147">
        <v>45641</v>
      </c>
      <c r="X203" s="46">
        <v>45646</v>
      </c>
      <c r="Y203" s="149">
        <v>45647</v>
      </c>
      <c r="Z203" s="51">
        <v>45648</v>
      </c>
      <c r="AA203" s="162"/>
      <c r="AB203" s="2">
        <v>3</v>
      </c>
      <c r="AC203" s="5"/>
    </row>
    <row r="204" spans="2:29" s="59" customFormat="1" ht="30" customHeight="1" x14ac:dyDescent="0.35">
      <c r="B204" s="44"/>
      <c r="C204" s="48" t="s">
        <v>173</v>
      </c>
      <c r="D204" s="44" t="s">
        <v>77</v>
      </c>
      <c r="E204" s="44" t="s">
        <v>74</v>
      </c>
      <c r="F204" s="44" t="s">
        <v>278</v>
      </c>
      <c r="G204" s="44" t="s">
        <v>878</v>
      </c>
      <c r="H204" s="44" t="s">
        <v>901</v>
      </c>
      <c r="I204" s="44"/>
      <c r="J204" s="19">
        <v>252</v>
      </c>
      <c r="K204" s="19">
        <v>13</v>
      </c>
      <c r="L204" s="19">
        <v>265</v>
      </c>
      <c r="M204" s="19">
        <v>31.4</v>
      </c>
      <c r="N204" s="19">
        <v>2.89</v>
      </c>
      <c r="O204" s="19">
        <v>164.7</v>
      </c>
      <c r="P204" s="19">
        <v>1802</v>
      </c>
      <c r="Q204" s="19">
        <v>0.86627600000000005</v>
      </c>
      <c r="R204" s="496">
        <v>752440.09410799993</v>
      </c>
      <c r="S204" s="496"/>
      <c r="T204" s="49">
        <v>45627</v>
      </c>
      <c r="U204" s="50" t="s">
        <v>97</v>
      </c>
      <c r="V204" s="18" t="s">
        <v>61</v>
      </c>
      <c r="W204" s="183">
        <v>45645</v>
      </c>
      <c r="X204" s="148">
        <v>45651</v>
      </c>
      <c r="Y204" s="195">
        <v>45652</v>
      </c>
      <c r="Z204" s="51">
        <v>45653</v>
      </c>
      <c r="AA204" s="162"/>
      <c r="AB204" s="2">
        <v>4</v>
      </c>
      <c r="AC204" s="5"/>
    </row>
    <row r="205" spans="2:29" s="59" customFormat="1" ht="19.5" customHeight="1" x14ac:dyDescent="0.35">
      <c r="B205" s="44"/>
      <c r="C205" s="48" t="s">
        <v>179</v>
      </c>
      <c r="D205" s="44" t="s">
        <v>77</v>
      </c>
      <c r="E205" s="44" t="s">
        <v>101</v>
      </c>
      <c r="F205" s="44" t="s">
        <v>278</v>
      </c>
      <c r="G205" s="44" t="s">
        <v>878</v>
      </c>
      <c r="H205" s="44" t="s">
        <v>894</v>
      </c>
      <c r="I205" s="44"/>
      <c r="J205" s="19">
        <v>268</v>
      </c>
      <c r="K205" s="19">
        <v>14</v>
      </c>
      <c r="L205" s="19">
        <v>282</v>
      </c>
      <c r="M205" s="19">
        <v>33.42</v>
      </c>
      <c r="N205" s="19">
        <v>3.15</v>
      </c>
      <c r="O205" s="19">
        <v>255.26</v>
      </c>
      <c r="P205" s="19">
        <v>1904</v>
      </c>
      <c r="Q205" s="19">
        <v>0.86627600000000005</v>
      </c>
      <c r="R205" s="496">
        <v>745277.51610799995</v>
      </c>
      <c r="S205" s="496"/>
      <c r="T205" s="49">
        <v>45658</v>
      </c>
      <c r="U205" s="50" t="s">
        <v>97</v>
      </c>
      <c r="V205" s="18" t="s">
        <v>61</v>
      </c>
      <c r="W205" s="147">
        <v>45651</v>
      </c>
      <c r="X205" s="46">
        <v>45654</v>
      </c>
      <c r="Y205" s="149">
        <v>45657</v>
      </c>
      <c r="Z205" s="51">
        <v>45659</v>
      </c>
      <c r="AA205" s="162"/>
      <c r="AB205" s="2"/>
      <c r="AC205" s="5"/>
    </row>
    <row r="206" spans="2:29" s="59" customFormat="1" ht="19" customHeight="1" x14ac:dyDescent="0.35">
      <c r="B206" s="44"/>
      <c r="C206" s="48" t="s">
        <v>191</v>
      </c>
      <c r="D206" s="44" t="s">
        <v>65</v>
      </c>
      <c r="E206" s="44" t="s">
        <v>74</v>
      </c>
      <c r="F206" s="44" t="s">
        <v>278</v>
      </c>
      <c r="G206" s="44" t="s">
        <v>878</v>
      </c>
      <c r="H206" s="44" t="s">
        <v>901</v>
      </c>
      <c r="I206" s="44"/>
      <c r="J206" s="19">
        <v>221</v>
      </c>
      <c r="K206" s="19">
        <v>12</v>
      </c>
      <c r="L206" s="19">
        <v>233</v>
      </c>
      <c r="M206" s="19">
        <v>27.61</v>
      </c>
      <c r="N206" s="19">
        <v>2.61</v>
      </c>
      <c r="O206" s="19">
        <v>146.96</v>
      </c>
      <c r="P206" s="19">
        <v>1450</v>
      </c>
      <c r="Q206" s="19">
        <v>0.86627600000000005</v>
      </c>
      <c r="R206" s="496">
        <v>650458.11210799997</v>
      </c>
      <c r="S206" s="496"/>
      <c r="T206" s="49">
        <v>45658</v>
      </c>
      <c r="U206" s="50" t="s">
        <v>97</v>
      </c>
      <c r="V206" s="18" t="s">
        <v>61</v>
      </c>
      <c r="W206" s="632">
        <v>45651</v>
      </c>
      <c r="X206" s="633">
        <v>45679</v>
      </c>
      <c r="Y206" s="637">
        <v>45680</v>
      </c>
      <c r="Z206" s="51">
        <v>45680</v>
      </c>
      <c r="AA206" s="164"/>
      <c r="AB206" s="173"/>
      <c r="AC206" s="15"/>
    </row>
    <row r="207" spans="2:29" s="59" customFormat="1" ht="20.5" customHeight="1" x14ac:dyDescent="0.35">
      <c r="B207" s="44">
        <v>7</v>
      </c>
      <c r="C207" s="48" t="s">
        <v>190</v>
      </c>
      <c r="D207" s="44" t="s">
        <v>63</v>
      </c>
      <c r="E207" s="44" t="s">
        <v>74</v>
      </c>
      <c r="F207" s="44" t="s">
        <v>278</v>
      </c>
      <c r="G207" s="44" t="s">
        <v>878</v>
      </c>
      <c r="H207" s="44" t="s">
        <v>901</v>
      </c>
      <c r="I207" s="44"/>
      <c r="J207" s="19">
        <v>252</v>
      </c>
      <c r="K207" s="19">
        <v>13</v>
      </c>
      <c r="L207" s="19">
        <v>265</v>
      </c>
      <c r="M207" s="19">
        <v>31.4</v>
      </c>
      <c r="N207" s="19">
        <v>2.89</v>
      </c>
      <c r="O207" s="19">
        <v>164.7</v>
      </c>
      <c r="P207" s="19">
        <v>1802</v>
      </c>
      <c r="Q207" s="19">
        <v>0.86627600000000005</v>
      </c>
      <c r="R207" s="496">
        <v>752440.09410799993</v>
      </c>
      <c r="S207" s="496"/>
      <c r="T207" s="49">
        <v>45658</v>
      </c>
      <c r="U207" s="50" t="s">
        <v>94</v>
      </c>
      <c r="V207" s="18" t="s">
        <v>61</v>
      </c>
      <c r="W207" s="147">
        <v>45650</v>
      </c>
      <c r="X207" s="46">
        <v>45658</v>
      </c>
      <c r="Y207" s="149">
        <v>45661</v>
      </c>
      <c r="Z207" s="51">
        <v>45662</v>
      </c>
      <c r="AA207" s="162"/>
      <c r="AB207" s="2"/>
      <c r="AC207" s="5"/>
    </row>
    <row r="208" spans="2:29" ht="32" customHeight="1" x14ac:dyDescent="0.35">
      <c r="B208" s="44"/>
      <c r="C208" s="44" t="s">
        <v>193</v>
      </c>
      <c r="D208" s="44" t="s">
        <v>63</v>
      </c>
      <c r="E208" s="44" t="s">
        <v>91</v>
      </c>
      <c r="F208" s="44" t="s">
        <v>278</v>
      </c>
      <c r="G208" s="44" t="s">
        <v>878</v>
      </c>
      <c r="H208" s="44" t="s">
        <v>894</v>
      </c>
      <c r="I208" s="44"/>
      <c r="J208" s="19">
        <v>419</v>
      </c>
      <c r="K208" s="19">
        <v>24</v>
      </c>
      <c r="L208" s="19">
        <v>443</v>
      </c>
      <c r="M208" s="19">
        <v>52.36</v>
      </c>
      <c r="N208" s="19">
        <v>5.43</v>
      </c>
      <c r="O208" s="19">
        <v>425.04</v>
      </c>
      <c r="P208" s="19">
        <v>2850</v>
      </c>
      <c r="Q208" s="19">
        <v>0.86627600000000005</v>
      </c>
      <c r="R208" s="496">
        <v>1161364.312108</v>
      </c>
      <c r="S208" s="496"/>
      <c r="T208" s="49">
        <v>45658</v>
      </c>
      <c r="U208" s="50" t="s">
        <v>194</v>
      </c>
      <c r="V208" s="18" t="s">
        <v>61</v>
      </c>
      <c r="W208" s="184">
        <v>45654</v>
      </c>
      <c r="X208" s="51">
        <v>45654</v>
      </c>
      <c r="Y208" s="196">
        <v>45665</v>
      </c>
      <c r="Z208" s="51">
        <v>45673</v>
      </c>
      <c r="AA208" s="164"/>
      <c r="AB208" s="173"/>
      <c r="AC208" s="15"/>
    </row>
    <row r="209" spans="2:29" ht="22" customHeight="1" x14ac:dyDescent="0.3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96">
        <v>745277.51610799995</v>
      </c>
      <c r="S209" s="496"/>
      <c r="T209" s="49">
        <v>45627</v>
      </c>
      <c r="U209" s="50" t="s">
        <v>80</v>
      </c>
      <c r="V209" s="18" t="s">
        <v>61</v>
      </c>
      <c r="W209" s="147">
        <v>45649</v>
      </c>
      <c r="X209" s="46">
        <v>45651</v>
      </c>
      <c r="Y209" s="149">
        <v>45655</v>
      </c>
      <c r="Z209" s="51">
        <v>45655</v>
      </c>
      <c r="AA209" s="162"/>
      <c r="AB209" s="2">
        <v>4</v>
      </c>
    </row>
    <row r="210" spans="2:29" ht="26.5" customHeight="1" x14ac:dyDescent="0.35">
      <c r="B210" s="43"/>
      <c r="C210" s="48" t="s">
        <v>700</v>
      </c>
      <c r="D210" s="44" t="s">
        <v>170</v>
      </c>
      <c r="E210" s="44" t="s">
        <v>91</v>
      </c>
      <c r="F210" s="44" t="s">
        <v>278</v>
      </c>
      <c r="G210" s="19" t="s">
        <v>878</v>
      </c>
      <c r="H210" s="19" t="s">
        <v>894</v>
      </c>
      <c r="I210" s="19"/>
      <c r="J210" s="19">
        <f>M210*8</f>
        <v>758.8</v>
      </c>
      <c r="K210" s="19">
        <f>N210*4.4</f>
        <v>40.216000000000008</v>
      </c>
      <c r="L210" s="19">
        <f>SUM(J210:K210)</f>
        <v>799.01599999999996</v>
      </c>
      <c r="M210" s="19">
        <v>94.85</v>
      </c>
      <c r="N210" s="19">
        <v>9.14</v>
      </c>
      <c r="O210" s="19">
        <v>697.81</v>
      </c>
      <c r="P210" s="19">
        <v>5870</v>
      </c>
      <c r="Q210" s="605">
        <v>1.768</v>
      </c>
      <c r="R210" s="19"/>
      <c r="S210" s="19"/>
      <c r="T210" s="49">
        <v>46005</v>
      </c>
      <c r="U210" s="52" t="s">
        <v>548</v>
      </c>
      <c r="V210" s="51" t="s">
        <v>61</v>
      </c>
      <c r="W210" s="144"/>
      <c r="X210" s="139"/>
      <c r="Y210" s="150"/>
      <c r="Z210" s="139">
        <v>46004</v>
      </c>
      <c r="AA210" s="162"/>
    </row>
    <row r="211" spans="2:29" ht="23" customHeight="1" x14ac:dyDescent="0.35">
      <c r="B211" s="43"/>
      <c r="C211" s="48" t="s">
        <v>701</v>
      </c>
      <c r="D211" s="44" t="s">
        <v>703</v>
      </c>
      <c r="E211" s="43" t="s">
        <v>58</v>
      </c>
      <c r="F211" s="44" t="s">
        <v>278</v>
      </c>
      <c r="G211" s="19" t="s">
        <v>878</v>
      </c>
      <c r="H211" s="19" t="s">
        <v>901</v>
      </c>
      <c r="I211" s="19"/>
      <c r="J211" s="19">
        <f>M211*8</f>
        <v>804.8</v>
      </c>
      <c r="K211" s="19">
        <f>N211*4.4</f>
        <v>38.896000000000001</v>
      </c>
      <c r="L211" s="19">
        <f>SUM(J211:K211)</f>
        <v>843.69599999999991</v>
      </c>
      <c r="M211" s="19">
        <v>100.6</v>
      </c>
      <c r="N211" s="19">
        <v>8.84</v>
      </c>
      <c r="O211" s="19">
        <v>552.01</v>
      </c>
      <c r="P211" s="19">
        <v>5671.38</v>
      </c>
      <c r="Q211" s="605">
        <v>1.768</v>
      </c>
      <c r="R211" s="19"/>
      <c r="S211" s="19"/>
      <c r="T211" s="49">
        <v>46005</v>
      </c>
      <c r="U211" s="52" t="s">
        <v>548</v>
      </c>
      <c r="V211" s="51" t="s">
        <v>61</v>
      </c>
      <c r="W211" s="144"/>
      <c r="X211" s="139"/>
      <c r="Y211" s="150"/>
      <c r="Z211" s="139">
        <v>46005</v>
      </c>
      <c r="AA211" s="162"/>
    </row>
    <row r="212" spans="2:29" ht="23" customHeight="1" x14ac:dyDescent="0.3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96">
        <v>650458.11210799997</v>
      </c>
      <c r="S212" s="496"/>
      <c r="T212" s="49">
        <v>45658</v>
      </c>
      <c r="U212" s="50" t="s">
        <v>115</v>
      </c>
      <c r="V212" s="18" t="s">
        <v>61</v>
      </c>
      <c r="W212" s="147">
        <v>45680</v>
      </c>
      <c r="X212" s="46">
        <v>45684</v>
      </c>
      <c r="Y212" s="149">
        <v>45686</v>
      </c>
      <c r="Z212" s="51">
        <v>45687</v>
      </c>
      <c r="AA212" s="162"/>
    </row>
    <row r="213" spans="2:29" ht="24.5" customHeight="1" x14ac:dyDescent="0.3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96">
        <v>650458.11210799997</v>
      </c>
      <c r="S213" s="496"/>
      <c r="T213" s="49">
        <v>45689</v>
      </c>
      <c r="U213" s="50" t="s">
        <v>115</v>
      </c>
      <c r="V213" s="18" t="s">
        <v>61</v>
      </c>
      <c r="W213" s="147">
        <v>45671</v>
      </c>
      <c r="X213" s="46">
        <v>45673</v>
      </c>
      <c r="Y213" s="149">
        <v>45688</v>
      </c>
      <c r="Z213" s="51">
        <v>45692</v>
      </c>
      <c r="AA213" s="162"/>
      <c r="AB213" s="2"/>
    </row>
    <row r="214" spans="2:29" ht="24" customHeight="1" x14ac:dyDescent="0.3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96">
        <v>650458.11210799997</v>
      </c>
      <c r="S214" s="496"/>
      <c r="T214" s="49">
        <v>45689</v>
      </c>
      <c r="U214" s="50" t="s">
        <v>80</v>
      </c>
      <c r="V214" s="18" t="s">
        <v>61</v>
      </c>
      <c r="W214" s="184">
        <v>45648</v>
      </c>
      <c r="X214" s="51">
        <v>45696</v>
      </c>
      <c r="Y214" s="196">
        <v>45691</v>
      </c>
      <c r="Z214" s="51">
        <v>45716</v>
      </c>
      <c r="AA214" s="164"/>
      <c r="AB214" s="173"/>
      <c r="AC214" s="15"/>
    </row>
    <row r="215" spans="2:29" ht="24" customHeight="1" x14ac:dyDescent="0.35">
      <c r="B215" s="44"/>
      <c r="C215" s="48" t="s">
        <v>554</v>
      </c>
      <c r="D215" s="44" t="s">
        <v>77</v>
      </c>
      <c r="E215" s="44" t="s">
        <v>101</v>
      </c>
      <c r="F215" s="44" t="s">
        <v>278</v>
      </c>
      <c r="G215" s="44" t="s">
        <v>878</v>
      </c>
      <c r="H215" s="44" t="s">
        <v>894</v>
      </c>
      <c r="I215" s="44"/>
      <c r="J215" s="19">
        <f>M215*8</f>
        <v>267.36</v>
      </c>
      <c r="K215" s="19">
        <f>N215*4.4</f>
        <v>13.860000000000001</v>
      </c>
      <c r="L215" s="19">
        <f>SUM(J215:K215)</f>
        <v>281.22000000000003</v>
      </c>
      <c r="M215" s="19">
        <v>33.42</v>
      </c>
      <c r="N215" s="19">
        <v>3.15</v>
      </c>
      <c r="O215" s="19">
        <v>255.26</v>
      </c>
      <c r="P215" s="19">
        <v>1904</v>
      </c>
      <c r="Q215" s="19">
        <v>0.86627600000000005</v>
      </c>
      <c r="R215" s="496">
        <v>705045.34674800001</v>
      </c>
      <c r="S215" s="496"/>
      <c r="T215" s="49">
        <v>45914</v>
      </c>
      <c r="U215" s="50" t="s">
        <v>60</v>
      </c>
      <c r="V215" s="51" t="s">
        <v>61</v>
      </c>
      <c r="W215" s="144"/>
      <c r="X215" s="139"/>
      <c r="Y215" s="150"/>
      <c r="Z215" s="511">
        <v>45930</v>
      </c>
      <c r="AA215" s="162"/>
    </row>
    <row r="216" spans="2:29" ht="23.5" customHeight="1" x14ac:dyDescent="0.3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96">
        <v>645061.94810799998</v>
      </c>
      <c r="S216" s="496"/>
      <c r="T216" s="49">
        <v>45689</v>
      </c>
      <c r="U216" s="50" t="s">
        <v>115</v>
      </c>
      <c r="V216" s="18" t="s">
        <v>61</v>
      </c>
      <c r="W216" s="147">
        <v>45688</v>
      </c>
      <c r="X216" s="46">
        <v>45691</v>
      </c>
      <c r="Y216" s="149">
        <v>45695</v>
      </c>
      <c r="Z216" s="51">
        <v>45696</v>
      </c>
      <c r="AA216" s="162"/>
    </row>
    <row r="217" spans="2:29" ht="18.5" customHeight="1" x14ac:dyDescent="0.35">
      <c r="B217" s="43"/>
      <c r="C217" s="48" t="s">
        <v>702</v>
      </c>
      <c r="D217" s="44" t="s">
        <v>150</v>
      </c>
      <c r="E217" s="44" t="s">
        <v>101</v>
      </c>
      <c r="F217" s="44" t="s">
        <v>278</v>
      </c>
      <c r="G217" s="19" t="s">
        <v>878</v>
      </c>
      <c r="H217" s="19" t="s">
        <v>894</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548</v>
      </c>
      <c r="V217" s="51" t="s">
        <v>61</v>
      </c>
      <c r="W217" s="519"/>
      <c r="X217" s="511"/>
      <c r="Y217" s="636"/>
      <c r="Z217" s="511">
        <v>45947</v>
      </c>
      <c r="AA217" s="162"/>
    </row>
    <row r="218" spans="2:29" ht="25.5" customHeight="1" x14ac:dyDescent="0.35">
      <c r="B218" s="44">
        <v>8</v>
      </c>
      <c r="C218" s="48" t="s">
        <v>224</v>
      </c>
      <c r="D218" s="44" t="s">
        <v>65</v>
      </c>
      <c r="E218" s="44" t="s">
        <v>101</v>
      </c>
      <c r="F218" s="44" t="s">
        <v>278</v>
      </c>
      <c r="G218" s="44" t="s">
        <v>878</v>
      </c>
      <c r="H218" s="44" t="s">
        <v>894</v>
      </c>
      <c r="I218" s="44"/>
      <c r="J218" s="19">
        <v>236</v>
      </c>
      <c r="K218" s="19">
        <v>13</v>
      </c>
      <c r="L218" s="19">
        <v>249</v>
      </c>
      <c r="M218" s="19">
        <v>29.49</v>
      </c>
      <c r="N218" s="19">
        <v>2.86</v>
      </c>
      <c r="O218" s="19">
        <v>233.05</v>
      </c>
      <c r="P218" s="19">
        <v>1526</v>
      </c>
      <c r="Q218" s="19">
        <v>0.86627600000000005</v>
      </c>
      <c r="R218" s="496">
        <v>645061.94810799998</v>
      </c>
      <c r="S218" s="496"/>
      <c r="T218" s="49">
        <v>45689</v>
      </c>
      <c r="U218" s="50" t="s">
        <v>94</v>
      </c>
      <c r="V218" s="18" t="s">
        <v>61</v>
      </c>
      <c r="W218" s="147">
        <v>45690</v>
      </c>
      <c r="X218" s="46">
        <v>45700</v>
      </c>
      <c r="Y218" s="149">
        <v>45704</v>
      </c>
      <c r="Z218" s="51">
        <v>45712</v>
      </c>
      <c r="AA218" s="162"/>
    </row>
    <row r="219" spans="2:29" ht="15.5" x14ac:dyDescent="0.35">
      <c r="B219" s="44">
        <v>9</v>
      </c>
      <c r="C219" s="48" t="s">
        <v>226</v>
      </c>
      <c r="D219" s="44" t="s">
        <v>77</v>
      </c>
      <c r="E219" s="44" t="s">
        <v>101</v>
      </c>
      <c r="F219" s="44" t="s">
        <v>278</v>
      </c>
      <c r="G219" s="44" t="s">
        <v>878</v>
      </c>
      <c r="H219" s="44" t="s">
        <v>894</v>
      </c>
      <c r="I219" s="44"/>
      <c r="J219" s="19">
        <v>268</v>
      </c>
      <c r="K219" s="19">
        <v>14</v>
      </c>
      <c r="L219" s="19">
        <v>282</v>
      </c>
      <c r="M219" s="19">
        <v>33.42</v>
      </c>
      <c r="N219" s="19">
        <v>3.15</v>
      </c>
      <c r="O219" s="19">
        <v>255.26</v>
      </c>
      <c r="P219" s="19">
        <v>1904</v>
      </c>
      <c r="Q219" s="19">
        <v>0.86627600000000005</v>
      </c>
      <c r="R219" s="496">
        <v>745277.51610799995</v>
      </c>
      <c r="S219" s="496"/>
      <c r="T219" s="49">
        <v>45689</v>
      </c>
      <c r="U219" s="50" t="s">
        <v>94</v>
      </c>
      <c r="V219" s="18" t="s">
        <v>61</v>
      </c>
      <c r="W219" s="147">
        <v>45705</v>
      </c>
      <c r="X219" s="46">
        <v>45706</v>
      </c>
      <c r="Y219" s="149">
        <v>45713</v>
      </c>
      <c r="Z219" s="51">
        <v>45716</v>
      </c>
      <c r="AA219" s="162"/>
    </row>
    <row r="220" spans="2:29" ht="15.5" x14ac:dyDescent="0.35">
      <c r="B220" s="44"/>
      <c r="C220" s="48" t="s">
        <v>192</v>
      </c>
      <c r="D220" s="44" t="s">
        <v>65</v>
      </c>
      <c r="E220" s="44" t="s">
        <v>74</v>
      </c>
      <c r="F220" s="44" t="s">
        <v>278</v>
      </c>
      <c r="G220" s="44" t="s">
        <v>878</v>
      </c>
      <c r="H220" s="44" t="s">
        <v>901</v>
      </c>
      <c r="I220" s="44"/>
      <c r="J220" s="19">
        <v>221</v>
      </c>
      <c r="K220" s="19">
        <v>12</v>
      </c>
      <c r="L220" s="19">
        <v>233</v>
      </c>
      <c r="M220" s="19">
        <v>27.61</v>
      </c>
      <c r="N220" s="19">
        <v>2.61</v>
      </c>
      <c r="O220" s="19">
        <v>146.96</v>
      </c>
      <c r="P220" s="19">
        <v>1450</v>
      </c>
      <c r="Q220" s="19">
        <v>0.86627600000000005</v>
      </c>
      <c r="R220" s="496">
        <v>650458.11210799997</v>
      </c>
      <c r="S220" s="496"/>
      <c r="T220" s="49">
        <v>45658</v>
      </c>
      <c r="U220" s="50" t="s">
        <v>82</v>
      </c>
      <c r="V220" s="18" t="s">
        <v>61</v>
      </c>
      <c r="W220" s="184">
        <v>45651</v>
      </c>
      <c r="X220" s="51">
        <v>45655</v>
      </c>
      <c r="Y220" s="196">
        <v>45677</v>
      </c>
      <c r="Z220" s="51">
        <v>45678</v>
      </c>
      <c r="AA220" s="164"/>
      <c r="AB220" s="173"/>
      <c r="AC220" s="15"/>
    </row>
    <row r="221" spans="2:29" ht="15.5" x14ac:dyDescent="0.35">
      <c r="B221" s="44">
        <v>6</v>
      </c>
      <c r="C221" s="44" t="s">
        <v>188</v>
      </c>
      <c r="D221" s="44" t="s">
        <v>65</v>
      </c>
      <c r="E221" s="44" t="s">
        <v>74</v>
      </c>
      <c r="F221" s="44" t="s">
        <v>278</v>
      </c>
      <c r="G221" s="44" t="s">
        <v>878</v>
      </c>
      <c r="H221" s="44" t="s">
        <v>901</v>
      </c>
      <c r="I221" s="44"/>
      <c r="J221" s="19">
        <v>221</v>
      </c>
      <c r="K221" s="19">
        <v>12</v>
      </c>
      <c r="L221" s="19">
        <v>233</v>
      </c>
      <c r="M221" s="19">
        <v>27.61</v>
      </c>
      <c r="N221" s="19">
        <v>2.61</v>
      </c>
      <c r="O221" s="19">
        <v>146.96</v>
      </c>
      <c r="P221" s="19">
        <v>1450</v>
      </c>
      <c r="Q221" s="19">
        <v>0.86627600000000005</v>
      </c>
      <c r="R221" s="496">
        <v>650458.11210799997</v>
      </c>
      <c r="S221" s="496"/>
      <c r="T221" s="49">
        <v>45689</v>
      </c>
      <c r="U221" s="50" t="s">
        <v>94</v>
      </c>
      <c r="V221" s="18" t="s">
        <v>61</v>
      </c>
      <c r="W221" s="184">
        <v>45652</v>
      </c>
      <c r="X221" s="51">
        <v>45694</v>
      </c>
      <c r="Y221" s="196">
        <v>45695</v>
      </c>
      <c r="Z221" s="51">
        <v>45698</v>
      </c>
      <c r="AA221" s="164"/>
      <c r="AB221" s="173"/>
      <c r="AC221" s="15"/>
    </row>
    <row r="222" spans="2:29" ht="22" customHeight="1" x14ac:dyDescent="0.35">
      <c r="B222" s="44"/>
      <c r="C222" s="44" t="s">
        <v>189</v>
      </c>
      <c r="D222" s="44" t="s">
        <v>77</v>
      </c>
      <c r="E222" s="44" t="s">
        <v>74</v>
      </c>
      <c r="F222" s="44" t="s">
        <v>278</v>
      </c>
      <c r="G222" s="44" t="s">
        <v>878</v>
      </c>
      <c r="H222" s="44" t="s">
        <v>901</v>
      </c>
      <c r="I222" s="44"/>
      <c r="J222" s="19">
        <v>252</v>
      </c>
      <c r="K222" s="19">
        <v>13</v>
      </c>
      <c r="L222" s="19">
        <v>265</v>
      </c>
      <c r="M222" s="19">
        <v>31.4</v>
      </c>
      <c r="N222" s="19">
        <v>2.89</v>
      </c>
      <c r="O222" s="19">
        <v>164.7</v>
      </c>
      <c r="P222" s="19">
        <v>1802</v>
      </c>
      <c r="Q222" s="19">
        <v>0.86627600000000005</v>
      </c>
      <c r="R222" s="496">
        <v>752440.09410799993</v>
      </c>
      <c r="S222" s="496"/>
      <c r="T222" s="49">
        <v>45658</v>
      </c>
      <c r="U222" s="50" t="s">
        <v>82</v>
      </c>
      <c r="V222" s="18" t="s">
        <v>61</v>
      </c>
      <c r="W222" s="184">
        <v>45649</v>
      </c>
      <c r="X222" s="51">
        <v>45655</v>
      </c>
      <c r="Y222" s="196">
        <v>45670</v>
      </c>
      <c r="Z222" s="51">
        <v>45672</v>
      </c>
      <c r="AA222" s="164"/>
      <c r="AB222" s="173"/>
      <c r="AC222" s="15"/>
    </row>
    <row r="223" spans="2:29" ht="15.5" x14ac:dyDescent="0.3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96">
        <v>1761921.9257309998</v>
      </c>
      <c r="S223" s="496"/>
      <c r="T223" s="49">
        <v>45839</v>
      </c>
      <c r="U223" s="50" t="s">
        <v>60</v>
      </c>
      <c r="V223" s="18" t="s">
        <v>61</v>
      </c>
      <c r="W223" s="147">
        <v>45691</v>
      </c>
      <c r="X223" s="630"/>
      <c r="Y223" s="630"/>
      <c r="Z223" s="51">
        <v>45853</v>
      </c>
      <c r="AA223" s="640" t="s">
        <v>244</v>
      </c>
    </row>
    <row r="224" spans="2:29" ht="15.5" x14ac:dyDescent="0.35">
      <c r="B224" s="44">
        <v>7</v>
      </c>
      <c r="C224" s="48" t="s">
        <v>217</v>
      </c>
      <c r="D224" s="44" t="s">
        <v>63</v>
      </c>
      <c r="E224" s="44" t="s">
        <v>74</v>
      </c>
      <c r="F224" s="44" t="s">
        <v>278</v>
      </c>
      <c r="G224" s="44" t="s">
        <v>878</v>
      </c>
      <c r="H224" s="44" t="s">
        <v>901</v>
      </c>
      <c r="I224" s="44"/>
      <c r="J224" s="19">
        <v>252</v>
      </c>
      <c r="K224" s="19">
        <v>13</v>
      </c>
      <c r="L224" s="19">
        <v>265</v>
      </c>
      <c r="M224" s="19">
        <v>31.4</v>
      </c>
      <c r="N224" s="19">
        <v>2.89</v>
      </c>
      <c r="O224" s="19">
        <v>164.7</v>
      </c>
      <c r="P224" s="19">
        <v>1802</v>
      </c>
      <c r="Q224" s="19">
        <v>0.86627600000000005</v>
      </c>
      <c r="R224" s="496">
        <v>752440.09410799993</v>
      </c>
      <c r="S224" s="496"/>
      <c r="T224" s="49">
        <v>45689</v>
      </c>
      <c r="U224" s="50" t="s">
        <v>108</v>
      </c>
      <c r="V224" s="18" t="s">
        <v>61</v>
      </c>
      <c r="W224" s="147">
        <v>45666</v>
      </c>
      <c r="X224" s="635">
        <v>45694</v>
      </c>
      <c r="Y224" s="630">
        <v>45696</v>
      </c>
      <c r="Z224" s="51">
        <v>45700</v>
      </c>
      <c r="AA224" s="162"/>
      <c r="AB224" s="2"/>
    </row>
    <row r="225" spans="2:28" ht="18.5" customHeight="1" x14ac:dyDescent="0.35">
      <c r="B225" s="43"/>
      <c r="C225" s="48" t="s">
        <v>704</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9"/>
      <c r="AA225" s="162"/>
    </row>
    <row r="226" spans="2:28" ht="15.5" x14ac:dyDescent="0.35">
      <c r="B226" s="44">
        <v>8</v>
      </c>
      <c r="C226" s="48" t="s">
        <v>219</v>
      </c>
      <c r="D226" s="44" t="s">
        <v>65</v>
      </c>
      <c r="E226" s="44" t="s">
        <v>74</v>
      </c>
      <c r="F226" s="44" t="s">
        <v>278</v>
      </c>
      <c r="G226" s="44" t="s">
        <v>878</v>
      </c>
      <c r="H226" s="44" t="s">
        <v>901</v>
      </c>
      <c r="I226" s="44"/>
      <c r="J226" s="19">
        <v>221</v>
      </c>
      <c r="K226" s="19">
        <v>12</v>
      </c>
      <c r="L226" s="19">
        <v>233</v>
      </c>
      <c r="M226" s="19">
        <v>27.61</v>
      </c>
      <c r="N226" s="19">
        <v>2.61</v>
      </c>
      <c r="O226" s="19">
        <v>146.96</v>
      </c>
      <c r="P226" s="19">
        <v>1450</v>
      </c>
      <c r="Q226" s="19">
        <v>0.86627600000000005</v>
      </c>
      <c r="R226" s="496">
        <v>650458.11210799997</v>
      </c>
      <c r="S226" s="496"/>
      <c r="T226" s="49">
        <v>45689</v>
      </c>
      <c r="U226" s="50" t="s">
        <v>108</v>
      </c>
      <c r="V226" s="18" t="s">
        <v>61</v>
      </c>
      <c r="W226" s="630">
        <v>45672</v>
      </c>
      <c r="X226" s="630">
        <v>45707</v>
      </c>
      <c r="Y226" s="630">
        <v>45707</v>
      </c>
      <c r="Z226" s="51">
        <v>45710</v>
      </c>
      <c r="AA226" s="162"/>
      <c r="AB226" s="2"/>
    </row>
    <row r="227" spans="2:28" ht="15.5" x14ac:dyDescent="0.35">
      <c r="B227" s="44">
        <v>12</v>
      </c>
      <c r="C227" s="48" t="s">
        <v>233</v>
      </c>
      <c r="D227" s="44" t="s">
        <v>79</v>
      </c>
      <c r="E227" s="44" t="s">
        <v>74</v>
      </c>
      <c r="F227" s="44" t="s">
        <v>278</v>
      </c>
      <c r="G227" s="44" t="s">
        <v>878</v>
      </c>
      <c r="H227" s="44" t="s">
        <v>901</v>
      </c>
      <c r="I227" s="44"/>
      <c r="J227" s="19">
        <v>221</v>
      </c>
      <c r="K227" s="19">
        <v>12</v>
      </c>
      <c r="L227" s="19">
        <v>233</v>
      </c>
      <c r="M227" s="19">
        <v>27.61</v>
      </c>
      <c r="N227" s="19">
        <v>2.61</v>
      </c>
      <c r="O227" s="19">
        <v>146.96</v>
      </c>
      <c r="P227" s="19">
        <v>1450</v>
      </c>
      <c r="Q227" s="19">
        <v>0.86627600000000005</v>
      </c>
      <c r="R227" s="496">
        <v>650458.11210799997</v>
      </c>
      <c r="S227" s="496"/>
      <c r="T227" s="49">
        <v>45689</v>
      </c>
      <c r="U227" s="50" t="s">
        <v>97</v>
      </c>
      <c r="V227" s="18" t="s">
        <v>61</v>
      </c>
      <c r="W227" s="147">
        <v>45685</v>
      </c>
      <c r="X227" s="46">
        <v>45691</v>
      </c>
      <c r="Y227" s="149">
        <v>45693</v>
      </c>
      <c r="Z227" s="51">
        <v>45693</v>
      </c>
      <c r="AA227" s="162"/>
    </row>
    <row r="228" spans="2:28" ht="23.5" customHeight="1" x14ac:dyDescent="0.35">
      <c r="B228" s="43"/>
      <c r="C228" s="552" t="s">
        <v>706</v>
      </c>
      <c r="D228" s="43" t="s">
        <v>65</v>
      </c>
      <c r="E228" s="43"/>
      <c r="F228" s="44" t="s">
        <v>882</v>
      </c>
      <c r="G228" s="43"/>
      <c r="H228" s="43"/>
      <c r="I228" s="43"/>
      <c r="J228" s="45"/>
      <c r="K228" s="45"/>
      <c r="L228" s="45"/>
      <c r="M228" s="45"/>
      <c r="N228" s="45"/>
      <c r="O228" s="45"/>
      <c r="P228" s="45"/>
      <c r="Q228" s="45"/>
      <c r="R228" s="515"/>
      <c r="S228" s="515"/>
      <c r="T228" s="49">
        <v>46067</v>
      </c>
      <c r="U228" s="50" t="s">
        <v>548</v>
      </c>
      <c r="V228" s="47" t="s">
        <v>61</v>
      </c>
      <c r="W228" s="144">
        <v>46059</v>
      </c>
      <c r="X228" s="139"/>
      <c r="Y228" s="150"/>
      <c r="Z228" s="139">
        <v>46060</v>
      </c>
      <c r="AA228" s="162"/>
    </row>
    <row r="229" spans="2:28" ht="21.5" customHeight="1" x14ac:dyDescent="0.35">
      <c r="B229" s="43"/>
      <c r="C229" s="552" t="s">
        <v>842</v>
      </c>
      <c r="D229" s="43" t="s">
        <v>696</v>
      </c>
      <c r="E229" s="43" t="s">
        <v>74</v>
      </c>
      <c r="F229" s="44" t="s">
        <v>854</v>
      </c>
      <c r="G229" s="43" t="s">
        <v>878</v>
      </c>
      <c r="H229" s="43" t="s">
        <v>901</v>
      </c>
      <c r="I229" s="43"/>
      <c r="J229" s="19">
        <f>M229*8</f>
        <v>784.48</v>
      </c>
      <c r="K229" s="19">
        <f>N229*4.4</f>
        <v>33.836000000000006</v>
      </c>
      <c r="L229" s="19">
        <f>SUM(J229:K229)</f>
        <v>818.31600000000003</v>
      </c>
      <c r="M229" s="45">
        <v>98.06</v>
      </c>
      <c r="N229" s="45">
        <v>7.69</v>
      </c>
      <c r="O229" s="45">
        <v>475.74</v>
      </c>
      <c r="P229" s="45">
        <v>5381</v>
      </c>
      <c r="Q229" s="45">
        <v>2.3860000000000001</v>
      </c>
      <c r="R229" s="515"/>
      <c r="S229" s="515"/>
      <c r="T229" s="49">
        <v>46005</v>
      </c>
      <c r="U229" s="52" t="s">
        <v>548</v>
      </c>
      <c r="V229" s="51" t="s">
        <v>61</v>
      </c>
      <c r="W229" s="144"/>
      <c r="X229" s="139"/>
      <c r="Y229" s="150"/>
      <c r="Z229" s="139">
        <v>46022</v>
      </c>
      <c r="AA229" s="162"/>
    </row>
    <row r="230" spans="2:28" ht="15.5" x14ac:dyDescent="0.35">
      <c r="B230" s="43"/>
      <c r="C230" s="552" t="s">
        <v>709</v>
      </c>
      <c r="D230" s="43" t="s">
        <v>63</v>
      </c>
      <c r="E230" s="43" t="s">
        <v>74</v>
      </c>
      <c r="F230" s="44" t="s">
        <v>854</v>
      </c>
      <c r="G230" s="43" t="s">
        <v>878</v>
      </c>
      <c r="H230" s="43" t="s">
        <v>901</v>
      </c>
      <c r="I230" s="43"/>
      <c r="J230" s="19">
        <f>M230*8</f>
        <v>251.2</v>
      </c>
      <c r="K230" s="19">
        <f>N230*4.4</f>
        <v>12.716000000000001</v>
      </c>
      <c r="L230" s="19">
        <f>SUM(J230:K230)</f>
        <v>263.916</v>
      </c>
      <c r="M230" s="45">
        <v>31.4</v>
      </c>
      <c r="N230" s="45">
        <v>2.89</v>
      </c>
      <c r="O230" s="45">
        <v>164.7</v>
      </c>
      <c r="P230" s="45">
        <v>1802</v>
      </c>
      <c r="Q230" s="61">
        <v>0.86599999999999999</v>
      </c>
      <c r="R230" s="515"/>
      <c r="S230" s="515"/>
      <c r="T230" s="49">
        <v>46005</v>
      </c>
      <c r="U230" s="52" t="s">
        <v>548</v>
      </c>
      <c r="V230" s="51" t="s">
        <v>61</v>
      </c>
      <c r="W230" s="58"/>
      <c r="X230" s="58"/>
      <c r="Y230" s="58"/>
      <c r="Z230" s="139">
        <v>46022</v>
      </c>
      <c r="AA230" s="162"/>
    </row>
    <row r="231" spans="2:28" ht="15.5" x14ac:dyDescent="0.35">
      <c r="B231" s="44"/>
      <c r="C231" s="48" t="s">
        <v>483</v>
      </c>
      <c r="D231" s="44" t="s">
        <v>65</v>
      </c>
      <c r="E231" s="44" t="s">
        <v>101</v>
      </c>
      <c r="F231" s="44" t="s">
        <v>279</v>
      </c>
      <c r="G231" s="44" t="s">
        <v>878</v>
      </c>
      <c r="H231" s="44" t="s">
        <v>894</v>
      </c>
      <c r="I231" s="44" t="s">
        <v>878</v>
      </c>
      <c r="J231" s="19">
        <v>193</v>
      </c>
      <c r="K231" s="19">
        <v>11</v>
      </c>
      <c r="L231" s="19">
        <v>204</v>
      </c>
      <c r="M231" s="19">
        <v>24.04</v>
      </c>
      <c r="N231" s="19">
        <v>2.4500000000000002</v>
      </c>
      <c r="O231" s="19">
        <v>194.78</v>
      </c>
      <c r="P231" s="19">
        <v>1979.14</v>
      </c>
      <c r="Q231" s="19">
        <v>0.86627600000000005</v>
      </c>
      <c r="R231" s="496">
        <v>608271.66794800002</v>
      </c>
      <c r="S231" s="496"/>
      <c r="T231" s="49">
        <v>45789</v>
      </c>
      <c r="U231" s="50" t="s">
        <v>115</v>
      </c>
      <c r="V231" s="51" t="s">
        <v>61</v>
      </c>
      <c r="W231" s="58"/>
      <c r="X231" s="58"/>
      <c r="Y231" s="58"/>
      <c r="Z231" s="511">
        <v>45793</v>
      </c>
      <c r="AA231" s="162"/>
    </row>
    <row r="232" spans="2:28" ht="15.5" x14ac:dyDescent="0.35">
      <c r="B232" s="44"/>
      <c r="C232" s="48" t="s">
        <v>474</v>
      </c>
      <c r="D232" s="44" t="s">
        <v>68</v>
      </c>
      <c r="E232" s="44" t="s">
        <v>101</v>
      </c>
      <c r="F232" s="44" t="s">
        <v>279</v>
      </c>
      <c r="G232" s="44" t="s">
        <v>878</v>
      </c>
      <c r="H232" s="44" t="s">
        <v>894</v>
      </c>
      <c r="I232" s="44" t="s">
        <v>878</v>
      </c>
      <c r="J232" s="19">
        <v>193</v>
      </c>
      <c r="K232" s="19">
        <v>11</v>
      </c>
      <c r="L232" s="19">
        <v>204</v>
      </c>
      <c r="M232" s="19">
        <v>24.04</v>
      </c>
      <c r="N232" s="19">
        <v>2.4500000000000002</v>
      </c>
      <c r="O232" s="19">
        <v>194.78</v>
      </c>
      <c r="P232" s="19">
        <v>1979.14</v>
      </c>
      <c r="Q232" s="19">
        <v>0.86627600000000005</v>
      </c>
      <c r="R232" s="496">
        <v>608271.66794800002</v>
      </c>
      <c r="S232" s="496"/>
      <c r="T232" s="49">
        <v>45781</v>
      </c>
      <c r="U232" s="50" t="s">
        <v>115</v>
      </c>
      <c r="V232" s="18" t="s">
        <v>61</v>
      </c>
      <c r="W232" s="144"/>
      <c r="X232" s="58"/>
      <c r="Y232" s="58"/>
      <c r="Z232" s="511">
        <v>45786</v>
      </c>
      <c r="AA232" s="162"/>
    </row>
    <row r="233" spans="2:28" ht="15.5" x14ac:dyDescent="0.35">
      <c r="B233" s="44">
        <v>21</v>
      </c>
      <c r="C233" s="48" t="s">
        <v>248</v>
      </c>
      <c r="D233" s="44" t="s">
        <v>126</v>
      </c>
      <c r="E233" s="44" t="s">
        <v>101</v>
      </c>
      <c r="F233" s="44" t="s">
        <v>279</v>
      </c>
      <c r="G233" s="44" t="s">
        <v>878</v>
      </c>
      <c r="H233" s="44" t="s">
        <v>894</v>
      </c>
      <c r="I233" s="44"/>
      <c r="J233" s="19">
        <v>565</v>
      </c>
      <c r="K233" s="19">
        <v>26</v>
      </c>
      <c r="L233" s="19">
        <v>591</v>
      </c>
      <c r="M233" s="19">
        <v>70.56</v>
      </c>
      <c r="N233" s="19">
        <v>5.83</v>
      </c>
      <c r="O233" s="19">
        <v>454.86</v>
      </c>
      <c r="P233" s="19">
        <v>5149</v>
      </c>
      <c r="Q233" s="19">
        <v>1.7680549999999999</v>
      </c>
      <c r="R233" s="496">
        <v>1662016.3703449999</v>
      </c>
      <c r="S233" s="496"/>
      <c r="T233" s="49">
        <v>45689</v>
      </c>
      <c r="U233" s="50" t="s">
        <v>97</v>
      </c>
      <c r="V233" s="18" t="s">
        <v>61</v>
      </c>
      <c r="W233" s="147">
        <v>45697</v>
      </c>
      <c r="X233" s="630">
        <v>45704</v>
      </c>
      <c r="Y233" s="630">
        <v>45710</v>
      </c>
      <c r="Z233" s="51">
        <v>45712</v>
      </c>
      <c r="AA233" s="162"/>
    </row>
    <row r="234" spans="2:28" ht="15.5" x14ac:dyDescent="0.35">
      <c r="B234" s="44">
        <v>21</v>
      </c>
      <c r="C234" s="48" t="s">
        <v>359</v>
      </c>
      <c r="D234" s="44" t="s">
        <v>65</v>
      </c>
      <c r="E234" s="143" t="s">
        <v>101</v>
      </c>
      <c r="F234" s="44" t="s">
        <v>279</v>
      </c>
      <c r="G234" s="44" t="s">
        <v>878</v>
      </c>
      <c r="H234" s="44" t="s">
        <v>894</v>
      </c>
      <c r="I234" s="44" t="s">
        <v>878</v>
      </c>
      <c r="J234" s="19">
        <v>193</v>
      </c>
      <c r="K234" s="19">
        <v>11</v>
      </c>
      <c r="L234" s="19">
        <v>204</v>
      </c>
      <c r="M234" s="19">
        <v>24.04</v>
      </c>
      <c r="N234" s="19">
        <v>2.4500000000000002</v>
      </c>
      <c r="O234" s="19">
        <v>194.78</v>
      </c>
      <c r="P234" s="19">
        <v>1979.14</v>
      </c>
      <c r="Q234" s="19">
        <v>0.86627600000000005</v>
      </c>
      <c r="R234" s="496">
        <v>608271.66794800002</v>
      </c>
      <c r="S234" s="496"/>
      <c r="T234" s="49">
        <v>45717</v>
      </c>
      <c r="U234" s="50" t="s">
        <v>97</v>
      </c>
      <c r="V234" s="51" t="s">
        <v>61</v>
      </c>
      <c r="W234" s="147"/>
      <c r="X234" s="630"/>
      <c r="Y234" s="630"/>
      <c r="Z234" s="51">
        <v>45735</v>
      </c>
      <c r="AA234" s="640"/>
    </row>
    <row r="235" spans="2:28" ht="19.5" customHeight="1" x14ac:dyDescent="0.35">
      <c r="B235" s="44"/>
      <c r="C235" s="48" t="s">
        <v>470</v>
      </c>
      <c r="D235" s="44" t="s">
        <v>65</v>
      </c>
      <c r="E235" s="44" t="s">
        <v>101</v>
      </c>
      <c r="F235" s="44" t="s">
        <v>279</v>
      </c>
      <c r="G235" s="44" t="s">
        <v>878</v>
      </c>
      <c r="H235" s="44" t="s">
        <v>894</v>
      </c>
      <c r="I235" s="44" t="s">
        <v>878</v>
      </c>
      <c r="J235" s="19">
        <v>193</v>
      </c>
      <c r="K235" s="19">
        <v>11</v>
      </c>
      <c r="L235" s="19">
        <v>204</v>
      </c>
      <c r="M235" s="19">
        <v>24.04</v>
      </c>
      <c r="N235" s="19">
        <v>2.4500000000000002</v>
      </c>
      <c r="O235" s="19">
        <v>194.78</v>
      </c>
      <c r="P235" s="19">
        <v>1979.14</v>
      </c>
      <c r="Q235" s="19">
        <v>0.86627600000000005</v>
      </c>
      <c r="R235" s="496">
        <v>608271.66794800002</v>
      </c>
      <c r="S235" s="496"/>
      <c r="T235" s="49">
        <v>45779</v>
      </c>
      <c r="U235" s="50" t="s">
        <v>115</v>
      </c>
      <c r="V235" s="18" t="s">
        <v>61</v>
      </c>
      <c r="W235" s="144"/>
      <c r="X235" s="58"/>
      <c r="Y235" s="58"/>
      <c r="Z235" s="511">
        <v>45781</v>
      </c>
      <c r="AA235" s="162"/>
    </row>
    <row r="236" spans="2:28" ht="24" customHeight="1" x14ac:dyDescent="0.35">
      <c r="B236" s="44">
        <v>20</v>
      </c>
      <c r="C236" s="48" t="s">
        <v>246</v>
      </c>
      <c r="D236" s="44" t="s">
        <v>65</v>
      </c>
      <c r="E236" s="44" t="s">
        <v>101</v>
      </c>
      <c r="F236" s="44" t="s">
        <v>279</v>
      </c>
      <c r="G236" s="44" t="s">
        <v>878</v>
      </c>
      <c r="H236" s="44" t="s">
        <v>894</v>
      </c>
      <c r="I236" s="44" t="s">
        <v>878</v>
      </c>
      <c r="J236" s="19">
        <v>193</v>
      </c>
      <c r="K236" s="19">
        <v>11</v>
      </c>
      <c r="L236" s="19">
        <v>204</v>
      </c>
      <c r="M236" s="19">
        <v>24.04</v>
      </c>
      <c r="N236" s="19">
        <v>2.4500000000000002</v>
      </c>
      <c r="O236" s="19">
        <v>194.78</v>
      </c>
      <c r="P236" s="19">
        <v>1979.14</v>
      </c>
      <c r="Q236" s="19">
        <v>0.86627600000000005</v>
      </c>
      <c r="R236" s="496">
        <v>608271.66794800002</v>
      </c>
      <c r="S236" s="496"/>
      <c r="T236" s="49">
        <v>45689</v>
      </c>
      <c r="U236" s="50" t="s">
        <v>97</v>
      </c>
      <c r="V236" s="18" t="s">
        <v>61</v>
      </c>
      <c r="W236" s="630">
        <v>45696</v>
      </c>
      <c r="X236" s="630">
        <v>45696</v>
      </c>
      <c r="Y236" s="630">
        <v>45704</v>
      </c>
      <c r="Z236" s="51">
        <v>45704</v>
      </c>
      <c r="AA236" s="162"/>
    </row>
    <row r="237" spans="2:28" ht="22.5" customHeight="1" x14ac:dyDescent="0.35">
      <c r="B237" s="44">
        <v>23</v>
      </c>
      <c r="C237" s="48" t="s">
        <v>251</v>
      </c>
      <c r="D237" s="44" t="s">
        <v>203</v>
      </c>
      <c r="E237" s="44" t="s">
        <v>101</v>
      </c>
      <c r="F237" s="44" t="s">
        <v>279</v>
      </c>
      <c r="G237" s="44" t="s">
        <v>878</v>
      </c>
      <c r="H237" s="44" t="s">
        <v>894</v>
      </c>
      <c r="I237" s="44"/>
      <c r="J237" s="19">
        <v>406</v>
      </c>
      <c r="K237" s="19">
        <v>22</v>
      </c>
      <c r="L237" s="19">
        <v>428</v>
      </c>
      <c r="M237" s="19">
        <v>50.64</v>
      </c>
      <c r="N237" s="19">
        <v>4.8</v>
      </c>
      <c r="O237" s="19">
        <v>378.56</v>
      </c>
      <c r="P237" s="19">
        <v>4711.55</v>
      </c>
      <c r="Q237" s="19">
        <v>1.7680549999999999</v>
      </c>
      <c r="R237" s="496">
        <v>1326238.3038650001</v>
      </c>
      <c r="S237" s="496"/>
      <c r="T237" s="49">
        <v>45689</v>
      </c>
      <c r="U237" s="50" t="s">
        <v>115</v>
      </c>
      <c r="V237" s="18" t="s">
        <v>61</v>
      </c>
      <c r="W237" s="630">
        <v>45704</v>
      </c>
      <c r="X237" s="630">
        <v>45706</v>
      </c>
      <c r="Y237" s="630">
        <v>45680</v>
      </c>
      <c r="Z237" s="51">
        <v>45713</v>
      </c>
      <c r="AA237" s="162"/>
    </row>
    <row r="238" spans="2:28" ht="15.5" x14ac:dyDescent="0.35">
      <c r="B238" s="44"/>
      <c r="C238" s="48" t="s">
        <v>265</v>
      </c>
      <c r="D238" s="44" t="s">
        <v>68</v>
      </c>
      <c r="E238" s="44" t="s">
        <v>101</v>
      </c>
      <c r="F238" s="44" t="s">
        <v>279</v>
      </c>
      <c r="G238" s="44" t="s">
        <v>878</v>
      </c>
      <c r="H238" s="44" t="s">
        <v>894</v>
      </c>
      <c r="I238" s="44"/>
      <c r="J238" s="19">
        <v>193</v>
      </c>
      <c r="K238" s="19">
        <v>11</v>
      </c>
      <c r="L238" s="19">
        <v>204</v>
      </c>
      <c r="M238" s="44">
        <v>24.04</v>
      </c>
      <c r="N238" s="44">
        <v>2.4500000000000002</v>
      </c>
      <c r="O238" s="44">
        <v>194.78</v>
      </c>
      <c r="P238" s="19">
        <v>1979.14</v>
      </c>
      <c r="Q238" s="19">
        <v>0.86627600000000005</v>
      </c>
      <c r="R238" s="496">
        <v>608271.66794800002</v>
      </c>
      <c r="S238" s="496"/>
      <c r="T238" s="49">
        <v>45717</v>
      </c>
      <c r="U238" s="50" t="s">
        <v>115</v>
      </c>
      <c r="V238" s="18" t="s">
        <v>61</v>
      </c>
      <c r="W238" s="630">
        <v>45712</v>
      </c>
      <c r="X238" s="630">
        <v>45718</v>
      </c>
      <c r="Y238" s="630">
        <v>45720</v>
      </c>
      <c r="Z238" s="51">
        <v>45720</v>
      </c>
      <c r="AA238" s="162"/>
    </row>
    <row r="239" spans="2:28" ht="15.5" x14ac:dyDescent="0.35">
      <c r="B239" s="44"/>
      <c r="C239" s="48" t="s">
        <v>253</v>
      </c>
      <c r="D239" s="44" t="s">
        <v>68</v>
      </c>
      <c r="E239" s="44" t="s">
        <v>101</v>
      </c>
      <c r="F239" s="44" t="s">
        <v>279</v>
      </c>
      <c r="G239" s="44" t="s">
        <v>878</v>
      </c>
      <c r="H239" s="44" t="s">
        <v>894</v>
      </c>
      <c r="I239" s="44"/>
      <c r="J239" s="19">
        <v>193</v>
      </c>
      <c r="K239" s="19">
        <v>11</v>
      </c>
      <c r="L239" s="19">
        <v>204</v>
      </c>
      <c r="M239" s="19">
        <v>24.04</v>
      </c>
      <c r="N239" s="19">
        <v>2.4500000000000002</v>
      </c>
      <c r="O239" s="19">
        <v>194.78</v>
      </c>
      <c r="P239" s="19">
        <v>1979.14</v>
      </c>
      <c r="Q239" s="19">
        <v>0.86627600000000005</v>
      </c>
      <c r="R239" s="496">
        <v>608271.66794800002</v>
      </c>
      <c r="S239" s="496"/>
      <c r="T239" s="49">
        <v>45689</v>
      </c>
      <c r="U239" s="50" t="s">
        <v>115</v>
      </c>
      <c r="V239" s="18" t="s">
        <v>61</v>
      </c>
      <c r="W239" s="630">
        <v>45707</v>
      </c>
      <c r="X239" s="630">
        <v>45709</v>
      </c>
      <c r="Y239" s="630">
        <v>45715</v>
      </c>
      <c r="Z239" s="51">
        <v>45716</v>
      </c>
      <c r="AA239" s="162"/>
    </row>
    <row r="240" spans="2:28" ht="15.5" x14ac:dyDescent="0.35">
      <c r="B240" s="44">
        <v>24</v>
      </c>
      <c r="C240" s="48" t="s">
        <v>254</v>
      </c>
      <c r="D240" s="44" t="s">
        <v>65</v>
      </c>
      <c r="E240" s="44" t="s">
        <v>101</v>
      </c>
      <c r="F240" s="44" t="s">
        <v>279</v>
      </c>
      <c r="G240" s="44" t="s">
        <v>878</v>
      </c>
      <c r="H240" s="44" t="s">
        <v>894</v>
      </c>
      <c r="I240" s="44"/>
      <c r="J240" s="19">
        <v>193</v>
      </c>
      <c r="K240" s="19">
        <v>11</v>
      </c>
      <c r="L240" s="19">
        <v>204</v>
      </c>
      <c r="M240" s="19">
        <v>24.04</v>
      </c>
      <c r="N240" s="19">
        <v>2.4500000000000002</v>
      </c>
      <c r="O240" s="19">
        <v>194.78</v>
      </c>
      <c r="P240" s="19">
        <v>1979.14</v>
      </c>
      <c r="Q240" s="19">
        <v>0.86627600000000005</v>
      </c>
      <c r="R240" s="496">
        <v>608271.66794800002</v>
      </c>
      <c r="S240" s="496"/>
      <c r="T240" s="49">
        <v>45689</v>
      </c>
      <c r="U240" s="50" t="s">
        <v>115</v>
      </c>
      <c r="V240" s="18" t="s">
        <v>61</v>
      </c>
      <c r="W240" s="630">
        <v>45698</v>
      </c>
      <c r="X240" s="630">
        <v>45699</v>
      </c>
      <c r="Y240" s="630">
        <v>45703</v>
      </c>
      <c r="Z240" s="51">
        <v>45703</v>
      </c>
      <c r="AA240" s="162"/>
    </row>
    <row r="241" spans="2:29" ht="15.5" x14ac:dyDescent="0.35">
      <c r="B241" s="44">
        <v>10</v>
      </c>
      <c r="C241" s="48" t="s">
        <v>268</v>
      </c>
      <c r="D241" s="44" t="s">
        <v>65</v>
      </c>
      <c r="E241" s="143" t="s">
        <v>101</v>
      </c>
      <c r="F241" s="44" t="s">
        <v>279</v>
      </c>
      <c r="G241" s="44" t="s">
        <v>878</v>
      </c>
      <c r="H241" s="44" t="s">
        <v>894</v>
      </c>
      <c r="I241" s="44"/>
      <c r="J241" s="19">
        <v>193</v>
      </c>
      <c r="K241" s="19">
        <v>11</v>
      </c>
      <c r="L241" s="19">
        <v>204</v>
      </c>
      <c r="M241" s="44">
        <v>24.04</v>
      </c>
      <c r="N241" s="44">
        <v>2.4500000000000002</v>
      </c>
      <c r="O241" s="44">
        <v>194.78</v>
      </c>
      <c r="P241" s="19">
        <v>1979.14</v>
      </c>
      <c r="Q241" s="19">
        <v>0.86627600000000005</v>
      </c>
      <c r="R241" s="496">
        <v>608271.66794800002</v>
      </c>
      <c r="S241" s="496"/>
      <c r="T241" s="49">
        <v>45717</v>
      </c>
      <c r="U241" s="50" t="s">
        <v>115</v>
      </c>
      <c r="V241" s="51" t="s">
        <v>61</v>
      </c>
      <c r="W241" s="630">
        <v>45718</v>
      </c>
      <c r="X241" s="630">
        <v>45719</v>
      </c>
      <c r="Y241" s="630"/>
      <c r="Z241" s="51">
        <v>45724</v>
      </c>
      <c r="AA241" s="643"/>
    </row>
    <row r="242" spans="2:29" ht="15.5" x14ac:dyDescent="0.35">
      <c r="B242" s="503">
        <v>11</v>
      </c>
      <c r="C242" s="504" t="s">
        <v>269</v>
      </c>
      <c r="D242" s="44" t="s">
        <v>65</v>
      </c>
      <c r="E242" s="143" t="s">
        <v>101</v>
      </c>
      <c r="F242" s="44" t="s">
        <v>279</v>
      </c>
      <c r="G242" s="505" t="s">
        <v>878</v>
      </c>
      <c r="H242" s="505" t="s">
        <v>894</v>
      </c>
      <c r="I242" s="505"/>
      <c r="J242" s="19">
        <v>193</v>
      </c>
      <c r="K242" s="19">
        <v>11</v>
      </c>
      <c r="L242" s="19">
        <v>204</v>
      </c>
      <c r="M242" s="44">
        <v>24.04</v>
      </c>
      <c r="N242" s="44">
        <v>2.4500000000000002</v>
      </c>
      <c r="O242" s="44">
        <v>194.78</v>
      </c>
      <c r="P242" s="19">
        <v>1979.14</v>
      </c>
      <c r="Q242" s="19">
        <v>0.86627600000000005</v>
      </c>
      <c r="R242" s="496">
        <v>608271.66794800002</v>
      </c>
      <c r="S242" s="496"/>
      <c r="T242" s="49">
        <v>45717</v>
      </c>
      <c r="U242" s="506" t="s">
        <v>115</v>
      </c>
      <c r="V242" s="51" t="s">
        <v>61</v>
      </c>
      <c r="W242" s="630"/>
      <c r="X242" s="630"/>
      <c r="Y242" s="630"/>
      <c r="Z242" s="638">
        <v>45747</v>
      </c>
      <c r="AA242" s="643" t="s">
        <v>376</v>
      </c>
    </row>
    <row r="243" spans="2:29" ht="15.5" x14ac:dyDescent="0.35">
      <c r="B243" s="500">
        <v>40</v>
      </c>
      <c r="C243" s="48" t="s">
        <v>400</v>
      </c>
      <c r="D243" s="44" t="s">
        <v>401</v>
      </c>
      <c r="E243" s="44" t="s">
        <v>101</v>
      </c>
      <c r="F243" s="44" t="s">
        <v>279</v>
      </c>
      <c r="G243" s="500" t="s">
        <v>878</v>
      </c>
      <c r="H243" s="500" t="s">
        <v>894</v>
      </c>
      <c r="I243" s="500"/>
      <c r="J243" s="502">
        <f>M243*8</f>
        <v>566.79999999999995</v>
      </c>
      <c r="K243" s="502">
        <f>N243*4.4</f>
        <v>25.872</v>
      </c>
      <c r="L243" s="502">
        <f>SUBTOTAL(9,J243:K243)</f>
        <v>592.67199999999991</v>
      </c>
      <c r="M243" s="502">
        <v>70.849999999999994</v>
      </c>
      <c r="N243" s="502">
        <v>5.88</v>
      </c>
      <c r="O243" s="502">
        <v>454.86</v>
      </c>
      <c r="P243" s="502">
        <v>5149</v>
      </c>
      <c r="Q243" s="19">
        <v>1.7680549999999999</v>
      </c>
      <c r="R243" s="496">
        <v>1649958.0770650001</v>
      </c>
      <c r="S243" s="496"/>
      <c r="T243" s="499" t="s">
        <v>415</v>
      </c>
      <c r="U243" s="497" t="s">
        <v>115</v>
      </c>
      <c r="V243" s="51" t="s">
        <v>61</v>
      </c>
      <c r="W243" s="58"/>
      <c r="X243" s="58"/>
      <c r="Y243" s="58"/>
      <c r="Z243" s="511">
        <v>45775</v>
      </c>
      <c r="AA243" s="168"/>
      <c r="AB243" s="57"/>
      <c r="AC243" s="59"/>
    </row>
    <row r="244" spans="2:29" ht="15.5" x14ac:dyDescent="0.35">
      <c r="B244" s="500">
        <v>26</v>
      </c>
      <c r="C244" s="501" t="s">
        <v>368</v>
      </c>
      <c r="D244" s="44" t="s">
        <v>77</v>
      </c>
      <c r="E244" s="44" t="s">
        <v>101</v>
      </c>
      <c r="F244" s="44" t="s">
        <v>279</v>
      </c>
      <c r="G244" s="44" t="s">
        <v>878</v>
      </c>
      <c r="H244" s="44" t="s">
        <v>894</v>
      </c>
      <c r="I244" s="44" t="s">
        <v>878</v>
      </c>
      <c r="J244" s="19">
        <v>214</v>
      </c>
      <c r="K244" s="19">
        <v>12</v>
      </c>
      <c r="L244" s="19">
        <v>226</v>
      </c>
      <c r="M244" s="19">
        <v>26.74</v>
      </c>
      <c r="N244" s="19">
        <v>2.68</v>
      </c>
      <c r="O244" s="19">
        <v>219.54</v>
      </c>
      <c r="P244" s="19">
        <v>2473.94</v>
      </c>
      <c r="Q244" s="19">
        <v>0.86627600000000005</v>
      </c>
      <c r="R244" s="496">
        <v>705045.34674800001</v>
      </c>
      <c r="S244" s="496"/>
      <c r="T244" s="49">
        <v>45717</v>
      </c>
      <c r="U244" s="497" t="s">
        <v>97</v>
      </c>
      <c r="V244" s="51" t="s">
        <v>61</v>
      </c>
      <c r="W244" s="144"/>
      <c r="X244" s="139"/>
      <c r="Y244" s="150"/>
      <c r="Z244" s="511">
        <v>45742</v>
      </c>
      <c r="AA244" s="642" t="s">
        <v>376</v>
      </c>
      <c r="AB244" s="57"/>
      <c r="AC244" s="59"/>
    </row>
    <row r="245" spans="2:29" ht="15.5" x14ac:dyDescent="0.35">
      <c r="B245" s="44"/>
      <c r="C245" s="48" t="s">
        <v>28</v>
      </c>
      <c r="D245" s="44" t="s">
        <v>77</v>
      </c>
      <c r="E245" s="143" t="s">
        <v>101</v>
      </c>
      <c r="F245" s="44" t="s">
        <v>279</v>
      </c>
      <c r="G245" s="44" t="s">
        <v>878</v>
      </c>
      <c r="H245" s="44" t="s">
        <v>894</v>
      </c>
      <c r="I245" s="44" t="s">
        <v>878</v>
      </c>
      <c r="J245" s="19">
        <v>214</v>
      </c>
      <c r="K245" s="19">
        <v>12</v>
      </c>
      <c r="L245" s="19">
        <v>226</v>
      </c>
      <c r="M245" s="19">
        <v>26.74</v>
      </c>
      <c r="N245" s="19">
        <v>2.68</v>
      </c>
      <c r="O245" s="19">
        <v>219.54</v>
      </c>
      <c r="P245" s="19">
        <v>2473.94</v>
      </c>
      <c r="Q245" s="19">
        <v>0.86627600000000005</v>
      </c>
      <c r="R245" s="496">
        <v>705045.34674800001</v>
      </c>
      <c r="S245" s="496"/>
      <c r="T245" s="49">
        <v>45717</v>
      </c>
      <c r="U245" s="50" t="s">
        <v>97</v>
      </c>
      <c r="V245" s="18" t="s">
        <v>61</v>
      </c>
      <c r="W245" s="147">
        <v>45718</v>
      </c>
      <c r="X245" s="46">
        <v>45719</v>
      </c>
      <c r="Y245" s="149">
        <v>45722</v>
      </c>
      <c r="Z245" s="51">
        <v>45722</v>
      </c>
      <c r="AA245" s="162"/>
    </row>
    <row r="246" spans="2:29" ht="15.5" x14ac:dyDescent="0.35">
      <c r="B246" s="500">
        <v>38</v>
      </c>
      <c r="C246" s="501" t="s">
        <v>397</v>
      </c>
      <c r="D246" s="44" t="s">
        <v>77</v>
      </c>
      <c r="E246" s="44" t="s">
        <v>101</v>
      </c>
      <c r="F246" s="44" t="s">
        <v>279</v>
      </c>
      <c r="G246" s="44" t="s">
        <v>878</v>
      </c>
      <c r="H246" s="44" t="s">
        <v>894</v>
      </c>
      <c r="I246" s="44" t="s">
        <v>878</v>
      </c>
      <c r="J246" s="19">
        <v>214</v>
      </c>
      <c r="K246" s="19">
        <v>12</v>
      </c>
      <c r="L246" s="19">
        <v>226</v>
      </c>
      <c r="M246" s="19">
        <v>26.74</v>
      </c>
      <c r="N246" s="19">
        <v>2.68</v>
      </c>
      <c r="O246" s="19">
        <v>219.54</v>
      </c>
      <c r="P246" s="19">
        <v>2473.94</v>
      </c>
      <c r="Q246" s="19">
        <v>0.86627600000000005</v>
      </c>
      <c r="R246" s="496">
        <v>705045.34674800001</v>
      </c>
      <c r="S246" s="496"/>
      <c r="T246" s="49">
        <v>45717</v>
      </c>
      <c r="U246" s="497" t="s">
        <v>97</v>
      </c>
      <c r="V246" s="51" t="s">
        <v>61</v>
      </c>
      <c r="W246" s="58"/>
      <c r="X246" s="58"/>
      <c r="Y246" s="58"/>
      <c r="Z246" s="511">
        <v>45747</v>
      </c>
      <c r="AA246" s="168"/>
      <c r="AB246" s="57"/>
      <c r="AC246" s="59"/>
    </row>
    <row r="247" spans="2:29" ht="15.5" x14ac:dyDescent="0.35">
      <c r="B247" s="44">
        <v>8</v>
      </c>
      <c r="C247" s="48" t="s">
        <v>255</v>
      </c>
      <c r="D247" s="44" t="s">
        <v>65</v>
      </c>
      <c r="E247" s="44" t="s">
        <v>101</v>
      </c>
      <c r="F247" s="44" t="s">
        <v>279</v>
      </c>
      <c r="G247" s="44" t="s">
        <v>878</v>
      </c>
      <c r="H247" s="44" t="s">
        <v>894</v>
      </c>
      <c r="I247" s="44"/>
      <c r="J247" s="19">
        <v>193</v>
      </c>
      <c r="K247" s="19">
        <v>11</v>
      </c>
      <c r="L247" s="19">
        <v>204</v>
      </c>
      <c r="M247" s="19">
        <v>24.04</v>
      </c>
      <c r="N247" s="19">
        <v>2.4500000000000002</v>
      </c>
      <c r="O247" s="19">
        <v>194.78</v>
      </c>
      <c r="P247" s="19">
        <v>1979.14</v>
      </c>
      <c r="Q247" s="19">
        <v>0.86627600000000005</v>
      </c>
      <c r="R247" s="496">
        <v>608271.66794800002</v>
      </c>
      <c r="S247" s="496"/>
      <c r="T247" s="49">
        <v>45689</v>
      </c>
      <c r="U247" s="50" t="s">
        <v>97</v>
      </c>
      <c r="V247" s="18" t="s">
        <v>61</v>
      </c>
      <c r="W247" s="630">
        <v>45702</v>
      </c>
      <c r="X247" s="630">
        <v>45706</v>
      </c>
      <c r="Y247" s="630">
        <v>45714</v>
      </c>
      <c r="Z247" s="51">
        <v>45715</v>
      </c>
      <c r="AA247" s="162"/>
    </row>
    <row r="248" spans="2:29" ht="15.5" x14ac:dyDescent="0.35">
      <c r="B248" s="44">
        <v>8</v>
      </c>
      <c r="C248" s="44" t="s">
        <v>266</v>
      </c>
      <c r="D248" s="44" t="s">
        <v>63</v>
      </c>
      <c r="E248" s="143" t="s">
        <v>101</v>
      </c>
      <c r="F248" s="44" t="s">
        <v>279</v>
      </c>
      <c r="G248" s="44" t="s">
        <v>878</v>
      </c>
      <c r="H248" s="44" t="s">
        <v>894</v>
      </c>
      <c r="I248" s="44"/>
      <c r="J248" s="19">
        <v>214</v>
      </c>
      <c r="K248" s="19">
        <v>12</v>
      </c>
      <c r="L248" s="19">
        <v>226</v>
      </c>
      <c r="M248" s="19">
        <v>26.74</v>
      </c>
      <c r="N248" s="19">
        <v>2.68</v>
      </c>
      <c r="O248" s="19">
        <v>219.54</v>
      </c>
      <c r="P248" s="19">
        <v>2473.94</v>
      </c>
      <c r="Q248" s="19">
        <v>0.86627600000000005</v>
      </c>
      <c r="R248" s="496">
        <v>705045.34674800001</v>
      </c>
      <c r="S248" s="496"/>
      <c r="T248" s="49">
        <v>45717</v>
      </c>
      <c r="U248" s="50" t="s">
        <v>97</v>
      </c>
      <c r="V248" s="18" t="s">
        <v>61</v>
      </c>
      <c r="W248" s="147">
        <v>45718</v>
      </c>
      <c r="X248" s="46">
        <v>45720</v>
      </c>
      <c r="Y248" s="149">
        <v>45725</v>
      </c>
      <c r="Z248" s="51">
        <v>45727</v>
      </c>
      <c r="AA248" s="643"/>
    </row>
    <row r="249" spans="2:29" ht="15.5" x14ac:dyDescent="0.35">
      <c r="B249" s="43"/>
      <c r="C249" s="43" t="s">
        <v>267</v>
      </c>
      <c r="D249" s="43" t="s">
        <v>126</v>
      </c>
      <c r="E249" s="44" t="s">
        <v>101</v>
      </c>
      <c r="F249" s="44" t="s">
        <v>279</v>
      </c>
      <c r="G249" s="43"/>
      <c r="H249" s="43"/>
      <c r="I249" s="43"/>
      <c r="J249" s="19">
        <v>0</v>
      </c>
      <c r="K249" s="19">
        <v>0</v>
      </c>
      <c r="L249" s="19">
        <v>0</v>
      </c>
      <c r="M249" s="45"/>
      <c r="N249" s="45"/>
      <c r="O249" s="45"/>
      <c r="P249" s="45"/>
      <c r="Q249" s="45"/>
      <c r="R249" s="496"/>
      <c r="S249" s="496"/>
      <c r="T249" s="49">
        <v>46023</v>
      </c>
      <c r="U249" s="52" t="s">
        <v>97</v>
      </c>
      <c r="V249" s="18" t="s">
        <v>61</v>
      </c>
      <c r="W249" s="147"/>
      <c r="X249" s="46"/>
      <c r="Y249" s="149"/>
      <c r="Z249" s="46">
        <v>46029</v>
      </c>
      <c r="AA249" s="643" t="s">
        <v>322</v>
      </c>
    </row>
    <row r="250" spans="2:29" ht="29" x14ac:dyDescent="0.35">
      <c r="B250" s="43"/>
      <c r="C250" s="552" t="s">
        <v>712</v>
      </c>
      <c r="D250" s="43" t="s">
        <v>65</v>
      </c>
      <c r="E250" s="43" t="s">
        <v>101</v>
      </c>
      <c r="F250" s="44" t="s">
        <v>279</v>
      </c>
      <c r="G250" s="43"/>
      <c r="H250" s="43"/>
      <c r="I250" s="43"/>
      <c r="J250" s="45"/>
      <c r="K250" s="45"/>
      <c r="L250" s="45"/>
      <c r="M250" s="45"/>
      <c r="N250" s="45"/>
      <c r="O250" s="45"/>
      <c r="P250" s="45"/>
      <c r="Q250" s="45"/>
      <c r="R250" s="515"/>
      <c r="S250" s="515"/>
      <c r="T250" s="49">
        <v>46036</v>
      </c>
      <c r="U250" s="52" t="s">
        <v>841</v>
      </c>
      <c r="V250" s="51" t="s">
        <v>61</v>
      </c>
      <c r="W250" s="144"/>
      <c r="X250" s="139"/>
      <c r="Y250" s="150"/>
      <c r="Z250" s="139">
        <v>46046</v>
      </c>
      <c r="AA250" s="162"/>
    </row>
    <row r="251" spans="2:29" ht="29" x14ac:dyDescent="0.35">
      <c r="B251" s="43"/>
      <c r="C251" s="552" t="s">
        <v>713</v>
      </c>
      <c r="D251" s="43" t="s">
        <v>65</v>
      </c>
      <c r="E251" s="43" t="s">
        <v>101</v>
      </c>
      <c r="F251" s="44" t="s">
        <v>279</v>
      </c>
      <c r="G251" s="43" t="s">
        <v>878</v>
      </c>
      <c r="H251" s="43" t="s">
        <v>894</v>
      </c>
      <c r="I251" s="43"/>
      <c r="J251" s="45"/>
      <c r="K251" s="45"/>
      <c r="L251" s="45"/>
      <c r="M251" s="45"/>
      <c r="N251" s="45"/>
      <c r="O251" s="45"/>
      <c r="P251" s="45"/>
      <c r="Q251" s="45"/>
      <c r="R251" s="515"/>
      <c r="S251" s="515"/>
      <c r="T251" s="49">
        <v>46036</v>
      </c>
      <c r="U251" s="52" t="s">
        <v>841</v>
      </c>
      <c r="V251" s="51" t="s">
        <v>61</v>
      </c>
      <c r="W251" s="144"/>
      <c r="X251" s="139"/>
      <c r="Y251" s="150"/>
      <c r="Z251" s="139">
        <v>46030</v>
      </c>
      <c r="AA251" s="162"/>
    </row>
    <row r="252" spans="2:29" ht="29" x14ac:dyDescent="0.35">
      <c r="B252" s="43"/>
      <c r="C252" s="552" t="s">
        <v>714</v>
      </c>
      <c r="D252" s="43" t="s">
        <v>717</v>
      </c>
      <c r="E252" s="43" t="s">
        <v>74</v>
      </c>
      <c r="F252" s="44" t="s">
        <v>279</v>
      </c>
      <c r="G252" s="43"/>
      <c r="H252" s="43"/>
      <c r="I252" s="43"/>
      <c r="J252" s="45"/>
      <c r="K252" s="45"/>
      <c r="L252" s="45"/>
      <c r="M252" s="45"/>
      <c r="N252" s="45"/>
      <c r="O252" s="45"/>
      <c r="P252" s="45"/>
      <c r="Q252" s="45"/>
      <c r="R252" s="515"/>
      <c r="S252" s="515"/>
      <c r="T252" s="49">
        <v>46036</v>
      </c>
      <c r="U252" s="52" t="s">
        <v>379</v>
      </c>
      <c r="V252" s="51" t="s">
        <v>61</v>
      </c>
      <c r="W252" s="144"/>
      <c r="X252" s="139"/>
      <c r="Y252" s="150"/>
      <c r="Z252" s="139">
        <v>46045</v>
      </c>
      <c r="AA252" s="162"/>
    </row>
    <row r="253" spans="2:29" ht="29" x14ac:dyDescent="0.35">
      <c r="B253" s="43"/>
      <c r="C253" s="552" t="s">
        <v>715</v>
      </c>
      <c r="D253" s="43" t="s">
        <v>696</v>
      </c>
      <c r="E253" s="43" t="s">
        <v>74</v>
      </c>
      <c r="F253" s="44" t="s">
        <v>279</v>
      </c>
      <c r="G253" s="43"/>
      <c r="H253" s="43"/>
      <c r="I253" s="43"/>
      <c r="J253" s="45"/>
      <c r="K253" s="45"/>
      <c r="L253" s="45"/>
      <c r="M253" s="45"/>
      <c r="N253" s="45"/>
      <c r="O253" s="45"/>
      <c r="P253" s="45"/>
      <c r="Q253" s="45"/>
      <c r="R253" s="515"/>
      <c r="S253" s="515"/>
      <c r="T253" s="49">
        <v>46036</v>
      </c>
      <c r="U253" s="52" t="s">
        <v>379</v>
      </c>
      <c r="V253" s="51" t="s">
        <v>61</v>
      </c>
      <c r="W253" s="144"/>
      <c r="X253" s="139"/>
      <c r="Y253" s="150"/>
      <c r="Z253" s="139">
        <v>46041</v>
      </c>
      <c r="AA253" s="162"/>
    </row>
    <row r="254" spans="2:29" ht="29" x14ac:dyDescent="0.35">
      <c r="B254" s="43"/>
      <c r="C254" s="552" t="s">
        <v>716</v>
      </c>
      <c r="D254" s="43" t="s">
        <v>57</v>
      </c>
      <c r="E254" s="43" t="s">
        <v>74</v>
      </c>
      <c r="F254" s="44" t="s">
        <v>279</v>
      </c>
      <c r="G254" s="43"/>
      <c r="H254" s="43"/>
      <c r="I254" s="43"/>
      <c r="J254" s="45"/>
      <c r="K254" s="45"/>
      <c r="L254" s="45"/>
      <c r="M254" s="45"/>
      <c r="N254" s="45"/>
      <c r="O254" s="45"/>
      <c r="P254" s="45"/>
      <c r="Q254" s="45"/>
      <c r="R254" s="515"/>
      <c r="S254" s="515"/>
      <c r="T254" s="49">
        <v>46036</v>
      </c>
      <c r="U254" s="52" t="s">
        <v>379</v>
      </c>
      <c r="V254" s="51" t="s">
        <v>61</v>
      </c>
      <c r="W254" s="144"/>
      <c r="X254" s="139"/>
      <c r="Y254" s="150"/>
      <c r="Z254" s="139">
        <v>46047</v>
      </c>
      <c r="AA254" s="162"/>
    </row>
    <row r="255" spans="2:29" ht="15.5" x14ac:dyDescent="0.35">
      <c r="B255" s="500">
        <v>23</v>
      </c>
      <c r="C255" s="501" t="s">
        <v>364</v>
      </c>
      <c r="D255" s="44" t="s">
        <v>65</v>
      </c>
      <c r="E255" s="44" t="s">
        <v>101</v>
      </c>
      <c r="F255" s="44" t="s">
        <v>279</v>
      </c>
      <c r="G255" s="44" t="s">
        <v>878</v>
      </c>
      <c r="H255" s="43" t="s">
        <v>894</v>
      </c>
      <c r="I255" s="43"/>
      <c r="J255" s="19">
        <v>193</v>
      </c>
      <c r="K255" s="19">
        <v>11</v>
      </c>
      <c r="L255" s="19">
        <v>204</v>
      </c>
      <c r="M255" s="19">
        <v>24.04</v>
      </c>
      <c r="N255" s="19">
        <v>2.4500000000000002</v>
      </c>
      <c r="O255" s="19">
        <v>194.78</v>
      </c>
      <c r="P255" s="19">
        <v>1979.14</v>
      </c>
      <c r="Q255" s="19">
        <v>0.86627600000000005</v>
      </c>
      <c r="R255" s="496">
        <v>608271.66794800002</v>
      </c>
      <c r="S255" s="496"/>
      <c r="T255" s="49">
        <v>45717</v>
      </c>
      <c r="U255" s="50" t="s">
        <v>261</v>
      </c>
      <c r="V255" s="51" t="s">
        <v>61</v>
      </c>
      <c r="W255" s="144"/>
      <c r="X255" s="139"/>
      <c r="Y255" s="150"/>
      <c r="Z255" s="511">
        <v>45747</v>
      </c>
      <c r="AA255" s="640" t="s">
        <v>288</v>
      </c>
      <c r="AB255" s="57"/>
      <c r="AC255" s="59"/>
    </row>
    <row r="256" spans="2:29" ht="15.5" x14ac:dyDescent="0.35">
      <c r="B256" s="44">
        <v>5</v>
      </c>
      <c r="C256" s="48" t="s">
        <v>260</v>
      </c>
      <c r="D256" s="44" t="s">
        <v>77</v>
      </c>
      <c r="E256" s="44" t="s">
        <v>101</v>
      </c>
      <c r="F256" s="44" t="s">
        <v>279</v>
      </c>
      <c r="G256" s="44" t="s">
        <v>878</v>
      </c>
      <c r="H256" s="43" t="s">
        <v>894</v>
      </c>
      <c r="I256" s="43" t="s">
        <v>878</v>
      </c>
      <c r="J256" s="19">
        <v>214</v>
      </c>
      <c r="K256" s="19">
        <v>12</v>
      </c>
      <c r="L256" s="19">
        <v>226</v>
      </c>
      <c r="M256" s="19">
        <v>26.74</v>
      </c>
      <c r="N256" s="19">
        <v>2.68</v>
      </c>
      <c r="O256" s="19">
        <v>219.54</v>
      </c>
      <c r="P256" s="19">
        <v>2473.94</v>
      </c>
      <c r="Q256" s="19">
        <v>0.86627600000000005</v>
      </c>
      <c r="R256" s="496">
        <v>705045.34674800001</v>
      </c>
      <c r="S256" s="496"/>
      <c r="T256" s="49">
        <v>45717</v>
      </c>
      <c r="U256" s="50" t="s">
        <v>261</v>
      </c>
      <c r="V256" s="18" t="s">
        <v>61</v>
      </c>
      <c r="W256" s="630"/>
      <c r="X256" s="630"/>
      <c r="Y256" s="630"/>
      <c r="Z256" s="51">
        <v>45379</v>
      </c>
      <c r="AA256" s="640" t="s">
        <v>377</v>
      </c>
    </row>
    <row r="257" spans="2:27" ht="15.5" x14ac:dyDescent="0.35">
      <c r="B257" s="44">
        <v>6</v>
      </c>
      <c r="C257" s="48" t="s">
        <v>262</v>
      </c>
      <c r="D257" s="44" t="s">
        <v>65</v>
      </c>
      <c r="E257" s="44" t="s">
        <v>101</v>
      </c>
      <c r="F257" s="44" t="s">
        <v>279</v>
      </c>
      <c r="G257" s="44" t="s">
        <v>878</v>
      </c>
      <c r="H257" s="43" t="s">
        <v>894</v>
      </c>
      <c r="I257" s="43"/>
      <c r="J257" s="19">
        <v>193</v>
      </c>
      <c r="K257" s="19">
        <v>11</v>
      </c>
      <c r="L257" s="19">
        <v>204</v>
      </c>
      <c r="M257" s="19">
        <v>24.04</v>
      </c>
      <c r="N257" s="19">
        <v>2.4500000000000002</v>
      </c>
      <c r="O257" s="19">
        <v>194.78</v>
      </c>
      <c r="P257" s="19">
        <v>1979.14</v>
      </c>
      <c r="Q257" s="19">
        <v>0.86627600000000005</v>
      </c>
      <c r="R257" s="496">
        <v>608271.66794800002</v>
      </c>
      <c r="S257" s="496"/>
      <c r="T257" s="49">
        <v>45717</v>
      </c>
      <c r="U257" s="50" t="s">
        <v>261</v>
      </c>
      <c r="V257" s="18" t="s">
        <v>61</v>
      </c>
      <c r="W257" s="147">
        <v>45714</v>
      </c>
      <c r="X257" s="46">
        <v>45722</v>
      </c>
      <c r="Y257" s="149"/>
      <c r="Z257" s="51">
        <v>45732</v>
      </c>
      <c r="AA257" s="640"/>
    </row>
    <row r="258" spans="2:27" ht="15.5" x14ac:dyDescent="0.35">
      <c r="B258" s="44">
        <v>25</v>
      </c>
      <c r="C258" s="44" t="s">
        <v>256</v>
      </c>
      <c r="D258" s="44" t="s">
        <v>63</v>
      </c>
      <c r="E258" s="44" t="s">
        <v>101</v>
      </c>
      <c r="F258" s="44" t="s">
        <v>279</v>
      </c>
      <c r="G258" s="44" t="s">
        <v>878</v>
      </c>
      <c r="H258" s="43" t="s">
        <v>894</v>
      </c>
      <c r="I258" s="43"/>
      <c r="J258" s="19">
        <v>214</v>
      </c>
      <c r="K258" s="19">
        <v>12</v>
      </c>
      <c r="L258" s="19">
        <v>226</v>
      </c>
      <c r="M258" s="19">
        <v>26.74</v>
      </c>
      <c r="N258" s="19">
        <v>2.68</v>
      </c>
      <c r="O258" s="19">
        <v>219.54</v>
      </c>
      <c r="P258" s="19">
        <v>2473.94</v>
      </c>
      <c r="Q258" s="19">
        <v>0.86627600000000005</v>
      </c>
      <c r="R258" s="496">
        <v>705045.34674800001</v>
      </c>
      <c r="S258" s="496"/>
      <c r="T258" s="49">
        <v>45689</v>
      </c>
      <c r="U258" s="50" t="s">
        <v>284</v>
      </c>
      <c r="V258" s="18" t="s">
        <v>61</v>
      </c>
      <c r="W258" s="147">
        <v>45702</v>
      </c>
      <c r="X258" s="46">
        <v>45704</v>
      </c>
      <c r="Y258" s="149">
        <v>45712</v>
      </c>
      <c r="Z258" s="51">
        <v>45714</v>
      </c>
      <c r="AA258" s="162"/>
    </row>
    <row r="259" spans="2:27" ht="15.5" x14ac:dyDescent="0.35">
      <c r="B259" s="44">
        <v>7</v>
      </c>
      <c r="C259" s="48" t="s">
        <v>263</v>
      </c>
      <c r="D259" s="44" t="s">
        <v>77</v>
      </c>
      <c r="E259" s="44" t="s">
        <v>101</v>
      </c>
      <c r="F259" s="44" t="s">
        <v>279</v>
      </c>
      <c r="G259" s="44" t="s">
        <v>878</v>
      </c>
      <c r="H259" s="43" t="s">
        <v>894</v>
      </c>
      <c r="I259" s="43"/>
      <c r="J259" s="19">
        <v>214</v>
      </c>
      <c r="K259" s="19">
        <v>12</v>
      </c>
      <c r="L259" s="19">
        <v>226</v>
      </c>
      <c r="M259" s="19">
        <v>26.74</v>
      </c>
      <c r="N259" s="19">
        <v>2.68</v>
      </c>
      <c r="O259" s="19">
        <v>219.54</v>
      </c>
      <c r="P259" s="19">
        <v>2473.94</v>
      </c>
      <c r="Q259" s="19">
        <v>0.86627600000000005</v>
      </c>
      <c r="R259" s="496">
        <v>705045.34674800001</v>
      </c>
      <c r="S259" s="496"/>
      <c r="T259" s="49">
        <v>45717</v>
      </c>
      <c r="U259" s="50" t="s">
        <v>194</v>
      </c>
      <c r="V259" s="18" t="s">
        <v>61</v>
      </c>
      <c r="W259" s="630">
        <v>45710</v>
      </c>
      <c r="X259" s="630">
        <v>45714</v>
      </c>
      <c r="Y259" s="630"/>
      <c r="Z259" s="51">
        <v>45723</v>
      </c>
      <c r="AA259" s="162"/>
    </row>
    <row r="260" spans="2:27" ht="15.5" x14ac:dyDescent="0.35">
      <c r="B260" s="44">
        <v>17</v>
      </c>
      <c r="C260" s="48" t="s">
        <v>276</v>
      </c>
      <c r="D260" s="44" t="s">
        <v>77</v>
      </c>
      <c r="E260" s="44" t="s">
        <v>101</v>
      </c>
      <c r="F260" s="44" t="s">
        <v>279</v>
      </c>
      <c r="G260" s="44" t="s">
        <v>878</v>
      </c>
      <c r="H260" s="43" t="s">
        <v>894</v>
      </c>
      <c r="I260" s="43"/>
      <c r="J260" s="19">
        <v>214</v>
      </c>
      <c r="K260" s="19">
        <v>12</v>
      </c>
      <c r="L260" s="19">
        <v>226</v>
      </c>
      <c r="M260" s="19">
        <v>26.74</v>
      </c>
      <c r="N260" s="19">
        <v>2.68</v>
      </c>
      <c r="O260" s="19">
        <v>219.54</v>
      </c>
      <c r="P260" s="19">
        <v>2473.94</v>
      </c>
      <c r="Q260" s="19">
        <v>0.86627600000000005</v>
      </c>
      <c r="R260" s="496">
        <v>705045.34674800001</v>
      </c>
      <c r="S260" s="496"/>
      <c r="T260" s="498" t="s">
        <v>415</v>
      </c>
      <c r="U260" s="50" t="s">
        <v>284</v>
      </c>
      <c r="V260" s="51" t="s">
        <v>61</v>
      </c>
      <c r="W260" s="630"/>
      <c r="X260" s="630"/>
      <c r="Y260" s="630"/>
      <c r="Z260" s="51">
        <v>45755</v>
      </c>
      <c r="AA260" s="640" t="s">
        <v>288</v>
      </c>
    </row>
    <row r="261" spans="2:27" ht="46.5" customHeight="1" x14ac:dyDescent="0.35">
      <c r="B261" s="44">
        <v>17</v>
      </c>
      <c r="C261" s="48" t="s">
        <v>426</v>
      </c>
      <c r="D261" s="44" t="s">
        <v>77</v>
      </c>
      <c r="E261" s="44" t="s">
        <v>101</v>
      </c>
      <c r="F261" s="44" t="s">
        <v>279</v>
      </c>
      <c r="G261" s="44" t="s">
        <v>878</v>
      </c>
      <c r="H261" s="43" t="s">
        <v>894</v>
      </c>
      <c r="I261" s="43"/>
      <c r="J261" s="19">
        <v>214</v>
      </c>
      <c r="K261" s="19">
        <v>12</v>
      </c>
      <c r="L261" s="19">
        <v>226</v>
      </c>
      <c r="M261" s="19">
        <v>26.74</v>
      </c>
      <c r="N261" s="19">
        <v>2.68</v>
      </c>
      <c r="O261" s="19">
        <v>219.54</v>
      </c>
      <c r="P261" s="19">
        <v>2473.94</v>
      </c>
      <c r="Q261" s="19">
        <v>0.86627600000000005</v>
      </c>
      <c r="R261" s="496">
        <v>705045.34674800001</v>
      </c>
      <c r="S261" s="496"/>
      <c r="T261" s="498" t="s">
        <v>415</v>
      </c>
      <c r="U261" s="50" t="s">
        <v>284</v>
      </c>
      <c r="V261" s="18" t="s">
        <v>61</v>
      </c>
      <c r="W261" s="630"/>
      <c r="X261" s="630"/>
      <c r="Y261" s="630"/>
      <c r="Z261" s="51">
        <v>45762</v>
      </c>
      <c r="AA261" s="162"/>
    </row>
    <row r="262" spans="2:27" ht="15.5" x14ac:dyDescent="0.35">
      <c r="B262" s="43">
        <v>22</v>
      </c>
      <c r="C262" s="48" t="s">
        <v>718</v>
      </c>
      <c r="D262" s="44" t="s">
        <v>170</v>
      </c>
      <c r="E262" s="44" t="s">
        <v>74</v>
      </c>
      <c r="F262" s="44" t="s">
        <v>279</v>
      </c>
      <c r="G262" s="19" t="s">
        <v>878</v>
      </c>
      <c r="H262" s="19" t="s">
        <v>901</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31"/>
      <c r="X262" s="631"/>
      <c r="Y262" s="631"/>
      <c r="Z262" s="511">
        <v>45952</v>
      </c>
      <c r="AA262" s="162"/>
    </row>
    <row r="263" spans="2:27" ht="15.5" x14ac:dyDescent="0.35">
      <c r="B263" s="44"/>
      <c r="C263" s="48" t="s">
        <v>420</v>
      </c>
      <c r="D263" s="44" t="s">
        <v>63</v>
      </c>
      <c r="E263" s="44" t="s">
        <v>74</v>
      </c>
      <c r="F263" s="500" t="s">
        <v>279</v>
      </c>
      <c r="G263" s="44" t="s">
        <v>878</v>
      </c>
      <c r="H263" s="19" t="s">
        <v>901</v>
      </c>
      <c r="I263" s="19" t="s">
        <v>878</v>
      </c>
      <c r="J263" s="19">
        <f>M263*8</f>
        <v>251.2</v>
      </c>
      <c r="K263" s="19">
        <f>N263*4.4</f>
        <v>12.716000000000001</v>
      </c>
      <c r="L263" s="19">
        <f>SUBTOTAL(9,J263:K263)</f>
        <v>263.916</v>
      </c>
      <c r="M263" s="19">
        <v>31.4</v>
      </c>
      <c r="N263" s="19">
        <v>2.89</v>
      </c>
      <c r="O263" s="19">
        <v>164.7</v>
      </c>
      <c r="P263" s="19">
        <v>1802</v>
      </c>
      <c r="Q263" s="19">
        <v>0.86627600000000005</v>
      </c>
      <c r="R263" s="496">
        <v>752440.09410799993</v>
      </c>
      <c r="S263" s="496"/>
      <c r="T263" s="499" t="s">
        <v>415</v>
      </c>
      <c r="U263" s="50" t="s">
        <v>261</v>
      </c>
      <c r="V263" s="51" t="s">
        <v>61</v>
      </c>
      <c r="W263" s="144"/>
      <c r="X263" s="139"/>
      <c r="Y263" s="150"/>
      <c r="Z263" s="511">
        <v>45777</v>
      </c>
      <c r="AA263" s="162"/>
    </row>
    <row r="264" spans="2:27" ht="20" customHeight="1" x14ac:dyDescent="0.35">
      <c r="B264" s="43">
        <v>23</v>
      </c>
      <c r="C264" s="48" t="s">
        <v>719</v>
      </c>
      <c r="D264" s="44" t="s">
        <v>65</v>
      </c>
      <c r="E264" s="44" t="s">
        <v>74</v>
      </c>
      <c r="F264" s="44" t="s">
        <v>279</v>
      </c>
      <c r="G264" s="19" t="s">
        <v>878</v>
      </c>
      <c r="H264" s="19" t="s">
        <v>901</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44"/>
      <c r="X264" s="139"/>
      <c r="Y264" s="150"/>
      <c r="Z264" s="139">
        <v>45968</v>
      </c>
      <c r="AA264" s="162"/>
    </row>
    <row r="265" spans="2:27" ht="15.5" x14ac:dyDescent="0.35">
      <c r="B265" s="44"/>
      <c r="C265" s="48" t="s">
        <v>421</v>
      </c>
      <c r="D265" s="44" t="s">
        <v>65</v>
      </c>
      <c r="E265" s="44" t="s">
        <v>101</v>
      </c>
      <c r="F265" s="500" t="s">
        <v>279</v>
      </c>
      <c r="G265" s="44" t="s">
        <v>878</v>
      </c>
      <c r="H265" s="43" t="s">
        <v>894</v>
      </c>
      <c r="I265" s="43" t="s">
        <v>878</v>
      </c>
      <c r="J265" s="19">
        <v>193</v>
      </c>
      <c r="K265" s="19">
        <v>11</v>
      </c>
      <c r="L265" s="19">
        <v>204</v>
      </c>
      <c r="M265" s="19">
        <v>24.04</v>
      </c>
      <c r="N265" s="19">
        <v>2.4500000000000002</v>
      </c>
      <c r="O265" s="19">
        <v>194.78</v>
      </c>
      <c r="P265" s="19">
        <v>1979.14</v>
      </c>
      <c r="Q265" s="19">
        <v>0.86627600000000005</v>
      </c>
      <c r="R265" s="496">
        <v>608271.66794800002</v>
      </c>
      <c r="S265" s="496"/>
      <c r="T265" s="499" t="s">
        <v>415</v>
      </c>
      <c r="U265" s="50" t="s">
        <v>261</v>
      </c>
      <c r="V265" s="51" t="s">
        <v>61</v>
      </c>
      <c r="W265" s="144"/>
      <c r="X265" s="139"/>
      <c r="Y265" s="150"/>
      <c r="Z265" s="511">
        <v>45765</v>
      </c>
      <c r="AA265" s="162"/>
    </row>
    <row r="266" spans="2:27" ht="15.5" x14ac:dyDescent="0.35">
      <c r="B266" s="44"/>
      <c r="C266" s="48" t="s">
        <v>413</v>
      </c>
      <c r="D266" s="44" t="s">
        <v>79</v>
      </c>
      <c r="E266" s="44" t="s">
        <v>101</v>
      </c>
      <c r="F266" s="44" t="s">
        <v>279</v>
      </c>
      <c r="G266" s="44" t="s">
        <v>878</v>
      </c>
      <c r="H266" s="43" t="s">
        <v>894</v>
      </c>
      <c r="I266" s="43"/>
      <c r="J266" s="19">
        <v>193</v>
      </c>
      <c r="K266" s="19">
        <v>11</v>
      </c>
      <c r="L266" s="19">
        <v>204</v>
      </c>
      <c r="M266" s="19">
        <v>24.04</v>
      </c>
      <c r="N266" s="19">
        <v>2.4500000000000002</v>
      </c>
      <c r="O266" s="19">
        <v>194.78</v>
      </c>
      <c r="P266" s="19">
        <v>1979.14</v>
      </c>
      <c r="Q266" s="19">
        <v>0.86627600000000005</v>
      </c>
      <c r="R266" s="496">
        <v>608271.66794800002</v>
      </c>
      <c r="S266" s="496"/>
      <c r="T266" s="498" t="s">
        <v>415</v>
      </c>
      <c r="U266" s="50" t="s">
        <v>97</v>
      </c>
      <c r="V266" s="51" t="s">
        <v>61</v>
      </c>
      <c r="W266" s="144"/>
      <c r="X266" s="139"/>
      <c r="Y266" s="150"/>
      <c r="Z266" s="511">
        <v>45760</v>
      </c>
      <c r="AA266" s="162"/>
    </row>
    <row r="267" spans="2:27" ht="15.5" x14ac:dyDescent="0.35">
      <c r="B267" s="44"/>
      <c r="C267" s="48" t="s">
        <v>414</v>
      </c>
      <c r="D267" s="44" t="s">
        <v>79</v>
      </c>
      <c r="E267" s="44" t="s">
        <v>101</v>
      </c>
      <c r="F267" s="44" t="s">
        <v>279</v>
      </c>
      <c r="G267" s="44" t="s">
        <v>878</v>
      </c>
      <c r="H267" s="43" t="s">
        <v>894</v>
      </c>
      <c r="I267" s="43" t="s">
        <v>878</v>
      </c>
      <c r="J267" s="19">
        <f>M267*8</f>
        <v>192.32</v>
      </c>
      <c r="K267" s="19">
        <f>N267*4.4</f>
        <v>10.780000000000001</v>
      </c>
      <c r="L267" s="19">
        <f>SUBTOTAL(9,J267:K267)</f>
        <v>203.1</v>
      </c>
      <c r="M267" s="19">
        <v>24.04</v>
      </c>
      <c r="N267" s="19">
        <v>2.4500000000000002</v>
      </c>
      <c r="O267" s="19">
        <v>194.78</v>
      </c>
      <c r="P267" s="19">
        <v>1979.14</v>
      </c>
      <c r="Q267" s="19">
        <v>0.86627600000000005</v>
      </c>
      <c r="R267" s="496">
        <v>608271.66794800002</v>
      </c>
      <c r="S267" s="496"/>
      <c r="T267" s="498" t="s">
        <v>415</v>
      </c>
      <c r="U267" s="50" t="s">
        <v>97</v>
      </c>
      <c r="V267" s="51" t="s">
        <v>61</v>
      </c>
      <c r="W267" s="144"/>
      <c r="X267" s="139"/>
      <c r="Y267" s="150"/>
      <c r="Z267" s="511">
        <v>45776</v>
      </c>
      <c r="AA267" s="162"/>
    </row>
    <row r="268" spans="2:27" ht="15.5" x14ac:dyDescent="0.35">
      <c r="B268" s="44"/>
      <c r="C268" s="48" t="s">
        <v>433</v>
      </c>
      <c r="D268" s="44" t="s">
        <v>79</v>
      </c>
      <c r="E268" s="44" t="s">
        <v>101</v>
      </c>
      <c r="F268" s="44" t="s">
        <v>279</v>
      </c>
      <c r="G268" s="44" t="s">
        <v>878</v>
      </c>
      <c r="H268" s="43" t="s">
        <v>894</v>
      </c>
      <c r="I268" s="43"/>
      <c r="J268" s="19">
        <v>193</v>
      </c>
      <c r="K268" s="19">
        <v>11</v>
      </c>
      <c r="L268" s="19">
        <v>204</v>
      </c>
      <c r="M268" s="19">
        <v>24.04</v>
      </c>
      <c r="N268" s="19">
        <v>2.4500000000000002</v>
      </c>
      <c r="O268" s="19">
        <v>194.78</v>
      </c>
      <c r="P268" s="19">
        <v>1979.14</v>
      </c>
      <c r="Q268" s="19">
        <v>0.86627600000000005</v>
      </c>
      <c r="R268" s="496">
        <v>608271.66794800002</v>
      </c>
      <c r="S268" s="496"/>
      <c r="T268" s="499" t="s">
        <v>415</v>
      </c>
      <c r="U268" s="50" t="s">
        <v>97</v>
      </c>
      <c r="V268" s="51" t="s">
        <v>61</v>
      </c>
      <c r="W268" s="144"/>
      <c r="X268" s="139"/>
      <c r="Y268" s="150"/>
      <c r="Z268" s="511">
        <v>45756</v>
      </c>
      <c r="AA268" s="162"/>
    </row>
    <row r="269" spans="2:27" ht="18" customHeight="1" x14ac:dyDescent="0.35">
      <c r="B269" s="44"/>
      <c r="C269" s="48" t="s">
        <v>412</v>
      </c>
      <c r="D269" s="44" t="s">
        <v>132</v>
      </c>
      <c r="E269" s="44" t="s">
        <v>74</v>
      </c>
      <c r="F269" s="44" t="s">
        <v>279</v>
      </c>
      <c r="G269" s="44" t="s">
        <v>878</v>
      </c>
      <c r="H269" s="44" t="s">
        <v>901</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96">
        <v>1761921.9257309998</v>
      </c>
      <c r="S269" s="496"/>
      <c r="T269" s="498" t="s">
        <v>415</v>
      </c>
      <c r="U269" s="50" t="s">
        <v>97</v>
      </c>
      <c r="V269" s="51" t="s">
        <v>61</v>
      </c>
      <c r="W269" s="144"/>
      <c r="X269" s="139"/>
      <c r="Y269" s="150"/>
      <c r="Z269" s="511">
        <v>45771</v>
      </c>
      <c r="AA269" s="162"/>
    </row>
    <row r="270" spans="2:27" ht="15.5" x14ac:dyDescent="0.35">
      <c r="B270" s="44">
        <v>15</v>
      </c>
      <c r="C270" s="48" t="s">
        <v>480</v>
      </c>
      <c r="D270" s="44" t="s">
        <v>79</v>
      </c>
      <c r="E270" s="44" t="s">
        <v>74</v>
      </c>
      <c r="F270" s="44" t="s">
        <v>279</v>
      </c>
      <c r="G270" s="44" t="s">
        <v>878</v>
      </c>
      <c r="H270" s="44" t="s">
        <v>901</v>
      </c>
      <c r="I270" s="44"/>
      <c r="J270" s="19">
        <v>221</v>
      </c>
      <c r="K270" s="19">
        <v>12</v>
      </c>
      <c r="L270" s="19">
        <v>233</v>
      </c>
      <c r="M270" s="19">
        <v>27.61</v>
      </c>
      <c r="N270" s="19">
        <v>2.61</v>
      </c>
      <c r="O270" s="19">
        <v>146.96</v>
      </c>
      <c r="P270" s="19">
        <v>1450</v>
      </c>
      <c r="Q270" s="19">
        <v>0.86627600000000005</v>
      </c>
      <c r="R270" s="496">
        <v>650458.11210799997</v>
      </c>
      <c r="S270" s="496"/>
      <c r="T270" s="49">
        <v>45786</v>
      </c>
      <c r="U270" s="50" t="s">
        <v>94</v>
      </c>
      <c r="V270" s="51" t="s">
        <v>61</v>
      </c>
      <c r="W270" s="58"/>
      <c r="X270" s="58"/>
      <c r="Y270" s="58"/>
      <c r="Z270" s="511">
        <v>45790</v>
      </c>
      <c r="AA270" s="162"/>
    </row>
    <row r="271" spans="2:27" ht="15.5" x14ac:dyDescent="0.35">
      <c r="B271" s="44">
        <v>14</v>
      </c>
      <c r="C271" s="48" t="s">
        <v>452</v>
      </c>
      <c r="D271" s="44" t="s">
        <v>65</v>
      </c>
      <c r="E271" s="44" t="s">
        <v>74</v>
      </c>
      <c r="F271" s="44" t="s">
        <v>279</v>
      </c>
      <c r="G271" s="44" t="s">
        <v>878</v>
      </c>
      <c r="H271" s="44" t="s">
        <v>901</v>
      </c>
      <c r="I271" s="44"/>
      <c r="J271" s="19">
        <v>221</v>
      </c>
      <c r="K271" s="19">
        <v>12</v>
      </c>
      <c r="L271" s="19">
        <v>233</v>
      </c>
      <c r="M271" s="19">
        <v>27.61</v>
      </c>
      <c r="N271" s="19">
        <v>2.61</v>
      </c>
      <c r="O271" s="19">
        <v>146.96</v>
      </c>
      <c r="P271" s="19">
        <v>1450</v>
      </c>
      <c r="Q271" s="19">
        <v>0.86627600000000005</v>
      </c>
      <c r="R271" s="496">
        <v>650458.11210799997</v>
      </c>
      <c r="S271" s="496"/>
      <c r="T271" s="499" t="s">
        <v>415</v>
      </c>
      <c r="U271" s="497" t="s">
        <v>94</v>
      </c>
      <c r="V271" s="51" t="s">
        <v>61</v>
      </c>
      <c r="W271" s="144"/>
      <c r="X271" s="139"/>
      <c r="Y271" s="150"/>
      <c r="Z271" s="511">
        <v>45775</v>
      </c>
      <c r="AA271" s="162"/>
    </row>
    <row r="272" spans="2:27" ht="15.5" x14ac:dyDescent="0.35">
      <c r="B272" s="44">
        <v>13</v>
      </c>
      <c r="C272" s="48" t="s">
        <v>431</v>
      </c>
      <c r="D272" s="44" t="s">
        <v>65</v>
      </c>
      <c r="E272" s="44" t="s">
        <v>101</v>
      </c>
      <c r="F272" s="44" t="s">
        <v>279</v>
      </c>
      <c r="G272" s="44" t="s">
        <v>878</v>
      </c>
      <c r="H272" s="43" t="s">
        <v>894</v>
      </c>
      <c r="I272" s="43" t="s">
        <v>878</v>
      </c>
      <c r="J272" s="19">
        <v>193</v>
      </c>
      <c r="K272" s="19">
        <v>11</v>
      </c>
      <c r="L272" s="19">
        <v>204</v>
      </c>
      <c r="M272" s="19">
        <v>24.04</v>
      </c>
      <c r="N272" s="19">
        <v>2.4500000000000002</v>
      </c>
      <c r="O272" s="19">
        <v>194.78</v>
      </c>
      <c r="P272" s="19">
        <v>1979.14</v>
      </c>
      <c r="Q272" s="19">
        <v>0.86627600000000005</v>
      </c>
      <c r="R272" s="496">
        <v>608271.66794800002</v>
      </c>
      <c r="S272" s="496"/>
      <c r="T272" s="499" t="s">
        <v>415</v>
      </c>
      <c r="U272" s="50" t="s">
        <v>94</v>
      </c>
      <c r="V272" s="51" t="s">
        <v>61</v>
      </c>
      <c r="W272" s="144"/>
      <c r="X272" s="139"/>
      <c r="Y272" s="150"/>
      <c r="Z272" s="511">
        <v>45767</v>
      </c>
      <c r="AA272" s="162"/>
    </row>
    <row r="273" spans="2:29" ht="15.5" x14ac:dyDescent="0.35">
      <c r="B273" s="44">
        <v>11</v>
      </c>
      <c r="C273" s="48" t="s">
        <v>362</v>
      </c>
      <c r="D273" s="44" t="s">
        <v>77</v>
      </c>
      <c r="E273" s="143" t="s">
        <v>101</v>
      </c>
      <c r="F273" s="44" t="s">
        <v>279</v>
      </c>
      <c r="G273" s="44" t="s">
        <v>878</v>
      </c>
      <c r="H273" s="43" t="s">
        <v>894</v>
      </c>
      <c r="I273" s="43" t="s">
        <v>878</v>
      </c>
      <c r="J273" s="19">
        <v>214</v>
      </c>
      <c r="K273" s="19">
        <v>12</v>
      </c>
      <c r="L273" s="19">
        <v>226</v>
      </c>
      <c r="M273" s="19">
        <v>26.74</v>
      </c>
      <c r="N273" s="19">
        <v>2.68</v>
      </c>
      <c r="O273" s="19">
        <v>219.54</v>
      </c>
      <c r="P273" s="19">
        <v>2473.94</v>
      </c>
      <c r="Q273" s="19">
        <v>0.86627600000000005</v>
      </c>
      <c r="R273" s="496">
        <v>705045.34674800001</v>
      </c>
      <c r="S273" s="496"/>
      <c r="T273" s="49">
        <v>45717</v>
      </c>
      <c r="U273" s="50" t="s">
        <v>94</v>
      </c>
      <c r="V273" s="51" t="s">
        <v>61</v>
      </c>
      <c r="W273" s="147"/>
      <c r="X273" s="46"/>
      <c r="Y273" s="149"/>
      <c r="Z273" s="511">
        <v>45744</v>
      </c>
      <c r="AA273" s="162" t="s">
        <v>394</v>
      </c>
    </row>
    <row r="274" spans="2:29" ht="17.5" customHeight="1" x14ac:dyDescent="0.35">
      <c r="B274" s="500">
        <v>12</v>
      </c>
      <c r="C274" s="501" t="s">
        <v>395</v>
      </c>
      <c r="D274" s="500" t="s">
        <v>65</v>
      </c>
      <c r="E274" s="500" t="s">
        <v>101</v>
      </c>
      <c r="F274" s="500" t="s">
        <v>279</v>
      </c>
      <c r="G274" s="44" t="s">
        <v>878</v>
      </c>
      <c r="H274" s="43" t="s">
        <v>894</v>
      </c>
      <c r="I274" s="43" t="s">
        <v>878</v>
      </c>
      <c r="J274" s="19">
        <v>193</v>
      </c>
      <c r="K274" s="19">
        <v>11</v>
      </c>
      <c r="L274" s="19">
        <v>204</v>
      </c>
      <c r="M274" s="19">
        <v>24.04</v>
      </c>
      <c r="N274" s="19">
        <v>2.4500000000000002</v>
      </c>
      <c r="O274" s="19">
        <v>194.78</v>
      </c>
      <c r="P274" s="19">
        <v>1979.14</v>
      </c>
      <c r="Q274" s="19">
        <v>0.86627600000000005</v>
      </c>
      <c r="R274" s="496">
        <v>608271.66794800002</v>
      </c>
      <c r="S274" s="496"/>
      <c r="T274" s="49">
        <v>45717</v>
      </c>
      <c r="U274" s="497" t="s">
        <v>94</v>
      </c>
      <c r="V274" s="51" t="s">
        <v>61</v>
      </c>
      <c r="W274" s="58"/>
      <c r="X274" s="58"/>
      <c r="Y274" s="58"/>
      <c r="Z274" s="511">
        <v>45747</v>
      </c>
      <c r="AA274" s="642" t="s">
        <v>385</v>
      </c>
      <c r="AB274" s="57"/>
      <c r="AC274" s="59"/>
    </row>
    <row r="275" spans="2:29" ht="15.5" x14ac:dyDescent="0.35">
      <c r="B275" s="44">
        <v>10</v>
      </c>
      <c r="C275" s="48" t="s">
        <v>270</v>
      </c>
      <c r="D275" s="44" t="s">
        <v>79</v>
      </c>
      <c r="E275" s="44" t="s">
        <v>101</v>
      </c>
      <c r="F275" s="44" t="s">
        <v>279</v>
      </c>
      <c r="G275" s="44" t="s">
        <v>878</v>
      </c>
      <c r="H275" s="43" t="s">
        <v>894</v>
      </c>
      <c r="I275" s="43" t="s">
        <v>878</v>
      </c>
      <c r="J275" s="19">
        <v>193</v>
      </c>
      <c r="K275" s="19">
        <v>11</v>
      </c>
      <c r="L275" s="19">
        <v>204</v>
      </c>
      <c r="M275" s="44">
        <v>24.04</v>
      </c>
      <c r="N275" s="44">
        <v>2.4500000000000002</v>
      </c>
      <c r="O275" s="44">
        <v>194.78</v>
      </c>
      <c r="P275" s="19">
        <v>1979.14</v>
      </c>
      <c r="Q275" s="19">
        <v>0.86627600000000005</v>
      </c>
      <c r="R275" s="496">
        <v>608271.66794800002</v>
      </c>
      <c r="S275" s="496"/>
      <c r="T275" s="498" t="s">
        <v>415</v>
      </c>
      <c r="U275" s="50" t="s">
        <v>94</v>
      </c>
      <c r="V275" s="51" t="s">
        <v>61</v>
      </c>
      <c r="W275" s="630"/>
      <c r="X275" s="630"/>
      <c r="Y275" s="630"/>
      <c r="Z275" s="51">
        <v>45760</v>
      </c>
      <c r="AA275" s="640" t="s">
        <v>280</v>
      </c>
    </row>
    <row r="276" spans="2:29" ht="15.5" x14ac:dyDescent="0.35">
      <c r="B276" s="44">
        <v>14</v>
      </c>
      <c r="C276" s="48" t="s">
        <v>271</v>
      </c>
      <c r="D276" s="44" t="s">
        <v>65</v>
      </c>
      <c r="E276" s="44" t="s">
        <v>101</v>
      </c>
      <c r="F276" s="44" t="s">
        <v>279</v>
      </c>
      <c r="G276" s="44" t="s">
        <v>878</v>
      </c>
      <c r="H276" s="43" t="s">
        <v>894</v>
      </c>
      <c r="I276" s="43"/>
      <c r="J276" s="19">
        <v>193</v>
      </c>
      <c r="K276" s="19">
        <v>11</v>
      </c>
      <c r="L276" s="19">
        <v>204</v>
      </c>
      <c r="M276" s="19">
        <v>24.04</v>
      </c>
      <c r="N276" s="19">
        <v>2.4500000000000002</v>
      </c>
      <c r="O276" s="19">
        <v>194.78</v>
      </c>
      <c r="P276" s="19">
        <v>1979.14</v>
      </c>
      <c r="Q276" s="19">
        <v>0.86627600000000005</v>
      </c>
      <c r="R276" s="496">
        <v>608271.66794800002</v>
      </c>
      <c r="S276" s="496"/>
      <c r="T276" s="499" t="s">
        <v>415</v>
      </c>
      <c r="U276" s="50" t="s">
        <v>360</v>
      </c>
      <c r="V276" s="18" t="s">
        <v>61</v>
      </c>
      <c r="W276" s="630"/>
      <c r="X276" s="630"/>
      <c r="Y276" s="630"/>
      <c r="Z276" s="51"/>
      <c r="AA276" s="640" t="s">
        <v>280</v>
      </c>
    </row>
    <row r="277" spans="2:29" ht="15.5" x14ac:dyDescent="0.35">
      <c r="B277" s="44">
        <v>13</v>
      </c>
      <c r="C277" s="48" t="s">
        <v>272</v>
      </c>
      <c r="D277" s="44" t="s">
        <v>65</v>
      </c>
      <c r="E277" s="44" t="s">
        <v>101</v>
      </c>
      <c r="F277" s="44" t="s">
        <v>279</v>
      </c>
      <c r="G277" s="44" t="s">
        <v>878</v>
      </c>
      <c r="H277" s="43" t="s">
        <v>894</v>
      </c>
      <c r="I277" s="43"/>
      <c r="J277" s="19">
        <v>193</v>
      </c>
      <c r="K277" s="19">
        <v>11</v>
      </c>
      <c r="L277" s="19">
        <v>204</v>
      </c>
      <c r="M277" s="19">
        <v>24.04</v>
      </c>
      <c r="N277" s="19">
        <v>2.4500000000000002</v>
      </c>
      <c r="O277" s="19">
        <v>194.78</v>
      </c>
      <c r="P277" s="19">
        <v>1979.14</v>
      </c>
      <c r="Q277" s="19">
        <v>0.86627600000000005</v>
      </c>
      <c r="R277" s="496">
        <v>608271.66794800002</v>
      </c>
      <c r="S277" s="496"/>
      <c r="T277" s="498" t="s">
        <v>415</v>
      </c>
      <c r="U277" s="50" t="s">
        <v>360</v>
      </c>
      <c r="V277" s="51" t="s">
        <v>61</v>
      </c>
      <c r="W277" s="630"/>
      <c r="X277" s="630"/>
      <c r="Y277" s="630"/>
      <c r="Z277" s="51">
        <v>45755</v>
      </c>
      <c r="AA277" s="640" t="s">
        <v>369</v>
      </c>
    </row>
    <row r="278" spans="2:29" ht="48" customHeight="1" x14ac:dyDescent="0.35">
      <c r="B278" s="44">
        <v>15</v>
      </c>
      <c r="C278" s="48" t="s">
        <v>273</v>
      </c>
      <c r="D278" s="44" t="s">
        <v>77</v>
      </c>
      <c r="E278" s="44" t="s">
        <v>74</v>
      </c>
      <c r="F278" s="44" t="s">
        <v>279</v>
      </c>
      <c r="G278" s="44" t="s">
        <v>878</v>
      </c>
      <c r="H278" s="44" t="s">
        <v>901</v>
      </c>
      <c r="I278" s="44"/>
      <c r="J278" s="19">
        <f>M278*8</f>
        <v>251.2</v>
      </c>
      <c r="K278" s="19">
        <f>N278*4.4</f>
        <v>12.716000000000001</v>
      </c>
      <c r="L278" s="19">
        <f>SUBTOTAL(9,J278:K278)</f>
        <v>263.916</v>
      </c>
      <c r="M278" s="19">
        <v>31.4</v>
      </c>
      <c r="N278" s="19">
        <v>2.89</v>
      </c>
      <c r="O278" s="19">
        <v>164.7</v>
      </c>
      <c r="P278" s="19">
        <v>1802</v>
      </c>
      <c r="Q278" s="19">
        <v>0.86627600000000005</v>
      </c>
      <c r="R278" s="496">
        <v>752440.09410799993</v>
      </c>
      <c r="S278" s="496"/>
      <c r="T278" s="498" t="s">
        <v>415</v>
      </c>
      <c r="U278" s="50" t="s">
        <v>360</v>
      </c>
      <c r="V278" s="51" t="s">
        <v>61</v>
      </c>
      <c r="W278" s="147"/>
      <c r="X278" s="630"/>
      <c r="Y278" s="630"/>
      <c r="Z278" s="51">
        <v>45767</v>
      </c>
      <c r="AA278" s="640" t="s">
        <v>280</v>
      </c>
    </row>
    <row r="279" spans="2:29" ht="15.5" x14ac:dyDescent="0.35">
      <c r="B279" s="44"/>
      <c r="C279" s="48" t="s">
        <v>469</v>
      </c>
      <c r="D279" s="44" t="s">
        <v>203</v>
      </c>
      <c r="E279" s="44" t="s">
        <v>101</v>
      </c>
      <c r="F279" s="44" t="s">
        <v>279</v>
      </c>
      <c r="G279" s="44" t="s">
        <v>878</v>
      </c>
      <c r="H279" s="44" t="s">
        <v>894</v>
      </c>
      <c r="I279" s="44" t="s">
        <v>878</v>
      </c>
      <c r="J279" s="19">
        <f>M279*8</f>
        <v>405.12</v>
      </c>
      <c r="K279" s="19">
        <f>N279*4.4</f>
        <v>21.12</v>
      </c>
      <c r="L279" s="19">
        <f>SUM(J279:K279)</f>
        <v>426.24</v>
      </c>
      <c r="M279" s="19">
        <v>50.64</v>
      </c>
      <c r="N279" s="19">
        <v>4.8</v>
      </c>
      <c r="O279" s="19">
        <v>378.56</v>
      </c>
      <c r="P279" s="19">
        <v>4711.55</v>
      </c>
      <c r="Q279" s="19">
        <v>1.7680549999999999</v>
      </c>
      <c r="R279" s="496">
        <v>1326238.3038650001</v>
      </c>
      <c r="S279" s="496"/>
      <c r="T279" s="49">
        <v>45778</v>
      </c>
      <c r="U279" s="50" t="s">
        <v>360</v>
      </c>
      <c r="V279" s="18" t="s">
        <v>61</v>
      </c>
      <c r="W279" s="58"/>
      <c r="X279" s="58"/>
      <c r="Y279" s="58"/>
      <c r="Z279" s="511">
        <v>45780</v>
      </c>
      <c r="AA279" s="162"/>
    </row>
    <row r="280" spans="2:29" ht="15.5" x14ac:dyDescent="0.35">
      <c r="B280" s="44"/>
      <c r="C280" s="48" t="s">
        <v>454</v>
      </c>
      <c r="D280" s="44" t="s">
        <v>65</v>
      </c>
      <c r="E280" s="44" t="s">
        <v>74</v>
      </c>
      <c r="F280" s="44" t="s">
        <v>279</v>
      </c>
      <c r="G280" s="44" t="s">
        <v>878</v>
      </c>
      <c r="H280" s="44" t="s">
        <v>901</v>
      </c>
      <c r="I280" s="44" t="s">
        <v>878</v>
      </c>
      <c r="J280" s="19">
        <v>221</v>
      </c>
      <c r="K280" s="19">
        <v>12</v>
      </c>
      <c r="L280" s="19">
        <v>233</v>
      </c>
      <c r="M280" s="19">
        <v>27.61</v>
      </c>
      <c r="N280" s="19">
        <v>2.61</v>
      </c>
      <c r="O280" s="19">
        <v>146.96</v>
      </c>
      <c r="P280" s="19">
        <v>1450</v>
      </c>
      <c r="Q280" s="19">
        <v>0.86627600000000005</v>
      </c>
      <c r="R280" s="496">
        <v>650458.11210799997</v>
      </c>
      <c r="S280" s="496"/>
      <c r="T280" s="49">
        <v>45780</v>
      </c>
      <c r="U280" s="50" t="s">
        <v>360</v>
      </c>
      <c r="V280" s="51" t="s">
        <v>61</v>
      </c>
      <c r="W280" s="194"/>
      <c r="X280" s="58"/>
      <c r="Y280" s="58"/>
      <c r="Z280" s="511">
        <v>45786</v>
      </c>
      <c r="AA280" s="162"/>
    </row>
    <row r="281" spans="2:29" ht="15.5" x14ac:dyDescent="0.35">
      <c r="B281" s="44"/>
      <c r="C281" s="48" t="s">
        <v>496</v>
      </c>
      <c r="D281" s="44" t="s">
        <v>65</v>
      </c>
      <c r="E281" s="44" t="s">
        <v>101</v>
      </c>
      <c r="F281" s="44" t="s">
        <v>279</v>
      </c>
      <c r="G281" s="44" t="s">
        <v>878</v>
      </c>
      <c r="H281" s="44" t="s">
        <v>894</v>
      </c>
      <c r="I281" s="44" t="s">
        <v>878</v>
      </c>
      <c r="J281" s="19">
        <v>193</v>
      </c>
      <c r="K281" s="19">
        <v>11</v>
      </c>
      <c r="L281" s="19">
        <v>204</v>
      </c>
      <c r="M281" s="19">
        <v>24.04</v>
      </c>
      <c r="N281" s="19">
        <v>2.4500000000000002</v>
      </c>
      <c r="O281" s="19">
        <v>194.78</v>
      </c>
      <c r="P281" s="19">
        <v>1979.14</v>
      </c>
      <c r="Q281" s="19">
        <v>0.86627600000000005</v>
      </c>
      <c r="R281" s="496">
        <v>608271.66794800002</v>
      </c>
      <c r="S281" s="496"/>
      <c r="T281" s="49">
        <v>45789</v>
      </c>
      <c r="U281" s="50" t="s">
        <v>284</v>
      </c>
      <c r="V281" s="51" t="s">
        <v>61</v>
      </c>
      <c r="W281" s="144"/>
      <c r="X281" s="139"/>
      <c r="Y281" s="150"/>
      <c r="Z281" s="511">
        <v>45804</v>
      </c>
      <c r="AA281" s="162"/>
    </row>
    <row r="282" spans="2:29" ht="15.5" x14ac:dyDescent="0.35">
      <c r="B282" s="44"/>
      <c r="C282" s="48" t="s">
        <v>465</v>
      </c>
      <c r="D282" s="44" t="s">
        <v>65</v>
      </c>
      <c r="E282" s="44" t="s">
        <v>74</v>
      </c>
      <c r="F282" s="44" t="s">
        <v>279</v>
      </c>
      <c r="G282" s="44" t="s">
        <v>878</v>
      </c>
      <c r="H282" s="44" t="s">
        <v>901</v>
      </c>
      <c r="I282" s="44" t="s">
        <v>878</v>
      </c>
      <c r="J282" s="19">
        <v>221</v>
      </c>
      <c r="K282" s="19">
        <v>12</v>
      </c>
      <c r="L282" s="19">
        <v>233</v>
      </c>
      <c r="M282" s="19">
        <v>27.61</v>
      </c>
      <c r="N282" s="19">
        <v>2.61</v>
      </c>
      <c r="O282" s="19">
        <v>146.96</v>
      </c>
      <c r="P282" s="19">
        <v>1450</v>
      </c>
      <c r="Q282" s="19">
        <v>0.86627600000000005</v>
      </c>
      <c r="R282" s="496">
        <v>650458.11210799997</v>
      </c>
      <c r="S282" s="496"/>
      <c r="T282" s="49">
        <v>45778</v>
      </c>
      <c r="U282" s="50" t="s">
        <v>284</v>
      </c>
      <c r="V282" s="18" t="s">
        <v>61</v>
      </c>
      <c r="W282" s="144"/>
      <c r="X282" s="139"/>
      <c r="Y282" s="150"/>
      <c r="Z282" s="511">
        <v>45806</v>
      </c>
      <c r="AA282" s="162"/>
    </row>
    <row r="283" spans="2:29" ht="15.5" x14ac:dyDescent="0.35">
      <c r="B283" s="44"/>
      <c r="C283" s="48" t="s">
        <v>434</v>
      </c>
      <c r="D283" s="44" t="s">
        <v>65</v>
      </c>
      <c r="E283" s="44" t="s">
        <v>74</v>
      </c>
      <c r="F283" s="44" t="s">
        <v>279</v>
      </c>
      <c r="G283" s="44" t="s">
        <v>878</v>
      </c>
      <c r="H283" s="44" t="s">
        <v>901</v>
      </c>
      <c r="I283" s="44" t="s">
        <v>878</v>
      </c>
      <c r="J283" s="19">
        <v>221</v>
      </c>
      <c r="K283" s="19">
        <v>12</v>
      </c>
      <c r="L283" s="19">
        <v>233</v>
      </c>
      <c r="M283" s="19">
        <v>27.61</v>
      </c>
      <c r="N283" s="19">
        <v>2.61</v>
      </c>
      <c r="O283" s="19">
        <v>146.96</v>
      </c>
      <c r="P283" s="19">
        <v>1450</v>
      </c>
      <c r="Q283" s="19">
        <v>0.86627600000000005</v>
      </c>
      <c r="R283" s="496">
        <v>650458.11210799997</v>
      </c>
      <c r="S283" s="496"/>
      <c r="T283" s="499" t="s">
        <v>415</v>
      </c>
      <c r="U283" s="50" t="s">
        <v>284</v>
      </c>
      <c r="V283" s="51" t="s">
        <v>61</v>
      </c>
      <c r="W283" s="144"/>
      <c r="X283" s="139"/>
      <c r="Y283" s="150"/>
      <c r="Z283" s="511">
        <v>45773</v>
      </c>
      <c r="AA283" s="162"/>
    </row>
    <row r="284" spans="2:29" ht="15.5" x14ac:dyDescent="0.35">
      <c r="B284" s="44"/>
      <c r="C284" s="48" t="s">
        <v>435</v>
      </c>
      <c r="D284" s="44" t="s">
        <v>79</v>
      </c>
      <c r="E284" s="44" t="s">
        <v>74</v>
      </c>
      <c r="F284" s="44" t="s">
        <v>279</v>
      </c>
      <c r="G284" s="44" t="s">
        <v>878</v>
      </c>
      <c r="H284" s="44" t="s">
        <v>901</v>
      </c>
      <c r="I284" s="44"/>
      <c r="J284" s="19">
        <f>M284*8</f>
        <v>220.88</v>
      </c>
      <c r="K284" s="19">
        <f>N284*4.4</f>
        <v>11.484</v>
      </c>
      <c r="L284" s="19">
        <f>SUBTOTAL(9,J284:K284)</f>
        <v>232.364</v>
      </c>
      <c r="M284" s="19">
        <v>27.61</v>
      </c>
      <c r="N284" s="19">
        <v>2.61</v>
      </c>
      <c r="O284" s="19">
        <v>146.96</v>
      </c>
      <c r="P284" s="19">
        <v>1450</v>
      </c>
      <c r="Q284" s="19">
        <v>0.86627600000000005</v>
      </c>
      <c r="R284" s="496">
        <v>650458.11210799997</v>
      </c>
      <c r="S284" s="496"/>
      <c r="T284" s="499" t="s">
        <v>415</v>
      </c>
      <c r="U284" s="50" t="s">
        <v>284</v>
      </c>
      <c r="V284" s="51" t="s">
        <v>61</v>
      </c>
      <c r="W284" s="144"/>
      <c r="X284" s="139"/>
      <c r="Y284" s="150"/>
      <c r="Z284" s="511">
        <v>45777</v>
      </c>
      <c r="AA284" s="162"/>
    </row>
    <row r="285" spans="2:29" ht="15.5" x14ac:dyDescent="0.35">
      <c r="B285" s="43"/>
      <c r="C285" s="48" t="s">
        <v>720</v>
      </c>
      <c r="D285" s="44" t="s">
        <v>150</v>
      </c>
      <c r="E285" s="44" t="s">
        <v>58</v>
      </c>
      <c r="F285" s="44" t="s">
        <v>279</v>
      </c>
      <c r="G285" s="19" t="s">
        <v>878</v>
      </c>
      <c r="H285" s="44" t="s">
        <v>901</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19"/>
      <c r="X285" s="511"/>
      <c r="Y285" s="636"/>
      <c r="Z285" s="511">
        <v>45955</v>
      </c>
      <c r="AA285" s="162"/>
    </row>
    <row r="286" spans="2:29" ht="15.5" x14ac:dyDescent="0.35">
      <c r="B286" s="43"/>
      <c r="C286" s="48" t="s">
        <v>721</v>
      </c>
      <c r="D286" s="44" t="s">
        <v>475</v>
      </c>
      <c r="E286" s="44" t="s">
        <v>58</v>
      </c>
      <c r="F286" s="44" t="s">
        <v>279</v>
      </c>
      <c r="G286" s="19" t="s">
        <v>878</v>
      </c>
      <c r="H286" s="44" t="s">
        <v>901</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44"/>
      <c r="X286" s="139"/>
      <c r="Y286" s="150"/>
      <c r="Z286" s="139">
        <v>45981</v>
      </c>
      <c r="AA286" s="162"/>
    </row>
    <row r="287" spans="2:29" ht="49.5" customHeight="1" x14ac:dyDescent="0.35">
      <c r="B287" s="500">
        <v>34</v>
      </c>
      <c r="C287" s="561" t="s">
        <v>383</v>
      </c>
      <c r="D287" s="564" t="s">
        <v>68</v>
      </c>
      <c r="E287" s="564" t="s">
        <v>74</v>
      </c>
      <c r="F287" s="500" t="s">
        <v>279</v>
      </c>
      <c r="G287" s="500" t="s">
        <v>878</v>
      </c>
      <c r="H287" s="44" t="s">
        <v>901</v>
      </c>
      <c r="I287" s="44" t="s">
        <v>878</v>
      </c>
      <c r="J287" s="19">
        <v>221</v>
      </c>
      <c r="K287" s="19">
        <v>12</v>
      </c>
      <c r="L287" s="19">
        <v>233</v>
      </c>
      <c r="M287" s="19">
        <v>27.61</v>
      </c>
      <c r="N287" s="19">
        <v>2.61</v>
      </c>
      <c r="O287" s="19">
        <v>146.96</v>
      </c>
      <c r="P287" s="19">
        <v>1450</v>
      </c>
      <c r="Q287" s="19">
        <v>0.86627600000000005</v>
      </c>
      <c r="R287" s="496">
        <v>650458.11210799997</v>
      </c>
      <c r="S287" s="496"/>
      <c r="T287" s="498" t="s">
        <v>415</v>
      </c>
      <c r="U287" s="563" t="s">
        <v>361</v>
      </c>
      <c r="V287" s="51" t="s">
        <v>61</v>
      </c>
      <c r="W287" s="144"/>
      <c r="X287" s="139"/>
      <c r="Y287" s="150"/>
      <c r="Z287" s="511">
        <v>45771</v>
      </c>
      <c r="AA287" s="642" t="s">
        <v>280</v>
      </c>
      <c r="AB287" s="57"/>
      <c r="AC287" s="59"/>
    </row>
    <row r="288" spans="2:29" ht="15.5" x14ac:dyDescent="0.35">
      <c r="B288" s="44">
        <v>19</v>
      </c>
      <c r="C288" s="48" t="s">
        <v>323</v>
      </c>
      <c r="D288" s="44" t="s">
        <v>65</v>
      </c>
      <c r="E288" s="44" t="s">
        <v>74</v>
      </c>
      <c r="F288" s="44" t="s">
        <v>279</v>
      </c>
      <c r="G288" s="44" t="s">
        <v>878</v>
      </c>
      <c r="H288" s="44" t="s">
        <v>901</v>
      </c>
      <c r="I288" s="44" t="s">
        <v>878</v>
      </c>
      <c r="J288" s="19">
        <v>221</v>
      </c>
      <c r="K288" s="19">
        <v>12</v>
      </c>
      <c r="L288" s="19">
        <v>233</v>
      </c>
      <c r="M288" s="19">
        <v>27.61</v>
      </c>
      <c r="N288" s="19">
        <v>2.61</v>
      </c>
      <c r="O288" s="19">
        <v>146.96</v>
      </c>
      <c r="P288" s="19">
        <v>1450</v>
      </c>
      <c r="Q288" s="19">
        <v>0.86627600000000005</v>
      </c>
      <c r="R288" s="496">
        <v>650458.11210799997</v>
      </c>
      <c r="S288" s="496"/>
      <c r="T288" s="498" t="s">
        <v>415</v>
      </c>
      <c r="U288" s="50" t="s">
        <v>361</v>
      </c>
      <c r="V288" s="51" t="s">
        <v>61</v>
      </c>
      <c r="W288" s="147"/>
      <c r="X288" s="46"/>
      <c r="Y288" s="149"/>
      <c r="Z288" s="51">
        <v>45761</v>
      </c>
      <c r="AA288" s="162" t="s">
        <v>375</v>
      </c>
    </row>
    <row r="289" spans="2:29" ht="29" x14ac:dyDescent="0.35">
      <c r="B289" s="44">
        <v>20</v>
      </c>
      <c r="C289" s="48" t="s">
        <v>363</v>
      </c>
      <c r="D289" s="44" t="s">
        <v>65</v>
      </c>
      <c r="E289" s="44" t="s">
        <v>101</v>
      </c>
      <c r="F289" s="44" t="s">
        <v>279</v>
      </c>
      <c r="G289" s="44" t="s">
        <v>878</v>
      </c>
      <c r="H289" s="44" t="s">
        <v>894</v>
      </c>
      <c r="I289" s="44" t="s">
        <v>878</v>
      </c>
      <c r="J289" s="19">
        <v>193</v>
      </c>
      <c r="K289" s="19">
        <v>11</v>
      </c>
      <c r="L289" s="19">
        <v>204</v>
      </c>
      <c r="M289" s="19">
        <v>24.04</v>
      </c>
      <c r="N289" s="19">
        <v>2.4500000000000002</v>
      </c>
      <c r="O289" s="19">
        <v>194.78</v>
      </c>
      <c r="P289" s="19">
        <v>1979.14</v>
      </c>
      <c r="Q289" s="19">
        <v>0.86627600000000005</v>
      </c>
      <c r="R289" s="496">
        <v>608271.66794800002</v>
      </c>
      <c r="S289" s="496"/>
      <c r="T289" s="498" t="s">
        <v>415</v>
      </c>
      <c r="U289" s="50" t="s">
        <v>361</v>
      </c>
      <c r="V289" s="51" t="s">
        <v>61</v>
      </c>
      <c r="W289" s="147"/>
      <c r="X289" s="46"/>
      <c r="Y289" s="149"/>
      <c r="Z289" s="51">
        <v>45754</v>
      </c>
      <c r="AA289" s="162" t="s">
        <v>371</v>
      </c>
    </row>
    <row r="290" spans="2:29" ht="15.5" x14ac:dyDescent="0.35">
      <c r="B290" s="44"/>
      <c r="C290" s="48" t="s">
        <v>436</v>
      </c>
      <c r="D290" s="44" t="s">
        <v>65</v>
      </c>
      <c r="E290" s="44" t="s">
        <v>74</v>
      </c>
      <c r="F290" s="44" t="s">
        <v>279</v>
      </c>
      <c r="G290" s="44" t="s">
        <v>878</v>
      </c>
      <c r="H290" s="44" t="s">
        <v>901</v>
      </c>
      <c r="I290" s="44" t="s">
        <v>878</v>
      </c>
      <c r="J290" s="19">
        <v>221</v>
      </c>
      <c r="K290" s="19">
        <v>12</v>
      </c>
      <c r="L290" s="19">
        <v>233</v>
      </c>
      <c r="M290" s="19">
        <v>27.61</v>
      </c>
      <c r="N290" s="19">
        <v>2.61</v>
      </c>
      <c r="O290" s="19">
        <v>146.96</v>
      </c>
      <c r="P290" s="19">
        <v>1450</v>
      </c>
      <c r="Q290" s="19">
        <v>0.86627600000000005</v>
      </c>
      <c r="R290" s="496">
        <v>650458.11210799997</v>
      </c>
      <c r="S290" s="496"/>
      <c r="T290" s="49">
        <v>45780</v>
      </c>
      <c r="U290" s="563" t="s">
        <v>361</v>
      </c>
      <c r="V290" s="51" t="s">
        <v>61</v>
      </c>
      <c r="W290" s="144"/>
      <c r="X290" s="139"/>
      <c r="Y290" s="150"/>
      <c r="Z290" s="511">
        <v>45781</v>
      </c>
      <c r="AA290" s="162"/>
    </row>
    <row r="291" spans="2:29" ht="16" thickBot="1" x14ac:dyDescent="0.4">
      <c r="B291" s="44"/>
      <c r="C291" s="48" t="s">
        <v>464</v>
      </c>
      <c r="D291" s="44" t="s">
        <v>65</v>
      </c>
      <c r="E291" s="44" t="s">
        <v>74</v>
      </c>
      <c r="F291" s="44" t="s">
        <v>279</v>
      </c>
      <c r="G291" s="44" t="s">
        <v>878</v>
      </c>
      <c r="H291" s="44" t="s">
        <v>901</v>
      </c>
      <c r="I291" s="44" t="s">
        <v>878</v>
      </c>
      <c r="J291" s="19">
        <v>221</v>
      </c>
      <c r="K291" s="19">
        <v>12</v>
      </c>
      <c r="L291" s="19">
        <v>233</v>
      </c>
      <c r="M291" s="19">
        <v>27.61</v>
      </c>
      <c r="N291" s="19">
        <v>2.61</v>
      </c>
      <c r="O291" s="19">
        <v>146.96</v>
      </c>
      <c r="P291" s="19">
        <v>1450</v>
      </c>
      <c r="Q291" s="19">
        <v>0.86627600000000005</v>
      </c>
      <c r="R291" s="496">
        <v>650458.11210799997</v>
      </c>
      <c r="S291" s="496"/>
      <c r="T291" s="49">
        <v>45778</v>
      </c>
      <c r="U291" s="50" t="s">
        <v>361</v>
      </c>
      <c r="V291" s="18" t="s">
        <v>61</v>
      </c>
      <c r="W291" s="144"/>
      <c r="X291" s="139"/>
      <c r="Y291" s="150"/>
      <c r="Z291" s="511">
        <v>45788</v>
      </c>
      <c r="AA291" s="169"/>
    </row>
    <row r="292" spans="2:29" ht="15.5" x14ac:dyDescent="0.35">
      <c r="B292" s="44"/>
      <c r="C292" s="48" t="s">
        <v>494</v>
      </c>
      <c r="D292" s="44" t="s">
        <v>65</v>
      </c>
      <c r="E292" s="44" t="s">
        <v>74</v>
      </c>
      <c r="F292" s="44" t="s">
        <v>279</v>
      </c>
      <c r="G292" s="44" t="s">
        <v>878</v>
      </c>
      <c r="H292" s="44" t="s">
        <v>901</v>
      </c>
      <c r="I292" s="44"/>
      <c r="J292" s="19">
        <v>221</v>
      </c>
      <c r="K292" s="19">
        <v>12</v>
      </c>
      <c r="L292" s="19">
        <v>233</v>
      </c>
      <c r="M292" s="19">
        <v>27.61</v>
      </c>
      <c r="N292" s="19">
        <v>2.61</v>
      </c>
      <c r="O292" s="19">
        <v>146.96</v>
      </c>
      <c r="P292" s="19">
        <v>1450</v>
      </c>
      <c r="Q292" s="19">
        <v>0.86627600000000005</v>
      </c>
      <c r="R292" s="496">
        <v>650458.11210799997</v>
      </c>
      <c r="S292" s="496"/>
      <c r="T292" s="49">
        <v>45789</v>
      </c>
      <c r="U292" s="50" t="s">
        <v>361</v>
      </c>
      <c r="V292" s="51" t="s">
        <v>61</v>
      </c>
      <c r="W292" s="144"/>
      <c r="X292" s="139"/>
      <c r="Y292" s="150"/>
      <c r="Z292" s="511">
        <v>45802</v>
      </c>
      <c r="AA292" s="162"/>
    </row>
    <row r="293" spans="2:29" ht="18.5" customHeight="1" thickBot="1" x14ac:dyDescent="0.4">
      <c r="B293" s="44">
        <v>21</v>
      </c>
      <c r="C293" s="48" t="s">
        <v>521</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96">
        <v>650458.11210799997</v>
      </c>
      <c r="S293" s="496"/>
      <c r="T293" s="49">
        <v>45852</v>
      </c>
      <c r="U293" s="50" t="s">
        <v>94</v>
      </c>
      <c r="V293" s="51" t="s">
        <v>61</v>
      </c>
      <c r="W293" s="144"/>
      <c r="X293" s="139"/>
      <c r="Y293" s="150"/>
      <c r="Z293" s="511">
        <v>45855</v>
      </c>
      <c r="AA293" s="169"/>
    </row>
    <row r="294" spans="2:29" ht="16" thickBot="1" x14ac:dyDescent="0.4">
      <c r="B294" s="43"/>
      <c r="C294" s="48" t="s">
        <v>824</v>
      </c>
      <c r="D294" s="44" t="s">
        <v>79</v>
      </c>
      <c r="E294" s="44" t="s">
        <v>58</v>
      </c>
      <c r="F294" s="49" t="s">
        <v>279</v>
      </c>
      <c r="G294" s="19" t="s">
        <v>878</v>
      </c>
      <c r="H294" s="44" t="s">
        <v>901</v>
      </c>
      <c r="I294" s="44"/>
      <c r="J294" s="19">
        <f>M294*8</f>
        <v>332.32</v>
      </c>
      <c r="K294" s="19">
        <f>N294*4.4</f>
        <v>18.612000000000002</v>
      </c>
      <c r="L294" s="19">
        <f>SUM(J294:K294)</f>
        <v>350.93200000000002</v>
      </c>
      <c r="M294" s="19">
        <v>41.54</v>
      </c>
      <c r="N294" s="19">
        <v>4.2300000000000004</v>
      </c>
      <c r="O294" s="19">
        <v>250.46</v>
      </c>
      <c r="P294" s="19">
        <v>1909</v>
      </c>
      <c r="Q294" s="605">
        <v>0.86599999999999999</v>
      </c>
      <c r="R294" s="19"/>
      <c r="S294" s="19"/>
      <c r="T294" s="49">
        <v>46005</v>
      </c>
      <c r="U294" s="50" t="s">
        <v>284</v>
      </c>
      <c r="V294" s="51" t="s">
        <v>61</v>
      </c>
      <c r="W294" s="144"/>
      <c r="X294" s="139"/>
      <c r="Y294" s="150"/>
      <c r="Z294" s="139">
        <v>45999</v>
      </c>
      <c r="AA294" s="169"/>
    </row>
    <row r="295" spans="2:29" ht="15.5" x14ac:dyDescent="0.35">
      <c r="B295" s="44"/>
      <c r="C295" s="48" t="s">
        <v>416</v>
      </c>
      <c r="D295" s="44" t="s">
        <v>203</v>
      </c>
      <c r="E295" s="44" t="s">
        <v>74</v>
      </c>
      <c r="F295" s="500" t="s">
        <v>279</v>
      </c>
      <c r="G295" s="44" t="s">
        <v>878</v>
      </c>
      <c r="H295" s="44" t="s">
        <v>901</v>
      </c>
      <c r="I295" s="44"/>
      <c r="J295" s="19">
        <f>M295*8</f>
        <v>466.88</v>
      </c>
      <c r="K295" s="19">
        <f>N295*4.4</f>
        <v>21.472000000000001</v>
      </c>
      <c r="L295" s="19">
        <f>SUBTOTAL(9,J295:K295)</f>
        <v>488.35199999999998</v>
      </c>
      <c r="M295" s="19">
        <v>58.36</v>
      </c>
      <c r="N295" s="19">
        <v>4.88</v>
      </c>
      <c r="O295" s="19">
        <v>292.33</v>
      </c>
      <c r="P295" s="19">
        <v>2716</v>
      </c>
      <c r="Q295" s="19">
        <v>1.768</v>
      </c>
      <c r="R295" s="496">
        <v>1317205.2180649999</v>
      </c>
      <c r="S295" s="496"/>
      <c r="T295" s="49">
        <v>45780</v>
      </c>
      <c r="U295" s="497" t="s">
        <v>366</v>
      </c>
      <c r="V295" s="51" t="s">
        <v>61</v>
      </c>
      <c r="W295" s="144"/>
      <c r="X295" s="139"/>
      <c r="Y295" s="150"/>
      <c r="Z295" s="511">
        <v>45793</v>
      </c>
    </row>
    <row r="296" spans="2:29" ht="15.5" x14ac:dyDescent="0.35">
      <c r="B296" s="500">
        <v>44</v>
      </c>
      <c r="C296" s="501" t="s">
        <v>405</v>
      </c>
      <c r="D296" s="500" t="s">
        <v>65</v>
      </c>
      <c r="E296" s="500" t="s">
        <v>74</v>
      </c>
      <c r="F296" s="500" t="s">
        <v>279</v>
      </c>
      <c r="G296" s="500" t="s">
        <v>878</v>
      </c>
      <c r="H296" s="44" t="s">
        <v>901</v>
      </c>
      <c r="I296" s="44"/>
      <c r="J296" s="19">
        <v>221</v>
      </c>
      <c r="K296" s="19">
        <v>12</v>
      </c>
      <c r="L296" s="19">
        <v>233</v>
      </c>
      <c r="M296" s="19">
        <v>27.61</v>
      </c>
      <c r="N296" s="19">
        <v>2.61</v>
      </c>
      <c r="O296" s="19">
        <v>146.96</v>
      </c>
      <c r="P296" s="19">
        <v>1450</v>
      </c>
      <c r="Q296" s="19">
        <v>0.86627600000000005</v>
      </c>
      <c r="R296" s="496">
        <v>650458.11210799997</v>
      </c>
      <c r="S296" s="496"/>
      <c r="T296" s="499" t="s">
        <v>415</v>
      </c>
      <c r="U296" s="497" t="s">
        <v>366</v>
      </c>
      <c r="V296" s="51" t="s">
        <v>61</v>
      </c>
      <c r="W296" s="144"/>
      <c r="X296" s="139"/>
      <c r="Y296" s="150"/>
      <c r="Z296" s="511">
        <v>45758</v>
      </c>
      <c r="AA296" s="639"/>
      <c r="AB296" s="57"/>
      <c r="AC296" s="59"/>
    </row>
    <row r="297" spans="2:29" ht="15.5" x14ac:dyDescent="0.35">
      <c r="B297" s="500">
        <v>43</v>
      </c>
      <c r="C297" s="561" t="s">
        <v>404</v>
      </c>
      <c r="D297" s="562" t="s">
        <v>65</v>
      </c>
      <c r="E297" s="562" t="s">
        <v>101</v>
      </c>
      <c r="F297" s="500" t="s">
        <v>279</v>
      </c>
      <c r="G297" s="500" t="s">
        <v>878</v>
      </c>
      <c r="H297" s="500" t="s">
        <v>894</v>
      </c>
      <c r="I297" s="500"/>
      <c r="J297" s="19">
        <v>193</v>
      </c>
      <c r="K297" s="19">
        <v>11</v>
      </c>
      <c r="L297" s="19">
        <v>204</v>
      </c>
      <c r="M297" s="19">
        <v>24.04</v>
      </c>
      <c r="N297" s="19">
        <v>2.4500000000000002</v>
      </c>
      <c r="O297" s="19">
        <v>194.78</v>
      </c>
      <c r="P297" s="19">
        <v>1979.14</v>
      </c>
      <c r="Q297" s="19">
        <v>0.86627600000000005</v>
      </c>
      <c r="R297" s="496">
        <v>608271.66794800002</v>
      </c>
      <c r="S297" s="496"/>
      <c r="T297" s="499" t="s">
        <v>415</v>
      </c>
      <c r="U297" s="497" t="s">
        <v>374</v>
      </c>
      <c r="V297" s="51" t="s">
        <v>61</v>
      </c>
      <c r="W297" s="144"/>
      <c r="X297" s="139"/>
      <c r="Y297" s="150"/>
      <c r="Z297" s="511">
        <v>45759</v>
      </c>
      <c r="AA297" s="59"/>
      <c r="AB297" s="57"/>
      <c r="AC297" s="59"/>
    </row>
    <row r="298" spans="2:29" ht="15.5" x14ac:dyDescent="0.35">
      <c r="B298" s="500">
        <v>25</v>
      </c>
      <c r="C298" s="501" t="s">
        <v>367</v>
      </c>
      <c r="D298" s="44" t="s">
        <v>65</v>
      </c>
      <c r="E298" s="44" t="s">
        <v>74</v>
      </c>
      <c r="F298" s="44" t="s">
        <v>279</v>
      </c>
      <c r="G298" s="44" t="s">
        <v>878</v>
      </c>
      <c r="H298" s="44" t="s">
        <v>901</v>
      </c>
      <c r="I298" s="44" t="s">
        <v>878</v>
      </c>
      <c r="J298" s="19">
        <v>221</v>
      </c>
      <c r="K298" s="19">
        <v>12</v>
      </c>
      <c r="L298" s="19">
        <v>233</v>
      </c>
      <c r="M298" s="19">
        <v>27.61</v>
      </c>
      <c r="N298" s="19">
        <v>2.61</v>
      </c>
      <c r="O298" s="19">
        <v>146.96</v>
      </c>
      <c r="P298" s="19">
        <v>1450</v>
      </c>
      <c r="Q298" s="19">
        <v>0.86627600000000005</v>
      </c>
      <c r="R298" s="496">
        <v>650458.11210799997</v>
      </c>
      <c r="S298" s="496"/>
      <c r="T298" s="49">
        <v>45717</v>
      </c>
      <c r="U298" s="497" t="s">
        <v>366</v>
      </c>
      <c r="V298" s="51" t="s">
        <v>61</v>
      </c>
      <c r="W298" s="144"/>
      <c r="X298" s="139"/>
      <c r="Y298" s="150"/>
      <c r="Z298" s="511">
        <v>45746</v>
      </c>
      <c r="AA298" s="645" t="s">
        <v>280</v>
      </c>
      <c r="AB298" s="57"/>
      <c r="AC298" s="59"/>
    </row>
    <row r="299" spans="2:29" ht="15.5" x14ac:dyDescent="0.35">
      <c r="B299" s="500">
        <v>24</v>
      </c>
      <c r="C299" s="501" t="s">
        <v>365</v>
      </c>
      <c r="D299" s="44" t="s">
        <v>65</v>
      </c>
      <c r="E299" s="44" t="s">
        <v>101</v>
      </c>
      <c r="F299" s="44" t="s">
        <v>279</v>
      </c>
      <c r="G299" s="44" t="s">
        <v>878</v>
      </c>
      <c r="H299" s="44" t="s">
        <v>894</v>
      </c>
      <c r="I299" s="44"/>
      <c r="J299" s="19">
        <v>193</v>
      </c>
      <c r="K299" s="19">
        <v>11</v>
      </c>
      <c r="L299" s="19">
        <v>204</v>
      </c>
      <c r="M299" s="19">
        <v>24.04</v>
      </c>
      <c r="N299" s="19">
        <v>2.4500000000000002</v>
      </c>
      <c r="O299" s="19">
        <v>194.78</v>
      </c>
      <c r="P299" s="19">
        <v>1979.14</v>
      </c>
      <c r="Q299" s="19">
        <v>0.86627600000000005</v>
      </c>
      <c r="R299" s="496">
        <v>608271.66794800002</v>
      </c>
      <c r="S299" s="496"/>
      <c r="T299" s="49">
        <v>45717</v>
      </c>
      <c r="U299" s="497" t="s">
        <v>366</v>
      </c>
      <c r="V299" s="51" t="s">
        <v>61</v>
      </c>
      <c r="W299" s="144"/>
      <c r="X299" s="139"/>
      <c r="Y299" s="150"/>
      <c r="Z299" s="511">
        <v>45745</v>
      </c>
      <c r="AA299" s="644" t="s">
        <v>378</v>
      </c>
      <c r="AB299" s="57"/>
      <c r="AC299" s="59"/>
    </row>
    <row r="300" spans="2:29" ht="15.5" x14ac:dyDescent="0.35">
      <c r="B300" s="500">
        <v>37</v>
      </c>
      <c r="C300" s="501" t="s">
        <v>396</v>
      </c>
      <c r="D300" s="44" t="s">
        <v>79</v>
      </c>
      <c r="E300" s="44" t="s">
        <v>74</v>
      </c>
      <c r="F300" s="44" t="s">
        <v>279</v>
      </c>
      <c r="G300" s="44" t="s">
        <v>878</v>
      </c>
      <c r="H300" s="44" t="s">
        <v>901</v>
      </c>
      <c r="I300" s="44" t="s">
        <v>878</v>
      </c>
      <c r="J300" s="19">
        <v>221</v>
      </c>
      <c r="K300" s="19">
        <v>12</v>
      </c>
      <c r="L300" s="19">
        <v>233</v>
      </c>
      <c r="M300" s="19">
        <v>27.61</v>
      </c>
      <c r="N300" s="19">
        <v>2.61</v>
      </c>
      <c r="O300" s="19">
        <v>146.96</v>
      </c>
      <c r="P300" s="19">
        <v>1450</v>
      </c>
      <c r="Q300" s="19">
        <v>0.86627600000000005</v>
      </c>
      <c r="R300" s="496">
        <v>650458.11210799997</v>
      </c>
      <c r="S300" s="496"/>
      <c r="T300" s="499" t="s">
        <v>415</v>
      </c>
      <c r="U300" s="497" t="s">
        <v>366</v>
      </c>
      <c r="V300" s="51" t="s">
        <v>61</v>
      </c>
      <c r="W300" s="139"/>
      <c r="X300" s="139"/>
      <c r="Y300" s="139"/>
      <c r="Z300" s="511">
        <v>45386</v>
      </c>
      <c r="AA300" s="639"/>
      <c r="AB300" s="57"/>
      <c r="AC300" s="59"/>
    </row>
    <row r="301" spans="2:29" ht="15.5" x14ac:dyDescent="0.35">
      <c r="B301" s="500">
        <v>44</v>
      </c>
      <c r="C301" s="501" t="s">
        <v>427</v>
      </c>
      <c r="D301" s="500" t="s">
        <v>65</v>
      </c>
      <c r="E301" s="44" t="s">
        <v>74</v>
      </c>
      <c r="F301" s="500" t="s">
        <v>279</v>
      </c>
      <c r="G301" s="500" t="s">
        <v>878</v>
      </c>
      <c r="H301" s="44" t="s">
        <v>901</v>
      </c>
      <c r="I301" s="44" t="s">
        <v>878</v>
      </c>
      <c r="J301" s="19">
        <v>221</v>
      </c>
      <c r="K301" s="19">
        <v>12</v>
      </c>
      <c r="L301" s="19">
        <v>233</v>
      </c>
      <c r="M301" s="19">
        <v>27.61</v>
      </c>
      <c r="N301" s="19">
        <v>2.61</v>
      </c>
      <c r="O301" s="19">
        <v>146.96</v>
      </c>
      <c r="P301" s="19">
        <v>1450</v>
      </c>
      <c r="Q301" s="19">
        <v>0.86627600000000005</v>
      </c>
      <c r="R301" s="496">
        <v>650458.11210799997</v>
      </c>
      <c r="S301" s="496"/>
      <c r="T301" s="499" t="s">
        <v>415</v>
      </c>
      <c r="U301" s="497" t="s">
        <v>366</v>
      </c>
      <c r="V301" s="18" t="s">
        <v>61</v>
      </c>
      <c r="W301" s="139"/>
      <c r="X301" s="139"/>
      <c r="Y301" s="139"/>
      <c r="Z301" s="511">
        <v>45769</v>
      </c>
    </row>
    <row r="302" spans="2:29" ht="15.5" x14ac:dyDescent="0.35">
      <c r="B302" s="44"/>
      <c r="C302" s="48" t="s">
        <v>467</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96">
        <v>608271.66794800002</v>
      </c>
      <c r="S302" s="496"/>
      <c r="T302" s="49" t="s">
        <v>415</v>
      </c>
      <c r="U302" s="497" t="s">
        <v>366</v>
      </c>
      <c r="V302" s="18" t="s">
        <v>61</v>
      </c>
      <c r="W302" s="139"/>
      <c r="X302" s="139"/>
      <c r="Y302" s="139"/>
      <c r="Z302" s="511">
        <v>45775</v>
      </c>
    </row>
    <row r="303" spans="2:29" ht="15.5" x14ac:dyDescent="0.35">
      <c r="B303" s="500">
        <v>28</v>
      </c>
      <c r="C303" s="501" t="s">
        <v>372</v>
      </c>
      <c r="D303" s="44" t="s">
        <v>65</v>
      </c>
      <c r="E303" s="44" t="s">
        <v>101</v>
      </c>
      <c r="F303" s="44" t="s">
        <v>279</v>
      </c>
      <c r="G303" s="500"/>
      <c r="H303" s="500"/>
      <c r="I303" s="500"/>
      <c r="J303" s="19">
        <v>193</v>
      </c>
      <c r="K303" s="19">
        <v>11</v>
      </c>
      <c r="L303" s="19">
        <v>204</v>
      </c>
      <c r="M303" s="19">
        <v>24.04</v>
      </c>
      <c r="N303" s="19">
        <v>2.4500000000000002</v>
      </c>
      <c r="O303" s="19">
        <v>194.78</v>
      </c>
      <c r="P303" s="19">
        <v>1979.14</v>
      </c>
      <c r="Q303" s="19">
        <v>0.86627600000000005</v>
      </c>
      <c r="R303" s="496">
        <v>608271.66794800002</v>
      </c>
      <c r="S303" s="496"/>
      <c r="T303" s="499" t="s">
        <v>415</v>
      </c>
      <c r="U303" s="497" t="s">
        <v>374</v>
      </c>
      <c r="V303" s="51" t="s">
        <v>61</v>
      </c>
      <c r="W303" s="139"/>
      <c r="X303" s="139"/>
      <c r="Y303" s="139"/>
      <c r="Z303" s="511">
        <v>45764</v>
      </c>
      <c r="AA303" s="645" t="s">
        <v>280</v>
      </c>
      <c r="AB303" s="57"/>
      <c r="AC303" s="59"/>
    </row>
    <row r="304" spans="2:29" ht="15.5" x14ac:dyDescent="0.35">
      <c r="B304" s="623">
        <v>29</v>
      </c>
      <c r="C304" s="624" t="s">
        <v>373</v>
      </c>
      <c r="D304" s="507" t="s">
        <v>65</v>
      </c>
      <c r="E304" s="507" t="s">
        <v>101</v>
      </c>
      <c r="F304" s="507" t="s">
        <v>279</v>
      </c>
      <c r="G304" s="507" t="s">
        <v>878</v>
      </c>
      <c r="H304" s="507" t="s">
        <v>894</v>
      </c>
      <c r="I304" s="507"/>
      <c r="J304" s="215">
        <v>193</v>
      </c>
      <c r="K304" s="215">
        <v>11</v>
      </c>
      <c r="L304" s="215">
        <v>204</v>
      </c>
      <c r="M304" s="215">
        <v>24.04</v>
      </c>
      <c r="N304" s="215">
        <v>2.4500000000000002</v>
      </c>
      <c r="O304" s="215">
        <v>194.78</v>
      </c>
      <c r="P304" s="215">
        <v>1979.14</v>
      </c>
      <c r="Q304" s="215">
        <v>0.86627600000000005</v>
      </c>
      <c r="R304" s="496">
        <v>608271.66794800002</v>
      </c>
      <c r="S304" s="625"/>
      <c r="T304" s="213">
        <v>45717</v>
      </c>
      <c r="U304" s="629" t="s">
        <v>374</v>
      </c>
      <c r="V304" s="510" t="s">
        <v>61</v>
      </c>
      <c r="W304" s="58"/>
      <c r="X304" s="58"/>
      <c r="Y304" s="58"/>
      <c r="Z304" s="512">
        <v>45747</v>
      </c>
      <c r="AA304" s="645" t="s">
        <v>280</v>
      </c>
      <c r="AB304" s="57"/>
      <c r="AC304" s="59"/>
    </row>
    <row r="305" spans="2:29" ht="15.5" x14ac:dyDescent="0.35">
      <c r="B305" s="500">
        <v>35</v>
      </c>
      <c r="C305" s="561" t="s">
        <v>384</v>
      </c>
      <c r="D305" s="562" t="s">
        <v>65</v>
      </c>
      <c r="E305" s="562" t="s">
        <v>101</v>
      </c>
      <c r="F305" s="500" t="s">
        <v>279</v>
      </c>
      <c r="G305" s="44" t="s">
        <v>878</v>
      </c>
      <c r="H305" s="507" t="s">
        <v>894</v>
      </c>
      <c r="I305" s="507"/>
      <c r="J305" s="19">
        <v>193</v>
      </c>
      <c r="K305" s="19">
        <v>11</v>
      </c>
      <c r="L305" s="19">
        <v>204</v>
      </c>
      <c r="M305" s="19">
        <v>24.04</v>
      </c>
      <c r="N305" s="19">
        <v>2.4500000000000002</v>
      </c>
      <c r="O305" s="19">
        <v>194.78</v>
      </c>
      <c r="P305" s="19">
        <v>1979.14</v>
      </c>
      <c r="Q305" s="19">
        <v>0.86627600000000005</v>
      </c>
      <c r="R305" s="496">
        <v>608271.66794800002</v>
      </c>
      <c r="S305" s="496"/>
      <c r="T305" s="499" t="s">
        <v>415</v>
      </c>
      <c r="U305" s="497" t="s">
        <v>374</v>
      </c>
      <c r="V305" s="510" t="s">
        <v>61</v>
      </c>
      <c r="W305" s="139"/>
      <c r="X305" s="139"/>
      <c r="Y305" s="139"/>
      <c r="Z305" s="511">
        <v>45754</v>
      </c>
      <c r="AA305" s="59"/>
      <c r="AB305" s="57"/>
      <c r="AC305" s="59"/>
    </row>
    <row r="306" spans="2:29" ht="15.5" x14ac:dyDescent="0.35">
      <c r="B306" s="44"/>
      <c r="C306" s="48" t="s">
        <v>430</v>
      </c>
      <c r="D306" s="44" t="s">
        <v>203</v>
      </c>
      <c r="E306" s="44" t="s">
        <v>74</v>
      </c>
      <c r="F306" s="44" t="s">
        <v>279</v>
      </c>
      <c r="G306" s="44" t="s">
        <v>878</v>
      </c>
      <c r="H306" s="44" t="s">
        <v>901</v>
      </c>
      <c r="I306" s="44" t="s">
        <v>878</v>
      </c>
      <c r="J306" s="19">
        <f>M306*8</f>
        <v>466.88</v>
      </c>
      <c r="K306" s="19">
        <f>N306*4.4</f>
        <v>21.472000000000001</v>
      </c>
      <c r="L306" s="19">
        <f>SUBTOTAL(9,J306:K306)</f>
        <v>488.35199999999998</v>
      </c>
      <c r="M306" s="19">
        <v>58.36</v>
      </c>
      <c r="N306" s="19">
        <v>4.88</v>
      </c>
      <c r="O306" s="19">
        <v>292.33</v>
      </c>
      <c r="P306" s="19">
        <v>2716</v>
      </c>
      <c r="Q306" s="19">
        <v>1.768</v>
      </c>
      <c r="R306" s="496">
        <v>1317205.2180649999</v>
      </c>
      <c r="S306" s="496"/>
      <c r="T306" s="49">
        <v>45822</v>
      </c>
      <c r="U306" s="563" t="s">
        <v>361</v>
      </c>
      <c r="V306" s="18" t="s">
        <v>61</v>
      </c>
      <c r="W306" s="139"/>
      <c r="X306" s="139"/>
      <c r="Y306" s="139"/>
      <c r="Z306" s="511">
        <v>45816</v>
      </c>
    </row>
    <row r="307" spans="2:29" ht="15.5" x14ac:dyDescent="0.35">
      <c r="B307" s="44"/>
      <c r="C307" s="48" t="s">
        <v>441</v>
      </c>
      <c r="D307" s="44" t="s">
        <v>79</v>
      </c>
      <c r="E307" s="44" t="s">
        <v>101</v>
      </c>
      <c r="F307" s="500" t="s">
        <v>279</v>
      </c>
      <c r="G307" s="44" t="s">
        <v>878</v>
      </c>
      <c r="H307" s="507" t="s">
        <v>894</v>
      </c>
      <c r="I307" s="507"/>
      <c r="J307" s="19">
        <v>193</v>
      </c>
      <c r="K307" s="19">
        <v>11</v>
      </c>
      <c r="L307" s="19">
        <v>204</v>
      </c>
      <c r="M307" s="19">
        <v>24.04</v>
      </c>
      <c r="N307" s="19">
        <v>2.4500000000000002</v>
      </c>
      <c r="O307" s="19">
        <v>194.78</v>
      </c>
      <c r="P307" s="19">
        <v>1979.14</v>
      </c>
      <c r="Q307" s="19">
        <v>0.86627600000000005</v>
      </c>
      <c r="R307" s="496">
        <v>608271.66794800002</v>
      </c>
      <c r="S307" s="496"/>
      <c r="T307" s="499" t="s">
        <v>415</v>
      </c>
      <c r="U307" s="497" t="s">
        <v>374</v>
      </c>
      <c r="V307" s="51" t="s">
        <v>61</v>
      </c>
      <c r="W307" s="139"/>
      <c r="X307" s="139"/>
      <c r="Y307" s="139"/>
      <c r="Z307" s="511">
        <v>45769</v>
      </c>
    </row>
    <row r="308" spans="2:29" ht="15.5" x14ac:dyDescent="0.35">
      <c r="B308" s="44"/>
      <c r="C308" s="48" t="s">
        <v>450</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96">
        <v>650458.11210799997</v>
      </c>
      <c r="S308" s="496"/>
      <c r="T308" s="49">
        <v>45975</v>
      </c>
      <c r="U308" s="50" t="s">
        <v>453</v>
      </c>
      <c r="V308" s="51" t="s">
        <v>61</v>
      </c>
      <c r="W308" s="139"/>
      <c r="X308" s="139"/>
      <c r="Y308" s="139"/>
      <c r="Z308" s="511">
        <v>42335</v>
      </c>
      <c r="AC308" s="547"/>
    </row>
    <row r="309" spans="2:29" ht="15.5" x14ac:dyDescent="0.35">
      <c r="B309" s="44"/>
      <c r="C309" s="48" t="s">
        <v>442</v>
      </c>
      <c r="D309" s="44" t="s">
        <v>65</v>
      </c>
      <c r="E309" s="44" t="s">
        <v>101</v>
      </c>
      <c r="F309" s="500" t="s">
        <v>279</v>
      </c>
      <c r="G309" s="44" t="s">
        <v>878</v>
      </c>
      <c r="H309" s="507" t="s">
        <v>894</v>
      </c>
      <c r="I309" s="507"/>
      <c r="J309" s="19">
        <v>193</v>
      </c>
      <c r="K309" s="19">
        <v>11</v>
      </c>
      <c r="L309" s="19">
        <v>204</v>
      </c>
      <c r="M309" s="19">
        <v>24.04</v>
      </c>
      <c r="N309" s="19">
        <v>2.4500000000000002</v>
      </c>
      <c r="O309" s="19">
        <v>194.78</v>
      </c>
      <c r="P309" s="19">
        <v>1979.14</v>
      </c>
      <c r="Q309" s="19">
        <v>0.86627600000000005</v>
      </c>
      <c r="R309" s="496">
        <v>608271.66794800002</v>
      </c>
      <c r="S309" s="496"/>
      <c r="T309" s="499" t="s">
        <v>415</v>
      </c>
      <c r="U309" s="497" t="s">
        <v>374</v>
      </c>
      <c r="V309" s="51" t="s">
        <v>61</v>
      </c>
      <c r="W309" s="139"/>
      <c r="X309" s="139"/>
      <c r="Y309" s="139"/>
      <c r="Z309" s="511">
        <v>45773</v>
      </c>
    </row>
    <row r="310" spans="2:29" ht="15.5" x14ac:dyDescent="0.35">
      <c r="B310" s="44"/>
      <c r="C310" s="48" t="s">
        <v>461</v>
      </c>
      <c r="D310" s="44" t="s">
        <v>65</v>
      </c>
      <c r="E310" s="44" t="s">
        <v>101</v>
      </c>
      <c r="F310" s="44" t="s">
        <v>279</v>
      </c>
      <c r="G310" s="44" t="s">
        <v>878</v>
      </c>
      <c r="H310" s="507" t="s">
        <v>894</v>
      </c>
      <c r="I310" s="507"/>
      <c r="J310" s="19">
        <v>193</v>
      </c>
      <c r="K310" s="19">
        <v>11</v>
      </c>
      <c r="L310" s="19">
        <v>204</v>
      </c>
      <c r="M310" s="19">
        <v>24.04</v>
      </c>
      <c r="N310" s="19">
        <v>2.4500000000000002</v>
      </c>
      <c r="O310" s="19">
        <v>194.78</v>
      </c>
      <c r="P310" s="19">
        <v>1979.14</v>
      </c>
      <c r="Q310" s="19">
        <v>0.86627600000000005</v>
      </c>
      <c r="R310" s="496">
        <v>608271.66794800002</v>
      </c>
      <c r="S310" s="496"/>
      <c r="T310" s="49">
        <v>45822</v>
      </c>
      <c r="U310" s="50" t="s">
        <v>261</v>
      </c>
      <c r="V310" s="51" t="s">
        <v>61</v>
      </c>
      <c r="W310" s="139"/>
      <c r="X310" s="139"/>
      <c r="Y310" s="139"/>
      <c r="Z310" s="511">
        <v>45816</v>
      </c>
    </row>
    <row r="311" spans="2:29" ht="15.5" x14ac:dyDescent="0.35">
      <c r="B311" s="44"/>
      <c r="C311" s="48" t="s">
        <v>488</v>
      </c>
      <c r="D311" s="44" t="s">
        <v>65</v>
      </c>
      <c r="E311" s="44" t="s">
        <v>74</v>
      </c>
      <c r="F311" s="44" t="s">
        <v>279</v>
      </c>
      <c r="G311" s="44" t="s">
        <v>878</v>
      </c>
      <c r="H311" s="44" t="s">
        <v>901</v>
      </c>
      <c r="I311" s="44"/>
      <c r="J311" s="19">
        <v>221</v>
      </c>
      <c r="K311" s="19">
        <v>12</v>
      </c>
      <c r="L311" s="19">
        <v>233</v>
      </c>
      <c r="M311" s="19">
        <v>27.61</v>
      </c>
      <c r="N311" s="19">
        <v>2.61</v>
      </c>
      <c r="O311" s="19">
        <v>146.96</v>
      </c>
      <c r="P311" s="19">
        <v>1450</v>
      </c>
      <c r="Q311" s="19">
        <v>0.86627600000000005</v>
      </c>
      <c r="R311" s="496">
        <v>650458.11210799997</v>
      </c>
      <c r="S311" s="496"/>
      <c r="T311" s="49">
        <v>45789</v>
      </c>
      <c r="U311" s="50" t="s">
        <v>261</v>
      </c>
      <c r="V311" s="51" t="s">
        <v>61</v>
      </c>
      <c r="W311" s="139"/>
      <c r="X311" s="139"/>
      <c r="Y311" s="139"/>
      <c r="Z311" s="511">
        <v>45798</v>
      </c>
    </row>
    <row r="312" spans="2:29" ht="15.5" x14ac:dyDescent="0.35">
      <c r="B312" s="44"/>
      <c r="C312" s="48" t="s">
        <v>519</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96">
        <v>650458.11210799997</v>
      </c>
      <c r="S312" s="496"/>
      <c r="T312" s="49">
        <v>45822</v>
      </c>
      <c r="U312" s="50" t="s">
        <v>453</v>
      </c>
      <c r="V312" s="51" t="s">
        <v>61</v>
      </c>
      <c r="W312" s="139"/>
      <c r="X312" s="139"/>
      <c r="Y312" s="139"/>
      <c r="Z312" s="511">
        <v>45837</v>
      </c>
    </row>
    <row r="313" spans="2:29" ht="15.5" x14ac:dyDescent="0.35">
      <c r="B313" s="44"/>
      <c r="C313" s="48" t="s">
        <v>462</v>
      </c>
      <c r="D313" s="44" t="s">
        <v>65</v>
      </c>
      <c r="E313" s="44" t="s">
        <v>74</v>
      </c>
      <c r="F313" s="44" t="s">
        <v>279</v>
      </c>
      <c r="G313" s="44" t="s">
        <v>878</v>
      </c>
      <c r="H313" s="44" t="s">
        <v>901</v>
      </c>
      <c r="I313" s="44"/>
      <c r="J313" s="19">
        <v>221</v>
      </c>
      <c r="K313" s="19">
        <v>12</v>
      </c>
      <c r="L313" s="19">
        <v>233</v>
      </c>
      <c r="M313" s="19">
        <v>27.61</v>
      </c>
      <c r="N313" s="19">
        <v>2.61</v>
      </c>
      <c r="O313" s="19">
        <v>146.96</v>
      </c>
      <c r="P313" s="19">
        <v>1450</v>
      </c>
      <c r="Q313" s="19">
        <v>0.86627600000000005</v>
      </c>
      <c r="R313" s="496">
        <v>650458.11210799997</v>
      </c>
      <c r="S313" s="496"/>
      <c r="T313" s="49">
        <v>45822</v>
      </c>
      <c r="U313" s="50" t="s">
        <v>453</v>
      </c>
      <c r="V313" s="51" t="s">
        <v>61</v>
      </c>
      <c r="W313" s="139"/>
      <c r="X313" s="139"/>
      <c r="Y313" s="139"/>
      <c r="Z313" s="511">
        <v>45811</v>
      </c>
    </row>
    <row r="314" spans="2:29" ht="15.5" x14ac:dyDescent="0.35">
      <c r="B314" s="44"/>
      <c r="C314" s="48" t="s">
        <v>463</v>
      </c>
      <c r="D314" s="44" t="s">
        <v>79</v>
      </c>
      <c r="E314" s="44" t="s">
        <v>74</v>
      </c>
      <c r="F314" s="44" t="s">
        <v>279</v>
      </c>
      <c r="G314" s="44" t="s">
        <v>878</v>
      </c>
      <c r="H314" s="44" t="s">
        <v>901</v>
      </c>
      <c r="I314" s="44"/>
      <c r="J314" s="19">
        <v>221</v>
      </c>
      <c r="K314" s="19">
        <v>12</v>
      </c>
      <c r="L314" s="19">
        <v>233</v>
      </c>
      <c r="M314" s="19">
        <v>27.61</v>
      </c>
      <c r="N314" s="19">
        <v>2.61</v>
      </c>
      <c r="O314" s="19">
        <v>146.96</v>
      </c>
      <c r="P314" s="19">
        <v>1450</v>
      </c>
      <c r="Q314" s="19">
        <v>0.86627600000000005</v>
      </c>
      <c r="R314" s="496">
        <v>650458.11210799997</v>
      </c>
      <c r="S314" s="496"/>
      <c r="T314" s="49">
        <v>45778</v>
      </c>
      <c r="U314" s="50" t="s">
        <v>453</v>
      </c>
      <c r="V314" s="51" t="s">
        <v>61</v>
      </c>
      <c r="W314" s="139"/>
      <c r="X314" s="139"/>
      <c r="Y314" s="139"/>
      <c r="Z314" s="511">
        <v>45794</v>
      </c>
    </row>
    <row r="315" spans="2:29" ht="15.5" x14ac:dyDescent="0.35">
      <c r="B315" s="44"/>
      <c r="C315" s="48" t="s">
        <v>451</v>
      </c>
      <c r="D315" s="44" t="s">
        <v>65</v>
      </c>
      <c r="E315" s="44" t="s">
        <v>74</v>
      </c>
      <c r="F315" s="44" t="s">
        <v>279</v>
      </c>
      <c r="G315" s="44" t="s">
        <v>878</v>
      </c>
      <c r="H315" s="44" t="s">
        <v>901</v>
      </c>
      <c r="I315" s="44"/>
      <c r="J315" s="19">
        <v>221</v>
      </c>
      <c r="K315" s="19">
        <v>12</v>
      </c>
      <c r="L315" s="19">
        <v>233</v>
      </c>
      <c r="M315" s="19">
        <v>27.61</v>
      </c>
      <c r="N315" s="19">
        <v>2.61</v>
      </c>
      <c r="O315" s="19">
        <v>146.96</v>
      </c>
      <c r="P315" s="19">
        <v>1450</v>
      </c>
      <c r="Q315" s="19">
        <v>0.86627600000000005</v>
      </c>
      <c r="R315" s="496">
        <v>650458.11210799997</v>
      </c>
      <c r="S315" s="496"/>
      <c r="T315" s="49">
        <v>45780</v>
      </c>
      <c r="U315" s="50" t="s">
        <v>453</v>
      </c>
      <c r="V315" s="51" t="s">
        <v>61</v>
      </c>
      <c r="W315" s="139"/>
      <c r="X315" s="139"/>
      <c r="Y315" s="139"/>
      <c r="Z315" s="511">
        <v>45781</v>
      </c>
    </row>
    <row r="316" spans="2:29" ht="15.5" x14ac:dyDescent="0.35">
      <c r="B316" s="44"/>
      <c r="C316" s="48" t="s">
        <v>513</v>
      </c>
      <c r="D316" s="44" t="s">
        <v>203</v>
      </c>
      <c r="E316" s="44" t="s">
        <v>74</v>
      </c>
      <c r="F316" s="44" t="s">
        <v>279</v>
      </c>
      <c r="G316" s="44" t="s">
        <v>878</v>
      </c>
      <c r="H316" s="44" t="s">
        <v>901</v>
      </c>
      <c r="I316" s="44" t="s">
        <v>878</v>
      </c>
      <c r="J316" s="19">
        <f>M316*8</f>
        <v>466.88</v>
      </c>
      <c r="K316" s="19">
        <f>N316*4.4</f>
        <v>21.472000000000001</v>
      </c>
      <c r="L316" s="19">
        <f>SUBTOTAL(9,J316:K316)</f>
        <v>488.35199999999998</v>
      </c>
      <c r="M316" s="19">
        <v>58.36</v>
      </c>
      <c r="N316" s="19">
        <v>4.88</v>
      </c>
      <c r="O316" s="19">
        <v>292.33</v>
      </c>
      <c r="P316" s="19">
        <v>2716</v>
      </c>
      <c r="Q316" s="19">
        <v>1.768</v>
      </c>
      <c r="R316" s="496">
        <v>1317205.2180649999</v>
      </c>
      <c r="S316" s="496"/>
      <c r="T316" s="49">
        <v>45822</v>
      </c>
      <c r="U316" s="50" t="s">
        <v>449</v>
      </c>
      <c r="V316" s="51" t="s">
        <v>61</v>
      </c>
      <c r="W316" s="139"/>
      <c r="X316" s="139"/>
      <c r="Y316" s="139"/>
      <c r="Z316" s="511">
        <v>45817</v>
      </c>
    </row>
    <row r="317" spans="2:29" ht="31" x14ac:dyDescent="0.35">
      <c r="B317" s="622">
        <v>41</v>
      </c>
      <c r="C317" s="501" t="s">
        <v>402</v>
      </c>
      <c r="D317" s="500" t="s">
        <v>79</v>
      </c>
      <c r="E317" s="500" t="s">
        <v>74</v>
      </c>
      <c r="F317" s="44" t="s">
        <v>279</v>
      </c>
      <c r="G317" s="500" t="s">
        <v>878</v>
      </c>
      <c r="H317" s="44" t="s">
        <v>901</v>
      </c>
      <c r="I317" s="44" t="s">
        <v>878</v>
      </c>
      <c r="J317" s="19">
        <v>221</v>
      </c>
      <c r="K317" s="19">
        <v>12</v>
      </c>
      <c r="L317" s="19">
        <v>233</v>
      </c>
      <c r="M317" s="19">
        <v>27.61</v>
      </c>
      <c r="N317" s="19">
        <v>2.61</v>
      </c>
      <c r="O317" s="19">
        <v>146.96</v>
      </c>
      <c r="P317" s="19">
        <v>1450</v>
      </c>
      <c r="Q317" s="19">
        <v>0.86627600000000005</v>
      </c>
      <c r="R317" s="496">
        <v>650458.11210799997</v>
      </c>
      <c r="S317" s="496"/>
      <c r="T317" s="499" t="s">
        <v>415</v>
      </c>
      <c r="U317" s="497" t="s">
        <v>535</v>
      </c>
      <c r="V317" s="51" t="s">
        <v>61</v>
      </c>
      <c r="W317" s="139"/>
      <c r="X317" s="139"/>
      <c r="Y317" s="139"/>
      <c r="Z317" s="511">
        <v>45773</v>
      </c>
      <c r="AA317" s="639"/>
      <c r="AB317" s="57"/>
      <c r="AC317" s="59"/>
    </row>
    <row r="318" spans="2:29" ht="31" x14ac:dyDescent="0.35">
      <c r="B318" s="622">
        <v>42</v>
      </c>
      <c r="C318" s="501" t="s">
        <v>403</v>
      </c>
      <c r="D318" s="500" t="s">
        <v>65</v>
      </c>
      <c r="E318" s="500" t="s">
        <v>74</v>
      </c>
      <c r="F318" s="44" t="s">
        <v>279</v>
      </c>
      <c r="G318" s="44" t="s">
        <v>878</v>
      </c>
      <c r="H318" s="44" t="s">
        <v>901</v>
      </c>
      <c r="I318" s="44"/>
      <c r="J318" s="19">
        <v>221</v>
      </c>
      <c r="K318" s="19">
        <v>12</v>
      </c>
      <c r="L318" s="19">
        <v>233</v>
      </c>
      <c r="M318" s="19">
        <v>27.61</v>
      </c>
      <c r="N318" s="19">
        <v>2.61</v>
      </c>
      <c r="O318" s="19">
        <v>146.96</v>
      </c>
      <c r="P318" s="19">
        <v>1450</v>
      </c>
      <c r="Q318" s="19">
        <v>0.86627600000000005</v>
      </c>
      <c r="R318" s="496">
        <v>650458.11210799997</v>
      </c>
      <c r="S318" s="496"/>
      <c r="T318" s="499" t="s">
        <v>415</v>
      </c>
      <c r="U318" s="497" t="s">
        <v>535</v>
      </c>
      <c r="V318" s="51" t="s">
        <v>61</v>
      </c>
      <c r="W318" s="139"/>
      <c r="X318" s="139"/>
      <c r="Y318" s="139"/>
      <c r="Z318" s="511">
        <v>45757</v>
      </c>
      <c r="AA318" s="639"/>
      <c r="AB318" s="57"/>
      <c r="AC318" s="59"/>
    </row>
    <row r="319" spans="2:29" ht="31" x14ac:dyDescent="0.35">
      <c r="B319" s="44"/>
      <c r="C319" s="48" t="s">
        <v>440</v>
      </c>
      <c r="D319" s="44" t="s">
        <v>65</v>
      </c>
      <c r="E319" s="44" t="s">
        <v>74</v>
      </c>
      <c r="F319" s="44" t="s">
        <v>279</v>
      </c>
      <c r="G319" s="44" t="s">
        <v>878</v>
      </c>
      <c r="H319" s="44" t="s">
        <v>901</v>
      </c>
      <c r="I319" s="44" t="s">
        <v>878</v>
      </c>
      <c r="J319" s="19">
        <v>221</v>
      </c>
      <c r="K319" s="19">
        <v>12</v>
      </c>
      <c r="L319" s="19">
        <v>233</v>
      </c>
      <c r="M319" s="19">
        <v>27.61</v>
      </c>
      <c r="N319" s="19">
        <v>2.61</v>
      </c>
      <c r="O319" s="19">
        <v>146.96</v>
      </c>
      <c r="P319" s="19">
        <v>1450</v>
      </c>
      <c r="Q319" s="19">
        <v>0.86627600000000005</v>
      </c>
      <c r="R319" s="496">
        <v>650458.11210799997</v>
      </c>
      <c r="S319" s="496"/>
      <c r="T319" s="499" t="s">
        <v>415</v>
      </c>
      <c r="U319" s="497" t="s">
        <v>535</v>
      </c>
      <c r="V319" s="51" t="s">
        <v>61</v>
      </c>
      <c r="W319" s="139"/>
      <c r="X319" s="139"/>
      <c r="Y319" s="139"/>
      <c r="Z319" s="511">
        <v>45765</v>
      </c>
    </row>
    <row r="320" spans="2:29" ht="31" x14ac:dyDescent="0.35">
      <c r="B320" s="44"/>
      <c r="C320" s="48" t="s">
        <v>418</v>
      </c>
      <c r="D320" s="44" t="s">
        <v>65</v>
      </c>
      <c r="E320" s="44" t="s">
        <v>74</v>
      </c>
      <c r="F320" s="44" t="s">
        <v>279</v>
      </c>
      <c r="G320" s="44" t="s">
        <v>878</v>
      </c>
      <c r="H320" s="44" t="s">
        <v>901</v>
      </c>
      <c r="I320" s="44"/>
      <c r="J320" s="19">
        <v>221</v>
      </c>
      <c r="K320" s="19">
        <v>12</v>
      </c>
      <c r="L320" s="19">
        <v>233</v>
      </c>
      <c r="M320" s="19">
        <v>27.61</v>
      </c>
      <c r="N320" s="19">
        <v>2.61</v>
      </c>
      <c r="O320" s="19">
        <v>146.96</v>
      </c>
      <c r="P320" s="19">
        <v>1450</v>
      </c>
      <c r="Q320" s="19">
        <v>0.86627600000000005</v>
      </c>
      <c r="R320" s="496">
        <v>650458.11210799997</v>
      </c>
      <c r="S320" s="496"/>
      <c r="T320" s="49">
        <v>45789</v>
      </c>
      <c r="U320" s="497" t="s">
        <v>535</v>
      </c>
      <c r="V320" s="51" t="s">
        <v>61</v>
      </c>
      <c r="W320" s="139"/>
      <c r="X320" s="139"/>
      <c r="Y320" s="139"/>
      <c r="Z320" s="511">
        <v>45798</v>
      </c>
    </row>
    <row r="321" spans="2:26" ht="31" x14ac:dyDescent="0.35">
      <c r="B321" s="44"/>
      <c r="C321" s="48" t="s">
        <v>502</v>
      </c>
      <c r="D321" s="44" t="s">
        <v>77</v>
      </c>
      <c r="E321" s="44" t="s">
        <v>74</v>
      </c>
      <c r="F321" s="44" t="s">
        <v>279</v>
      </c>
      <c r="G321" s="44" t="s">
        <v>878</v>
      </c>
      <c r="H321" s="44" t="s">
        <v>901</v>
      </c>
      <c r="I321" s="44"/>
      <c r="J321" s="19">
        <f>M321*8</f>
        <v>251.2</v>
      </c>
      <c r="K321" s="19">
        <f>N321*4.4</f>
        <v>12.716000000000001</v>
      </c>
      <c r="L321" s="19">
        <f>SUBTOTAL(9,J321:K321)</f>
        <v>263.916</v>
      </c>
      <c r="M321" s="19">
        <v>31.4</v>
      </c>
      <c r="N321" s="19">
        <v>2.89</v>
      </c>
      <c r="O321" s="19">
        <v>164.7</v>
      </c>
      <c r="P321" s="19">
        <v>1802</v>
      </c>
      <c r="Q321" s="19">
        <v>0.86627600000000005</v>
      </c>
      <c r="R321" s="496">
        <v>752440.09410799993</v>
      </c>
      <c r="S321" s="496"/>
      <c r="T321" s="49">
        <v>45791</v>
      </c>
      <c r="U321" s="497" t="s">
        <v>535</v>
      </c>
      <c r="V321" s="51" t="s">
        <v>61</v>
      </c>
      <c r="W321" s="139"/>
      <c r="X321" s="139"/>
      <c r="Y321" s="139"/>
      <c r="Z321" s="511">
        <v>45807</v>
      </c>
    </row>
    <row r="322" spans="2:26" ht="15.5" x14ac:dyDescent="0.35">
      <c r="B322" s="44"/>
      <c r="C322" s="48" t="s">
        <v>490</v>
      </c>
      <c r="D322" s="44" t="s">
        <v>65</v>
      </c>
      <c r="E322" s="44" t="s">
        <v>74</v>
      </c>
      <c r="F322" s="44" t="s">
        <v>279</v>
      </c>
      <c r="G322" s="44" t="s">
        <v>878</v>
      </c>
      <c r="H322" s="44" t="s">
        <v>901</v>
      </c>
      <c r="I322" s="44"/>
      <c r="J322" s="19">
        <v>221</v>
      </c>
      <c r="K322" s="19">
        <v>12</v>
      </c>
      <c r="L322" s="19">
        <v>233</v>
      </c>
      <c r="M322" s="19">
        <v>27.61</v>
      </c>
      <c r="N322" s="19">
        <v>2.61</v>
      </c>
      <c r="O322" s="19">
        <v>146.96</v>
      </c>
      <c r="P322" s="19">
        <v>1450</v>
      </c>
      <c r="Q322" s="19">
        <v>0.86627600000000005</v>
      </c>
      <c r="R322" s="496">
        <v>650458.11210799997</v>
      </c>
      <c r="S322" s="496"/>
      <c r="T322" s="49">
        <v>45789</v>
      </c>
      <c r="U322" s="50" t="s">
        <v>360</v>
      </c>
      <c r="V322" s="51" t="s">
        <v>61</v>
      </c>
      <c r="W322" s="144"/>
      <c r="X322" s="139"/>
      <c r="Y322" s="139"/>
      <c r="Z322" s="511">
        <v>45800</v>
      </c>
    </row>
    <row r="323" spans="2:26" ht="15.5" x14ac:dyDescent="0.35">
      <c r="B323" s="44"/>
      <c r="C323" s="48" t="s">
        <v>510</v>
      </c>
      <c r="D323" s="44" t="s">
        <v>126</v>
      </c>
      <c r="E323" s="44" t="s">
        <v>74</v>
      </c>
      <c r="F323" s="44" t="s">
        <v>279</v>
      </c>
      <c r="G323" s="44" t="s">
        <v>878</v>
      </c>
      <c r="H323" s="44" t="s">
        <v>901</v>
      </c>
      <c r="I323" s="44"/>
      <c r="J323" s="19">
        <v>562</v>
      </c>
      <c r="K323" s="19">
        <v>26</v>
      </c>
      <c r="L323" s="19">
        <v>588</v>
      </c>
      <c r="M323" s="19">
        <v>70.22</v>
      </c>
      <c r="N323" s="19">
        <v>5.81</v>
      </c>
      <c r="O323" s="19">
        <v>352.73</v>
      </c>
      <c r="P323" s="19">
        <v>3400</v>
      </c>
      <c r="Q323" s="19">
        <v>1.7680549999999999</v>
      </c>
      <c r="R323" s="496">
        <v>1595805.5120649999</v>
      </c>
      <c r="S323" s="496"/>
      <c r="T323" s="49">
        <v>45822</v>
      </c>
      <c r="U323" s="50" t="s">
        <v>360</v>
      </c>
      <c r="V323" s="51" t="s">
        <v>61</v>
      </c>
      <c r="W323" s="144"/>
      <c r="X323" s="139"/>
      <c r="Y323" s="139"/>
      <c r="Z323" s="511">
        <v>45813</v>
      </c>
    </row>
    <row r="324" spans="2:26" ht="31" x14ac:dyDescent="0.35">
      <c r="B324" s="44"/>
      <c r="C324" s="48" t="s">
        <v>428</v>
      </c>
      <c r="D324" s="44" t="s">
        <v>79</v>
      </c>
      <c r="E324" s="44" t="s">
        <v>74</v>
      </c>
      <c r="F324" s="500" t="s">
        <v>279</v>
      </c>
      <c r="G324" s="44" t="s">
        <v>878</v>
      </c>
      <c r="H324" s="44" t="s">
        <v>901</v>
      </c>
      <c r="I324" s="44" t="s">
        <v>878</v>
      </c>
      <c r="J324" s="19">
        <v>221</v>
      </c>
      <c r="K324" s="19">
        <v>12</v>
      </c>
      <c r="L324" s="19">
        <v>233</v>
      </c>
      <c r="M324" s="19">
        <v>27.61</v>
      </c>
      <c r="N324" s="19">
        <v>2.61</v>
      </c>
      <c r="O324" s="19">
        <v>146.96</v>
      </c>
      <c r="P324" s="19">
        <v>1450</v>
      </c>
      <c r="Q324" s="19">
        <v>0.86627600000000005</v>
      </c>
      <c r="R324" s="496">
        <v>650458.11210799997</v>
      </c>
      <c r="S324" s="496"/>
      <c r="T324" s="499" t="s">
        <v>415</v>
      </c>
      <c r="U324" s="50" t="s">
        <v>537</v>
      </c>
      <c r="V324" s="18" t="s">
        <v>61</v>
      </c>
      <c r="W324" s="58"/>
      <c r="X324" s="58"/>
      <c r="Y324" s="58"/>
      <c r="Z324" s="511">
        <v>45773</v>
      </c>
    </row>
    <row r="325" spans="2:26" ht="31" x14ac:dyDescent="0.35">
      <c r="B325" s="44"/>
      <c r="C325" s="48" t="s">
        <v>423</v>
      </c>
      <c r="D325" s="44" t="s">
        <v>77</v>
      </c>
      <c r="E325" s="44" t="s">
        <v>74</v>
      </c>
      <c r="F325" s="500" t="s">
        <v>279</v>
      </c>
      <c r="G325" s="44" t="s">
        <v>878</v>
      </c>
      <c r="H325" s="44" t="s">
        <v>901</v>
      </c>
      <c r="I325" s="44"/>
      <c r="J325" s="19">
        <f>M325*8</f>
        <v>251.2</v>
      </c>
      <c r="K325" s="19">
        <f>N325*4.4</f>
        <v>12.716000000000001</v>
      </c>
      <c r="L325" s="19">
        <f>SUBTOTAL(9,J325:K325)</f>
        <v>263.916</v>
      </c>
      <c r="M325" s="19">
        <v>31.4</v>
      </c>
      <c r="N325" s="19">
        <v>2.89</v>
      </c>
      <c r="O325" s="19">
        <v>164.7</v>
      </c>
      <c r="P325" s="19">
        <v>1802</v>
      </c>
      <c r="Q325" s="19">
        <v>0.86627600000000005</v>
      </c>
      <c r="R325" s="496">
        <v>752440.09410799993</v>
      </c>
      <c r="S325" s="496"/>
      <c r="T325" s="499" t="s">
        <v>415</v>
      </c>
      <c r="U325" s="50" t="s">
        <v>537</v>
      </c>
      <c r="V325" s="51" t="s">
        <v>61</v>
      </c>
      <c r="W325" s="58"/>
      <c r="X325" s="58"/>
      <c r="Y325" s="58"/>
      <c r="Z325" s="511">
        <v>45767</v>
      </c>
    </row>
    <row r="326" spans="2:26" ht="31" x14ac:dyDescent="0.35">
      <c r="B326" s="507"/>
      <c r="C326" s="508" t="s">
        <v>424</v>
      </c>
      <c r="D326" s="507" t="s">
        <v>77</v>
      </c>
      <c r="E326" s="507" t="s">
        <v>101</v>
      </c>
      <c r="F326" s="623" t="s">
        <v>279</v>
      </c>
      <c r="G326" s="44" t="s">
        <v>878</v>
      </c>
      <c r="H326" s="44" t="s">
        <v>894</v>
      </c>
      <c r="I326" s="44" t="s">
        <v>878</v>
      </c>
      <c r="J326" s="19">
        <v>214</v>
      </c>
      <c r="K326" s="19">
        <v>12</v>
      </c>
      <c r="L326" s="19">
        <v>226</v>
      </c>
      <c r="M326" s="19">
        <v>26.74</v>
      </c>
      <c r="N326" s="19">
        <v>2.68</v>
      </c>
      <c r="O326" s="19">
        <v>219.54</v>
      </c>
      <c r="P326" s="19">
        <v>2473.94</v>
      </c>
      <c r="Q326" s="19">
        <v>0.86627600000000005</v>
      </c>
      <c r="R326" s="496">
        <v>705045.34674800001</v>
      </c>
      <c r="S326" s="625"/>
      <c r="T326" s="628" t="s">
        <v>415</v>
      </c>
      <c r="U326" s="509" t="s">
        <v>537</v>
      </c>
      <c r="V326" s="510" t="s">
        <v>61</v>
      </c>
      <c r="W326" s="58"/>
      <c r="X326" s="58"/>
      <c r="Y326" s="58"/>
      <c r="Z326" s="512">
        <v>45759</v>
      </c>
    </row>
    <row r="327" spans="2:26" ht="31" x14ac:dyDescent="0.35">
      <c r="B327" s="44"/>
      <c r="C327" s="48" t="s">
        <v>425</v>
      </c>
      <c r="D327" s="44" t="s">
        <v>77</v>
      </c>
      <c r="E327" s="44" t="s">
        <v>101</v>
      </c>
      <c r="F327" s="500" t="s">
        <v>279</v>
      </c>
      <c r="G327" s="44" t="s">
        <v>878</v>
      </c>
      <c r="H327" s="44" t="s">
        <v>894</v>
      </c>
      <c r="I327" s="44" t="s">
        <v>878</v>
      </c>
      <c r="J327" s="19">
        <v>214</v>
      </c>
      <c r="K327" s="19">
        <v>12</v>
      </c>
      <c r="L327" s="19">
        <v>226</v>
      </c>
      <c r="M327" s="19">
        <v>26.74</v>
      </c>
      <c r="N327" s="19">
        <v>2.68</v>
      </c>
      <c r="O327" s="19">
        <v>219.54</v>
      </c>
      <c r="P327" s="19">
        <v>2473.94</v>
      </c>
      <c r="Q327" s="19">
        <v>0.86627600000000005</v>
      </c>
      <c r="R327" s="496">
        <v>705045.34674800001</v>
      </c>
      <c r="S327" s="496"/>
      <c r="T327" s="499" t="s">
        <v>415</v>
      </c>
      <c r="U327" s="50" t="s">
        <v>537</v>
      </c>
      <c r="V327" s="51" t="s">
        <v>61</v>
      </c>
      <c r="W327" s="139"/>
      <c r="X327" s="139"/>
      <c r="Y327" s="139"/>
      <c r="Z327" s="511">
        <v>45763</v>
      </c>
    </row>
    <row r="328" spans="2:26" ht="15.5" x14ac:dyDescent="0.35">
      <c r="B328" s="44">
        <v>19</v>
      </c>
      <c r="C328" s="48" t="s">
        <v>516</v>
      </c>
      <c r="D328" s="44" t="s">
        <v>475</v>
      </c>
      <c r="E328" s="44" t="s">
        <v>101</v>
      </c>
      <c r="F328" s="44" t="s">
        <v>279</v>
      </c>
      <c r="G328" s="44" t="s">
        <v>878</v>
      </c>
      <c r="H328" s="44" t="s">
        <v>894</v>
      </c>
      <c r="I328" s="44"/>
      <c r="J328" s="19">
        <f>M328*8</f>
        <v>605.28</v>
      </c>
      <c r="K328" s="19">
        <f>N328*4.4</f>
        <v>27.984000000000005</v>
      </c>
      <c r="L328" s="19">
        <f>SUBTOTAL(9,J328:K328)</f>
        <v>633.26400000000001</v>
      </c>
      <c r="M328" s="19">
        <v>75.66</v>
      </c>
      <c r="N328" s="19">
        <v>6.36</v>
      </c>
      <c r="O328" s="19">
        <v>493.97</v>
      </c>
      <c r="P328" s="19">
        <v>5327.42</v>
      </c>
      <c r="Q328" s="19">
        <v>2.348757</v>
      </c>
      <c r="R328" s="496">
        <v>1817219.908731</v>
      </c>
      <c r="S328" s="496"/>
      <c r="T328" s="49">
        <v>45822</v>
      </c>
      <c r="U328" s="50" t="s">
        <v>94</v>
      </c>
      <c r="V328" s="51" t="s">
        <v>61</v>
      </c>
      <c r="W328" s="139"/>
      <c r="X328" s="139"/>
      <c r="Y328" s="139"/>
      <c r="Z328" s="511">
        <v>45821</v>
      </c>
    </row>
    <row r="329" spans="2:26" ht="15.5" x14ac:dyDescent="0.35">
      <c r="B329" s="44">
        <v>18</v>
      </c>
      <c r="C329" s="48" t="s">
        <v>508</v>
      </c>
      <c r="D329" s="44" t="s">
        <v>79</v>
      </c>
      <c r="E329" s="44" t="s">
        <v>101</v>
      </c>
      <c r="F329" s="44" t="s">
        <v>279</v>
      </c>
      <c r="G329" s="44" t="s">
        <v>878</v>
      </c>
      <c r="H329" s="44" t="s">
        <v>894</v>
      </c>
      <c r="I329" s="44"/>
      <c r="J329" s="19">
        <v>193</v>
      </c>
      <c r="K329" s="19">
        <v>11</v>
      </c>
      <c r="L329" s="19">
        <v>204</v>
      </c>
      <c r="M329" s="19">
        <v>24.04</v>
      </c>
      <c r="N329" s="19">
        <v>2.4500000000000002</v>
      </c>
      <c r="O329" s="19">
        <v>194.78</v>
      </c>
      <c r="P329" s="19">
        <v>1979.14</v>
      </c>
      <c r="Q329" s="19">
        <v>0.86627600000000005</v>
      </c>
      <c r="R329" s="496">
        <v>608271.66794800002</v>
      </c>
      <c r="S329" s="496"/>
      <c r="T329" s="49">
        <v>45822</v>
      </c>
      <c r="U329" s="50" t="s">
        <v>94</v>
      </c>
      <c r="V329" s="51" t="s">
        <v>61</v>
      </c>
      <c r="W329" s="139"/>
      <c r="X329" s="139"/>
      <c r="Y329" s="139"/>
      <c r="Z329" s="511">
        <v>45812</v>
      </c>
    </row>
    <row r="330" spans="2:26" ht="15.5" x14ac:dyDescent="0.35">
      <c r="B330" s="44">
        <v>20</v>
      </c>
      <c r="C330" s="48" t="s">
        <v>518</v>
      </c>
      <c r="D330" s="44" t="s">
        <v>65</v>
      </c>
      <c r="E330" s="44" t="s">
        <v>74</v>
      </c>
      <c r="F330" s="44" t="s">
        <v>279</v>
      </c>
      <c r="G330" s="44" t="s">
        <v>878</v>
      </c>
      <c r="H330" s="44" t="s">
        <v>901</v>
      </c>
      <c r="I330" s="44"/>
      <c r="J330" s="19">
        <v>221</v>
      </c>
      <c r="K330" s="19">
        <v>12</v>
      </c>
      <c r="L330" s="19">
        <v>233</v>
      </c>
      <c r="M330" s="19">
        <v>27.61</v>
      </c>
      <c r="N330" s="19">
        <v>2.61</v>
      </c>
      <c r="O330" s="19">
        <v>146.96</v>
      </c>
      <c r="P330" s="19">
        <v>1450</v>
      </c>
      <c r="Q330" s="19">
        <v>0.86627600000000005</v>
      </c>
      <c r="R330" s="496">
        <v>650458.11210799997</v>
      </c>
      <c r="S330" s="496"/>
      <c r="T330" s="49">
        <v>45822</v>
      </c>
      <c r="U330" s="50" t="s">
        <v>94</v>
      </c>
      <c r="V330" s="51" t="s">
        <v>61</v>
      </c>
      <c r="W330" s="139"/>
      <c r="X330" s="139"/>
      <c r="Y330" s="139"/>
      <c r="Z330" s="511">
        <v>45836</v>
      </c>
    </row>
    <row r="331" spans="2:26" ht="31" x14ac:dyDescent="0.35">
      <c r="B331" s="44"/>
      <c r="C331" s="48" t="s">
        <v>476</v>
      </c>
      <c r="D331" s="44" t="s">
        <v>65</v>
      </c>
      <c r="E331" s="44" t="s">
        <v>74</v>
      </c>
      <c r="F331" s="44" t="s">
        <v>279</v>
      </c>
      <c r="G331" s="44" t="s">
        <v>878</v>
      </c>
      <c r="H331" s="44" t="s">
        <v>901</v>
      </c>
      <c r="I331" s="44" t="s">
        <v>878</v>
      </c>
      <c r="J331" s="19">
        <v>221</v>
      </c>
      <c r="K331" s="19">
        <v>12</v>
      </c>
      <c r="L331" s="19">
        <v>233</v>
      </c>
      <c r="M331" s="19">
        <v>27.61</v>
      </c>
      <c r="N331" s="19">
        <v>2.61</v>
      </c>
      <c r="O331" s="19">
        <v>146.96</v>
      </c>
      <c r="P331" s="19">
        <v>1450</v>
      </c>
      <c r="Q331" s="19">
        <v>0.86627600000000005</v>
      </c>
      <c r="R331" s="496">
        <v>650458.11210799997</v>
      </c>
      <c r="S331" s="496"/>
      <c r="T331" s="49">
        <v>45781</v>
      </c>
      <c r="U331" s="50" t="s">
        <v>537</v>
      </c>
      <c r="V331" s="18" t="s">
        <v>61</v>
      </c>
      <c r="W331" s="139"/>
      <c r="X331" s="139"/>
      <c r="Y331" s="139"/>
      <c r="Z331" s="511">
        <v>45787</v>
      </c>
    </row>
    <row r="332" spans="2:26" ht="15.5" x14ac:dyDescent="0.35">
      <c r="B332" s="44">
        <v>17</v>
      </c>
      <c r="C332" s="48" t="s">
        <v>491</v>
      </c>
      <c r="D332" s="44" t="s">
        <v>79</v>
      </c>
      <c r="E332" s="44" t="s">
        <v>74</v>
      </c>
      <c r="F332" s="44" t="s">
        <v>279</v>
      </c>
      <c r="G332" s="44" t="s">
        <v>878</v>
      </c>
      <c r="H332" s="44" t="s">
        <v>901</v>
      </c>
      <c r="I332" s="44"/>
      <c r="J332" s="19">
        <v>221</v>
      </c>
      <c r="K332" s="19">
        <v>12</v>
      </c>
      <c r="L332" s="19">
        <v>233</v>
      </c>
      <c r="M332" s="19">
        <v>27.61</v>
      </c>
      <c r="N332" s="19">
        <v>2.61</v>
      </c>
      <c r="O332" s="19">
        <v>146.96</v>
      </c>
      <c r="P332" s="19">
        <v>1450</v>
      </c>
      <c r="Q332" s="19">
        <v>0.86627600000000005</v>
      </c>
      <c r="R332" s="496">
        <v>650458.11210799997</v>
      </c>
      <c r="S332" s="496"/>
      <c r="T332" s="49">
        <v>45789</v>
      </c>
      <c r="U332" s="50" t="s">
        <v>94</v>
      </c>
      <c r="V332" s="51" t="s">
        <v>61</v>
      </c>
      <c r="W332" s="139"/>
      <c r="X332" s="139"/>
      <c r="Y332" s="139"/>
      <c r="Z332" s="511">
        <v>45800</v>
      </c>
    </row>
    <row r="333" spans="2:26" ht="15.5" x14ac:dyDescent="0.35">
      <c r="B333" s="44">
        <v>16</v>
      </c>
      <c r="C333" s="48" t="s">
        <v>499</v>
      </c>
      <c r="D333" s="44" t="s">
        <v>79</v>
      </c>
      <c r="E333" s="44" t="s">
        <v>101</v>
      </c>
      <c r="F333" s="44" t="s">
        <v>279</v>
      </c>
      <c r="G333" s="44" t="s">
        <v>878</v>
      </c>
      <c r="H333" s="44" t="s">
        <v>894</v>
      </c>
      <c r="I333" s="44"/>
      <c r="J333" s="19">
        <v>193</v>
      </c>
      <c r="K333" s="19">
        <v>11</v>
      </c>
      <c r="L333" s="19">
        <v>204</v>
      </c>
      <c r="M333" s="19">
        <v>24.04</v>
      </c>
      <c r="N333" s="19">
        <v>2.4500000000000002</v>
      </c>
      <c r="O333" s="19">
        <v>194.78</v>
      </c>
      <c r="P333" s="19">
        <v>1979.14</v>
      </c>
      <c r="Q333" s="19">
        <v>0.86627600000000005</v>
      </c>
      <c r="R333" s="496">
        <v>608271.66794800002</v>
      </c>
      <c r="S333" s="496"/>
      <c r="T333" s="49">
        <v>45790</v>
      </c>
      <c r="U333" s="50" t="s">
        <v>94</v>
      </c>
      <c r="V333" s="51" t="s">
        <v>61</v>
      </c>
      <c r="W333" s="139"/>
      <c r="X333" s="139"/>
      <c r="Y333" s="139"/>
      <c r="Z333" s="511">
        <v>45806</v>
      </c>
    </row>
    <row r="334" spans="2:26" ht="25" customHeight="1" x14ac:dyDescent="0.35">
      <c r="B334" s="43"/>
      <c r="C334" s="552" t="s">
        <v>727</v>
      </c>
      <c r="D334" s="43" t="s">
        <v>126</v>
      </c>
      <c r="E334" s="43" t="s">
        <v>91</v>
      </c>
      <c r="F334" s="44" t="s">
        <v>279</v>
      </c>
      <c r="G334" s="43" t="s">
        <v>878</v>
      </c>
      <c r="H334" s="43" t="s">
        <v>894</v>
      </c>
      <c r="I334" s="43"/>
      <c r="J334" s="45"/>
      <c r="K334" s="45"/>
      <c r="L334" s="45"/>
      <c r="M334" s="45"/>
      <c r="N334" s="45"/>
      <c r="O334" s="45"/>
      <c r="P334" s="45"/>
      <c r="Q334" s="45"/>
      <c r="R334" s="515"/>
      <c r="S334" s="515"/>
      <c r="T334" s="49">
        <v>46036</v>
      </c>
      <c r="U334" s="50" t="s">
        <v>94</v>
      </c>
      <c r="V334" s="51" t="s">
        <v>61</v>
      </c>
      <c r="W334" s="58"/>
      <c r="X334" s="58"/>
      <c r="Y334" s="58"/>
      <c r="Z334" s="139">
        <v>46044</v>
      </c>
    </row>
    <row r="335" spans="2:26" ht="25" customHeight="1" x14ac:dyDescent="0.35">
      <c r="B335" s="43"/>
      <c r="C335" s="552" t="s">
        <v>728</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15"/>
      <c r="S335" s="515"/>
      <c r="T335" s="49">
        <v>46005</v>
      </c>
      <c r="U335" s="50" t="s">
        <v>94</v>
      </c>
      <c r="V335" s="51" t="s">
        <v>61</v>
      </c>
      <c r="W335" s="58"/>
      <c r="X335" s="58"/>
      <c r="Y335" s="58"/>
      <c r="Z335" s="139">
        <v>46021</v>
      </c>
    </row>
    <row r="336" spans="2:26" ht="25" customHeight="1" x14ac:dyDescent="0.35">
      <c r="B336" s="43"/>
      <c r="C336" s="48" t="s">
        <v>729</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15"/>
      <c r="S336" s="515"/>
      <c r="T336" s="49">
        <v>46005</v>
      </c>
      <c r="U336" s="50" t="s">
        <v>94</v>
      </c>
      <c r="V336" s="51" t="s">
        <v>61</v>
      </c>
      <c r="W336" s="58"/>
      <c r="X336" s="58"/>
      <c r="Y336" s="58"/>
      <c r="Z336" s="139">
        <v>46006</v>
      </c>
    </row>
    <row r="337" spans="2:26" ht="25" customHeight="1" x14ac:dyDescent="0.35">
      <c r="B337" s="43">
        <v>24</v>
      </c>
      <c r="C337" s="48" t="s">
        <v>730</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9">
        <v>45987</v>
      </c>
    </row>
    <row r="338" spans="2:26" ht="25" customHeight="1" x14ac:dyDescent="0.35">
      <c r="B338" s="44"/>
      <c r="C338" s="48" t="s">
        <v>447</v>
      </c>
      <c r="D338" s="44" t="s">
        <v>65</v>
      </c>
      <c r="E338" s="44" t="s">
        <v>74</v>
      </c>
      <c r="F338" s="44" t="s">
        <v>279</v>
      </c>
      <c r="G338" s="44" t="s">
        <v>878</v>
      </c>
      <c r="H338" s="44" t="s">
        <v>901</v>
      </c>
      <c r="I338" s="44" t="s">
        <v>878</v>
      </c>
      <c r="J338" s="19">
        <v>221</v>
      </c>
      <c r="K338" s="19">
        <v>12</v>
      </c>
      <c r="L338" s="19">
        <v>233</v>
      </c>
      <c r="M338" s="19">
        <v>27.61</v>
      </c>
      <c r="N338" s="19">
        <v>2.61</v>
      </c>
      <c r="O338" s="19">
        <v>146.96</v>
      </c>
      <c r="P338" s="19">
        <v>1450</v>
      </c>
      <c r="Q338" s="19">
        <v>0.86627600000000005</v>
      </c>
      <c r="R338" s="496">
        <v>650458.11210799997</v>
      </c>
      <c r="S338" s="496"/>
      <c r="T338" s="499" t="s">
        <v>415</v>
      </c>
      <c r="U338" s="50" t="s">
        <v>449</v>
      </c>
      <c r="V338" s="51" t="s">
        <v>61</v>
      </c>
      <c r="W338" s="58"/>
      <c r="X338" s="58"/>
      <c r="Y338" s="58"/>
      <c r="Z338" s="511">
        <v>45773</v>
      </c>
    </row>
    <row r="339" spans="2:26" ht="25" customHeight="1" x14ac:dyDescent="0.35">
      <c r="B339" s="44"/>
      <c r="C339" s="48" t="s">
        <v>448</v>
      </c>
      <c r="D339" s="44" t="s">
        <v>79</v>
      </c>
      <c r="E339" s="44" t="s">
        <v>74</v>
      </c>
      <c r="F339" s="44" t="s">
        <v>279</v>
      </c>
      <c r="G339" s="44" t="s">
        <v>878</v>
      </c>
      <c r="H339" s="44" t="s">
        <v>901</v>
      </c>
      <c r="I339" s="44" t="s">
        <v>878</v>
      </c>
      <c r="J339" s="19">
        <v>221</v>
      </c>
      <c r="K339" s="19">
        <v>12</v>
      </c>
      <c r="L339" s="19">
        <v>233</v>
      </c>
      <c r="M339" s="19">
        <v>27.61</v>
      </c>
      <c r="N339" s="19">
        <v>2.61</v>
      </c>
      <c r="O339" s="19">
        <v>146.96</v>
      </c>
      <c r="P339" s="19">
        <v>1450</v>
      </c>
      <c r="Q339" s="19">
        <v>0.86627600000000005</v>
      </c>
      <c r="R339" s="496">
        <v>650458.11210799997</v>
      </c>
      <c r="S339" s="496"/>
      <c r="T339" s="499" t="s">
        <v>415</v>
      </c>
      <c r="U339" s="50" t="s">
        <v>449</v>
      </c>
      <c r="V339" s="51" t="s">
        <v>61</v>
      </c>
      <c r="W339" s="58"/>
      <c r="X339" s="58"/>
      <c r="Y339" s="58"/>
      <c r="Z339" s="511">
        <v>45771</v>
      </c>
    </row>
    <row r="340" spans="2:26" ht="25" customHeight="1" x14ac:dyDescent="0.35">
      <c r="B340" s="44"/>
      <c r="C340" s="48" t="s">
        <v>466</v>
      </c>
      <c r="D340" s="44" t="s">
        <v>475</v>
      </c>
      <c r="E340" s="44" t="s">
        <v>74</v>
      </c>
      <c r="F340" s="44" t="s">
        <v>279</v>
      </c>
      <c r="G340" s="44" t="s">
        <v>878</v>
      </c>
      <c r="H340" s="44" t="s">
        <v>901</v>
      </c>
      <c r="I340" s="44" t="s">
        <v>878</v>
      </c>
      <c r="J340" s="19">
        <f>M340*8</f>
        <v>614.16</v>
      </c>
      <c r="K340" s="19">
        <f>N340*4.4</f>
        <v>27.984000000000005</v>
      </c>
      <c r="L340" s="19">
        <f>SUM(J340:K340)</f>
        <v>642.14400000000001</v>
      </c>
      <c r="M340" s="19">
        <v>76.77</v>
      </c>
      <c r="N340" s="19">
        <v>6.36</v>
      </c>
      <c r="O340" s="19">
        <v>388.74</v>
      </c>
      <c r="P340" s="19">
        <v>3855</v>
      </c>
      <c r="Q340" s="19">
        <v>2.348757</v>
      </c>
      <c r="R340" s="496">
        <v>1765261</v>
      </c>
      <c r="S340" s="496"/>
      <c r="T340" s="49">
        <v>45778</v>
      </c>
      <c r="U340" s="50" t="s">
        <v>449</v>
      </c>
      <c r="V340" s="18" t="s">
        <v>61</v>
      </c>
      <c r="W340" s="58"/>
      <c r="X340" s="58"/>
      <c r="Y340" s="58"/>
      <c r="Z340" s="511">
        <v>45781</v>
      </c>
    </row>
    <row r="341" spans="2:26" ht="25" customHeight="1" x14ac:dyDescent="0.35">
      <c r="B341" s="44"/>
      <c r="C341" s="48" t="s">
        <v>459</v>
      </c>
      <c r="D341" s="44" t="s">
        <v>77</v>
      </c>
      <c r="E341" s="44" t="s">
        <v>74</v>
      </c>
      <c r="F341" s="44" t="s">
        <v>279</v>
      </c>
      <c r="G341" s="44" t="s">
        <v>878</v>
      </c>
      <c r="H341" s="44" t="s">
        <v>901</v>
      </c>
      <c r="I341" s="44" t="s">
        <v>878</v>
      </c>
      <c r="J341" s="19">
        <f>M341*8</f>
        <v>251.2</v>
      </c>
      <c r="K341" s="19">
        <f>N341*4.4</f>
        <v>12.716000000000001</v>
      </c>
      <c r="L341" s="19">
        <f>SUBTOTAL(9,J341:K341)</f>
        <v>263.916</v>
      </c>
      <c r="M341" s="19">
        <v>31.4</v>
      </c>
      <c r="N341" s="19">
        <v>2.89</v>
      </c>
      <c r="O341" s="19">
        <v>164.7</v>
      </c>
      <c r="P341" s="19">
        <v>1802</v>
      </c>
      <c r="Q341" s="19">
        <v>0.86627600000000005</v>
      </c>
      <c r="R341" s="496">
        <v>752440.09410799993</v>
      </c>
      <c r="S341" s="496"/>
      <c r="T341" s="499" t="s">
        <v>415</v>
      </c>
      <c r="U341" s="50" t="s">
        <v>449</v>
      </c>
      <c r="V341" s="51" t="s">
        <v>61</v>
      </c>
      <c r="W341" s="58"/>
      <c r="X341" s="58"/>
      <c r="Y341" s="58"/>
      <c r="Z341" s="511">
        <v>45777</v>
      </c>
    </row>
    <row r="342" spans="2:26" ht="25" customHeight="1" x14ac:dyDescent="0.35">
      <c r="B342" s="44"/>
      <c r="C342" s="48" t="s">
        <v>460</v>
      </c>
      <c r="D342" s="44" t="s">
        <v>77</v>
      </c>
      <c r="E342" s="44" t="s">
        <v>74</v>
      </c>
      <c r="F342" s="44" t="s">
        <v>279</v>
      </c>
      <c r="G342" s="44" t="s">
        <v>878</v>
      </c>
      <c r="H342" s="44" t="s">
        <v>901</v>
      </c>
      <c r="I342" s="44" t="s">
        <v>878</v>
      </c>
      <c r="J342" s="19">
        <f>M342*8</f>
        <v>251.2</v>
      </c>
      <c r="K342" s="19">
        <f>N342*4.4</f>
        <v>12.716000000000001</v>
      </c>
      <c r="L342" s="19">
        <f>SUBTOTAL(9,J342:K342)</f>
        <v>263.916</v>
      </c>
      <c r="M342" s="19">
        <v>31.4</v>
      </c>
      <c r="N342" s="19">
        <v>2.89</v>
      </c>
      <c r="O342" s="19">
        <v>164.7</v>
      </c>
      <c r="P342" s="19">
        <v>1802</v>
      </c>
      <c r="Q342" s="19">
        <v>0.86627600000000005</v>
      </c>
      <c r="R342" s="496">
        <v>752440.09410799993</v>
      </c>
      <c r="S342" s="496"/>
      <c r="T342" s="49">
        <v>45780</v>
      </c>
      <c r="U342" s="50" t="s">
        <v>449</v>
      </c>
      <c r="V342" s="51" t="s">
        <v>61</v>
      </c>
      <c r="W342" s="58"/>
      <c r="X342" s="58"/>
      <c r="Y342" s="58"/>
      <c r="Z342" s="511">
        <v>45783</v>
      </c>
    </row>
    <row r="343" spans="2:26" ht="25" customHeight="1" x14ac:dyDescent="0.35">
      <c r="B343" s="44"/>
      <c r="C343" s="48" t="s">
        <v>477</v>
      </c>
      <c r="D343" s="44" t="s">
        <v>65</v>
      </c>
      <c r="E343" s="44" t="s">
        <v>101</v>
      </c>
      <c r="F343" s="44" t="s">
        <v>279</v>
      </c>
      <c r="G343" s="44" t="s">
        <v>878</v>
      </c>
      <c r="H343" s="44" t="s">
        <v>894</v>
      </c>
      <c r="I343" s="44"/>
      <c r="J343" s="19">
        <v>193</v>
      </c>
      <c r="K343" s="19">
        <v>11</v>
      </c>
      <c r="L343" s="19">
        <v>204</v>
      </c>
      <c r="M343" s="19">
        <v>24.04</v>
      </c>
      <c r="N343" s="19">
        <v>2.4500000000000002</v>
      </c>
      <c r="O343" s="19">
        <v>194.78</v>
      </c>
      <c r="P343" s="19">
        <v>1979.14</v>
      </c>
      <c r="Q343" s="19">
        <v>0.86627600000000005</v>
      </c>
      <c r="R343" s="496">
        <v>608271.66794800002</v>
      </c>
      <c r="S343" s="496"/>
      <c r="T343" s="49">
        <v>45781</v>
      </c>
      <c r="U343" s="50" t="s">
        <v>449</v>
      </c>
      <c r="V343" s="18" t="s">
        <v>61</v>
      </c>
      <c r="W343" s="58"/>
      <c r="X343" s="58"/>
      <c r="Y343" s="58"/>
      <c r="Z343" s="511">
        <v>45787</v>
      </c>
    </row>
    <row r="344" spans="2:26" ht="25" customHeight="1" x14ac:dyDescent="0.35">
      <c r="B344" s="44"/>
      <c r="C344" s="48" t="s">
        <v>481</v>
      </c>
      <c r="D344" s="44" t="s">
        <v>126</v>
      </c>
      <c r="E344" s="44" t="s">
        <v>74</v>
      </c>
      <c r="F344" s="44" t="s">
        <v>279</v>
      </c>
      <c r="G344" s="44" t="s">
        <v>878</v>
      </c>
      <c r="H344" s="44" t="s">
        <v>901</v>
      </c>
      <c r="I344" s="44" t="s">
        <v>878</v>
      </c>
      <c r="J344" s="19">
        <v>562</v>
      </c>
      <c r="K344" s="19">
        <v>26</v>
      </c>
      <c r="L344" s="19">
        <v>588</v>
      </c>
      <c r="M344" s="19">
        <v>70.22</v>
      </c>
      <c r="N344" s="19">
        <v>5.81</v>
      </c>
      <c r="O344" s="19">
        <v>352.73</v>
      </c>
      <c r="P344" s="19">
        <v>3400</v>
      </c>
      <c r="Q344" s="19">
        <v>1.7680549999999999</v>
      </c>
      <c r="R344" s="496">
        <v>1595805.5120649999</v>
      </c>
      <c r="S344" s="496"/>
      <c r="T344" s="49">
        <v>45787</v>
      </c>
      <c r="U344" s="50" t="s">
        <v>449</v>
      </c>
      <c r="V344" s="51" t="s">
        <v>61</v>
      </c>
      <c r="W344" s="58"/>
      <c r="X344" s="58"/>
      <c r="Y344" s="58"/>
      <c r="Z344" s="511">
        <v>46157</v>
      </c>
    </row>
    <row r="345" spans="2:26" ht="25" customHeight="1" x14ac:dyDescent="0.35">
      <c r="B345" s="44"/>
      <c r="C345" s="48" t="s">
        <v>484</v>
      </c>
      <c r="D345" s="44" t="s">
        <v>77</v>
      </c>
      <c r="E345" s="44" t="s">
        <v>74</v>
      </c>
      <c r="F345" s="44" t="s">
        <v>279</v>
      </c>
      <c r="G345" s="44" t="s">
        <v>878</v>
      </c>
      <c r="H345" s="44" t="s">
        <v>901</v>
      </c>
      <c r="I345" s="44" t="s">
        <v>878</v>
      </c>
      <c r="J345" s="19">
        <f>M345*8</f>
        <v>251.2</v>
      </c>
      <c r="K345" s="19">
        <f>N345*4.4</f>
        <v>12.716000000000001</v>
      </c>
      <c r="L345" s="19">
        <f>SUBTOTAL(9,J345:K345)</f>
        <v>263.916</v>
      </c>
      <c r="M345" s="19">
        <v>31.4</v>
      </c>
      <c r="N345" s="19">
        <v>2.89</v>
      </c>
      <c r="O345" s="19">
        <v>164.7</v>
      </c>
      <c r="P345" s="19">
        <v>1802</v>
      </c>
      <c r="Q345" s="19">
        <v>0.86627600000000005</v>
      </c>
      <c r="R345" s="496">
        <v>752440.09410799993</v>
      </c>
      <c r="S345" s="496"/>
      <c r="T345" s="49">
        <v>45789</v>
      </c>
      <c r="U345" s="50" t="s">
        <v>449</v>
      </c>
      <c r="V345" s="51" t="s">
        <v>61</v>
      </c>
      <c r="W345" s="58"/>
      <c r="X345" s="58"/>
      <c r="Y345" s="58"/>
      <c r="Z345" s="511">
        <v>45794</v>
      </c>
    </row>
    <row r="346" spans="2:26" ht="25" customHeight="1" x14ac:dyDescent="0.35">
      <c r="B346" s="44"/>
      <c r="C346" s="48" t="s">
        <v>487</v>
      </c>
      <c r="D346" s="44" t="s">
        <v>65</v>
      </c>
      <c r="E346" s="44" t="s">
        <v>74</v>
      </c>
      <c r="F346" s="44" t="s">
        <v>279</v>
      </c>
      <c r="G346" s="44" t="s">
        <v>878</v>
      </c>
      <c r="H346" s="44" t="s">
        <v>901</v>
      </c>
      <c r="I346" s="44"/>
      <c r="J346" s="19">
        <v>221</v>
      </c>
      <c r="K346" s="19">
        <v>12</v>
      </c>
      <c r="L346" s="19">
        <v>233</v>
      </c>
      <c r="M346" s="19">
        <v>27.61</v>
      </c>
      <c r="N346" s="19">
        <v>2.61</v>
      </c>
      <c r="O346" s="19">
        <v>146.96</v>
      </c>
      <c r="P346" s="19">
        <v>1450</v>
      </c>
      <c r="Q346" s="19">
        <v>0.86627600000000005</v>
      </c>
      <c r="R346" s="496">
        <v>650458.11210799997</v>
      </c>
      <c r="S346" s="496"/>
      <c r="T346" s="49">
        <v>45789</v>
      </c>
      <c r="U346" s="50" t="s">
        <v>449</v>
      </c>
      <c r="V346" s="51" t="s">
        <v>61</v>
      </c>
      <c r="W346" s="58"/>
      <c r="X346" s="58"/>
      <c r="Y346" s="58"/>
      <c r="Z346" s="511">
        <v>45798</v>
      </c>
    </row>
    <row r="347" spans="2:26" ht="25" customHeight="1" x14ac:dyDescent="0.35">
      <c r="B347" s="507"/>
      <c r="C347" s="508" t="s">
        <v>492</v>
      </c>
      <c r="D347" s="507" t="s">
        <v>65</v>
      </c>
      <c r="E347" s="507" t="s">
        <v>101</v>
      </c>
      <c r="F347" s="507" t="s">
        <v>279</v>
      </c>
      <c r="G347" s="44" t="s">
        <v>878</v>
      </c>
      <c r="H347" s="44" t="s">
        <v>894</v>
      </c>
      <c r="I347" s="44"/>
      <c r="J347" s="19">
        <v>193</v>
      </c>
      <c r="K347" s="19">
        <v>11</v>
      </c>
      <c r="L347" s="19">
        <v>204</v>
      </c>
      <c r="M347" s="19">
        <v>24.04</v>
      </c>
      <c r="N347" s="19">
        <v>2.4500000000000002</v>
      </c>
      <c r="O347" s="19">
        <v>194.78</v>
      </c>
      <c r="P347" s="19">
        <v>1979.14</v>
      </c>
      <c r="Q347" s="19">
        <v>0.86627600000000005</v>
      </c>
      <c r="R347" s="496">
        <v>608271.66794800002</v>
      </c>
      <c r="S347" s="625"/>
      <c r="T347" s="213">
        <v>45789</v>
      </c>
      <c r="U347" s="509" t="s">
        <v>449</v>
      </c>
      <c r="V347" s="510" t="s">
        <v>61</v>
      </c>
      <c r="W347" s="58"/>
      <c r="X347" s="58"/>
      <c r="Y347" s="58"/>
      <c r="Z347" s="512">
        <v>45800</v>
      </c>
    </row>
    <row r="348" spans="2:26" ht="28.5" customHeight="1" x14ac:dyDescent="0.35">
      <c r="B348" s="44"/>
      <c r="C348" s="48" t="s">
        <v>497</v>
      </c>
      <c r="D348" s="44" t="s">
        <v>77</v>
      </c>
      <c r="E348" s="44" t="s">
        <v>101</v>
      </c>
      <c r="F348" s="44" t="s">
        <v>279</v>
      </c>
      <c r="G348" s="44" t="s">
        <v>878</v>
      </c>
      <c r="H348" s="44" t="s">
        <v>894</v>
      </c>
      <c r="I348" s="44"/>
      <c r="J348" s="19">
        <v>214</v>
      </c>
      <c r="K348" s="19">
        <v>12</v>
      </c>
      <c r="L348" s="19">
        <v>226</v>
      </c>
      <c r="M348" s="19">
        <v>26.74</v>
      </c>
      <c r="N348" s="19">
        <v>2.68</v>
      </c>
      <c r="O348" s="19">
        <v>219.54</v>
      </c>
      <c r="P348" s="19">
        <v>2473.94</v>
      </c>
      <c r="Q348" s="19">
        <v>0.86627600000000005</v>
      </c>
      <c r="R348" s="496">
        <v>705045.34674800001</v>
      </c>
      <c r="S348" s="496"/>
      <c r="T348" s="49">
        <v>45789</v>
      </c>
      <c r="U348" s="50" t="s">
        <v>449</v>
      </c>
      <c r="V348" s="51" t="s">
        <v>61</v>
      </c>
      <c r="W348" s="139"/>
      <c r="X348" s="139"/>
      <c r="Y348" s="139"/>
      <c r="Z348" s="511">
        <v>45804</v>
      </c>
    </row>
    <row r="349" spans="2:26" ht="15.5" x14ac:dyDescent="0.35">
      <c r="B349" s="44"/>
      <c r="C349" s="48" t="s">
        <v>500</v>
      </c>
      <c r="D349" s="44" t="s">
        <v>79</v>
      </c>
      <c r="E349" s="44" t="s">
        <v>101</v>
      </c>
      <c r="F349" s="44" t="s">
        <v>279</v>
      </c>
      <c r="G349" s="44" t="s">
        <v>878</v>
      </c>
      <c r="H349" s="44" t="s">
        <v>894</v>
      </c>
      <c r="I349" s="44"/>
      <c r="J349" s="19">
        <v>193</v>
      </c>
      <c r="K349" s="19">
        <v>11</v>
      </c>
      <c r="L349" s="19">
        <v>204</v>
      </c>
      <c r="M349" s="19">
        <v>24.04</v>
      </c>
      <c r="N349" s="19">
        <v>2.4500000000000002</v>
      </c>
      <c r="O349" s="19">
        <v>194.78</v>
      </c>
      <c r="P349" s="19">
        <v>1979.14</v>
      </c>
      <c r="Q349" s="19">
        <v>0.86627600000000005</v>
      </c>
      <c r="R349" s="496">
        <v>608271.66794800002</v>
      </c>
      <c r="S349" s="496"/>
      <c r="T349" s="49">
        <v>45789</v>
      </c>
      <c r="U349" s="50" t="s">
        <v>449</v>
      </c>
      <c r="V349" s="51" t="s">
        <v>61</v>
      </c>
      <c r="W349" s="139"/>
      <c r="X349" s="139"/>
      <c r="Y349" s="139"/>
      <c r="Z349" s="511">
        <v>45806</v>
      </c>
    </row>
    <row r="350" spans="2:26" ht="15.5" x14ac:dyDescent="0.35">
      <c r="B350" s="44"/>
      <c r="C350" s="48" t="s">
        <v>503</v>
      </c>
      <c r="D350" s="44" t="s">
        <v>79</v>
      </c>
      <c r="E350" s="44" t="s">
        <v>101</v>
      </c>
      <c r="F350" s="44" t="s">
        <v>279</v>
      </c>
      <c r="G350" s="44" t="s">
        <v>878</v>
      </c>
      <c r="H350" s="44" t="s">
        <v>894</v>
      </c>
      <c r="I350" s="44" t="s">
        <v>878</v>
      </c>
      <c r="J350" s="19">
        <v>193</v>
      </c>
      <c r="K350" s="19">
        <v>11</v>
      </c>
      <c r="L350" s="19">
        <v>204</v>
      </c>
      <c r="M350" s="19">
        <v>24.04</v>
      </c>
      <c r="N350" s="19">
        <v>2.4500000000000002</v>
      </c>
      <c r="O350" s="19">
        <v>194.78</v>
      </c>
      <c r="P350" s="19">
        <v>1979.14</v>
      </c>
      <c r="Q350" s="19">
        <v>0.86627600000000005</v>
      </c>
      <c r="R350" s="496">
        <v>608271.66794800002</v>
      </c>
      <c r="S350" s="496"/>
      <c r="T350" s="49">
        <v>45791</v>
      </c>
      <c r="U350" s="50" t="s">
        <v>449</v>
      </c>
      <c r="V350" s="51" t="s">
        <v>61</v>
      </c>
      <c r="W350" s="139"/>
      <c r="X350" s="139"/>
      <c r="Y350" s="139"/>
      <c r="Z350" s="511">
        <v>45808</v>
      </c>
    </row>
    <row r="351" spans="2:26" ht="15.5" x14ac:dyDescent="0.35">
      <c r="B351" s="44"/>
      <c r="C351" s="48" t="s">
        <v>507</v>
      </c>
      <c r="D351" s="44" t="s">
        <v>65</v>
      </c>
      <c r="E351" s="44" t="s">
        <v>101</v>
      </c>
      <c r="F351" s="44" t="s">
        <v>279</v>
      </c>
      <c r="G351" s="44" t="s">
        <v>878</v>
      </c>
      <c r="H351" s="44" t="s">
        <v>894</v>
      </c>
      <c r="I351" s="44" t="s">
        <v>878</v>
      </c>
      <c r="J351" s="19">
        <v>193</v>
      </c>
      <c r="K351" s="19">
        <v>11</v>
      </c>
      <c r="L351" s="19">
        <v>204</v>
      </c>
      <c r="M351" s="19">
        <v>24.04</v>
      </c>
      <c r="N351" s="19">
        <v>2.4500000000000002</v>
      </c>
      <c r="O351" s="19">
        <v>194.78</v>
      </c>
      <c r="P351" s="19">
        <v>1979.14</v>
      </c>
      <c r="Q351" s="19">
        <v>0.86627600000000005</v>
      </c>
      <c r="R351" s="496">
        <v>608271.66794800002</v>
      </c>
      <c r="S351" s="496"/>
      <c r="T351" s="49">
        <v>45822</v>
      </c>
      <c r="U351" s="50" t="s">
        <v>449</v>
      </c>
      <c r="V351" s="51" t="s">
        <v>61</v>
      </c>
      <c r="W351" s="139"/>
      <c r="X351" s="139"/>
      <c r="Y351" s="139"/>
      <c r="Z351" s="511">
        <v>45811</v>
      </c>
    </row>
    <row r="352" spans="2:26" ht="28.5" customHeight="1" x14ac:dyDescent="0.35">
      <c r="B352" s="44"/>
      <c r="C352" s="48" t="s">
        <v>495</v>
      </c>
      <c r="D352" s="44" t="s">
        <v>65</v>
      </c>
      <c r="E352" s="44" t="s">
        <v>101</v>
      </c>
      <c r="F352" s="44" t="s">
        <v>279</v>
      </c>
      <c r="G352" s="44" t="s">
        <v>878</v>
      </c>
      <c r="H352" s="44" t="s">
        <v>894</v>
      </c>
      <c r="I352" s="44"/>
      <c r="J352" s="19">
        <v>193</v>
      </c>
      <c r="K352" s="19">
        <v>11</v>
      </c>
      <c r="L352" s="19">
        <v>204</v>
      </c>
      <c r="M352" s="19">
        <v>24.04</v>
      </c>
      <c r="N352" s="19">
        <v>2.4500000000000002</v>
      </c>
      <c r="O352" s="19">
        <v>194.78</v>
      </c>
      <c r="P352" s="19">
        <v>1979.14</v>
      </c>
      <c r="Q352" s="19">
        <v>0.86627600000000005</v>
      </c>
      <c r="R352" s="496">
        <v>608271.66794800002</v>
      </c>
      <c r="S352" s="496"/>
      <c r="T352" s="49">
        <v>45789</v>
      </c>
      <c r="U352" s="50" t="s">
        <v>97</v>
      </c>
      <c r="V352" s="51" t="s">
        <v>61</v>
      </c>
      <c r="W352" s="139">
        <v>45802</v>
      </c>
      <c r="X352" s="139"/>
      <c r="Y352" s="139"/>
      <c r="Z352" s="511">
        <v>45802</v>
      </c>
    </row>
    <row r="353" spans="2:26" ht="15.5" x14ac:dyDescent="0.35">
      <c r="B353" s="44"/>
      <c r="C353" s="48" t="s">
        <v>482</v>
      </c>
      <c r="D353" s="44" t="s">
        <v>126</v>
      </c>
      <c r="E353" s="44" t="s">
        <v>101</v>
      </c>
      <c r="F353" s="44" t="s">
        <v>279</v>
      </c>
      <c r="G353" s="44" t="s">
        <v>878</v>
      </c>
      <c r="H353" s="44" t="s">
        <v>894</v>
      </c>
      <c r="I353" s="44" t="s">
        <v>878</v>
      </c>
      <c r="J353" s="19">
        <v>565</v>
      </c>
      <c r="K353" s="19">
        <v>26</v>
      </c>
      <c r="L353" s="19">
        <v>591</v>
      </c>
      <c r="M353" s="19">
        <v>70.56</v>
      </c>
      <c r="N353" s="19">
        <v>5.83</v>
      </c>
      <c r="O353" s="19">
        <v>454.86</v>
      </c>
      <c r="P353" s="19">
        <v>5149</v>
      </c>
      <c r="Q353" s="19">
        <v>1.7680549999999999</v>
      </c>
      <c r="R353" s="496">
        <v>1662016.3703449999</v>
      </c>
      <c r="S353" s="496"/>
      <c r="T353" s="49">
        <v>45788</v>
      </c>
      <c r="U353" s="50" t="s">
        <v>97</v>
      </c>
      <c r="V353" s="51" t="s">
        <v>61</v>
      </c>
      <c r="W353" s="139"/>
      <c r="X353" s="139"/>
      <c r="Y353" s="139"/>
      <c r="Z353" s="511">
        <v>45795</v>
      </c>
    </row>
    <row r="354" spans="2:26" ht="15.5" x14ac:dyDescent="0.35">
      <c r="B354" s="44"/>
      <c r="C354" s="48" t="s">
        <v>473</v>
      </c>
      <c r="D354" s="44" t="s">
        <v>65</v>
      </c>
      <c r="E354" s="44" t="s">
        <v>74</v>
      </c>
      <c r="F354" s="44" t="s">
        <v>279</v>
      </c>
      <c r="G354" s="44" t="s">
        <v>878</v>
      </c>
      <c r="H354" s="44" t="s">
        <v>901</v>
      </c>
      <c r="I354" s="44" t="s">
        <v>878</v>
      </c>
      <c r="J354" s="19">
        <v>221</v>
      </c>
      <c r="K354" s="19">
        <v>12</v>
      </c>
      <c r="L354" s="19">
        <v>233</v>
      </c>
      <c r="M354" s="19">
        <v>27.61</v>
      </c>
      <c r="N354" s="19">
        <v>2.61</v>
      </c>
      <c r="O354" s="19">
        <v>146.96</v>
      </c>
      <c r="P354" s="19">
        <v>1450</v>
      </c>
      <c r="Q354" s="19">
        <v>0.86627600000000005</v>
      </c>
      <c r="R354" s="496">
        <v>650458.11210799997</v>
      </c>
      <c r="S354" s="496"/>
      <c r="T354" s="49">
        <v>45780</v>
      </c>
      <c r="U354" s="50" t="s">
        <v>97</v>
      </c>
      <c r="V354" s="18" t="s">
        <v>61</v>
      </c>
      <c r="W354" s="139"/>
      <c r="X354" s="139"/>
      <c r="Y354" s="139"/>
      <c r="Z354" s="511">
        <v>45785</v>
      </c>
    </row>
    <row r="355" spans="2:26" ht="26.5" customHeight="1" x14ac:dyDescent="0.35">
      <c r="B355" s="43"/>
      <c r="C355" s="48" t="s">
        <v>733</v>
      </c>
      <c r="D355" s="44" t="s">
        <v>63</v>
      </c>
      <c r="E355" s="43" t="s">
        <v>74</v>
      </c>
      <c r="F355" s="44" t="s">
        <v>279</v>
      </c>
      <c r="G355" s="19" t="s">
        <v>878</v>
      </c>
      <c r="H355" s="44" t="s">
        <v>901</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9"/>
      <c r="X355" s="139"/>
      <c r="Y355" s="139"/>
      <c r="Z355" s="511">
        <v>45946</v>
      </c>
    </row>
    <row r="356" spans="2:26" ht="24.5" customHeight="1" x14ac:dyDescent="0.35">
      <c r="B356" s="44"/>
      <c r="C356" s="48" t="s">
        <v>501</v>
      </c>
      <c r="D356" s="44" t="s">
        <v>77</v>
      </c>
      <c r="E356" s="44" t="s">
        <v>74</v>
      </c>
      <c r="F356" s="44" t="s">
        <v>279</v>
      </c>
      <c r="G356" s="44" t="s">
        <v>878</v>
      </c>
      <c r="H356" s="44" t="s">
        <v>901</v>
      </c>
      <c r="I356" s="44"/>
      <c r="J356" s="19">
        <f>M356*8</f>
        <v>251.2</v>
      </c>
      <c r="K356" s="19">
        <f>N356*4.4</f>
        <v>12.716000000000001</v>
      </c>
      <c r="L356" s="19">
        <f>SUBTOTAL(9,J356:K356)</f>
        <v>263.916</v>
      </c>
      <c r="M356" s="19">
        <v>31.4</v>
      </c>
      <c r="N356" s="19">
        <v>2.89</v>
      </c>
      <c r="O356" s="19">
        <v>164.7</v>
      </c>
      <c r="P356" s="19">
        <v>1802</v>
      </c>
      <c r="Q356" s="19">
        <v>0.86627600000000005</v>
      </c>
      <c r="R356" s="625">
        <v>752440.09410799993</v>
      </c>
      <c r="S356" s="625"/>
      <c r="T356" s="49">
        <v>45790</v>
      </c>
      <c r="U356" s="50" t="s">
        <v>97</v>
      </c>
      <c r="V356" s="51" t="s">
        <v>61</v>
      </c>
      <c r="W356" s="139"/>
      <c r="X356" s="139"/>
      <c r="Y356" s="139"/>
      <c r="Z356" s="511">
        <v>45807</v>
      </c>
    </row>
    <row r="357" spans="2:26" ht="15.5" x14ac:dyDescent="0.35">
      <c r="B357" s="507"/>
      <c r="C357" s="508" t="s">
        <v>532</v>
      </c>
      <c r="D357" s="507" t="s">
        <v>79</v>
      </c>
      <c r="E357" s="507" t="s">
        <v>74</v>
      </c>
      <c r="F357" s="507" t="s">
        <v>279</v>
      </c>
      <c r="G357" s="507" t="s">
        <v>878</v>
      </c>
      <c r="H357" s="44" t="s">
        <v>901</v>
      </c>
      <c r="I357" s="44"/>
      <c r="J357" s="19">
        <v>221</v>
      </c>
      <c r="K357" s="19">
        <v>12</v>
      </c>
      <c r="L357" s="19">
        <v>233</v>
      </c>
      <c r="M357" s="215">
        <v>27.61</v>
      </c>
      <c r="N357" s="215">
        <v>2.61</v>
      </c>
      <c r="O357" s="215">
        <v>146.96</v>
      </c>
      <c r="P357" s="215">
        <v>1450</v>
      </c>
      <c r="Q357" s="215">
        <v>0.86627600000000005</v>
      </c>
      <c r="R357" s="496">
        <v>650458.11210799997</v>
      </c>
      <c r="S357" s="625"/>
      <c r="T357" s="213">
        <v>45914</v>
      </c>
      <c r="U357" s="509" t="s">
        <v>97</v>
      </c>
      <c r="V357" s="510" t="s">
        <v>61</v>
      </c>
      <c r="W357" s="58"/>
      <c r="X357" s="58"/>
      <c r="Y357" s="58"/>
      <c r="Z357" s="512">
        <v>45904</v>
      </c>
    </row>
    <row r="358" spans="2:26" ht="26" customHeight="1" x14ac:dyDescent="0.35">
      <c r="B358" s="44"/>
      <c r="C358" s="48" t="s">
        <v>541</v>
      </c>
      <c r="D358" s="44" t="s">
        <v>65</v>
      </c>
      <c r="E358" s="44" t="s">
        <v>74</v>
      </c>
      <c r="F358" s="44" t="s">
        <v>279</v>
      </c>
      <c r="G358" s="44" t="s">
        <v>878</v>
      </c>
      <c r="H358" s="44" t="s">
        <v>901</v>
      </c>
      <c r="I358" s="44"/>
      <c r="J358" s="19">
        <v>221</v>
      </c>
      <c r="K358" s="19">
        <v>12</v>
      </c>
      <c r="L358" s="19">
        <v>233</v>
      </c>
      <c r="M358" s="19">
        <v>27.61</v>
      </c>
      <c r="N358" s="19">
        <v>2.61</v>
      </c>
      <c r="O358" s="19">
        <v>146.96</v>
      </c>
      <c r="P358" s="19">
        <v>1450</v>
      </c>
      <c r="Q358" s="19">
        <v>0.86627600000000005</v>
      </c>
      <c r="R358" s="626">
        <v>650458.11210799997</v>
      </c>
      <c r="S358" s="626"/>
      <c r="T358" s="49">
        <v>45914</v>
      </c>
      <c r="U358" s="50" t="s">
        <v>97</v>
      </c>
      <c r="V358" s="51" t="s">
        <v>61</v>
      </c>
      <c r="W358" s="139"/>
      <c r="X358" s="139"/>
      <c r="Y358" s="139"/>
      <c r="Z358" s="511">
        <v>45912</v>
      </c>
    </row>
    <row r="359" spans="2:26" ht="28" customHeight="1" x14ac:dyDescent="0.35">
      <c r="B359" s="44"/>
      <c r="C359" s="48" t="s">
        <v>542</v>
      </c>
      <c r="D359" s="44" t="s">
        <v>77</v>
      </c>
      <c r="E359" s="44" t="s">
        <v>74</v>
      </c>
      <c r="F359" s="44" t="s">
        <v>279</v>
      </c>
      <c r="G359" s="44" t="s">
        <v>878</v>
      </c>
      <c r="H359" s="44" t="s">
        <v>901</v>
      </c>
      <c r="I359" s="44"/>
      <c r="J359" s="19">
        <f>M359*8</f>
        <v>251.2</v>
      </c>
      <c r="K359" s="19">
        <f>N359*4.4</f>
        <v>12.716000000000001</v>
      </c>
      <c r="L359" s="19">
        <f>SUBTOTAL(9,J359:K359)</f>
        <v>263.916</v>
      </c>
      <c r="M359" s="19">
        <v>31.4</v>
      </c>
      <c r="N359" s="19">
        <v>2.89</v>
      </c>
      <c r="O359" s="19">
        <v>164.7</v>
      </c>
      <c r="P359" s="19">
        <v>1802</v>
      </c>
      <c r="Q359" s="19">
        <v>0.86627600000000005</v>
      </c>
      <c r="R359" s="496">
        <v>752440.09410799993</v>
      </c>
      <c r="S359" s="496"/>
      <c r="T359" s="49">
        <v>45914</v>
      </c>
      <c r="U359" s="50" t="s">
        <v>97</v>
      </c>
      <c r="V359" s="51" t="s">
        <v>61</v>
      </c>
      <c r="W359" s="139"/>
      <c r="X359" s="139"/>
      <c r="Y359" s="139"/>
      <c r="Z359" s="511">
        <v>45923</v>
      </c>
    </row>
    <row r="360" spans="2:26" ht="29.5" customHeight="1" x14ac:dyDescent="0.35">
      <c r="B360" s="44"/>
      <c r="C360" s="48" t="s">
        <v>553</v>
      </c>
      <c r="D360" s="44" t="s">
        <v>77</v>
      </c>
      <c r="E360" s="44" t="s">
        <v>74</v>
      </c>
      <c r="F360" s="44" t="s">
        <v>279</v>
      </c>
      <c r="G360" s="44" t="s">
        <v>878</v>
      </c>
      <c r="H360" s="44" t="s">
        <v>901</v>
      </c>
      <c r="I360" s="44"/>
      <c r="J360" s="19">
        <f>M360*8</f>
        <v>251.2</v>
      </c>
      <c r="K360" s="19">
        <f>N360*4.4</f>
        <v>12.716000000000001</v>
      </c>
      <c r="L360" s="19">
        <f>SUBTOTAL(9,J360:K360)</f>
        <v>263.916</v>
      </c>
      <c r="M360" s="19">
        <v>31.4</v>
      </c>
      <c r="N360" s="19">
        <v>2.89</v>
      </c>
      <c r="O360" s="19">
        <v>164.7</v>
      </c>
      <c r="P360" s="19">
        <v>1802</v>
      </c>
      <c r="Q360" s="19">
        <v>0.86627600000000005</v>
      </c>
      <c r="R360" s="496">
        <v>752440.09410799993</v>
      </c>
      <c r="S360" s="496"/>
      <c r="T360" s="49">
        <v>45914</v>
      </c>
      <c r="U360" s="50" t="s">
        <v>97</v>
      </c>
      <c r="V360" s="51" t="s">
        <v>61</v>
      </c>
      <c r="W360" s="139"/>
      <c r="X360" s="139"/>
      <c r="Y360" s="139"/>
      <c r="Z360" s="511">
        <v>45929</v>
      </c>
    </row>
    <row r="361" spans="2:26" ht="27.5" customHeight="1" x14ac:dyDescent="0.35">
      <c r="B361" s="44"/>
      <c r="C361" s="48" t="s">
        <v>551</v>
      </c>
      <c r="D361" s="44" t="s">
        <v>79</v>
      </c>
      <c r="E361" s="44" t="s">
        <v>74</v>
      </c>
      <c r="F361" s="44" t="s">
        <v>279</v>
      </c>
      <c r="G361" s="44" t="s">
        <v>878</v>
      </c>
      <c r="H361" s="44" t="s">
        <v>901</v>
      </c>
      <c r="I361" s="44"/>
      <c r="J361" s="19">
        <v>221</v>
      </c>
      <c r="K361" s="19">
        <v>12</v>
      </c>
      <c r="L361" s="19">
        <v>233</v>
      </c>
      <c r="M361" s="19">
        <v>27.61</v>
      </c>
      <c r="N361" s="19">
        <v>2.61</v>
      </c>
      <c r="O361" s="19">
        <v>146.96</v>
      </c>
      <c r="P361" s="19">
        <v>1450</v>
      </c>
      <c r="Q361" s="19">
        <v>0.86627600000000005</v>
      </c>
      <c r="R361" s="496">
        <v>650458.11210799997</v>
      </c>
      <c r="S361" s="496"/>
      <c r="T361" s="49">
        <v>45914</v>
      </c>
      <c r="U361" s="50" t="s">
        <v>531</v>
      </c>
      <c r="V361" s="51" t="s">
        <v>61</v>
      </c>
      <c r="W361" s="58"/>
      <c r="X361" s="58"/>
      <c r="Y361" s="58"/>
      <c r="Z361" s="511">
        <v>45926</v>
      </c>
    </row>
    <row r="362" spans="2:26" ht="29" x14ac:dyDescent="0.35">
      <c r="B362" s="43"/>
      <c r="C362" s="48" t="s">
        <v>736</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841</v>
      </c>
      <c r="V362" s="51" t="s">
        <v>61</v>
      </c>
      <c r="W362" s="58"/>
      <c r="X362" s="58"/>
      <c r="Y362" s="58"/>
      <c r="Z362" s="139">
        <v>46001</v>
      </c>
    </row>
    <row r="363" spans="2:26" ht="15.5" x14ac:dyDescent="0.35">
      <c r="B363" s="507"/>
      <c r="C363" s="508" t="s">
        <v>543</v>
      </c>
      <c r="D363" s="507" t="s">
        <v>65</v>
      </c>
      <c r="E363" s="507" t="s">
        <v>74</v>
      </c>
      <c r="F363" s="507" t="s">
        <v>279</v>
      </c>
      <c r="G363" s="507" t="s">
        <v>878</v>
      </c>
      <c r="H363" s="44" t="s">
        <v>901</v>
      </c>
      <c r="I363" s="507"/>
      <c r="J363" s="215">
        <v>221</v>
      </c>
      <c r="K363" s="215">
        <v>12</v>
      </c>
      <c r="L363" s="215">
        <v>233</v>
      </c>
      <c r="M363" s="215">
        <v>27.61</v>
      </c>
      <c r="N363" s="215">
        <v>2.61</v>
      </c>
      <c r="O363" s="215">
        <v>146.96</v>
      </c>
      <c r="P363" s="215">
        <v>1450</v>
      </c>
      <c r="Q363" s="215">
        <v>0.86627600000000005</v>
      </c>
      <c r="R363" s="496">
        <v>650458.11210799997</v>
      </c>
      <c r="S363" s="625"/>
      <c r="T363" s="213">
        <v>45914</v>
      </c>
      <c r="U363" s="509" t="s">
        <v>531</v>
      </c>
      <c r="V363" s="510" t="s">
        <v>61</v>
      </c>
      <c r="W363" s="58"/>
      <c r="X363" s="58"/>
      <c r="Y363" s="58"/>
      <c r="Z363" s="512">
        <v>45912</v>
      </c>
    </row>
    <row r="364" spans="2:26" ht="26" customHeight="1" x14ac:dyDescent="0.35">
      <c r="B364" s="44"/>
      <c r="C364" s="48" t="s">
        <v>530</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26">
        <v>650458.11210799997</v>
      </c>
      <c r="S364" s="626"/>
      <c r="T364" s="49">
        <v>45883</v>
      </c>
      <c r="U364" s="50" t="s">
        <v>531</v>
      </c>
      <c r="V364" s="51" t="s">
        <v>61</v>
      </c>
      <c r="W364" s="139"/>
      <c r="X364" s="139"/>
      <c r="Y364" s="139"/>
      <c r="Z364" s="511">
        <v>45898</v>
      </c>
    </row>
    <row r="365" spans="2:26" ht="27.5" customHeight="1" x14ac:dyDescent="0.35">
      <c r="B365" s="43"/>
      <c r="C365" s="48" t="s">
        <v>825</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531</v>
      </c>
      <c r="V365" s="51" t="s">
        <v>61</v>
      </c>
      <c r="W365" s="139"/>
      <c r="X365" s="139"/>
      <c r="Y365" s="139"/>
      <c r="Z365" s="139">
        <v>46033</v>
      </c>
    </row>
    <row r="366" spans="2:26" ht="25.5" customHeight="1" x14ac:dyDescent="0.35">
      <c r="B366" s="43"/>
      <c r="C366" s="48" t="s">
        <v>739</v>
      </c>
      <c r="D366" s="44" t="s">
        <v>740</v>
      </c>
      <c r="E366" s="44" t="s">
        <v>101</v>
      </c>
      <c r="F366" s="44" t="s">
        <v>279</v>
      </c>
      <c r="G366" s="19" t="s">
        <v>878</v>
      </c>
      <c r="H366" s="19" t="s">
        <v>894</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9"/>
      <c r="X366" s="139"/>
      <c r="Y366" s="139"/>
      <c r="Z366" s="511">
        <v>45960</v>
      </c>
    </row>
    <row r="367" spans="2:26" ht="15.5" x14ac:dyDescent="0.35">
      <c r="B367" s="44"/>
      <c r="C367" s="48" t="s">
        <v>741</v>
      </c>
      <c r="D367" s="44" t="s">
        <v>640</v>
      </c>
      <c r="E367" s="44" t="s">
        <v>74</v>
      </c>
      <c r="F367" s="44" t="s">
        <v>279</v>
      </c>
      <c r="G367" s="44" t="s">
        <v>878</v>
      </c>
      <c r="H367" s="44" t="s">
        <v>901</v>
      </c>
      <c r="I367" s="44"/>
      <c r="J367" s="19">
        <f t="shared" si="3"/>
        <v>1008.24</v>
      </c>
      <c r="K367" s="19">
        <f t="shared" si="4"/>
        <v>49.764000000000003</v>
      </c>
      <c r="L367" s="19">
        <f t="shared" si="5"/>
        <v>1058.0039999999999</v>
      </c>
      <c r="M367" s="19">
        <v>126.03</v>
      </c>
      <c r="N367" s="19">
        <v>11.31</v>
      </c>
      <c r="O367" s="19">
        <v>716</v>
      </c>
      <c r="P367" s="19">
        <v>11510</v>
      </c>
      <c r="Q367" s="605">
        <v>3.1589999999999998</v>
      </c>
      <c r="R367" s="627"/>
      <c r="S367" s="627"/>
      <c r="T367" s="49">
        <v>46005</v>
      </c>
      <c r="U367" s="50" t="s">
        <v>97</v>
      </c>
      <c r="V367" s="51" t="s">
        <v>61</v>
      </c>
      <c r="W367" s="519"/>
      <c r="X367" s="511"/>
      <c r="Y367" s="511"/>
      <c r="Z367" s="139">
        <v>46015</v>
      </c>
    </row>
    <row r="368" spans="2:26" ht="28.5" customHeight="1" x14ac:dyDescent="0.35">
      <c r="B368" s="43"/>
      <c r="C368" s="48" t="s">
        <v>742</v>
      </c>
      <c r="D368" s="44" t="s">
        <v>65</v>
      </c>
      <c r="E368" s="44" t="s">
        <v>74</v>
      </c>
      <c r="F368" s="44" t="s">
        <v>279</v>
      </c>
      <c r="G368" s="19" t="s">
        <v>878</v>
      </c>
      <c r="H368" s="44" t="s">
        <v>901</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9">
        <v>45979</v>
      </c>
    </row>
    <row r="369" spans="2:26" ht="15.5" x14ac:dyDescent="0.35">
      <c r="B369" s="43"/>
      <c r="C369" s="48" t="s">
        <v>743</v>
      </c>
      <c r="D369" s="44" t="s">
        <v>79</v>
      </c>
      <c r="E369" s="43"/>
      <c r="F369" s="43"/>
      <c r="G369" s="19"/>
      <c r="H369" s="44" t="s">
        <v>901</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9"/>
    </row>
    <row r="370" spans="2:26" ht="15.5" x14ac:dyDescent="0.35">
      <c r="B370" s="43"/>
      <c r="C370" s="48" t="s">
        <v>745</v>
      </c>
      <c r="D370" s="44" t="s">
        <v>79</v>
      </c>
      <c r="E370" s="44" t="s">
        <v>74</v>
      </c>
      <c r="F370" s="44" t="s">
        <v>279</v>
      </c>
      <c r="G370" s="19" t="s">
        <v>878</v>
      </c>
      <c r="H370" s="44" t="s">
        <v>901</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9">
        <v>45988</v>
      </c>
    </row>
    <row r="371" spans="2:26" ht="27" customHeight="1" x14ac:dyDescent="0.35">
      <c r="B371" s="43"/>
      <c r="C371" s="48" t="s">
        <v>746</v>
      </c>
      <c r="D371" s="44" t="s">
        <v>79</v>
      </c>
      <c r="E371" s="44" t="s">
        <v>58</v>
      </c>
      <c r="F371" s="49" t="s">
        <v>279</v>
      </c>
      <c r="G371" s="19" t="s">
        <v>878</v>
      </c>
      <c r="H371" s="44" t="s">
        <v>901</v>
      </c>
      <c r="I371" s="44"/>
      <c r="J371" s="19">
        <f t="shared" si="3"/>
        <v>332.32</v>
      </c>
      <c r="K371" s="19">
        <f t="shared" si="4"/>
        <v>18.612000000000002</v>
      </c>
      <c r="L371" s="19">
        <f t="shared" si="5"/>
        <v>350.93200000000002</v>
      </c>
      <c r="M371" s="19">
        <v>41.54</v>
      </c>
      <c r="N371" s="19">
        <v>4.2300000000000004</v>
      </c>
      <c r="O371" s="19">
        <v>250.46</v>
      </c>
      <c r="P371" s="19">
        <v>1909</v>
      </c>
      <c r="Q371" s="605">
        <v>0.86599999999999999</v>
      </c>
      <c r="R371" s="19"/>
      <c r="S371" s="19"/>
      <c r="T371" s="49">
        <v>46005</v>
      </c>
      <c r="U371" s="50" t="s">
        <v>97</v>
      </c>
      <c r="V371" s="51" t="s">
        <v>61</v>
      </c>
      <c r="W371" s="58"/>
      <c r="X371" s="58"/>
      <c r="Y371" s="58"/>
      <c r="Z371" s="139">
        <v>45997</v>
      </c>
    </row>
    <row r="372" spans="2:26" ht="29" customHeight="1" x14ac:dyDescent="0.35">
      <c r="B372" s="43"/>
      <c r="C372" s="48" t="s">
        <v>747</v>
      </c>
      <c r="D372" s="44" t="s">
        <v>65</v>
      </c>
      <c r="E372" s="44" t="s">
        <v>74</v>
      </c>
      <c r="F372" s="44" t="s">
        <v>279</v>
      </c>
      <c r="G372" s="19" t="s">
        <v>878</v>
      </c>
      <c r="H372" s="44" t="s">
        <v>901</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9">
        <v>45971</v>
      </c>
    </row>
    <row r="373" spans="2:26" ht="29" customHeight="1" x14ac:dyDescent="0.35">
      <c r="B373" s="43"/>
      <c r="C373" s="552" t="s">
        <v>748</v>
      </c>
      <c r="D373" s="43" t="s">
        <v>197</v>
      </c>
      <c r="E373" s="43" t="s">
        <v>74</v>
      </c>
      <c r="F373" s="44" t="s">
        <v>279</v>
      </c>
      <c r="G373" s="43"/>
      <c r="H373" s="43"/>
      <c r="I373" s="43"/>
      <c r="J373" s="45"/>
      <c r="K373" s="45"/>
      <c r="L373" s="45"/>
      <c r="M373" s="45"/>
      <c r="N373" s="45"/>
      <c r="O373" s="45"/>
      <c r="P373" s="45"/>
      <c r="Q373" s="45"/>
      <c r="R373" s="515"/>
      <c r="S373" s="515"/>
      <c r="T373" s="49">
        <v>46023</v>
      </c>
      <c r="U373" s="52" t="s">
        <v>97</v>
      </c>
      <c r="V373" s="18" t="s">
        <v>61</v>
      </c>
      <c r="W373" s="58"/>
      <c r="X373" s="58"/>
      <c r="Y373" s="58"/>
      <c r="Z373" s="139">
        <v>46047</v>
      </c>
    </row>
    <row r="374" spans="2:26" ht="26.5" customHeight="1" x14ac:dyDescent="0.35">
      <c r="B374" s="43"/>
      <c r="C374" s="48" t="s">
        <v>620</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379</v>
      </c>
      <c r="V374" s="51" t="s">
        <v>61</v>
      </c>
      <c r="W374" s="58"/>
      <c r="X374" s="58"/>
      <c r="Y374" s="58"/>
      <c r="Z374" s="139">
        <v>45972</v>
      </c>
    </row>
    <row r="375" spans="2:26" ht="27" customHeight="1" x14ac:dyDescent="0.35">
      <c r="B375" s="43"/>
      <c r="C375" s="48" t="s">
        <v>621</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379</v>
      </c>
      <c r="V375" s="51" t="s">
        <v>61</v>
      </c>
      <c r="W375" s="58"/>
      <c r="X375" s="58"/>
      <c r="Y375" s="58"/>
      <c r="Z375" s="139">
        <v>45970</v>
      </c>
    </row>
    <row r="376" spans="2:26" ht="28.5" customHeight="1" x14ac:dyDescent="0.35">
      <c r="B376" s="43"/>
      <c r="C376" s="48" t="s">
        <v>622</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379</v>
      </c>
      <c r="V376" s="51" t="s">
        <v>61</v>
      </c>
      <c r="W376" s="139"/>
      <c r="X376" s="58"/>
      <c r="Y376" s="58"/>
      <c r="Z376" s="511">
        <v>45967</v>
      </c>
    </row>
    <row r="377" spans="2:26" ht="27" customHeight="1" x14ac:dyDescent="0.35">
      <c r="B377" s="43"/>
      <c r="C377" s="48" t="s">
        <v>623</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379</v>
      </c>
      <c r="V377" s="51" t="s">
        <v>61</v>
      </c>
      <c r="W377" s="144"/>
      <c r="X377" s="58"/>
      <c r="Y377" s="58"/>
      <c r="Z377" s="511">
        <v>45962</v>
      </c>
    </row>
    <row r="378" spans="2:26" ht="27" customHeight="1" x14ac:dyDescent="0.35">
      <c r="B378" s="649"/>
      <c r="C378" s="508" t="s">
        <v>626</v>
      </c>
      <c r="D378" s="507" t="s">
        <v>65</v>
      </c>
      <c r="E378" s="649" t="s">
        <v>91</v>
      </c>
      <c r="F378" s="507" t="s">
        <v>278</v>
      </c>
      <c r="G378" s="215"/>
      <c r="H378" s="215"/>
      <c r="I378" s="215"/>
      <c r="J378" s="215">
        <f t="shared" si="6"/>
        <v>382.96</v>
      </c>
      <c r="K378" s="215">
        <f t="shared" si="7"/>
        <v>22.616</v>
      </c>
      <c r="L378" s="215">
        <f t="shared" si="8"/>
        <v>405.57599999999996</v>
      </c>
      <c r="M378" s="215">
        <v>47.87</v>
      </c>
      <c r="N378" s="215">
        <v>5.14</v>
      </c>
      <c r="O378" s="215">
        <v>403.72</v>
      </c>
      <c r="P378" s="215">
        <v>2476</v>
      </c>
      <c r="Q378" s="215">
        <v>0.86627600000000005</v>
      </c>
      <c r="R378" s="215"/>
      <c r="S378" s="215"/>
      <c r="T378" s="213">
        <v>45975</v>
      </c>
      <c r="U378" s="650" t="s">
        <v>379</v>
      </c>
      <c r="V378" s="510" t="s">
        <v>61</v>
      </c>
      <c r="W378" s="651"/>
      <c r="X378" s="58"/>
      <c r="Y378" s="58"/>
      <c r="Z378" s="512">
        <v>45964</v>
      </c>
    </row>
    <row r="379" spans="2:26" ht="29" customHeight="1" x14ac:dyDescent="0.35">
      <c r="B379" s="43"/>
      <c r="C379" s="48" t="s">
        <v>627</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379</v>
      </c>
      <c r="V379" s="51" t="s">
        <v>61</v>
      </c>
      <c r="W379" s="139"/>
      <c r="X379" s="139"/>
      <c r="Y379" s="139"/>
      <c r="Z379" s="511">
        <v>45955</v>
      </c>
    </row>
    <row r="380" spans="2:26" ht="28.5" customHeight="1" x14ac:dyDescent="0.35">
      <c r="B380" s="43"/>
      <c r="C380" s="48" t="s">
        <v>628</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379</v>
      </c>
      <c r="V380" s="51" t="s">
        <v>61</v>
      </c>
      <c r="W380" s="139"/>
      <c r="X380" s="139"/>
      <c r="Y380" s="139"/>
      <c r="Z380" s="139">
        <v>45977</v>
      </c>
    </row>
    <row r="381" spans="2:26" ht="25.5" customHeight="1" x14ac:dyDescent="0.35">
      <c r="B381" s="43"/>
      <c r="C381" s="48" t="s">
        <v>629</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379</v>
      </c>
      <c r="V381" s="51" t="s">
        <v>61</v>
      </c>
      <c r="W381" s="511"/>
      <c r="X381" s="511"/>
      <c r="Y381" s="511"/>
      <c r="Z381" s="511">
        <v>45947</v>
      </c>
    </row>
    <row r="382" spans="2:26" ht="25.5" customHeight="1" x14ac:dyDescent="0.35">
      <c r="B382" s="43"/>
      <c r="C382" s="552" t="s">
        <v>679</v>
      </c>
      <c r="D382" s="43" t="s">
        <v>200</v>
      </c>
      <c r="E382" s="43"/>
      <c r="F382" s="43" t="s">
        <v>278</v>
      </c>
      <c r="G382" s="43"/>
      <c r="H382" s="43"/>
      <c r="I382" s="43"/>
      <c r="J382" s="45"/>
      <c r="K382" s="45"/>
      <c r="L382" s="45"/>
      <c r="M382" s="45"/>
      <c r="N382" s="45"/>
      <c r="O382" s="45"/>
      <c r="P382" s="45"/>
      <c r="Q382" s="45"/>
      <c r="R382" s="515"/>
      <c r="S382" s="515"/>
      <c r="T382" s="49">
        <v>46067</v>
      </c>
      <c r="U382" s="52" t="s">
        <v>60</v>
      </c>
      <c r="V382" s="51" t="s">
        <v>61</v>
      </c>
      <c r="W382" s="144"/>
      <c r="X382" s="139"/>
      <c r="Y382" s="139"/>
      <c r="Z382" s="139">
        <v>46072</v>
      </c>
    </row>
    <row r="383" spans="2:26" ht="24.5" customHeight="1" x14ac:dyDescent="0.35">
      <c r="B383" s="43"/>
      <c r="C383" s="552" t="s">
        <v>686</v>
      </c>
      <c r="D383" s="43" t="s">
        <v>659</v>
      </c>
      <c r="E383" s="43"/>
      <c r="F383" s="44" t="s">
        <v>882</v>
      </c>
      <c r="G383" s="43"/>
      <c r="H383" s="43"/>
      <c r="I383" s="43"/>
      <c r="J383" s="45"/>
      <c r="K383" s="45"/>
      <c r="L383" s="45"/>
      <c r="M383" s="45"/>
      <c r="N383" s="45"/>
      <c r="O383" s="45"/>
      <c r="P383" s="45"/>
      <c r="Q383" s="45"/>
      <c r="R383" s="515"/>
      <c r="S383" s="515"/>
      <c r="T383" s="49">
        <v>46067</v>
      </c>
      <c r="U383" s="52" t="s">
        <v>60</v>
      </c>
      <c r="V383" s="51" t="s">
        <v>61</v>
      </c>
      <c r="W383" s="139"/>
      <c r="X383" s="139"/>
      <c r="Y383" s="139"/>
      <c r="Z383" s="139">
        <v>46074</v>
      </c>
    </row>
    <row r="384" spans="2:26" ht="23.5" customHeight="1" x14ac:dyDescent="0.35">
      <c r="B384" s="43"/>
      <c r="C384" s="552" t="s">
        <v>676</v>
      </c>
      <c r="D384" s="43" t="s">
        <v>79</v>
      </c>
      <c r="E384" s="43"/>
      <c r="F384" s="44" t="s">
        <v>882</v>
      </c>
      <c r="G384" s="43"/>
      <c r="H384" s="43"/>
      <c r="I384" s="43"/>
      <c r="J384" s="45"/>
      <c r="K384" s="45"/>
      <c r="L384" s="45"/>
      <c r="M384" s="45"/>
      <c r="N384" s="45"/>
      <c r="O384" s="45"/>
      <c r="P384" s="45"/>
      <c r="Q384" s="45"/>
      <c r="R384" s="515"/>
      <c r="S384" s="515"/>
      <c r="T384" s="49">
        <v>46067</v>
      </c>
      <c r="U384" s="52" t="s">
        <v>60</v>
      </c>
      <c r="V384" s="51" t="s">
        <v>61</v>
      </c>
      <c r="W384" s="139"/>
      <c r="X384" s="139"/>
      <c r="Y384" s="139"/>
      <c r="Z384" s="139">
        <v>46077</v>
      </c>
    </row>
    <row r="385" spans="23:26" x14ac:dyDescent="0.35">
      <c r="W385" s="58"/>
      <c r="X385" s="58"/>
      <c r="Y385" s="58"/>
      <c r="Z385" s="58"/>
    </row>
    <row r="386" spans="23:26" x14ac:dyDescent="0.35">
      <c r="W386" s="58"/>
      <c r="X386" s="58"/>
      <c r="Y386" s="58"/>
      <c r="Z386" s="58"/>
    </row>
    <row r="387" spans="23:26" x14ac:dyDescent="0.35">
      <c r="W387" s="58"/>
      <c r="X387" s="58"/>
      <c r="Y387" s="58"/>
      <c r="Z387" s="58"/>
    </row>
    <row r="388" spans="23:26" x14ac:dyDescent="0.35">
      <c r="W388" s="58"/>
      <c r="X388" s="58"/>
      <c r="Y388" s="58"/>
      <c r="Z388" s="58"/>
    </row>
    <row r="389" spans="23:26" x14ac:dyDescent="0.35">
      <c r="W389" s="58"/>
      <c r="X389" s="58"/>
      <c r="Y389" s="58"/>
      <c r="Z389" s="58"/>
    </row>
    <row r="390" spans="23:26" x14ac:dyDescent="0.35">
      <c r="W390" s="58"/>
      <c r="X390" s="58"/>
      <c r="Y390" s="58"/>
      <c r="Z390" s="58"/>
    </row>
    <row r="391" spans="23:26" x14ac:dyDescent="0.35">
      <c r="W391" s="58"/>
      <c r="X391" s="58"/>
      <c r="Y391" s="58"/>
      <c r="Z391" s="58"/>
    </row>
    <row r="392" spans="23:26" x14ac:dyDescent="0.35">
      <c r="W392" s="58"/>
      <c r="X392" s="58"/>
      <c r="Y392" s="58"/>
      <c r="Z392" s="58"/>
    </row>
    <row r="393" spans="23:26" x14ac:dyDescent="0.35">
      <c r="W393" s="58"/>
      <c r="X393" s="58"/>
      <c r="Y393" s="58"/>
      <c r="Z393" s="58"/>
    </row>
    <row r="394" spans="23:26" x14ac:dyDescent="0.35">
      <c r="W394" s="58"/>
      <c r="X394" s="58"/>
      <c r="Y394" s="58"/>
      <c r="Z394" s="58"/>
    </row>
    <row r="395" spans="23:26" x14ac:dyDescent="0.35">
      <c r="W395" s="58"/>
      <c r="X395" s="58"/>
      <c r="Y395" s="58"/>
      <c r="Z395" s="58"/>
    </row>
    <row r="396" spans="23:26" x14ac:dyDescent="0.35">
      <c r="W396" s="58"/>
      <c r="X396" s="58"/>
      <c r="Y396" s="58"/>
      <c r="Z396" s="58"/>
    </row>
    <row r="397" spans="23:26" x14ac:dyDescent="0.35">
      <c r="W397" s="58"/>
      <c r="X397" s="58"/>
      <c r="Y397" s="58"/>
      <c r="Z397" s="58"/>
    </row>
    <row r="398" spans="23:26" x14ac:dyDescent="0.35">
      <c r="W398" s="58"/>
      <c r="X398" s="58"/>
      <c r="Y398" s="58"/>
      <c r="Z398" s="58"/>
    </row>
    <row r="399" spans="23:26" x14ac:dyDescent="0.35">
      <c r="W399" s="58"/>
      <c r="X399" s="58"/>
      <c r="Y399" s="58"/>
      <c r="Z399" s="58"/>
    </row>
    <row r="400" spans="23:26" x14ac:dyDescent="0.35">
      <c r="W400" s="58"/>
      <c r="X400" s="58"/>
      <c r="Y400" s="58"/>
      <c r="Z400" s="58"/>
    </row>
    <row r="401" spans="23:26" x14ac:dyDescent="0.35">
      <c r="W401" s="58"/>
      <c r="X401" s="58"/>
      <c r="Y401" s="58"/>
      <c r="Z401" s="58"/>
    </row>
    <row r="402" spans="23:26" x14ac:dyDescent="0.35">
      <c r="W402" s="58"/>
      <c r="X402" s="58"/>
      <c r="Y402" s="58"/>
      <c r="Z402" s="58"/>
    </row>
    <row r="403" spans="23:26" x14ac:dyDescent="0.35">
      <c r="W403" s="58"/>
      <c r="X403" s="58"/>
      <c r="Y403" s="58"/>
      <c r="Z403" s="58"/>
    </row>
    <row r="404" spans="23:26" x14ac:dyDescent="0.35">
      <c r="W404" s="58"/>
      <c r="X404" s="58"/>
      <c r="Y404" s="58"/>
      <c r="Z404" s="58"/>
    </row>
    <row r="405" spans="23:26" x14ac:dyDescent="0.35">
      <c r="W405" s="58"/>
      <c r="X405" s="58"/>
      <c r="Y405" s="58"/>
      <c r="Z405" s="58"/>
    </row>
    <row r="406" spans="23:26" x14ac:dyDescent="0.35">
      <c r="W406" s="58"/>
      <c r="X406" s="58"/>
      <c r="Y406" s="58"/>
      <c r="Z406" s="58"/>
    </row>
    <row r="407" spans="23:26" x14ac:dyDescent="0.35">
      <c r="W407" s="58"/>
      <c r="X407" s="58"/>
      <c r="Y407" s="58"/>
      <c r="Z407" s="58"/>
    </row>
    <row r="408" spans="23:26" x14ac:dyDescent="0.35">
      <c r="W408" s="58"/>
      <c r="X408" s="58"/>
      <c r="Y408" s="58"/>
      <c r="Z408" s="58"/>
    </row>
    <row r="409" spans="23:26" x14ac:dyDescent="0.35">
      <c r="W409" s="58"/>
      <c r="X409" s="58"/>
      <c r="Y409" s="58"/>
      <c r="Z409" s="58"/>
    </row>
    <row r="410" spans="23:26" x14ac:dyDescent="0.35">
      <c r="W410" s="58"/>
      <c r="X410" s="58"/>
      <c r="Y410" s="58"/>
      <c r="Z410" s="58"/>
    </row>
    <row r="411" spans="23:26" x14ac:dyDescent="0.35">
      <c r="W411" s="58"/>
      <c r="X411" s="58"/>
      <c r="Y411" s="58"/>
      <c r="Z411" s="58"/>
    </row>
    <row r="412" spans="23:26" x14ac:dyDescent="0.35">
      <c r="W412" s="58"/>
      <c r="X412" s="58"/>
      <c r="Y412" s="58"/>
      <c r="Z412" s="58"/>
    </row>
    <row r="413" spans="23:26" x14ac:dyDescent="0.35">
      <c r="W413" s="58"/>
      <c r="X413" s="58"/>
      <c r="Y413" s="58"/>
      <c r="Z413" s="58"/>
    </row>
    <row r="414" spans="23:26" x14ac:dyDescent="0.35">
      <c r="W414" s="58"/>
      <c r="X414" s="58"/>
      <c r="Y414" s="58"/>
      <c r="Z414" s="58"/>
    </row>
    <row r="415" spans="23:26" x14ac:dyDescent="0.35">
      <c r="W415" s="58"/>
      <c r="X415" s="58"/>
      <c r="Y415" s="58"/>
      <c r="Z415" s="58"/>
    </row>
    <row r="416" spans="23:26" x14ac:dyDescent="0.35">
      <c r="W416" s="58"/>
      <c r="X416" s="58"/>
      <c r="Y416" s="58"/>
      <c r="Z416" s="58"/>
    </row>
    <row r="417" spans="23:26" x14ac:dyDescent="0.35">
      <c r="W417" s="58"/>
      <c r="X417" s="58"/>
      <c r="Y417" s="58"/>
      <c r="Z417" s="58"/>
    </row>
    <row r="418" spans="23:26" x14ac:dyDescent="0.35">
      <c r="W418" s="58"/>
      <c r="X418" s="58"/>
      <c r="Y418" s="58"/>
      <c r="Z418" s="58"/>
    </row>
    <row r="419" spans="23:26" x14ac:dyDescent="0.35">
      <c r="W419" s="58"/>
      <c r="X419" s="58"/>
      <c r="Y419" s="58"/>
      <c r="Z419" s="58"/>
    </row>
    <row r="420" spans="23:26" x14ac:dyDescent="0.35">
      <c r="W420" s="58"/>
      <c r="X420" s="58"/>
      <c r="Y420" s="58"/>
      <c r="Z420" s="58"/>
    </row>
    <row r="421" spans="23:26" x14ac:dyDescent="0.35">
      <c r="W421" s="58"/>
      <c r="X421" s="58"/>
      <c r="Y421" s="58"/>
      <c r="Z421" s="58"/>
    </row>
    <row r="422" spans="23:26" x14ac:dyDescent="0.35">
      <c r="W422" s="58"/>
      <c r="X422" s="58"/>
      <c r="Y422" s="58"/>
      <c r="Z422" s="58"/>
    </row>
    <row r="423" spans="23:26" x14ac:dyDescent="0.35">
      <c r="W423" s="58"/>
      <c r="X423" s="58"/>
      <c r="Y423" s="58"/>
      <c r="Z423" s="58"/>
    </row>
    <row r="424" spans="23:26" x14ac:dyDescent="0.35">
      <c r="W424" s="58"/>
      <c r="X424" s="58"/>
      <c r="Y424" s="58"/>
      <c r="Z424" s="58"/>
    </row>
    <row r="425" spans="23:26" x14ac:dyDescent="0.35">
      <c r="W425" s="58"/>
      <c r="X425" s="58"/>
      <c r="Y425" s="58"/>
      <c r="Z425" s="58"/>
    </row>
  </sheetData>
  <mergeCells count="80">
    <mergeCell ref="B27:G27"/>
    <mergeCell ref="H25:H26"/>
    <mergeCell ref="I25:I26"/>
    <mergeCell ref="Z25:Z26"/>
    <mergeCell ref="S25:S26"/>
    <mergeCell ref="O25:O26"/>
    <mergeCell ref="P25:P26"/>
    <mergeCell ref="Q25:Q26"/>
    <mergeCell ref="R25:R26"/>
    <mergeCell ref="T25:T26"/>
    <mergeCell ref="U25:U26"/>
    <mergeCell ref="B23:Z23"/>
    <mergeCell ref="B24:AA24"/>
    <mergeCell ref="B25:B26"/>
    <mergeCell ref="C25:C26"/>
    <mergeCell ref="D25:D26"/>
    <mergeCell ref="E25:E26"/>
    <mergeCell ref="F25:F26"/>
    <mergeCell ref="G25:G26"/>
    <mergeCell ref="J25:L25"/>
    <mergeCell ref="M25:N25"/>
    <mergeCell ref="V25:V26"/>
    <mergeCell ref="W25:X25"/>
    <mergeCell ref="AA25:AA26"/>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C12:D12"/>
    <mergeCell ref="E12:F12"/>
    <mergeCell ref="O12:T12"/>
    <mergeCell ref="B13:B15"/>
    <mergeCell ref="C13:D13"/>
    <mergeCell ref="E13:F13"/>
    <mergeCell ref="O13:T13"/>
    <mergeCell ref="C14:D14"/>
    <mergeCell ref="E14:F14"/>
    <mergeCell ref="O14:T14"/>
    <mergeCell ref="B9:B11"/>
    <mergeCell ref="C9:D9"/>
    <mergeCell ref="E9:F9"/>
    <mergeCell ref="O9:T9"/>
    <mergeCell ref="C10:D10"/>
    <mergeCell ref="E10:F10"/>
    <mergeCell ref="O10:T10"/>
    <mergeCell ref="C11:D11"/>
    <mergeCell ref="E11:F11"/>
    <mergeCell ref="O11:T11"/>
    <mergeCell ref="C7:D7"/>
    <mergeCell ref="E7:F7"/>
    <mergeCell ref="O7:T7"/>
    <mergeCell ref="C8:D8"/>
    <mergeCell ref="E8:F8"/>
    <mergeCell ref="O8:T8"/>
    <mergeCell ref="C5:D5"/>
    <mergeCell ref="E5:F5"/>
    <mergeCell ref="O5:T5"/>
    <mergeCell ref="C6:D6"/>
    <mergeCell ref="E6:F6"/>
    <mergeCell ref="O6:T6"/>
    <mergeCell ref="B4:J4"/>
    <mergeCell ref="K4:N4"/>
    <mergeCell ref="O4:T4"/>
    <mergeCell ref="B1:T1"/>
    <mergeCell ref="B2:T2"/>
    <mergeCell ref="B3:J3"/>
    <mergeCell ref="K3:N3"/>
    <mergeCell ref="O3:T3"/>
  </mergeCells>
  <conditionalFormatting sqref="C1:C21 C172 C175:C202 C23:C163 C204:C1048576">
    <cfRule type="duplicateValues" dxfId="2042" priority="364"/>
  </conditionalFormatting>
  <conditionalFormatting sqref="C28:C29">
    <cfRule type="duplicateValues" dxfId="2041" priority="362"/>
  </conditionalFormatting>
  <conditionalFormatting sqref="C30">
    <cfRule type="duplicateValues" dxfId="2040" priority="363"/>
  </conditionalFormatting>
  <conditionalFormatting sqref="C31">
    <cfRule type="duplicateValues" dxfId="2039" priority="358"/>
    <cfRule type="duplicateValues" dxfId="2038" priority="357"/>
  </conditionalFormatting>
  <conditionalFormatting sqref="C32">
    <cfRule type="duplicateValues" dxfId="2037" priority="360"/>
    <cfRule type="duplicateValues" dxfId="2036" priority="361"/>
  </conditionalFormatting>
  <conditionalFormatting sqref="C35">
    <cfRule type="duplicateValues" dxfId="2035" priority="359"/>
  </conditionalFormatting>
  <conditionalFormatting sqref="C36:C39">
    <cfRule type="duplicateValues" dxfId="2034" priority="355"/>
    <cfRule type="duplicateValues" dxfId="2033" priority="354"/>
    <cfRule type="duplicateValues" dxfId="2032" priority="356"/>
  </conditionalFormatting>
  <conditionalFormatting sqref="C40">
    <cfRule type="duplicateValues" dxfId="2031" priority="353"/>
    <cfRule type="duplicateValues" dxfId="2030" priority="352"/>
    <cfRule type="duplicateValues" dxfId="2029" priority="351"/>
  </conditionalFormatting>
  <conditionalFormatting sqref="C41:C42">
    <cfRule type="duplicateValues" dxfId="2028" priority="350"/>
    <cfRule type="duplicateValues" dxfId="2027" priority="349"/>
    <cfRule type="duplicateValues" dxfId="2026" priority="348"/>
  </conditionalFormatting>
  <conditionalFormatting sqref="C43 C45">
    <cfRule type="duplicateValues" dxfId="2025" priority="346"/>
  </conditionalFormatting>
  <conditionalFormatting sqref="C43">
    <cfRule type="duplicateValues" dxfId="2024" priority="347"/>
    <cfRule type="duplicateValues" dxfId="2023" priority="345"/>
  </conditionalFormatting>
  <conditionalFormatting sqref="C44">
    <cfRule type="duplicateValues" dxfId="2022" priority="344"/>
    <cfRule type="duplicateValues" dxfId="2021" priority="343"/>
    <cfRule type="duplicateValues" dxfId="2020" priority="342"/>
  </conditionalFormatting>
  <conditionalFormatting sqref="C46">
    <cfRule type="duplicateValues" dxfId="2019" priority="340"/>
    <cfRule type="duplicateValues" dxfId="2018" priority="339"/>
    <cfRule type="duplicateValues" dxfId="2017" priority="341"/>
  </conditionalFormatting>
  <conditionalFormatting sqref="C47">
    <cfRule type="duplicateValues" dxfId="2016" priority="338"/>
    <cfRule type="duplicateValues" dxfId="2015" priority="337"/>
    <cfRule type="duplicateValues" dxfId="2014" priority="336"/>
  </conditionalFormatting>
  <conditionalFormatting sqref="C48">
    <cfRule type="duplicateValues" dxfId="2013" priority="334"/>
    <cfRule type="duplicateValues" dxfId="2012" priority="335"/>
    <cfRule type="duplicateValues" dxfId="2011" priority="333"/>
  </conditionalFormatting>
  <conditionalFormatting sqref="C49">
    <cfRule type="duplicateValues" dxfId="2010" priority="331"/>
    <cfRule type="duplicateValues" dxfId="2009" priority="332"/>
    <cfRule type="duplicateValues" dxfId="2008" priority="330"/>
  </conditionalFormatting>
  <conditionalFormatting sqref="C50">
    <cfRule type="duplicateValues" dxfId="2007" priority="327"/>
    <cfRule type="duplicateValues" dxfId="2006" priority="328"/>
    <cfRule type="duplicateValues" dxfId="2005" priority="329"/>
  </conditionalFormatting>
  <conditionalFormatting sqref="C51">
    <cfRule type="duplicateValues" dxfId="2004" priority="324"/>
    <cfRule type="duplicateValues" dxfId="2003" priority="325"/>
    <cfRule type="duplicateValues" dxfId="2002" priority="326"/>
  </conditionalFormatting>
  <conditionalFormatting sqref="C52">
    <cfRule type="duplicateValues" dxfId="2001" priority="322"/>
    <cfRule type="duplicateValues" dxfId="2000" priority="321"/>
    <cfRule type="duplicateValues" dxfId="1999" priority="323"/>
  </conditionalFormatting>
  <conditionalFormatting sqref="C53:C54">
    <cfRule type="duplicateValues" dxfId="1998" priority="318"/>
    <cfRule type="duplicateValues" dxfId="1997" priority="319"/>
    <cfRule type="duplicateValues" dxfId="1996" priority="320"/>
  </conditionalFormatting>
  <conditionalFormatting sqref="C57">
    <cfRule type="duplicateValues" dxfId="1995" priority="315"/>
    <cfRule type="duplicateValues" dxfId="1994" priority="316"/>
    <cfRule type="duplicateValues" dxfId="1993" priority="317"/>
  </conditionalFormatting>
  <conditionalFormatting sqref="C58">
    <cfRule type="duplicateValues" dxfId="1992" priority="314"/>
    <cfRule type="duplicateValues" dxfId="1991" priority="313"/>
    <cfRule type="duplicateValues" dxfId="1990" priority="312"/>
  </conditionalFormatting>
  <conditionalFormatting sqref="C59">
    <cfRule type="duplicateValues" dxfId="1989" priority="311"/>
    <cfRule type="duplicateValues" dxfId="1988" priority="310"/>
    <cfRule type="duplicateValues" dxfId="1987" priority="309"/>
  </conditionalFormatting>
  <conditionalFormatting sqref="C60">
    <cfRule type="duplicateValues" dxfId="1986" priority="308"/>
    <cfRule type="duplicateValues" dxfId="1985" priority="307"/>
    <cfRule type="duplicateValues" dxfId="1984" priority="306"/>
  </conditionalFormatting>
  <conditionalFormatting sqref="C62">
    <cfRule type="duplicateValues" dxfId="1983" priority="303"/>
    <cfRule type="duplicateValues" dxfId="1982" priority="304"/>
    <cfRule type="duplicateValues" dxfId="1981" priority="305"/>
  </conditionalFormatting>
  <conditionalFormatting sqref="C63">
    <cfRule type="duplicateValues" dxfId="1980" priority="300"/>
    <cfRule type="duplicateValues" dxfId="1979" priority="301"/>
    <cfRule type="duplicateValues" dxfId="1978" priority="302"/>
  </conditionalFormatting>
  <conditionalFormatting sqref="C64">
    <cfRule type="duplicateValues" dxfId="1977" priority="297"/>
    <cfRule type="duplicateValues" dxfId="1976" priority="299"/>
    <cfRule type="duplicateValues" dxfId="1975" priority="298"/>
  </conditionalFormatting>
  <conditionalFormatting sqref="C65:C66">
    <cfRule type="duplicateValues" dxfId="1974" priority="296"/>
    <cfRule type="duplicateValues" dxfId="1973" priority="294"/>
    <cfRule type="duplicateValues" dxfId="1972" priority="295"/>
  </conditionalFormatting>
  <conditionalFormatting sqref="C67">
    <cfRule type="duplicateValues" dxfId="1971" priority="291"/>
    <cfRule type="duplicateValues" dxfId="1970" priority="292"/>
    <cfRule type="duplicateValues" dxfId="1969" priority="293"/>
  </conditionalFormatting>
  <conditionalFormatting sqref="C68">
    <cfRule type="duplicateValues" dxfId="1968" priority="288"/>
    <cfRule type="duplicateValues" dxfId="1967" priority="287"/>
    <cfRule type="duplicateValues" dxfId="1966" priority="290"/>
    <cfRule type="duplicateValues" dxfId="1965" priority="289"/>
  </conditionalFormatting>
  <conditionalFormatting sqref="C69">
    <cfRule type="duplicateValues" dxfId="1964" priority="286"/>
    <cfRule type="duplicateValues" dxfId="1963" priority="285"/>
    <cfRule type="duplicateValues" dxfId="1962" priority="284"/>
    <cfRule type="duplicateValues" dxfId="1961" priority="283"/>
  </conditionalFormatting>
  <conditionalFormatting sqref="C70">
    <cfRule type="duplicateValues" dxfId="1960" priority="280"/>
    <cfRule type="duplicateValues" dxfId="1959" priority="282"/>
    <cfRule type="duplicateValues" dxfId="1958" priority="281"/>
    <cfRule type="duplicateValues" dxfId="1957" priority="279"/>
  </conditionalFormatting>
  <conditionalFormatting sqref="C71:C73">
    <cfRule type="duplicateValues" dxfId="1956" priority="276"/>
    <cfRule type="duplicateValues" dxfId="1955" priority="275"/>
    <cfRule type="duplicateValues" dxfId="1954" priority="278"/>
    <cfRule type="duplicateValues" dxfId="1953" priority="277"/>
  </conditionalFormatting>
  <conditionalFormatting sqref="C74:C77">
    <cfRule type="duplicateValues" dxfId="1952" priority="273"/>
    <cfRule type="duplicateValues" dxfId="1951" priority="272"/>
    <cfRule type="duplicateValues" dxfId="1950" priority="271"/>
    <cfRule type="duplicateValues" dxfId="1949" priority="274"/>
  </conditionalFormatting>
  <conditionalFormatting sqref="C78">
    <cfRule type="duplicateValues" dxfId="1948" priority="270"/>
    <cfRule type="duplicateValues" dxfId="1947" priority="269"/>
    <cfRule type="duplicateValues" dxfId="1946" priority="268"/>
    <cfRule type="duplicateValues" dxfId="1945" priority="267"/>
  </conditionalFormatting>
  <conditionalFormatting sqref="C79">
    <cfRule type="duplicateValues" dxfId="1944" priority="263"/>
    <cfRule type="duplicateValues" dxfId="1943" priority="266"/>
    <cfRule type="duplicateValues" dxfId="1942" priority="265"/>
    <cfRule type="duplicateValues" dxfId="1941" priority="264"/>
  </conditionalFormatting>
  <conditionalFormatting sqref="C80:C82">
    <cfRule type="duplicateValues" dxfId="1940" priority="260"/>
    <cfRule type="duplicateValues" dxfId="1939" priority="259"/>
    <cfRule type="duplicateValues" dxfId="1938" priority="262"/>
    <cfRule type="duplicateValues" dxfId="1937" priority="261"/>
  </conditionalFormatting>
  <conditionalFormatting sqref="C83">
    <cfRule type="duplicateValues" dxfId="1936" priority="256"/>
    <cfRule type="duplicateValues" dxfId="1935" priority="255"/>
    <cfRule type="duplicateValues" dxfId="1934" priority="258"/>
    <cfRule type="duplicateValues" dxfId="1933" priority="257"/>
  </conditionalFormatting>
  <conditionalFormatting sqref="C87">
    <cfRule type="duplicateValues" dxfId="1932" priority="252"/>
    <cfRule type="duplicateValues" dxfId="1931" priority="254"/>
    <cfRule type="duplicateValues" dxfId="1930" priority="253"/>
    <cfRule type="duplicateValues" dxfId="1929" priority="251"/>
  </conditionalFormatting>
  <conditionalFormatting sqref="C92">
    <cfRule type="duplicateValues" dxfId="1928" priority="249"/>
    <cfRule type="duplicateValues" dxfId="1927" priority="250"/>
    <cfRule type="duplicateValues" dxfId="1926" priority="248"/>
    <cfRule type="duplicateValues" dxfId="1925" priority="247"/>
  </conditionalFormatting>
  <conditionalFormatting sqref="C96:C98">
    <cfRule type="duplicateValues" dxfId="1924" priority="243"/>
    <cfRule type="duplicateValues" dxfId="1923" priority="244"/>
    <cfRule type="duplicateValues" dxfId="1922" priority="245"/>
    <cfRule type="duplicateValues" dxfId="1921" priority="246"/>
  </conditionalFormatting>
  <conditionalFormatting sqref="C99">
    <cfRule type="duplicateValues" dxfId="1920" priority="242"/>
    <cfRule type="duplicateValues" dxfId="1919" priority="241"/>
    <cfRule type="duplicateValues" dxfId="1918" priority="240"/>
    <cfRule type="duplicateValues" dxfId="1917" priority="239"/>
  </conditionalFormatting>
  <conditionalFormatting sqref="C101:C102">
    <cfRule type="duplicateValues" dxfId="1916" priority="238"/>
    <cfRule type="duplicateValues" dxfId="1915" priority="235"/>
    <cfRule type="duplicateValues" dxfId="1914" priority="236"/>
    <cfRule type="duplicateValues" dxfId="1913" priority="237"/>
  </conditionalFormatting>
  <conditionalFormatting sqref="C103:C104">
    <cfRule type="duplicateValues" dxfId="1912" priority="233"/>
    <cfRule type="duplicateValues" dxfId="1911" priority="234"/>
    <cfRule type="duplicateValues" dxfId="1910" priority="232"/>
    <cfRule type="duplicateValues" dxfId="1909" priority="231"/>
  </conditionalFormatting>
  <conditionalFormatting sqref="C105">
    <cfRule type="duplicateValues" dxfId="1908" priority="230"/>
    <cfRule type="duplicateValues" dxfId="1907" priority="229"/>
    <cfRule type="duplicateValues" dxfId="1906" priority="228"/>
    <cfRule type="duplicateValues" dxfId="1905" priority="227"/>
  </conditionalFormatting>
  <conditionalFormatting sqref="C106">
    <cfRule type="duplicateValues" dxfId="1904" priority="226"/>
    <cfRule type="duplicateValues" dxfId="1903" priority="225"/>
    <cfRule type="duplicateValues" dxfId="1902" priority="224"/>
    <cfRule type="duplicateValues" dxfId="1901" priority="223"/>
  </conditionalFormatting>
  <conditionalFormatting sqref="C110">
    <cfRule type="duplicateValues" dxfId="1900" priority="222"/>
    <cfRule type="duplicateValues" dxfId="1899" priority="221"/>
    <cfRule type="duplicateValues" dxfId="1898" priority="220"/>
    <cfRule type="duplicateValues" dxfId="1897" priority="219"/>
  </conditionalFormatting>
  <conditionalFormatting sqref="C114:C117 C120 C122:C123 C125">
    <cfRule type="duplicateValues" dxfId="1896" priority="218"/>
    <cfRule type="duplicateValues" dxfId="1895" priority="217"/>
    <cfRule type="duplicateValues" dxfId="1894" priority="216"/>
  </conditionalFormatting>
  <conditionalFormatting sqref="C114:C117 C120 C122:C125">
    <cfRule type="expression" dxfId="1893" priority="365" stopIfTrue="1">
      <formula>AND(COUNTIF($C$2:$C$65326, C114)+COUNTIF(#REF!, C114)&gt;1,NOT(ISBLANK(C114)))</formula>
    </cfRule>
    <cfRule type="expression" dxfId="1892"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91"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1890" priority="367" stopIfTrue="1">
      <formula>AND(COUNTIF($E$2:$E$65330, C116)+COUNTIF(#REF!, C116)&gt;1,NOT(ISBLANK(C116)))</formula>
    </cfRule>
  </conditionalFormatting>
  <conditionalFormatting sqref="C116:C117">
    <cfRule type="expression" dxfId="1889" priority="369" stopIfTrue="1">
      <formula>AND(COUNTIF($E$2:$E$65320, C116)+COUNTIF(#REF!, C116)&gt;1,NOT(ISBLANK(C116)))</formula>
    </cfRule>
    <cfRule type="expression" dxfId="1888"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87" priority="215"/>
    <cfRule type="duplicateValues" dxfId="1886" priority="214"/>
    <cfRule type="duplicateValues" dxfId="1885" priority="213"/>
    <cfRule type="duplicateValues" dxfId="1884" priority="212"/>
  </conditionalFormatting>
  <conditionalFormatting sqref="C119">
    <cfRule type="duplicateValues" dxfId="1883" priority="209"/>
    <cfRule type="duplicateValues" dxfId="1882" priority="211"/>
    <cfRule type="duplicateValues" dxfId="1881" priority="210"/>
    <cfRule type="duplicateValues" dxfId="1880" priority="208"/>
  </conditionalFormatting>
  <conditionalFormatting sqref="C120 C122:C124">
    <cfRule type="expression" dxfId="1879"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78" priority="372" stopIfTrue="1">
      <formula>AND(COUNTIF($C$2:$C$65345, C120)+COUNTIF(#REF!, C120)&gt;1,NOT(ISBLANK(C120)))</formula>
    </cfRule>
  </conditionalFormatting>
  <conditionalFormatting sqref="C121">
    <cfRule type="duplicateValues" dxfId="1877" priority="207"/>
    <cfRule type="duplicateValues" dxfId="1876" priority="206"/>
    <cfRule type="duplicateValues" dxfId="1875" priority="205"/>
    <cfRule type="duplicateValues" dxfId="1874" priority="204"/>
  </conditionalFormatting>
  <conditionalFormatting sqref="C124">
    <cfRule type="duplicateValues" dxfId="1873" priority="203"/>
    <cfRule type="duplicateValues" dxfId="1872" priority="202"/>
    <cfRule type="duplicateValues" dxfId="1871" priority="201"/>
    <cfRule type="duplicateValues" dxfId="1870" priority="200"/>
  </conditionalFormatting>
  <conditionalFormatting sqref="C125">
    <cfRule type="expression" dxfId="1869" priority="374" stopIfTrue="1">
      <formula>AND(COUNTIF($C$1:$C$65349, C125)+COUNTIF(#REF!, C125)&gt;1,NOT(ISBLANK(C125)))</formula>
    </cfRule>
    <cfRule type="expression" dxfId="1868"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1867" priority="199"/>
    <cfRule type="duplicateValues" dxfId="1866" priority="198"/>
    <cfRule type="duplicateValues" dxfId="1865" priority="197"/>
    <cfRule type="duplicateValues" dxfId="1864" priority="196"/>
  </conditionalFormatting>
  <conditionalFormatting sqref="C128">
    <cfRule type="duplicateValues" dxfId="1863" priority="192"/>
    <cfRule type="duplicateValues" dxfId="1862" priority="193"/>
    <cfRule type="duplicateValues" dxfId="1861" priority="195"/>
    <cfRule type="duplicateValues" dxfId="1860" priority="194"/>
  </conditionalFormatting>
  <conditionalFormatting sqref="C129:C130">
    <cfRule type="duplicateValues" dxfId="1859" priority="188"/>
    <cfRule type="duplicateValues" dxfId="1858" priority="189"/>
    <cfRule type="duplicateValues" dxfId="1857" priority="190"/>
    <cfRule type="duplicateValues" dxfId="1856" priority="191"/>
  </conditionalFormatting>
  <conditionalFormatting sqref="C131">
    <cfRule type="duplicateValues" dxfId="1855" priority="186"/>
    <cfRule type="duplicateValues" dxfId="1854" priority="187"/>
    <cfRule type="duplicateValues" dxfId="1853" priority="185"/>
    <cfRule type="duplicateValues" dxfId="1852" priority="184"/>
  </conditionalFormatting>
  <conditionalFormatting sqref="C133">
    <cfRule type="duplicateValues" dxfId="1851" priority="179"/>
    <cfRule type="duplicateValues" dxfId="1850" priority="178"/>
    <cfRule type="duplicateValues" dxfId="1849" priority="177"/>
    <cfRule type="duplicateValues" dxfId="1848" priority="176"/>
  </conditionalFormatting>
  <conditionalFormatting sqref="C134">
    <cfRule type="duplicateValues" dxfId="1847" priority="172"/>
    <cfRule type="duplicateValues" dxfId="1846" priority="175"/>
    <cfRule type="duplicateValues" dxfId="1845" priority="174"/>
    <cfRule type="duplicateValues" dxfId="1844" priority="173"/>
  </conditionalFormatting>
  <conditionalFormatting sqref="C135">
    <cfRule type="duplicateValues" dxfId="1843" priority="169"/>
    <cfRule type="duplicateValues" dxfId="1842" priority="168"/>
    <cfRule type="duplicateValues" dxfId="1841" priority="167"/>
    <cfRule type="duplicateValues" dxfId="1840" priority="171"/>
    <cfRule type="duplicateValues" dxfId="1839" priority="170"/>
  </conditionalFormatting>
  <conditionalFormatting sqref="C136">
    <cfRule type="duplicateValues" dxfId="1838" priority="166"/>
    <cfRule type="duplicateValues" dxfId="1837" priority="165"/>
    <cfRule type="duplicateValues" dxfId="1836" priority="164"/>
    <cfRule type="duplicateValues" dxfId="1835" priority="163"/>
    <cfRule type="duplicateValues" dxfId="1834" priority="162"/>
  </conditionalFormatting>
  <conditionalFormatting sqref="C137">
    <cfRule type="duplicateValues" dxfId="1833" priority="161"/>
    <cfRule type="duplicateValues" dxfId="1832" priority="160"/>
    <cfRule type="duplicateValues" dxfId="1831" priority="159"/>
    <cfRule type="duplicateValues" dxfId="1830" priority="158"/>
    <cfRule type="duplicateValues" dxfId="1829" priority="157"/>
  </conditionalFormatting>
  <conditionalFormatting sqref="C138">
    <cfRule type="duplicateValues" dxfId="1828" priority="156"/>
    <cfRule type="duplicateValues" dxfId="1827" priority="155"/>
    <cfRule type="duplicateValues" dxfId="1826" priority="154"/>
    <cfRule type="duplicateValues" dxfId="1825" priority="153"/>
    <cfRule type="duplicateValues" dxfId="1824" priority="152"/>
  </conditionalFormatting>
  <conditionalFormatting sqref="C139">
    <cfRule type="duplicateValues" dxfId="1823" priority="149"/>
    <cfRule type="duplicateValues" dxfId="1822" priority="148"/>
    <cfRule type="duplicateValues" dxfId="1821" priority="147"/>
    <cfRule type="duplicateValues" dxfId="1820" priority="151"/>
    <cfRule type="duplicateValues" dxfId="1819" priority="150"/>
  </conditionalFormatting>
  <conditionalFormatting sqref="C140">
    <cfRule type="duplicateValues" dxfId="1818" priority="146"/>
    <cfRule type="duplicateValues" dxfId="1817" priority="145"/>
    <cfRule type="duplicateValues" dxfId="1816" priority="144"/>
    <cfRule type="duplicateValues" dxfId="1815" priority="143"/>
    <cfRule type="duplicateValues" dxfId="1814" priority="142"/>
  </conditionalFormatting>
  <conditionalFormatting sqref="C141">
    <cfRule type="duplicateValues" dxfId="1813" priority="134"/>
    <cfRule type="duplicateValues" dxfId="1812" priority="133"/>
    <cfRule type="duplicateValues" dxfId="1811" priority="132"/>
    <cfRule type="duplicateValues" dxfId="1810" priority="136"/>
    <cfRule type="duplicateValues" dxfId="1809" priority="135"/>
  </conditionalFormatting>
  <conditionalFormatting sqref="C142">
    <cfRule type="duplicateValues" dxfId="1808" priority="128"/>
    <cfRule type="duplicateValues" dxfId="1807" priority="129"/>
    <cfRule type="duplicateValues" dxfId="1806" priority="127"/>
    <cfRule type="duplicateValues" dxfId="1805" priority="131"/>
    <cfRule type="duplicateValues" dxfId="1804" priority="130"/>
  </conditionalFormatting>
  <conditionalFormatting sqref="C143">
    <cfRule type="duplicateValues" dxfId="1803" priority="126"/>
    <cfRule type="duplicateValues" dxfId="1802" priority="122"/>
    <cfRule type="duplicateValues" dxfId="1801" priority="125"/>
    <cfRule type="duplicateValues" dxfId="1800" priority="124"/>
    <cfRule type="duplicateValues" dxfId="1799" priority="123"/>
  </conditionalFormatting>
  <conditionalFormatting sqref="C144">
    <cfRule type="duplicateValues" dxfId="1798" priority="121"/>
    <cfRule type="duplicateValues" dxfId="1797" priority="117"/>
    <cfRule type="duplicateValues" dxfId="1796" priority="118"/>
    <cfRule type="duplicateValues" dxfId="1795" priority="119"/>
    <cfRule type="duplicateValues" dxfId="1794" priority="120"/>
  </conditionalFormatting>
  <conditionalFormatting sqref="C145">
    <cfRule type="duplicateValues" dxfId="1793" priority="112"/>
    <cfRule type="duplicateValues" dxfId="1792" priority="113"/>
    <cfRule type="duplicateValues" dxfId="1791" priority="115"/>
    <cfRule type="duplicateValues" dxfId="1790" priority="116"/>
    <cfRule type="duplicateValues" dxfId="1789" priority="114"/>
  </conditionalFormatting>
  <conditionalFormatting sqref="C146">
    <cfRule type="duplicateValues" dxfId="1788" priority="108"/>
    <cfRule type="duplicateValues" dxfId="1787" priority="109"/>
    <cfRule type="duplicateValues" dxfId="1786" priority="110"/>
    <cfRule type="duplicateValues" dxfId="1785" priority="111"/>
    <cfRule type="duplicateValues" dxfId="1784" priority="107"/>
  </conditionalFormatting>
  <conditionalFormatting sqref="C147">
    <cfRule type="duplicateValues" dxfId="1783" priority="106"/>
    <cfRule type="duplicateValues" dxfId="1782" priority="105"/>
    <cfRule type="duplicateValues" dxfId="1781" priority="104"/>
    <cfRule type="duplicateValues" dxfId="1780" priority="103"/>
    <cfRule type="duplicateValues" dxfId="1779" priority="102"/>
  </conditionalFormatting>
  <conditionalFormatting sqref="C148">
    <cfRule type="duplicateValues" dxfId="1778" priority="101"/>
    <cfRule type="duplicateValues" dxfId="1777" priority="100"/>
    <cfRule type="duplicateValues" dxfId="1776" priority="99"/>
    <cfRule type="duplicateValues" dxfId="1775" priority="98"/>
    <cfRule type="duplicateValues" dxfId="1774" priority="97"/>
  </conditionalFormatting>
  <conditionalFormatting sqref="C149:C151">
    <cfRule type="duplicateValues" dxfId="1773" priority="94"/>
    <cfRule type="duplicateValues" dxfId="1772" priority="93"/>
    <cfRule type="duplicateValues" dxfId="1771" priority="92"/>
    <cfRule type="duplicateValues" dxfId="1770" priority="95"/>
    <cfRule type="duplicateValues" dxfId="1769" priority="96"/>
  </conditionalFormatting>
  <conditionalFormatting sqref="C152 C1:C21 C122:C123 C125 C172 C175:C202 C23:C120 C204:C1048576">
    <cfRule type="duplicateValues" dxfId="1768" priority="375"/>
  </conditionalFormatting>
  <conditionalFormatting sqref="C152 C1:C21 C172 C175:C202 C23:C134 C204:C1048576">
    <cfRule type="duplicateValues" dxfId="1767" priority="376"/>
  </conditionalFormatting>
  <conditionalFormatting sqref="C152 C55:C56 C33:C35 C24:C26 C28:C29 C61 C84:C86 C88:C91 C93:C95 C100 C107:C109 C111:C113 C172 C175:C202 C204:C1048576">
    <cfRule type="duplicateValues" dxfId="1766" priority="377"/>
  </conditionalFormatting>
  <conditionalFormatting sqref="C152 C55:C56 C33:C35 C24:C26 C28:C30 C61 C84:C86 C88:C91 C93:C95 C100 C107:C109 C111:C113 C172 C175:C202 C204:C1048576">
    <cfRule type="duplicateValues" dxfId="1765" priority="378"/>
  </conditionalFormatting>
  <conditionalFormatting sqref="C152 C55:C56 C33:C35 C61 C84:C86 C88:C91 C93:C95 C100 C107:C109 C111:C113 C172 C175:C202 C204:C1048576">
    <cfRule type="duplicateValues" dxfId="1764" priority="379"/>
  </conditionalFormatting>
  <conditionalFormatting sqref="C153">
    <cfRule type="duplicateValues" dxfId="1763" priority="89"/>
    <cfRule type="duplicateValues" dxfId="1762" priority="91"/>
    <cfRule type="duplicateValues" dxfId="1761" priority="90"/>
    <cfRule type="duplicateValues" dxfId="1760" priority="87"/>
    <cfRule type="duplicateValues" dxfId="1759" priority="88"/>
  </conditionalFormatting>
  <conditionalFormatting sqref="C154">
    <cfRule type="duplicateValues" dxfId="1758" priority="83"/>
    <cfRule type="duplicateValues" dxfId="1757" priority="86"/>
    <cfRule type="duplicateValues" dxfId="1756" priority="85"/>
    <cfRule type="duplicateValues" dxfId="1755" priority="84"/>
    <cfRule type="duplicateValues" dxfId="1754" priority="82"/>
  </conditionalFormatting>
  <conditionalFormatting sqref="C155">
    <cfRule type="duplicateValues" dxfId="1753" priority="80"/>
    <cfRule type="duplicateValues" dxfId="1752" priority="79"/>
    <cfRule type="duplicateValues" dxfId="1751" priority="78"/>
    <cfRule type="duplicateValues" dxfId="1750" priority="77"/>
    <cfRule type="duplicateValues" dxfId="1749" priority="81"/>
  </conditionalFormatting>
  <conditionalFormatting sqref="C156">
    <cfRule type="duplicateValues" dxfId="1748" priority="76"/>
    <cfRule type="duplicateValues" dxfId="1747" priority="74"/>
    <cfRule type="duplicateValues" dxfId="1746" priority="73"/>
    <cfRule type="duplicateValues" dxfId="1745" priority="72"/>
    <cfRule type="duplicateValues" dxfId="1744" priority="75"/>
  </conditionalFormatting>
  <conditionalFormatting sqref="C157:C158">
    <cfRule type="duplicateValues" dxfId="1743" priority="71"/>
    <cfRule type="duplicateValues" dxfId="1742" priority="70"/>
    <cfRule type="duplicateValues" dxfId="1741" priority="69"/>
    <cfRule type="duplicateValues" dxfId="1740" priority="68"/>
    <cfRule type="duplicateValues" dxfId="1739" priority="67"/>
  </conditionalFormatting>
  <conditionalFormatting sqref="C159">
    <cfRule type="duplicateValues" dxfId="1738" priority="65"/>
    <cfRule type="duplicateValues" dxfId="1737" priority="66"/>
    <cfRule type="duplicateValues" dxfId="1736" priority="64"/>
    <cfRule type="duplicateValues" dxfId="1735" priority="63"/>
    <cfRule type="duplicateValues" dxfId="1734" priority="62"/>
  </conditionalFormatting>
  <conditionalFormatting sqref="C160">
    <cfRule type="duplicateValues" dxfId="1733" priority="61"/>
    <cfRule type="duplicateValues" dxfId="1732" priority="60"/>
    <cfRule type="duplicateValues" dxfId="1731" priority="59"/>
    <cfRule type="duplicateValues" dxfId="1730" priority="58"/>
    <cfRule type="duplicateValues" dxfId="1729" priority="57"/>
  </conditionalFormatting>
  <conditionalFormatting sqref="C161">
    <cfRule type="duplicateValues" dxfId="1728" priority="56"/>
    <cfRule type="duplicateValues" dxfId="1727" priority="55"/>
    <cfRule type="duplicateValues" dxfId="1726" priority="54"/>
    <cfRule type="duplicateValues" dxfId="1725" priority="53"/>
    <cfRule type="duplicateValues" dxfId="1724" priority="52"/>
  </conditionalFormatting>
  <conditionalFormatting sqref="C162">
    <cfRule type="duplicateValues" dxfId="1723" priority="49"/>
    <cfRule type="duplicateValues" dxfId="1722" priority="47"/>
    <cfRule type="duplicateValues" dxfId="1721" priority="48"/>
    <cfRule type="duplicateValues" dxfId="1720" priority="51"/>
    <cfRule type="duplicateValues" dxfId="1719" priority="50"/>
  </conditionalFormatting>
  <conditionalFormatting sqref="C163">
    <cfRule type="duplicateValues" dxfId="1718" priority="46"/>
    <cfRule type="duplicateValues" dxfId="1717" priority="45"/>
    <cfRule type="duplicateValues" dxfId="1716" priority="44"/>
    <cfRule type="duplicateValues" dxfId="1715" priority="43"/>
    <cfRule type="duplicateValues" dxfId="1714" priority="42"/>
  </conditionalFormatting>
  <conditionalFormatting sqref="C164:C165">
    <cfRule type="duplicateValues" dxfId="1713" priority="39"/>
    <cfRule type="duplicateValues" dxfId="1712" priority="38"/>
    <cfRule type="duplicateValues" dxfId="1711" priority="37"/>
    <cfRule type="duplicateValues" dxfId="1710" priority="41"/>
    <cfRule type="duplicateValues" dxfId="1709" priority="40"/>
  </conditionalFormatting>
  <conditionalFormatting sqref="C166">
    <cfRule type="duplicateValues" dxfId="1708" priority="34"/>
    <cfRule type="duplicateValues" dxfId="1707" priority="36"/>
    <cfRule type="duplicateValues" dxfId="1706" priority="35"/>
    <cfRule type="duplicateValues" dxfId="1705" priority="33"/>
    <cfRule type="duplicateValues" dxfId="1704" priority="32"/>
  </conditionalFormatting>
  <conditionalFormatting sqref="C167">
    <cfRule type="duplicateValues" dxfId="1703" priority="31"/>
    <cfRule type="duplicateValues" dxfId="1702" priority="30"/>
    <cfRule type="duplicateValues" dxfId="1701" priority="29"/>
    <cfRule type="duplicateValues" dxfId="1700" priority="28"/>
    <cfRule type="duplicateValues" dxfId="1699" priority="27"/>
  </conditionalFormatting>
  <conditionalFormatting sqref="C168">
    <cfRule type="duplicateValues" dxfId="1698" priority="22"/>
    <cfRule type="duplicateValues" dxfId="1697" priority="24"/>
    <cfRule type="duplicateValues" dxfId="1696" priority="26"/>
    <cfRule type="duplicateValues" dxfId="1695" priority="25"/>
    <cfRule type="duplicateValues" dxfId="1694" priority="23"/>
  </conditionalFormatting>
  <conditionalFormatting sqref="C169:C170">
    <cfRule type="duplicateValues" dxfId="1693" priority="17"/>
    <cfRule type="duplicateValues" dxfId="1692" priority="19"/>
    <cfRule type="duplicateValues" dxfId="1691" priority="20"/>
    <cfRule type="duplicateValues" dxfId="1690" priority="21"/>
    <cfRule type="duplicateValues" dxfId="1689" priority="18"/>
  </conditionalFormatting>
  <conditionalFormatting sqref="C171">
    <cfRule type="duplicateValues" dxfId="1688" priority="14"/>
    <cfRule type="duplicateValues" dxfId="1687" priority="15"/>
    <cfRule type="duplicateValues" dxfId="1686" priority="16"/>
    <cfRule type="duplicateValues" dxfId="1685" priority="13"/>
    <cfRule type="duplicateValues" dxfId="1684" priority="12"/>
  </conditionalFormatting>
  <conditionalFormatting sqref="C173:C174">
    <cfRule type="duplicateValues" dxfId="1683" priority="11"/>
    <cfRule type="duplicateValues" dxfId="1682" priority="10"/>
    <cfRule type="duplicateValues" dxfId="1681" priority="9"/>
    <cfRule type="duplicateValues" dxfId="1680" priority="8"/>
    <cfRule type="duplicateValues" dxfId="1679" priority="7"/>
  </conditionalFormatting>
  <conditionalFormatting sqref="C203">
    <cfRule type="duplicateValues" dxfId="1678" priority="3"/>
    <cfRule type="duplicateValues" dxfId="1677" priority="2"/>
    <cfRule type="duplicateValues" dxfId="1676" priority="1"/>
    <cfRule type="duplicateValues" dxfId="1675" priority="4"/>
    <cfRule type="duplicateValues" dxfId="1674" priority="5"/>
  </conditionalFormatting>
  <conditionalFormatting sqref="C132:D132">
    <cfRule type="duplicateValues" dxfId="1673" priority="183"/>
    <cfRule type="duplicateValues" dxfId="1672" priority="180"/>
    <cfRule type="duplicateValues" dxfId="1671" priority="181"/>
    <cfRule type="duplicateValues" dxfId="1670" priority="182"/>
  </conditionalFormatting>
  <conditionalFormatting sqref="V1:V20 Z21 V23:V1048576">
    <cfRule type="containsText" dxfId="1669" priority="6" operator="containsText" text="Complete">
      <formula>NOT(ISERROR(SEARCH("Complete",V1)))</formula>
    </cfRule>
  </conditionalFormatting>
  <conditionalFormatting sqref="W21">
    <cfRule type="duplicateValues" dxfId="1668" priority="140"/>
    <cfRule type="duplicateValues" dxfId="1667" priority="138"/>
    <cfRule type="duplicateValues" dxfId="1666" priority="139"/>
    <cfRule type="duplicateValues" dxfId="1665" priority="137"/>
    <cfRule type="duplicateValues" dxfId="1664"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48" customWidth="1"/>
    <col min="2" max="2" width="7.1796875" style="248" customWidth="1"/>
    <col min="3" max="3" width="6.7265625" style="248" customWidth="1"/>
    <col min="4" max="16" width="7.1796875" style="248" customWidth="1"/>
    <col min="17" max="17" width="7.7265625" style="400" customWidth="1"/>
    <col min="18" max="29" width="7.1796875" style="248" customWidth="1"/>
    <col min="30" max="30" width="6.7265625" style="248" customWidth="1"/>
    <col min="31" max="31" width="6.81640625" style="248" customWidth="1"/>
    <col min="32" max="32" width="1.453125" style="248" customWidth="1"/>
    <col min="33" max="33" width="6.453125" style="248" customWidth="1"/>
    <col min="34" max="34" width="5.7265625" style="248" customWidth="1"/>
    <col min="35" max="35" width="6.54296875" style="248" customWidth="1"/>
    <col min="36" max="36" width="5.7265625" style="248" customWidth="1"/>
    <col min="37" max="37" width="6.7265625" style="248" hidden="1" customWidth="1"/>
    <col min="38" max="38" width="9.1796875" style="248" hidden="1" customWidth="1"/>
    <col min="39" max="16384" width="9.1796875" style="248"/>
  </cols>
  <sheetData>
    <row r="1" spans="1:37" s="228" customFormat="1" ht="15" thickBot="1" x14ac:dyDescent="0.4">
      <c r="A1" s="225"/>
      <c r="B1" s="225"/>
      <c r="C1" s="225"/>
      <c r="D1" s="225"/>
      <c r="E1" s="225"/>
      <c r="F1" s="225"/>
      <c r="G1" s="225"/>
      <c r="H1" s="225"/>
      <c r="I1" s="225"/>
      <c r="J1" s="225"/>
      <c r="K1" s="225"/>
      <c r="L1" s="225"/>
      <c r="M1" s="225"/>
      <c r="N1" s="225"/>
      <c r="O1" s="225"/>
      <c r="P1" s="225"/>
      <c r="Q1" s="226"/>
      <c r="R1" s="225"/>
      <c r="S1" s="225"/>
      <c r="T1" s="225"/>
      <c r="U1" s="225"/>
      <c r="V1" s="225"/>
      <c r="W1" s="225"/>
      <c r="X1" s="225"/>
      <c r="Y1" s="225"/>
      <c r="Z1" s="225"/>
      <c r="AA1" s="225"/>
      <c r="AB1" s="225"/>
      <c r="AC1" s="225"/>
      <c r="AD1" s="225"/>
      <c r="AE1" s="225"/>
      <c r="AF1" s="225"/>
      <c r="AG1" s="225"/>
      <c r="AH1" s="225"/>
      <c r="AI1" s="225"/>
      <c r="AJ1" s="225"/>
      <c r="AK1" s="227"/>
    </row>
    <row r="2" spans="1:37" s="228" customFormat="1" ht="18" customHeight="1" x14ac:dyDescent="0.35">
      <c r="A2" s="225"/>
      <c r="B2" s="229"/>
      <c r="C2" s="230"/>
      <c r="D2" s="230"/>
      <c r="E2" s="231"/>
      <c r="F2" s="230"/>
      <c r="G2" s="230"/>
      <c r="H2" s="230"/>
      <c r="I2" s="230"/>
      <c r="J2" s="230"/>
      <c r="K2" s="230"/>
      <c r="L2" s="230"/>
      <c r="M2" s="965" t="s">
        <v>606</v>
      </c>
      <c r="N2" s="965"/>
      <c r="O2" s="965"/>
      <c r="P2" s="965"/>
      <c r="Q2" s="965"/>
      <c r="R2" s="965"/>
      <c r="S2" s="230"/>
      <c r="T2" s="230"/>
      <c r="U2" s="810"/>
      <c r="V2" s="812"/>
      <c r="W2" s="810"/>
      <c r="X2" s="810"/>
      <c r="Y2" s="810"/>
      <c r="Z2" s="810"/>
      <c r="AA2" s="810"/>
      <c r="AB2" s="810"/>
      <c r="AC2" s="810"/>
      <c r="AD2" s="810"/>
      <c r="AE2" s="810"/>
      <c r="AF2" s="810"/>
      <c r="AG2" s="810"/>
      <c r="AH2" s="810"/>
      <c r="AI2" s="810"/>
      <c r="AJ2" s="814"/>
      <c r="AK2" s="227"/>
    </row>
    <row r="3" spans="1:37" s="228" customFormat="1" ht="18.5" x14ac:dyDescent="0.35">
      <c r="A3" s="225"/>
      <c r="B3" s="232"/>
      <c r="C3" s="404"/>
      <c r="D3" s="404"/>
      <c r="E3" s="404"/>
      <c r="F3" s="404"/>
      <c r="G3" s="404"/>
      <c r="H3" s="404"/>
      <c r="I3" s="404"/>
      <c r="J3" s="404"/>
      <c r="K3" s="404"/>
      <c r="L3" s="404"/>
      <c r="M3" s="404"/>
      <c r="N3" s="404"/>
      <c r="O3" s="404"/>
      <c r="P3" s="404"/>
      <c r="Q3" s="405"/>
      <c r="R3" s="404"/>
      <c r="S3" s="404"/>
      <c r="T3" s="404"/>
      <c r="U3" s="811"/>
      <c r="V3" s="813"/>
      <c r="W3" s="811"/>
      <c r="X3" s="811"/>
      <c r="Y3" s="811"/>
      <c r="Z3" s="811"/>
      <c r="AA3" s="811"/>
      <c r="AB3" s="811"/>
      <c r="AC3" s="811"/>
      <c r="AD3" s="811"/>
      <c r="AE3" s="811"/>
      <c r="AF3" s="811"/>
      <c r="AG3" s="811"/>
      <c r="AH3" s="811"/>
      <c r="AI3" s="811"/>
      <c r="AJ3" s="815"/>
      <c r="AK3" s="227"/>
    </row>
    <row r="4" spans="1:37" s="228" customFormat="1" ht="18.5" x14ac:dyDescent="0.35">
      <c r="A4" s="225"/>
      <c r="B4" s="232"/>
      <c r="C4" s="404"/>
      <c r="D4" s="404"/>
      <c r="E4" s="404"/>
      <c r="F4" s="404"/>
      <c r="G4" s="404"/>
      <c r="H4" s="404"/>
      <c r="I4" s="404"/>
      <c r="J4" s="404"/>
      <c r="K4" s="404"/>
      <c r="L4" s="404"/>
      <c r="M4" s="406"/>
      <c r="N4" s="404"/>
      <c r="O4" s="404"/>
      <c r="P4" s="404"/>
      <c r="Q4" s="405"/>
      <c r="R4" s="404"/>
      <c r="S4" s="404"/>
      <c r="T4" s="404"/>
      <c r="U4" s="811"/>
      <c r="V4" s="407"/>
      <c r="W4" s="404"/>
      <c r="X4" s="404"/>
      <c r="Y4" s="404"/>
      <c r="Z4" s="404"/>
      <c r="AA4" s="404"/>
      <c r="AB4" s="404"/>
      <c r="AC4" s="404"/>
      <c r="AD4" s="404"/>
      <c r="AE4" s="404"/>
      <c r="AF4" s="404"/>
      <c r="AG4" s="404"/>
      <c r="AH4" s="404"/>
      <c r="AI4" s="404"/>
      <c r="AJ4" s="233"/>
      <c r="AK4" s="227"/>
    </row>
    <row r="5" spans="1:37" s="228" customFormat="1" ht="18.5" x14ac:dyDescent="0.35">
      <c r="A5" s="225"/>
      <c r="B5" s="234" t="s">
        <v>607</v>
      </c>
      <c r="C5" s="408"/>
      <c r="D5" s="966">
        <v>45981</v>
      </c>
      <c r="E5" s="966"/>
      <c r="F5" s="966"/>
      <c r="G5" s="966"/>
      <c r="H5" s="966"/>
      <c r="I5" s="966"/>
      <c r="J5" s="409"/>
      <c r="K5" s="409"/>
      <c r="L5" s="409"/>
      <c r="M5" s="409"/>
      <c r="N5" s="409"/>
      <c r="O5" s="409"/>
      <c r="P5" s="409"/>
      <c r="Q5" s="410"/>
      <c r="R5" s="409"/>
      <c r="S5" s="409"/>
      <c r="T5" s="409"/>
      <c r="U5" s="817"/>
      <c r="V5" s="817"/>
      <c r="W5" s="404"/>
      <c r="X5" s="404"/>
      <c r="Y5" s="404"/>
      <c r="Z5" s="404"/>
      <c r="AA5" s="404"/>
      <c r="AB5" s="404"/>
      <c r="AC5" s="404"/>
      <c r="AD5" s="404"/>
      <c r="AE5" s="404"/>
      <c r="AF5" s="404"/>
      <c r="AG5" s="404"/>
      <c r="AH5" s="404"/>
      <c r="AI5" s="404"/>
      <c r="AJ5" s="235"/>
      <c r="AK5" s="227"/>
    </row>
    <row r="6" spans="1:37" s="228" customFormat="1" ht="18.5" x14ac:dyDescent="0.35">
      <c r="A6" s="225"/>
      <c r="B6" s="234" t="s">
        <v>608</v>
      </c>
      <c r="C6" s="408"/>
      <c r="D6" s="225"/>
      <c r="E6" s="408" t="s">
        <v>609</v>
      </c>
      <c r="F6" s="408"/>
      <c r="G6" s="408"/>
      <c r="H6" s="408"/>
      <c r="I6" s="408"/>
      <c r="J6" s="408"/>
      <c r="K6" s="408"/>
      <c r="L6" s="408"/>
      <c r="M6" s="408"/>
      <c r="N6" s="408"/>
      <c r="O6" s="408"/>
      <c r="P6" s="408"/>
      <c r="Q6" s="405"/>
      <c r="R6" s="408"/>
      <c r="S6" s="408"/>
      <c r="T6" s="408"/>
      <c r="U6" s="408"/>
      <c r="V6" s="411"/>
      <c r="W6" s="408"/>
      <c r="X6" s="408"/>
      <c r="Y6" s="408"/>
      <c r="Z6" s="408"/>
      <c r="AA6" s="408"/>
      <c r="AB6" s="408"/>
      <c r="AC6" s="408"/>
      <c r="AD6" s="408"/>
      <c r="AE6" s="408"/>
      <c r="AF6" s="408"/>
      <c r="AG6" s="408"/>
      <c r="AH6" s="408"/>
      <c r="AI6" s="408"/>
      <c r="AJ6" s="236"/>
      <c r="AK6" s="227"/>
    </row>
    <row r="7" spans="1:37" s="228" customFormat="1" ht="15.5" x14ac:dyDescent="0.35">
      <c r="A7" s="225"/>
      <c r="B7" s="234" t="s">
        <v>610</v>
      </c>
      <c r="C7" s="408"/>
      <c r="D7" s="408"/>
      <c r="E7" s="225"/>
      <c r="F7" s="796" t="s">
        <v>611</v>
      </c>
      <c r="G7" s="796"/>
      <c r="H7" s="796"/>
      <c r="I7" s="796"/>
      <c r="J7" s="796"/>
      <c r="K7" s="408"/>
      <c r="L7" s="408"/>
      <c r="M7" s="408"/>
      <c r="N7" s="408"/>
      <c r="O7" s="408"/>
      <c r="P7" s="408"/>
      <c r="Q7" s="405"/>
      <c r="R7" s="408"/>
      <c r="S7" s="408"/>
      <c r="T7" s="408"/>
      <c r="U7" s="408"/>
      <c r="V7" s="408"/>
      <c r="W7" s="408"/>
      <c r="X7" s="408"/>
      <c r="Y7" s="408"/>
      <c r="Z7" s="408"/>
      <c r="AA7" s="408"/>
      <c r="AB7" s="408"/>
      <c r="AC7" s="408"/>
      <c r="AD7" s="408"/>
      <c r="AE7" s="408"/>
      <c r="AF7" s="408"/>
      <c r="AG7" s="408"/>
      <c r="AH7" s="408"/>
      <c r="AI7" s="408"/>
      <c r="AJ7" s="236"/>
      <c r="AK7" s="227"/>
    </row>
    <row r="8" spans="1:37" s="228" customFormat="1" ht="15" thickBot="1" x14ac:dyDescent="0.4">
      <c r="A8" s="225"/>
      <c r="B8" s="237" t="s">
        <v>612</v>
      </c>
      <c r="C8" s="238"/>
      <c r="D8" s="238"/>
      <c r="E8" s="239"/>
      <c r="F8" s="238" t="s">
        <v>613</v>
      </c>
      <c r="G8" s="238"/>
      <c r="H8" s="238"/>
      <c r="I8" s="238"/>
      <c r="J8" s="238"/>
      <c r="K8" s="238"/>
      <c r="L8" s="238"/>
      <c r="M8" s="238"/>
      <c r="N8" s="238"/>
      <c r="O8" s="238"/>
      <c r="P8" s="238"/>
      <c r="Q8" s="240"/>
      <c r="R8" s="238"/>
      <c r="S8" s="238"/>
      <c r="T8" s="238"/>
      <c r="U8" s="238"/>
      <c r="V8" s="238"/>
      <c r="W8" s="238"/>
      <c r="X8" s="238"/>
      <c r="Y8" s="238"/>
      <c r="Z8" s="238"/>
      <c r="AA8" s="238"/>
      <c r="AB8" s="238"/>
      <c r="AC8" s="238"/>
      <c r="AD8" s="238"/>
      <c r="AE8" s="238"/>
      <c r="AF8" s="238"/>
      <c r="AG8" s="408"/>
      <c r="AH8" s="408"/>
      <c r="AI8" s="408"/>
      <c r="AJ8" s="241"/>
      <c r="AK8" s="227"/>
    </row>
    <row r="9" spans="1:37" s="228" customFormat="1" x14ac:dyDescent="0.35">
      <c r="A9" s="225"/>
      <c r="B9" s="234"/>
      <c r="C9" s="408"/>
      <c r="D9" s="408"/>
      <c r="E9" s="225"/>
      <c r="F9" s="408"/>
      <c r="G9" s="408"/>
      <c r="H9" s="408"/>
      <c r="I9" s="408"/>
      <c r="J9" s="408"/>
      <c r="K9" s="408"/>
      <c r="L9" s="408"/>
      <c r="M9" s="408"/>
      <c r="N9" s="408"/>
      <c r="O9" s="408"/>
      <c r="P9" s="408"/>
      <c r="Q9" s="405"/>
      <c r="R9" s="408"/>
      <c r="S9" s="408"/>
      <c r="T9" s="408"/>
      <c r="U9" s="408"/>
      <c r="V9" s="408"/>
      <c r="W9" s="408"/>
      <c r="X9" s="408"/>
      <c r="Y9" s="408"/>
      <c r="Z9" s="408"/>
      <c r="AA9" s="408"/>
      <c r="AB9" s="408"/>
      <c r="AC9" s="408"/>
      <c r="AD9" s="408"/>
      <c r="AE9" s="408"/>
      <c r="AF9" s="408"/>
      <c r="AG9" s="797" t="s">
        <v>614</v>
      </c>
      <c r="AH9" s="799" t="s">
        <v>615</v>
      </c>
      <c r="AI9" s="799" t="s">
        <v>616</v>
      </c>
      <c r="AJ9" s="801" t="s">
        <v>617</v>
      </c>
      <c r="AK9" s="227"/>
    </row>
    <row r="10" spans="1:37" s="228" customFormat="1" ht="15" thickBot="1" x14ac:dyDescent="0.4">
      <c r="A10" s="225"/>
      <c r="B10" s="234"/>
      <c r="C10" s="408"/>
      <c r="D10" s="408"/>
      <c r="E10" s="225"/>
      <c r="F10" s="408"/>
      <c r="G10" s="408"/>
      <c r="H10" s="408"/>
      <c r="I10" s="225"/>
      <c r="J10" s="225"/>
      <c r="K10" s="225"/>
      <c r="L10" s="225"/>
      <c r="M10" s="225"/>
      <c r="N10" s="225"/>
      <c r="O10" s="225"/>
      <c r="P10" s="225"/>
      <c r="Q10" s="225"/>
      <c r="R10" s="225"/>
      <c r="S10" s="225"/>
      <c r="T10" s="225"/>
      <c r="V10" s="412" t="s">
        <v>618</v>
      </c>
      <c r="W10" s="408"/>
      <c r="X10" s="408"/>
      <c r="Y10" s="408"/>
      <c r="Z10" s="408"/>
      <c r="AA10" s="408"/>
      <c r="AB10" s="405"/>
      <c r="AC10" s="408"/>
      <c r="AD10" s="408"/>
      <c r="AE10" s="408"/>
      <c r="AF10" s="408"/>
      <c r="AG10" s="798"/>
      <c r="AH10" s="800"/>
      <c r="AI10" s="800"/>
      <c r="AJ10" s="802"/>
      <c r="AK10" s="227"/>
    </row>
    <row r="11" spans="1:37" s="228" customFormat="1" ht="15" thickBot="1" x14ac:dyDescent="0.4">
      <c r="A11" s="225"/>
      <c r="B11" s="234"/>
      <c r="C11" s="408"/>
      <c r="D11" s="408"/>
      <c r="E11" s="225"/>
      <c r="F11" s="408"/>
      <c r="G11" s="408"/>
      <c r="H11" s="408"/>
      <c r="I11" s="225"/>
      <c r="J11" s="225"/>
      <c r="K11" s="225"/>
      <c r="L11" s="225"/>
      <c r="M11" s="225"/>
      <c r="N11" s="225"/>
      <c r="O11" s="225"/>
      <c r="P11" s="225"/>
      <c r="Q11" s="225"/>
      <c r="R11" s="225"/>
      <c r="S11" s="225"/>
      <c r="T11" s="408"/>
      <c r="U11" s="412"/>
      <c r="V11" s="412" t="s">
        <v>619</v>
      </c>
      <c r="W11" s="412"/>
      <c r="X11" s="412" t="s">
        <v>620</v>
      </c>
      <c r="Y11" s="412"/>
      <c r="Z11" s="412" t="s">
        <v>621</v>
      </c>
      <c r="AA11" s="412"/>
      <c r="AB11" s="412" t="s">
        <v>622</v>
      </c>
      <c r="AC11" s="412"/>
      <c r="AD11" s="412" t="s">
        <v>623</v>
      </c>
      <c r="AE11" s="408"/>
      <c r="AF11" s="408"/>
      <c r="AG11" s="242">
        <v>4</v>
      </c>
      <c r="AH11" s="243">
        <v>0</v>
      </c>
      <c r="AI11" s="243">
        <v>0</v>
      </c>
      <c r="AJ11" s="244"/>
      <c r="AK11" s="227"/>
    </row>
    <row r="12" spans="1:37" s="228" customFormat="1" x14ac:dyDescent="0.35">
      <c r="A12" s="225"/>
      <c r="B12" s="234"/>
      <c r="C12" s="408"/>
      <c r="D12" s="408"/>
      <c r="E12" s="225"/>
      <c r="F12" s="408"/>
      <c r="G12" s="408"/>
      <c r="H12" s="408"/>
      <c r="I12" s="225"/>
      <c r="J12" s="225"/>
      <c r="K12" s="225"/>
      <c r="L12" s="225"/>
      <c r="M12" s="225"/>
      <c r="N12" s="225"/>
      <c r="O12" s="225"/>
      <c r="P12" s="225"/>
      <c r="Q12" s="225"/>
      <c r="R12" s="225"/>
      <c r="S12" s="225"/>
      <c r="T12" s="408"/>
      <c r="U12" s="401"/>
      <c r="V12" s="401"/>
      <c r="W12" s="401"/>
      <c r="X12" s="401"/>
      <c r="Y12" s="401"/>
      <c r="Z12" s="401">
        <v>1</v>
      </c>
      <c r="AA12" s="401"/>
      <c r="AB12" s="401">
        <v>1</v>
      </c>
      <c r="AC12" s="401"/>
      <c r="AD12" s="401"/>
      <c r="AE12" s="408"/>
      <c r="AF12" s="408"/>
      <c r="AG12" s="234"/>
      <c r="AH12" s="408"/>
      <c r="AI12" s="408"/>
      <c r="AJ12" s="241"/>
      <c r="AK12" s="227"/>
    </row>
    <row r="13" spans="1:37" s="228" customFormat="1" ht="15" thickBot="1" x14ac:dyDescent="0.4">
      <c r="A13" s="225"/>
      <c r="B13" s="234"/>
      <c r="C13" s="408"/>
      <c r="D13" s="408"/>
      <c r="E13" s="225"/>
      <c r="F13" s="408"/>
      <c r="G13" s="408"/>
      <c r="H13" s="408"/>
      <c r="I13" s="225"/>
      <c r="J13" s="225"/>
      <c r="K13" s="225"/>
      <c r="L13" s="225"/>
      <c r="M13" s="225"/>
      <c r="N13" s="225"/>
      <c r="O13" s="225"/>
      <c r="P13" s="225"/>
      <c r="Q13" s="225"/>
      <c r="R13" s="225"/>
      <c r="S13" s="225"/>
      <c r="T13" s="408"/>
      <c r="U13" s="401"/>
      <c r="V13" s="401">
        <v>1</v>
      </c>
      <c r="W13" s="401"/>
      <c r="X13" s="401">
        <v>2</v>
      </c>
      <c r="Y13" s="401"/>
      <c r="Z13" s="401">
        <v>3</v>
      </c>
      <c r="AA13" s="401"/>
      <c r="AB13" s="401">
        <v>4</v>
      </c>
      <c r="AC13" s="401"/>
      <c r="AD13" s="401">
        <v>1</v>
      </c>
      <c r="AE13" s="408"/>
      <c r="AF13" s="408"/>
      <c r="AG13" s="234"/>
      <c r="AH13" s="408"/>
      <c r="AI13" s="408"/>
      <c r="AJ13" s="241"/>
      <c r="AK13" s="227"/>
    </row>
    <row r="14" spans="1:37" s="228" customFormat="1" x14ac:dyDescent="0.35">
      <c r="A14" s="225"/>
      <c r="B14" s="234"/>
      <c r="C14" s="408"/>
      <c r="D14" s="408"/>
      <c r="E14" s="225"/>
      <c r="F14" s="408"/>
      <c r="G14" s="408"/>
      <c r="H14" s="408"/>
      <c r="I14" s="225"/>
      <c r="J14" s="225"/>
      <c r="K14" s="225"/>
      <c r="L14" s="225"/>
      <c r="M14" s="225"/>
      <c r="N14" s="225"/>
      <c r="O14" s="225"/>
      <c r="P14" s="225"/>
      <c r="Q14" s="225"/>
      <c r="R14" s="225"/>
      <c r="S14" s="408" t="s">
        <v>624</v>
      </c>
      <c r="U14" s="413">
        <v>0</v>
      </c>
      <c r="V14" s="803" t="s">
        <v>810</v>
      </c>
      <c r="W14" s="414">
        <v>360</v>
      </c>
      <c r="X14" s="805"/>
      <c r="Y14" s="415">
        <v>420</v>
      </c>
      <c r="Z14" s="807"/>
      <c r="AA14" s="415">
        <v>410</v>
      </c>
      <c r="AB14" s="805"/>
      <c r="AC14" s="415">
        <v>382</v>
      </c>
      <c r="AD14" s="807"/>
      <c r="AE14" s="408"/>
      <c r="AF14" s="408"/>
      <c r="AG14" s="234"/>
      <c r="AH14" s="408"/>
      <c r="AI14" s="408"/>
      <c r="AJ14" s="241"/>
      <c r="AK14" s="227"/>
    </row>
    <row r="15" spans="1:37" s="228" customFormat="1" x14ac:dyDescent="0.35">
      <c r="A15" s="225"/>
      <c r="B15" s="234"/>
      <c r="C15" s="408"/>
      <c r="D15" s="408"/>
      <c r="E15" s="225"/>
      <c r="F15" s="408"/>
      <c r="G15" s="408"/>
      <c r="H15" s="408"/>
      <c r="I15" s="225"/>
      <c r="J15" s="225"/>
      <c r="K15" s="225"/>
      <c r="L15" s="225"/>
      <c r="M15" s="225"/>
      <c r="N15" s="225"/>
      <c r="O15" s="225"/>
      <c r="P15" s="225"/>
      <c r="Q15" s="225"/>
      <c r="R15" s="225"/>
      <c r="S15" s="225"/>
      <c r="T15" s="408"/>
      <c r="U15" s="402"/>
      <c r="V15" s="804"/>
      <c r="W15" s="402"/>
      <c r="X15" s="806"/>
      <c r="Y15" s="402"/>
      <c r="Z15" s="808"/>
      <c r="AA15" s="402"/>
      <c r="AB15" s="806"/>
      <c r="AC15" s="402"/>
      <c r="AD15" s="808"/>
      <c r="AE15" s="408"/>
      <c r="AF15" s="408"/>
      <c r="AG15" s="234"/>
      <c r="AH15" s="408"/>
      <c r="AI15" s="408"/>
      <c r="AJ15" s="241"/>
      <c r="AK15" s="227"/>
    </row>
    <row r="16" spans="1:37" s="228" customFormat="1" ht="7" customHeight="1" x14ac:dyDescent="0.35">
      <c r="A16" s="225"/>
      <c r="B16" s="234"/>
      <c r="C16" s="408"/>
      <c r="D16" s="408"/>
      <c r="E16" s="225"/>
      <c r="F16" s="408"/>
      <c r="G16" s="408"/>
      <c r="H16" s="408"/>
      <c r="I16" s="225"/>
      <c r="J16" s="225"/>
      <c r="K16" s="225"/>
      <c r="L16" s="225"/>
      <c r="M16" s="225"/>
      <c r="N16" s="225"/>
      <c r="O16" s="225"/>
      <c r="P16" s="225"/>
      <c r="Q16" s="225"/>
      <c r="R16" s="225"/>
      <c r="S16" s="225"/>
      <c r="T16" s="408"/>
      <c r="U16" s="401"/>
      <c r="V16" s="245">
        <v>0</v>
      </c>
      <c r="W16" s="401"/>
      <c r="X16" s="245">
        <v>0</v>
      </c>
      <c r="Y16" s="401"/>
      <c r="Z16" s="245">
        <v>0</v>
      </c>
      <c r="AA16" s="401"/>
      <c r="AB16" s="245">
        <v>0</v>
      </c>
      <c r="AC16" s="401"/>
      <c r="AD16" s="245">
        <v>0</v>
      </c>
      <c r="AE16" s="408"/>
      <c r="AF16" s="408"/>
      <c r="AG16" s="234"/>
      <c r="AH16" s="408"/>
      <c r="AI16" s="408"/>
      <c r="AJ16" s="241"/>
      <c r="AK16" s="227"/>
    </row>
    <row r="17" spans="1:37" s="228" customFormat="1" x14ac:dyDescent="0.35">
      <c r="A17" s="225"/>
      <c r="B17" s="234"/>
      <c r="C17" s="408"/>
      <c r="D17" s="408"/>
      <c r="E17" s="225"/>
      <c r="F17" s="408"/>
      <c r="G17" s="408"/>
      <c r="H17" s="408"/>
      <c r="I17" s="225"/>
      <c r="J17" s="225"/>
      <c r="K17" s="225"/>
      <c r="L17" s="225"/>
      <c r="M17" s="225"/>
      <c r="N17" s="225"/>
      <c r="O17" s="225"/>
      <c r="P17" s="225"/>
      <c r="Q17" s="225"/>
      <c r="R17" s="225"/>
      <c r="S17" s="225"/>
      <c r="T17" s="408"/>
      <c r="U17" s="402"/>
      <c r="V17" s="412" t="s">
        <v>126</v>
      </c>
      <c r="W17" s="402"/>
      <c r="X17" s="412" t="s">
        <v>63</v>
      </c>
      <c r="Y17" s="402"/>
      <c r="Z17" s="412" t="s">
        <v>63</v>
      </c>
      <c r="AA17" s="402"/>
      <c r="AB17" s="412" t="s">
        <v>65</v>
      </c>
      <c r="AC17" s="402"/>
      <c r="AD17" s="412" t="s">
        <v>65</v>
      </c>
      <c r="AE17" s="408"/>
      <c r="AF17" s="408"/>
      <c r="AG17" s="234"/>
      <c r="AH17" s="408"/>
      <c r="AI17" s="408"/>
      <c r="AJ17" s="241"/>
      <c r="AK17" s="227"/>
    </row>
    <row r="18" spans="1:37" s="228" customFormat="1" ht="15" thickBot="1" x14ac:dyDescent="0.4">
      <c r="A18" s="225"/>
      <c r="B18" s="234"/>
      <c r="C18" s="408"/>
      <c r="D18" s="408"/>
      <c r="E18" s="225"/>
      <c r="F18" s="408"/>
      <c r="G18" s="408"/>
      <c r="H18" s="408"/>
      <c r="I18" s="225"/>
      <c r="J18" s="225"/>
      <c r="K18" s="225"/>
      <c r="L18" s="225"/>
      <c r="M18" s="225"/>
      <c r="N18" s="225"/>
      <c r="O18" s="225"/>
      <c r="P18" s="225"/>
      <c r="Q18" s="225"/>
      <c r="R18" s="225"/>
      <c r="S18" s="225"/>
      <c r="T18" s="408"/>
      <c r="U18" s="408"/>
      <c r="W18" s="408"/>
      <c r="X18" s="408"/>
      <c r="Y18" s="408"/>
      <c r="Z18" s="408"/>
      <c r="AA18" s="408"/>
      <c r="AB18" s="405"/>
      <c r="AE18" s="408"/>
      <c r="AF18" s="408"/>
      <c r="AG18" s="234"/>
      <c r="AH18" s="408"/>
      <c r="AI18" s="408"/>
      <c r="AJ18" s="241"/>
      <c r="AK18" s="227"/>
    </row>
    <row r="19" spans="1:37" s="228" customFormat="1" ht="15" thickBot="1" x14ac:dyDescent="0.4">
      <c r="A19" s="225"/>
      <c r="B19" s="234"/>
      <c r="C19" s="408"/>
      <c r="D19" s="408"/>
      <c r="E19" s="225"/>
      <c r="F19" s="408"/>
      <c r="G19" s="408"/>
      <c r="H19" s="408"/>
      <c r="I19" s="408"/>
      <c r="J19" s="408"/>
      <c r="K19" s="408"/>
      <c r="L19" s="408"/>
      <c r="M19" s="408"/>
      <c r="N19" s="408"/>
      <c r="O19" s="408"/>
      <c r="P19" s="408"/>
      <c r="Q19" s="405"/>
      <c r="R19" s="408"/>
      <c r="S19" s="408"/>
      <c r="T19" s="408"/>
      <c r="U19" s="823" t="s">
        <v>625</v>
      </c>
      <c r="V19" s="824"/>
      <c r="W19" s="824"/>
      <c r="X19" s="824"/>
      <c r="Y19" s="824"/>
      <c r="Z19" s="824"/>
      <c r="AA19" s="824"/>
      <c r="AB19" s="824"/>
      <c r="AC19" s="824"/>
      <c r="AD19" s="824"/>
      <c r="AE19" s="825"/>
      <c r="AF19" s="408"/>
      <c r="AG19" s="234"/>
      <c r="AH19" s="408"/>
      <c r="AI19" s="408"/>
      <c r="AJ19" s="241"/>
      <c r="AK19" s="227"/>
    </row>
    <row r="20" spans="1:37" s="228" customFormat="1" ht="13.5" customHeight="1" x14ac:dyDescent="0.35">
      <c r="A20" s="225"/>
      <c r="B20" s="265"/>
      <c r="C20" s="416"/>
      <c r="D20" s="402"/>
      <c r="E20" s="417"/>
      <c r="F20" s="402"/>
      <c r="G20" s="417"/>
      <c r="H20" s="402"/>
      <c r="L20" s="418"/>
      <c r="M20" s="418"/>
      <c r="N20" s="418"/>
      <c r="O20" s="418"/>
      <c r="P20" s="418"/>
      <c r="Q20" s="418"/>
      <c r="R20" s="418"/>
      <c r="S20" s="418"/>
      <c r="T20" s="418"/>
      <c r="U20" s="418"/>
      <c r="V20" s="418"/>
      <c r="W20" s="418"/>
      <c r="X20" s="418"/>
      <c r="Y20" s="418"/>
      <c r="Z20" s="418"/>
      <c r="AA20" s="418"/>
      <c r="AB20" s="418"/>
      <c r="AC20" s="418"/>
      <c r="AD20" s="417"/>
      <c r="AE20" s="417"/>
      <c r="AF20" s="225"/>
      <c r="AG20" s="246"/>
      <c r="AH20" s="225"/>
      <c r="AI20" s="225"/>
      <c r="AJ20" s="247"/>
      <c r="AK20" s="227"/>
    </row>
    <row r="21" spans="1:37" ht="15" thickBot="1" x14ac:dyDescent="0.4">
      <c r="A21" s="402"/>
      <c r="B21" s="265"/>
      <c r="C21" s="401"/>
      <c r="D21" s="402"/>
      <c r="E21" s="401"/>
      <c r="F21" s="402"/>
      <c r="I21" s="401"/>
      <c r="J21" s="412"/>
      <c r="L21" s="402"/>
      <c r="M21" s="419"/>
      <c r="N21" s="402"/>
      <c r="O21" s="401" t="str">
        <f>+LEFT(O28,1)</f>
        <v>D</v>
      </c>
      <c r="P21" s="402"/>
      <c r="Q21" s="401" t="str">
        <f>+LEFT(Q28,1)</f>
        <v>D</v>
      </c>
      <c r="R21" s="401"/>
      <c r="S21" s="420"/>
      <c r="T21" s="402"/>
      <c r="U21" s="401" t="str">
        <f>+LEFT(U28,1)</f>
        <v>D</v>
      </c>
      <c r="V21" s="402"/>
      <c r="W21" s="401" t="str">
        <f>+LEFT(W28,1)</f>
        <v>D</v>
      </c>
      <c r="X21" s="402"/>
      <c r="Y21" s="401" t="str">
        <f>+LEFT(Y28,1)</f>
        <v>D</v>
      </c>
      <c r="Z21" s="402"/>
      <c r="AA21" s="401" t="str">
        <f>+LEFT(AA28,1)</f>
        <v>D</v>
      </c>
      <c r="AB21" s="402"/>
      <c r="AC21" s="401" t="str">
        <f>+LEFT(AC28,1)</f>
        <v>D</v>
      </c>
      <c r="AD21" s="402"/>
      <c r="AE21" s="401" t="str">
        <f>+LEFT(AE28,1)</f>
        <v>D</v>
      </c>
      <c r="AF21" s="402"/>
      <c r="AG21" s="249"/>
      <c r="AH21" s="250"/>
      <c r="AI21" s="250"/>
      <c r="AJ21" s="251"/>
      <c r="AK21" s="4"/>
    </row>
    <row r="22" spans="1:37" x14ac:dyDescent="0.35">
      <c r="A22" s="402"/>
      <c r="B22" s="316"/>
      <c r="C22" s="412" t="s">
        <v>626</v>
      </c>
      <c r="D22" s="412"/>
      <c r="E22" s="412" t="s">
        <v>627</v>
      </c>
      <c r="F22" s="412"/>
      <c r="G22" s="412" t="s">
        <v>628</v>
      </c>
      <c r="H22" s="412"/>
      <c r="I22" s="412" t="s">
        <v>629</v>
      </c>
      <c r="J22" s="412"/>
      <c r="K22" s="412" t="s">
        <v>630</v>
      </c>
      <c r="L22" s="412"/>
      <c r="M22" s="412" t="s">
        <v>504</v>
      </c>
      <c r="N22" s="412"/>
      <c r="O22" s="412" t="s">
        <v>103</v>
      </c>
      <c r="P22" s="412"/>
      <c r="Q22" s="412" t="s">
        <v>56</v>
      </c>
      <c r="R22" s="412"/>
      <c r="S22" s="421" t="s">
        <v>76</v>
      </c>
      <c r="T22" s="412"/>
      <c r="U22" s="412" t="s">
        <v>62</v>
      </c>
      <c r="V22" s="412"/>
      <c r="W22" s="412" t="s">
        <v>64</v>
      </c>
      <c r="X22" s="412"/>
      <c r="Y22" s="412" t="s">
        <v>95</v>
      </c>
      <c r="Z22" s="412"/>
      <c r="AA22" s="412" t="s">
        <v>112</v>
      </c>
      <c r="AB22" s="412"/>
      <c r="AC22" s="412" t="s">
        <v>100</v>
      </c>
      <c r="AD22" s="412"/>
      <c r="AE22" s="412" t="s">
        <v>122</v>
      </c>
      <c r="AF22" s="402"/>
      <c r="AG22" s="252"/>
      <c r="AH22" s="402"/>
      <c r="AI22" s="402"/>
      <c r="AJ22" s="422"/>
      <c r="AK22" s="4"/>
    </row>
    <row r="23" spans="1:37" x14ac:dyDescent="0.35">
      <c r="A23" s="403"/>
      <c r="B23" s="270"/>
      <c r="C23" s="401"/>
      <c r="D23" s="401"/>
      <c r="E23" s="401"/>
      <c r="F23" s="401"/>
      <c r="G23" s="401">
        <v>1</v>
      </c>
      <c r="H23" s="401"/>
      <c r="I23" s="401">
        <v>1</v>
      </c>
      <c r="J23" s="401"/>
      <c r="K23" s="401"/>
      <c r="L23" s="401"/>
      <c r="M23" s="401"/>
      <c r="N23" s="401"/>
      <c r="O23" s="401">
        <v>1</v>
      </c>
      <c r="P23" s="401"/>
      <c r="Q23" s="401">
        <v>1</v>
      </c>
      <c r="R23" s="401"/>
      <c r="S23" s="423">
        <v>1</v>
      </c>
      <c r="T23" s="401"/>
      <c r="U23" s="401">
        <v>1</v>
      </c>
      <c r="V23" s="401"/>
      <c r="W23" s="401">
        <v>1</v>
      </c>
      <c r="X23" s="401"/>
      <c r="Y23" s="401">
        <v>1</v>
      </c>
      <c r="Z23" s="401"/>
      <c r="AA23" s="401">
        <v>1</v>
      </c>
      <c r="AB23" s="401"/>
      <c r="AC23" s="401">
        <v>1</v>
      </c>
      <c r="AD23" s="401"/>
      <c r="AE23" s="401"/>
      <c r="AF23" s="402"/>
      <c r="AG23" s="253"/>
      <c r="AH23" s="424"/>
      <c r="AI23" s="425"/>
      <c r="AJ23" s="422"/>
      <c r="AK23" s="4"/>
    </row>
    <row r="24" spans="1:37" s="255" customFormat="1" ht="15" thickBot="1" x14ac:dyDescent="0.4">
      <c r="A24" s="401"/>
      <c r="B24" s="270"/>
      <c r="C24" s="401">
        <v>1</v>
      </c>
      <c r="D24" s="401"/>
      <c r="E24" s="401">
        <v>2</v>
      </c>
      <c r="F24" s="401"/>
      <c r="G24" s="401">
        <v>3</v>
      </c>
      <c r="H24" s="401"/>
      <c r="I24" s="401">
        <v>4</v>
      </c>
      <c r="J24" s="401"/>
      <c r="K24" s="401">
        <v>1</v>
      </c>
      <c r="L24" s="401"/>
      <c r="M24" s="401">
        <v>2</v>
      </c>
      <c r="N24" s="401"/>
      <c r="O24" s="401">
        <v>3</v>
      </c>
      <c r="P24" s="401"/>
      <c r="Q24" s="401">
        <v>4</v>
      </c>
      <c r="R24" s="401"/>
      <c r="S24" s="423">
        <v>5</v>
      </c>
      <c r="T24" s="401"/>
      <c r="U24" s="401">
        <v>6</v>
      </c>
      <c r="V24" s="401"/>
      <c r="W24" s="401">
        <v>7</v>
      </c>
      <c r="X24" s="401"/>
      <c r="Y24" s="401">
        <v>8</v>
      </c>
      <c r="Z24" s="401"/>
      <c r="AA24" s="401">
        <v>9</v>
      </c>
      <c r="AB24" s="401"/>
      <c r="AC24" s="401">
        <v>10</v>
      </c>
      <c r="AD24" s="401"/>
      <c r="AE24" s="401">
        <v>11</v>
      </c>
      <c r="AF24" s="401"/>
      <c r="AG24" s="254"/>
      <c r="AH24" s="426"/>
      <c r="AI24" s="427"/>
      <c r="AJ24" s="318"/>
      <c r="AK24" s="4"/>
    </row>
    <row r="25" spans="1:37" ht="15" thickBot="1" x14ac:dyDescent="0.4">
      <c r="A25" s="401"/>
      <c r="B25" s="360">
        <v>338</v>
      </c>
      <c r="C25" s="807"/>
      <c r="D25" s="415">
        <v>370</v>
      </c>
      <c r="E25" s="807"/>
      <c r="F25" s="415">
        <v>380</v>
      </c>
      <c r="G25" s="826"/>
      <c r="H25" s="415">
        <v>400</v>
      </c>
      <c r="I25" s="828"/>
      <c r="J25" s="415">
        <v>418</v>
      </c>
      <c r="K25" s="828"/>
      <c r="L25" s="415">
        <v>418.57900000000001</v>
      </c>
      <c r="M25" s="807"/>
      <c r="N25" s="415">
        <v>425</v>
      </c>
      <c r="O25" s="819" t="s">
        <v>12</v>
      </c>
      <c r="P25" s="415">
        <v>312</v>
      </c>
      <c r="Q25" s="819" t="s">
        <v>12</v>
      </c>
      <c r="R25" s="415">
        <v>381</v>
      </c>
      <c r="S25" s="819" t="s">
        <v>12</v>
      </c>
      <c r="T25" s="415">
        <v>455</v>
      </c>
      <c r="U25" s="819" t="s">
        <v>12</v>
      </c>
      <c r="V25" s="415">
        <v>376</v>
      </c>
      <c r="W25" s="819" t="s">
        <v>12</v>
      </c>
      <c r="X25" s="415">
        <v>401</v>
      </c>
      <c r="Y25" s="821" t="s">
        <v>12</v>
      </c>
      <c r="Z25" s="415">
        <v>428</v>
      </c>
      <c r="AA25" s="819" t="s">
        <v>12</v>
      </c>
      <c r="AB25" s="415">
        <v>357</v>
      </c>
      <c r="AC25" s="819" t="s">
        <v>12</v>
      </c>
      <c r="AD25" s="415">
        <v>335.15800000000002</v>
      </c>
      <c r="AE25" s="819" t="s">
        <v>12</v>
      </c>
      <c r="AF25" s="402"/>
      <c r="AG25" s="256">
        <v>15</v>
      </c>
      <c r="AH25" s="243">
        <v>5</v>
      </c>
      <c r="AI25" s="243">
        <v>10</v>
      </c>
      <c r="AJ25" s="244"/>
      <c r="AK25" s="4"/>
    </row>
    <row r="26" spans="1:37" x14ac:dyDescent="0.35">
      <c r="A26" s="401"/>
      <c r="B26" s="265"/>
      <c r="C26" s="808"/>
      <c r="D26" s="402"/>
      <c r="E26" s="808"/>
      <c r="F26" s="402"/>
      <c r="G26" s="827"/>
      <c r="H26" s="402"/>
      <c r="I26" s="829"/>
      <c r="J26" s="402"/>
      <c r="K26" s="829"/>
      <c r="L26" s="402"/>
      <c r="M26" s="808"/>
      <c r="N26" s="402"/>
      <c r="O26" s="820"/>
      <c r="P26" s="402"/>
      <c r="Q26" s="820"/>
      <c r="R26" s="427"/>
      <c r="S26" s="820"/>
      <c r="T26" s="402"/>
      <c r="U26" s="820"/>
      <c r="V26" s="402"/>
      <c r="W26" s="820"/>
      <c r="X26" s="402"/>
      <c r="Y26" s="822"/>
      <c r="Z26" s="402"/>
      <c r="AA26" s="820"/>
      <c r="AB26" s="402"/>
      <c r="AC26" s="820"/>
      <c r="AD26" s="402"/>
      <c r="AE26" s="820"/>
      <c r="AF26" s="402"/>
      <c r="AG26" s="257"/>
      <c r="AH26" s="428"/>
      <c r="AI26" s="428"/>
      <c r="AJ26" s="267"/>
      <c r="AK26" s="4"/>
    </row>
    <row r="27" spans="1:37" ht="6" customHeight="1" x14ac:dyDescent="0.35">
      <c r="A27" s="401"/>
      <c r="B27" s="270"/>
      <c r="C27" s="245">
        <v>0</v>
      </c>
      <c r="D27" s="401"/>
      <c r="E27" s="245">
        <v>0</v>
      </c>
      <c r="F27" s="401"/>
      <c r="G27" s="245">
        <v>0</v>
      </c>
      <c r="H27" s="401"/>
      <c r="I27" s="245">
        <v>0</v>
      </c>
      <c r="J27" s="401"/>
      <c r="K27" s="245">
        <v>0</v>
      </c>
      <c r="L27" s="401"/>
      <c r="M27" s="245">
        <v>0</v>
      </c>
      <c r="N27" s="401"/>
      <c r="O27" s="245">
        <v>0</v>
      </c>
      <c r="P27" s="401"/>
      <c r="Q27" s="245">
        <v>0</v>
      </c>
      <c r="R27" s="427"/>
      <c r="S27" s="245">
        <v>0</v>
      </c>
      <c r="T27" s="401"/>
      <c r="U27" s="245">
        <v>0</v>
      </c>
      <c r="V27" s="401"/>
      <c r="W27" s="245" t="s">
        <v>12</v>
      </c>
      <c r="X27" s="401"/>
      <c r="Y27" s="245" t="s">
        <v>12</v>
      </c>
      <c r="Z27" s="401"/>
      <c r="AA27" s="245" t="s">
        <v>12</v>
      </c>
      <c r="AB27" s="401"/>
      <c r="AC27" s="245" t="s">
        <v>12</v>
      </c>
      <c r="AD27" s="419"/>
      <c r="AE27" s="245" t="s">
        <v>12</v>
      </c>
      <c r="AF27" s="402"/>
      <c r="AG27" s="257"/>
      <c r="AH27" s="428"/>
      <c r="AI27" s="428"/>
      <c r="AJ27" s="267"/>
      <c r="AK27" s="4"/>
    </row>
    <row r="28" spans="1:37" x14ac:dyDescent="0.35">
      <c r="A28" s="401"/>
      <c r="B28" s="265"/>
      <c r="C28" s="412" t="s">
        <v>65</v>
      </c>
      <c r="D28" s="402"/>
      <c r="E28" s="412" t="s">
        <v>65</v>
      </c>
      <c r="F28" s="402"/>
      <c r="G28" s="412" t="s">
        <v>65</v>
      </c>
      <c r="H28" s="402"/>
      <c r="I28" s="412" t="s">
        <v>63</v>
      </c>
      <c r="J28" s="402"/>
      <c r="K28" s="412" t="s">
        <v>181</v>
      </c>
      <c r="L28" s="402"/>
      <c r="M28" s="412" t="s">
        <v>475</v>
      </c>
      <c r="N28" s="402"/>
      <c r="O28" s="412" t="s">
        <v>77</v>
      </c>
      <c r="P28" s="402"/>
      <c r="Q28" s="412" t="s">
        <v>57</v>
      </c>
      <c r="R28" s="412"/>
      <c r="S28" s="421" t="s">
        <v>77</v>
      </c>
      <c r="T28" s="402"/>
      <c r="U28" s="412" t="s">
        <v>63</v>
      </c>
      <c r="V28" s="402"/>
      <c r="W28" s="412" t="s">
        <v>65</v>
      </c>
      <c r="X28" s="402"/>
      <c r="Y28" s="412" t="s">
        <v>77</v>
      </c>
      <c r="Z28" s="402"/>
      <c r="AA28" s="412" t="s">
        <v>77</v>
      </c>
      <c r="AB28" s="402"/>
      <c r="AC28" s="412" t="s">
        <v>79</v>
      </c>
      <c r="AD28" s="402"/>
      <c r="AE28" s="412" t="s">
        <v>123</v>
      </c>
      <c r="AF28" s="402"/>
      <c r="AG28" s="257"/>
      <c r="AH28" s="428"/>
      <c r="AI28" s="428"/>
      <c r="AJ28" s="267"/>
      <c r="AK28" s="4"/>
    </row>
    <row r="29" spans="1:37" s="258" customFormat="1" x14ac:dyDescent="0.35">
      <c r="A29" s="403"/>
      <c r="B29" s="268"/>
      <c r="C29" s="429"/>
      <c r="D29" s="429"/>
      <c r="E29" s="429"/>
      <c r="F29" s="429"/>
      <c r="G29" s="430"/>
      <c r="H29" s="430"/>
      <c r="I29" s="430"/>
      <c r="J29" s="403"/>
      <c r="K29" s="429"/>
      <c r="L29" s="429"/>
      <c r="M29" s="429"/>
      <c r="N29" s="429"/>
      <c r="O29" s="430" t="s">
        <v>58</v>
      </c>
      <c r="P29" s="430"/>
      <c r="Q29" s="430" t="s">
        <v>58</v>
      </c>
      <c r="R29" s="430"/>
      <c r="S29" s="431" t="s">
        <v>58</v>
      </c>
      <c r="T29" s="430"/>
      <c r="U29" s="430" t="s">
        <v>58</v>
      </c>
      <c r="V29" s="430"/>
      <c r="W29" s="430" t="s">
        <v>58</v>
      </c>
      <c r="X29" s="430"/>
      <c r="Y29" s="430" t="s">
        <v>58</v>
      </c>
      <c r="Z29" s="430"/>
      <c r="AA29" s="430" t="s">
        <v>58</v>
      </c>
      <c r="AB29" s="430"/>
      <c r="AC29" s="430" t="s">
        <v>101</v>
      </c>
      <c r="AD29" s="430"/>
      <c r="AE29" s="430" t="s">
        <v>101</v>
      </c>
      <c r="AF29" s="403"/>
      <c r="AG29" s="257"/>
      <c r="AH29" s="428"/>
      <c r="AI29" s="428"/>
      <c r="AJ29" s="271"/>
      <c r="AK29" s="10"/>
    </row>
    <row r="30" spans="1:37" s="258" customFormat="1" ht="15" thickBot="1" x14ac:dyDescent="0.4">
      <c r="A30" s="403"/>
      <c r="B30" s="268"/>
      <c r="C30" s="412"/>
      <c r="D30" s="403"/>
      <c r="E30" s="432"/>
      <c r="F30" s="403"/>
      <c r="I30" s="432"/>
      <c r="J30" s="403"/>
      <c r="K30" s="429"/>
      <c r="L30" s="429"/>
      <c r="M30" s="429"/>
      <c r="N30" s="429"/>
      <c r="O30" s="430"/>
      <c r="P30" s="430"/>
      <c r="Q30" s="430"/>
      <c r="R30" s="430"/>
      <c r="S30" s="431"/>
      <c r="T30" s="430"/>
      <c r="U30" s="430"/>
      <c r="V30" s="430"/>
      <c r="W30" s="430"/>
      <c r="X30" s="430"/>
      <c r="Y30" s="430"/>
      <c r="Z30" s="430"/>
      <c r="AA30" s="430"/>
      <c r="AB30" s="430"/>
      <c r="AC30" s="430"/>
      <c r="AD30" s="430"/>
      <c r="AE30" s="430"/>
      <c r="AF30" s="403"/>
      <c r="AG30" s="257"/>
      <c r="AH30" s="428"/>
      <c r="AI30" s="428"/>
      <c r="AJ30" s="271"/>
      <c r="AK30" s="10"/>
    </row>
    <row r="31" spans="1:37" s="258" customFormat="1" ht="15" thickBot="1" x14ac:dyDescent="0.4">
      <c r="A31" s="403"/>
      <c r="B31" s="832" t="s">
        <v>625</v>
      </c>
      <c r="C31" s="833"/>
      <c r="D31" s="833"/>
      <c r="E31" s="833"/>
      <c r="F31" s="833"/>
      <c r="G31" s="833"/>
      <c r="H31" s="833"/>
      <c r="I31" s="833"/>
      <c r="J31" s="833"/>
      <c r="K31" s="833"/>
      <c r="L31" s="833"/>
      <c r="M31" s="833"/>
      <c r="N31" s="833"/>
      <c r="O31" s="833"/>
      <c r="P31" s="833"/>
      <c r="Q31" s="833"/>
      <c r="R31" s="833"/>
      <c r="S31" s="833"/>
      <c r="T31" s="833"/>
      <c r="U31" s="833"/>
      <c r="V31" s="833"/>
      <c r="W31" s="833"/>
      <c r="X31" s="833"/>
      <c r="Y31" s="833"/>
      <c r="Z31" s="833"/>
      <c r="AA31" s="833"/>
      <c r="AB31" s="833"/>
      <c r="AC31" s="833"/>
      <c r="AD31" s="833"/>
      <c r="AE31" s="834"/>
      <c r="AF31" s="403"/>
      <c r="AG31" s="257"/>
      <c r="AH31" s="428"/>
      <c r="AI31" s="428"/>
      <c r="AJ31" s="271"/>
      <c r="AK31" s="10"/>
    </row>
    <row r="32" spans="1:37" x14ac:dyDescent="0.35">
      <c r="B32" s="278"/>
      <c r="C32" s="260"/>
      <c r="D32" s="259"/>
      <c r="E32" s="260"/>
      <c r="F32" s="259"/>
      <c r="G32" s="260"/>
      <c r="H32" s="261"/>
      <c r="I32" s="401"/>
      <c r="J32" s="402"/>
      <c r="K32" s="419"/>
      <c r="L32" s="402"/>
      <c r="M32" s="433" t="s">
        <v>631</v>
      </c>
      <c r="N32" s="258"/>
      <c r="O32" s="433"/>
      <c r="P32" s="433"/>
      <c r="Q32" s="434"/>
      <c r="R32" s="403"/>
      <c r="S32" s="435"/>
      <c r="T32" s="403"/>
      <c r="U32" s="403"/>
      <c r="W32" s="401"/>
      <c r="X32" s="402"/>
      <c r="Y32" s="401"/>
      <c r="Z32" s="402"/>
      <c r="AA32" s="401"/>
      <c r="AB32" s="402"/>
      <c r="AC32" s="401"/>
      <c r="AD32" s="259"/>
      <c r="AE32" s="260"/>
      <c r="AF32" s="259"/>
      <c r="AG32" s="262"/>
      <c r="AH32" s="263"/>
      <c r="AI32" s="263"/>
      <c r="AJ32" s="264"/>
      <c r="AK32" s="4"/>
    </row>
    <row r="33" spans="1:37" x14ac:dyDescent="0.35">
      <c r="A33" s="265"/>
      <c r="B33" s="265"/>
      <c r="C33" s="412" t="s">
        <v>489</v>
      </c>
      <c r="D33" s="412"/>
      <c r="E33" s="412" t="s">
        <v>478</v>
      </c>
      <c r="F33" s="412"/>
      <c r="G33" s="412" t="s">
        <v>432</v>
      </c>
      <c r="H33" s="412"/>
      <c r="I33" s="412" t="s">
        <v>407</v>
      </c>
      <c r="J33" s="412"/>
      <c r="K33" s="412" t="s">
        <v>422</v>
      </c>
      <c r="L33" s="412"/>
      <c r="M33" s="412" t="s">
        <v>222</v>
      </c>
      <c r="N33" s="412"/>
      <c r="O33" s="412" t="s">
        <v>456</v>
      </c>
      <c r="P33" s="412"/>
      <c r="Q33" s="421" t="s">
        <v>457</v>
      </c>
      <c r="R33" s="412"/>
      <c r="S33" s="412" t="s">
        <v>225</v>
      </c>
      <c r="T33" s="412"/>
      <c r="U33" s="412" t="s">
        <v>212</v>
      </c>
      <c r="V33" s="412"/>
      <c r="W33" s="412" t="s">
        <v>493</v>
      </c>
      <c r="X33" s="412"/>
      <c r="Y33" s="412" t="s">
        <v>632</v>
      </c>
      <c r="Z33" s="412"/>
      <c r="AA33" s="412" t="s">
        <v>230</v>
      </c>
      <c r="AB33" s="412"/>
      <c r="AC33" s="412" t="s">
        <v>129</v>
      </c>
      <c r="AD33" s="412"/>
      <c r="AE33" s="412" t="s">
        <v>109</v>
      </c>
      <c r="AF33" s="402"/>
      <c r="AG33" s="266"/>
      <c r="AH33" s="436"/>
      <c r="AI33" s="436"/>
      <c r="AJ33" s="267"/>
      <c r="AK33" s="4"/>
    </row>
    <row r="34" spans="1:37" x14ac:dyDescent="0.35">
      <c r="A34" s="268"/>
      <c r="B34" s="270"/>
      <c r="C34" s="401">
        <v>0</v>
      </c>
      <c r="D34" s="401"/>
      <c r="E34" s="401">
        <v>0</v>
      </c>
      <c r="F34" s="401"/>
      <c r="G34" s="401">
        <v>0</v>
      </c>
      <c r="H34" s="401"/>
      <c r="I34" s="401">
        <v>0</v>
      </c>
      <c r="J34" s="401"/>
      <c r="K34" s="401">
        <v>0</v>
      </c>
      <c r="L34" s="401"/>
      <c r="M34" s="401">
        <v>0</v>
      </c>
      <c r="N34" s="401"/>
      <c r="O34" s="401">
        <v>0</v>
      </c>
      <c r="P34" s="401"/>
      <c r="Q34" s="423"/>
      <c r="R34" s="401"/>
      <c r="S34" s="401">
        <v>0</v>
      </c>
      <c r="T34" s="401"/>
      <c r="U34" s="401"/>
      <c r="V34" s="401"/>
      <c r="W34" s="401">
        <v>0</v>
      </c>
      <c r="X34" s="401"/>
      <c r="Y34" s="401">
        <v>0</v>
      </c>
      <c r="Z34" s="401"/>
      <c r="AA34" s="401">
        <v>0</v>
      </c>
      <c r="AB34" s="401"/>
      <c r="AC34" s="401">
        <v>0</v>
      </c>
      <c r="AD34" s="401"/>
      <c r="AE34" s="401">
        <v>0</v>
      </c>
      <c r="AF34" s="402"/>
      <c r="AG34" s="269"/>
      <c r="AH34" s="437"/>
      <c r="AI34" s="438"/>
      <c r="AJ34" s="267"/>
      <c r="AK34" s="4"/>
    </row>
    <row r="35" spans="1:37" s="255" customFormat="1" ht="15" thickBot="1" x14ac:dyDescent="0.4">
      <c r="A35" s="270">
        <v>11</v>
      </c>
      <c r="B35" s="270"/>
      <c r="C35" s="401">
        <v>12</v>
      </c>
      <c r="D35" s="401"/>
      <c r="E35" s="401">
        <v>13</v>
      </c>
      <c r="F35" s="401"/>
      <c r="G35" s="401">
        <v>14</v>
      </c>
      <c r="H35" s="401"/>
      <c r="I35" s="401">
        <v>15</v>
      </c>
      <c r="J35" s="401"/>
      <c r="K35" s="401">
        <v>16</v>
      </c>
      <c r="L35" s="401"/>
      <c r="M35" s="401">
        <v>17</v>
      </c>
      <c r="N35" s="401"/>
      <c r="O35" s="401">
        <v>18</v>
      </c>
      <c r="P35" s="401"/>
      <c r="Q35" s="423"/>
      <c r="R35" s="401"/>
      <c r="S35" s="401">
        <v>19</v>
      </c>
      <c r="T35" s="401"/>
      <c r="U35" s="401">
        <v>20</v>
      </c>
      <c r="V35" s="401"/>
      <c r="W35" s="401">
        <v>21</v>
      </c>
      <c r="X35" s="401"/>
      <c r="Y35" s="401">
        <v>22</v>
      </c>
      <c r="Z35" s="401"/>
      <c r="AA35" s="401">
        <v>23</v>
      </c>
      <c r="AB35" s="401"/>
      <c r="AC35" s="401">
        <v>24</v>
      </c>
      <c r="AD35" s="401"/>
      <c r="AE35" s="401">
        <v>25</v>
      </c>
      <c r="AF35" s="401"/>
      <c r="AG35" s="269"/>
      <c r="AH35" s="437"/>
      <c r="AI35" s="439"/>
      <c r="AJ35" s="267"/>
      <c r="AK35" s="4"/>
    </row>
    <row r="36" spans="1:37" ht="15" thickBot="1" x14ac:dyDescent="0.4">
      <c r="A36" s="270"/>
      <c r="B36" s="360">
        <v>461.16399999999999</v>
      </c>
      <c r="C36" s="828"/>
      <c r="D36" s="415">
        <v>373</v>
      </c>
      <c r="E36" s="828"/>
      <c r="F36" s="415">
        <v>334.67</v>
      </c>
      <c r="G36" s="828"/>
      <c r="H36" s="415">
        <v>321.14999999999998</v>
      </c>
      <c r="I36" s="828"/>
      <c r="J36" s="415">
        <v>391</v>
      </c>
      <c r="K36" s="828"/>
      <c r="L36" s="415">
        <v>388</v>
      </c>
      <c r="M36" s="828"/>
      <c r="N36" s="415">
        <v>392</v>
      </c>
      <c r="O36" s="828"/>
      <c r="P36" s="440">
        <v>293</v>
      </c>
      <c r="Q36" s="828"/>
      <c r="R36" s="415">
        <v>274</v>
      </c>
      <c r="S36" s="828"/>
      <c r="T36" s="415">
        <v>218</v>
      </c>
      <c r="U36" s="830" t="s">
        <v>12</v>
      </c>
      <c r="V36" s="415">
        <v>422</v>
      </c>
      <c r="W36" s="828"/>
      <c r="X36" s="415">
        <v>339</v>
      </c>
      <c r="Y36" s="828"/>
      <c r="Z36" s="415">
        <v>423.63299999999998</v>
      </c>
      <c r="AA36" s="830" t="s">
        <v>12</v>
      </c>
      <c r="AB36" s="415">
        <v>335.19200000000001</v>
      </c>
      <c r="AC36" s="830" t="s">
        <v>12</v>
      </c>
      <c r="AD36" s="415">
        <v>326.577</v>
      </c>
      <c r="AE36" s="830" t="s">
        <v>12</v>
      </c>
      <c r="AF36" s="402"/>
      <c r="AG36" s="256">
        <v>15</v>
      </c>
      <c r="AH36" s="243">
        <v>3</v>
      </c>
      <c r="AI36" s="243">
        <v>13</v>
      </c>
      <c r="AJ36" s="244"/>
      <c r="AK36" s="4"/>
    </row>
    <row r="37" spans="1:37" x14ac:dyDescent="0.35">
      <c r="A37" s="270"/>
      <c r="B37" s="265"/>
      <c r="C37" s="829"/>
      <c r="D37" s="402"/>
      <c r="E37" s="829"/>
      <c r="F37" s="402"/>
      <c r="G37" s="829"/>
      <c r="H37" s="402"/>
      <c r="I37" s="829"/>
      <c r="J37" s="402"/>
      <c r="K37" s="829"/>
      <c r="L37" s="402"/>
      <c r="M37" s="829"/>
      <c r="N37" s="402"/>
      <c r="O37" s="829"/>
      <c r="P37" s="427"/>
      <c r="Q37" s="829"/>
      <c r="R37" s="402"/>
      <c r="S37" s="829"/>
      <c r="T37" s="402"/>
      <c r="U37" s="831"/>
      <c r="V37" s="402"/>
      <c r="W37" s="829"/>
      <c r="X37" s="402"/>
      <c r="Y37" s="829"/>
      <c r="Z37" s="402"/>
      <c r="AA37" s="831"/>
      <c r="AB37" s="402"/>
      <c r="AC37" s="831"/>
      <c r="AD37" s="402"/>
      <c r="AE37" s="831"/>
      <c r="AF37" s="402"/>
      <c r="AG37" s="257"/>
      <c r="AH37" s="428"/>
      <c r="AI37" s="428"/>
      <c r="AJ37" s="267"/>
      <c r="AK37" s="4"/>
    </row>
    <row r="38" spans="1:37" ht="6" customHeight="1" x14ac:dyDescent="0.35">
      <c r="A38" s="270"/>
      <c r="B38" s="265"/>
      <c r="C38" s="513"/>
      <c r="D38" s="401"/>
      <c r="E38" s="245">
        <v>0</v>
      </c>
      <c r="F38" s="401"/>
      <c r="G38" s="245">
        <v>0</v>
      </c>
      <c r="H38" s="401"/>
      <c r="I38" s="513"/>
      <c r="J38" s="401"/>
      <c r="K38" s="245">
        <v>0</v>
      </c>
      <c r="L38" s="401"/>
      <c r="M38" s="245" t="s">
        <v>633</v>
      </c>
      <c r="N38" s="401"/>
      <c r="O38" s="513"/>
      <c r="P38" s="427"/>
      <c r="Q38" s="513"/>
      <c r="R38" s="401"/>
      <c r="S38" s="513"/>
      <c r="T38" s="401"/>
      <c r="U38" s="245" t="s">
        <v>12</v>
      </c>
      <c r="V38" s="401"/>
      <c r="W38" s="245">
        <v>0</v>
      </c>
      <c r="X38" s="401"/>
      <c r="Y38" s="245">
        <v>0</v>
      </c>
      <c r="Z38" s="401"/>
      <c r="AA38" s="245" t="s">
        <v>12</v>
      </c>
      <c r="AB38" s="401"/>
      <c r="AC38" s="245">
        <v>0</v>
      </c>
      <c r="AD38" s="419"/>
      <c r="AE38" s="245" t="s">
        <v>12</v>
      </c>
      <c r="AF38" s="402"/>
      <c r="AG38" s="257"/>
      <c r="AH38" s="428"/>
      <c r="AI38" s="428"/>
      <c r="AJ38" s="267"/>
      <c r="AK38" s="4"/>
    </row>
    <row r="39" spans="1:37" x14ac:dyDescent="0.35">
      <c r="A39" s="270"/>
      <c r="B39" s="265"/>
      <c r="C39" s="412" t="s">
        <v>511</v>
      </c>
      <c r="D39" s="402"/>
      <c r="E39" s="412" t="s">
        <v>65</v>
      </c>
      <c r="F39" s="402"/>
      <c r="G39" s="412" t="s">
        <v>65</v>
      </c>
      <c r="H39" s="402"/>
      <c r="I39" s="412" t="s">
        <v>65</v>
      </c>
      <c r="J39" s="402"/>
      <c r="K39" s="412" t="s">
        <v>65</v>
      </c>
      <c r="L39" s="402"/>
      <c r="M39" s="412" t="s">
        <v>77</v>
      </c>
      <c r="N39" s="402"/>
      <c r="O39" s="412" t="s">
        <v>468</v>
      </c>
      <c r="P39" s="412"/>
      <c r="Q39" s="441" t="s">
        <v>79</v>
      </c>
      <c r="R39" s="402"/>
      <c r="S39" s="412" t="s">
        <v>181</v>
      </c>
      <c r="T39" s="402"/>
      <c r="U39" s="412" t="s">
        <v>63</v>
      </c>
      <c r="V39" s="402"/>
      <c r="W39" s="412" t="s">
        <v>77</v>
      </c>
      <c r="X39" s="402"/>
      <c r="Y39" s="412" t="s">
        <v>77</v>
      </c>
      <c r="Z39" s="402"/>
      <c r="AA39" s="412" t="s">
        <v>231</v>
      </c>
      <c r="AB39" s="402"/>
      <c r="AC39" s="412" t="s">
        <v>79</v>
      </c>
      <c r="AD39" s="402"/>
      <c r="AE39" s="412" t="s">
        <v>79</v>
      </c>
      <c r="AF39" s="402"/>
      <c r="AG39" s="257"/>
      <c r="AH39" s="428"/>
      <c r="AI39" s="428"/>
      <c r="AJ39" s="267"/>
      <c r="AK39" s="4"/>
    </row>
    <row r="40" spans="1:37" s="258" customFormat="1" x14ac:dyDescent="0.35">
      <c r="A40" s="268"/>
      <c r="B40" s="268"/>
      <c r="C40" s="435"/>
      <c r="D40" s="435"/>
      <c r="E40" s="435"/>
      <c r="F40" s="435"/>
      <c r="G40" s="435"/>
      <c r="H40" s="435"/>
      <c r="I40" s="435"/>
      <c r="J40" s="435"/>
      <c r="K40" s="435"/>
      <c r="L40" s="435"/>
      <c r="M40" s="435" t="s">
        <v>634</v>
      </c>
      <c r="N40" s="435"/>
      <c r="O40" s="435"/>
      <c r="P40" s="435"/>
      <c r="Q40" s="435"/>
      <c r="R40" s="435"/>
      <c r="S40" s="435" t="s">
        <v>634</v>
      </c>
      <c r="T40" s="429"/>
      <c r="U40" s="430" t="s">
        <v>74</v>
      </c>
      <c r="V40" s="430"/>
      <c r="W40" s="430"/>
      <c r="X40" s="430"/>
      <c r="Y40" s="430"/>
      <c r="Z40" s="403"/>
      <c r="AA40" s="430" t="s">
        <v>74</v>
      </c>
      <c r="AB40" s="430"/>
      <c r="AC40" s="430" t="s">
        <v>74</v>
      </c>
      <c r="AD40" s="430"/>
      <c r="AE40" s="430" t="s">
        <v>91</v>
      </c>
      <c r="AF40" s="403"/>
      <c r="AG40" s="257"/>
      <c r="AH40" s="428"/>
      <c r="AI40" s="428"/>
      <c r="AJ40" s="271"/>
      <c r="AK40" s="10"/>
    </row>
    <row r="41" spans="1:37" s="258" customFormat="1" ht="15" thickBot="1" x14ac:dyDescent="0.4">
      <c r="A41" s="272"/>
      <c r="B41" s="272"/>
      <c r="C41" s="430"/>
      <c r="D41" s="432"/>
      <c r="E41" s="432"/>
      <c r="F41" s="432"/>
      <c r="G41" s="432"/>
      <c r="H41" s="432"/>
      <c r="I41" s="432"/>
      <c r="J41" s="432"/>
      <c r="K41" s="432"/>
      <c r="L41" s="432"/>
      <c r="M41" s="432"/>
      <c r="N41" s="430"/>
      <c r="O41" s="430"/>
      <c r="P41" s="430"/>
      <c r="Q41" s="431"/>
      <c r="R41" s="429"/>
      <c r="S41" s="430"/>
      <c r="T41" s="430"/>
      <c r="U41" s="430"/>
      <c r="V41" s="430"/>
      <c r="W41" s="430"/>
      <c r="Y41" s="442"/>
      <c r="Z41" s="430"/>
      <c r="AA41" s="430"/>
      <c r="AB41" s="430"/>
      <c r="AC41" s="430"/>
      <c r="AD41" s="430"/>
      <c r="AE41" s="430"/>
      <c r="AF41" s="403"/>
      <c r="AG41" s="257"/>
      <c r="AH41" s="428"/>
      <c r="AI41" s="428"/>
      <c r="AJ41" s="271"/>
      <c r="AK41" s="10"/>
    </row>
    <row r="42" spans="1:37" s="258" customFormat="1" ht="15" thickBot="1" x14ac:dyDescent="0.4">
      <c r="A42" s="273"/>
      <c r="B42" s="832" t="s">
        <v>625</v>
      </c>
      <c r="C42" s="833"/>
      <c r="D42" s="833"/>
      <c r="E42" s="833"/>
      <c r="F42" s="833"/>
      <c r="G42" s="833"/>
      <c r="H42" s="833"/>
      <c r="I42" s="833"/>
      <c r="J42" s="833"/>
      <c r="K42" s="833"/>
      <c r="L42" s="833"/>
      <c r="M42" s="833"/>
      <c r="N42" s="833"/>
      <c r="O42" s="833"/>
      <c r="P42" s="833"/>
      <c r="Q42" s="833"/>
      <c r="R42" s="833"/>
      <c r="S42" s="833"/>
      <c r="T42" s="833"/>
      <c r="U42" s="833"/>
      <c r="V42" s="833"/>
      <c r="W42" s="833"/>
      <c r="X42" s="833"/>
      <c r="Y42" s="833"/>
      <c r="Z42" s="833"/>
      <c r="AA42" s="833"/>
      <c r="AB42" s="833"/>
      <c r="AC42" s="833"/>
      <c r="AD42" s="833"/>
      <c r="AE42" s="834"/>
      <c r="AF42" s="274"/>
      <c r="AG42" s="275"/>
      <c r="AH42" s="276"/>
      <c r="AI42" s="276"/>
      <c r="AJ42" s="277"/>
      <c r="AK42" s="10"/>
    </row>
    <row r="43" spans="1:37" x14ac:dyDescent="0.35">
      <c r="A43" s="278"/>
      <c r="B43" s="265"/>
      <c r="C43" s="401" t="s">
        <v>635</v>
      </c>
      <c r="D43" s="402"/>
      <c r="E43" s="401"/>
      <c r="F43" s="402"/>
      <c r="G43" s="401"/>
      <c r="H43" s="412" t="s">
        <v>636</v>
      </c>
      <c r="I43" s="401"/>
      <c r="J43" s="402"/>
      <c r="K43" s="419"/>
      <c r="L43" s="402"/>
      <c r="M43" s="401"/>
      <c r="N43" s="402"/>
      <c r="O43" s="401"/>
      <c r="P43" s="401"/>
      <c r="Q43" s="420"/>
      <c r="R43" s="402"/>
      <c r="S43" s="401"/>
      <c r="T43" s="402"/>
      <c r="U43" s="401"/>
      <c r="V43" s="402"/>
      <c r="W43" s="401"/>
      <c r="X43" s="402"/>
      <c r="Y43" s="442"/>
      <c r="Z43" s="402"/>
      <c r="AA43" s="401"/>
      <c r="AB43" s="402"/>
      <c r="AC43" s="401"/>
      <c r="AD43" s="401"/>
      <c r="AE43" s="401"/>
      <c r="AF43" s="259"/>
      <c r="AG43" s="262"/>
      <c r="AH43" s="263"/>
      <c r="AI43" s="263"/>
      <c r="AJ43" s="264"/>
      <c r="AK43" s="4"/>
    </row>
    <row r="44" spans="1:37" x14ac:dyDescent="0.35">
      <c r="A44" s="265"/>
      <c r="B44" s="265"/>
      <c r="C44" s="412" t="s">
        <v>131</v>
      </c>
      <c r="D44" s="412"/>
      <c r="E44" s="412" t="s">
        <v>85</v>
      </c>
      <c r="F44" s="412"/>
      <c r="G44" s="412" t="s">
        <v>445</v>
      </c>
      <c r="H44" s="412"/>
      <c r="I44" s="412" t="s">
        <v>637</v>
      </c>
      <c r="J44" s="412"/>
      <c r="K44" s="412" t="s">
        <v>78</v>
      </c>
      <c r="L44" s="412"/>
      <c r="M44" s="412" t="s">
        <v>90</v>
      </c>
      <c r="N44" s="412"/>
      <c r="O44" s="412" t="s">
        <v>156</v>
      </c>
      <c r="P44" s="412"/>
      <c r="Q44" s="421" t="s">
        <v>89</v>
      </c>
      <c r="R44" s="412"/>
      <c r="S44" s="412" t="s">
        <v>167</v>
      </c>
      <c r="T44" s="412"/>
      <c r="U44" s="412" t="s">
        <v>67</v>
      </c>
      <c r="V44" s="412"/>
      <c r="W44" s="412" t="s">
        <v>70</v>
      </c>
      <c r="X44" s="412"/>
      <c r="Y44" s="412" t="s">
        <v>83</v>
      </c>
      <c r="Z44" s="412"/>
      <c r="AA44" s="412" t="s">
        <v>84</v>
      </c>
      <c r="AB44" s="412"/>
      <c r="AC44" s="412" t="s">
        <v>135</v>
      </c>
      <c r="AD44" s="412"/>
      <c r="AE44" s="412"/>
      <c r="AF44" s="402"/>
      <c r="AG44" s="266"/>
      <c r="AH44" s="436"/>
      <c r="AI44" s="436"/>
      <c r="AJ44" s="267"/>
      <c r="AK44" s="4"/>
    </row>
    <row r="45" spans="1:37" x14ac:dyDescent="0.35">
      <c r="A45" s="268"/>
      <c r="B45" s="270"/>
      <c r="C45" s="401">
        <v>0</v>
      </c>
      <c r="D45" s="401"/>
      <c r="E45" s="401">
        <v>0</v>
      </c>
      <c r="F45" s="401"/>
      <c r="G45" s="401">
        <v>0</v>
      </c>
      <c r="H45" s="401"/>
      <c r="I45" s="401">
        <v>0</v>
      </c>
      <c r="J45" s="401"/>
      <c r="K45" s="401">
        <v>0</v>
      </c>
      <c r="L45" s="401"/>
      <c r="M45" s="401">
        <v>0</v>
      </c>
      <c r="N45" s="401"/>
      <c r="O45" s="401">
        <v>0</v>
      </c>
      <c r="P45" s="401"/>
      <c r="Q45" s="423">
        <v>0</v>
      </c>
      <c r="R45" s="401"/>
      <c r="S45" s="401">
        <v>0</v>
      </c>
      <c r="T45" s="401"/>
      <c r="U45" s="401">
        <v>1</v>
      </c>
      <c r="V45" s="401"/>
      <c r="W45" s="401">
        <v>1</v>
      </c>
      <c r="X45" s="401"/>
      <c r="Y45" s="401">
        <v>0</v>
      </c>
      <c r="Z45" s="401"/>
      <c r="AA45" s="401">
        <v>0</v>
      </c>
      <c r="AB45" s="401"/>
      <c r="AC45" s="401">
        <v>0</v>
      </c>
      <c r="AD45" s="401"/>
      <c r="AE45" s="401"/>
      <c r="AF45" s="402"/>
      <c r="AG45" s="269"/>
      <c r="AH45" s="437"/>
      <c r="AI45" s="438"/>
      <c r="AJ45" s="267"/>
      <c r="AK45" s="4"/>
    </row>
    <row r="46" spans="1:37" s="255" customFormat="1" ht="15" thickBot="1" x14ac:dyDescent="0.4">
      <c r="A46" s="270">
        <v>25</v>
      </c>
      <c r="B46" s="270"/>
      <c r="C46" s="401">
        <v>26</v>
      </c>
      <c r="D46" s="401"/>
      <c r="E46" s="401">
        <v>27</v>
      </c>
      <c r="F46" s="401"/>
      <c r="G46" s="401">
        <v>28</v>
      </c>
      <c r="H46" s="401"/>
      <c r="I46" s="401">
        <v>29</v>
      </c>
      <c r="J46" s="401"/>
      <c r="K46" s="401">
        <v>30</v>
      </c>
      <c r="L46" s="401"/>
      <c r="M46" s="401">
        <v>31</v>
      </c>
      <c r="N46" s="401"/>
      <c r="O46" s="401">
        <v>32</v>
      </c>
      <c r="P46" s="401"/>
      <c r="Q46" s="423">
        <v>33</v>
      </c>
      <c r="R46" s="401"/>
      <c r="S46" s="401">
        <v>34</v>
      </c>
      <c r="T46" s="401"/>
      <c r="U46" s="401">
        <v>35</v>
      </c>
      <c r="V46" s="401"/>
      <c r="W46" s="401">
        <v>36</v>
      </c>
      <c r="X46" s="401"/>
      <c r="Y46" s="401">
        <v>37</v>
      </c>
      <c r="Z46" s="401"/>
      <c r="AA46" s="401">
        <v>38</v>
      </c>
      <c r="AB46" s="401"/>
      <c r="AC46" s="401">
        <v>39</v>
      </c>
      <c r="AD46" s="401"/>
      <c r="AE46" s="401"/>
      <c r="AF46" s="401"/>
      <c r="AG46" s="269"/>
      <c r="AH46" s="437"/>
      <c r="AI46" s="439"/>
      <c r="AJ46" s="267"/>
      <c r="AK46" s="279"/>
    </row>
    <row r="47" spans="1:37" ht="15" thickBot="1" x14ac:dyDescent="0.4">
      <c r="A47" s="270"/>
      <c r="B47" s="360">
        <v>304.947</v>
      </c>
      <c r="C47" s="830" t="s">
        <v>12</v>
      </c>
      <c r="D47" s="415">
        <v>379.11</v>
      </c>
      <c r="E47" s="830" t="s">
        <v>12</v>
      </c>
      <c r="F47" s="415">
        <v>375.44200000000001</v>
      </c>
      <c r="G47" s="828"/>
      <c r="H47" s="415">
        <v>212.41800000000001</v>
      </c>
      <c r="I47" s="828"/>
      <c r="J47" s="415">
        <v>326.00099999999998</v>
      </c>
      <c r="K47" s="830" t="s">
        <v>12</v>
      </c>
      <c r="L47" s="415">
        <v>332</v>
      </c>
      <c r="M47" s="830" t="s">
        <v>12</v>
      </c>
      <c r="N47" s="415">
        <v>285</v>
      </c>
      <c r="O47" s="830" t="s">
        <v>12</v>
      </c>
      <c r="P47" s="415">
        <v>345</v>
      </c>
      <c r="Q47" s="830" t="s">
        <v>12</v>
      </c>
      <c r="R47" s="415">
        <v>380.28199999999998</v>
      </c>
      <c r="S47" s="830" t="s">
        <v>12</v>
      </c>
      <c r="T47" s="415">
        <v>384.99799999999999</v>
      </c>
      <c r="U47" s="830" t="s">
        <v>12</v>
      </c>
      <c r="V47" s="415">
        <v>360</v>
      </c>
      <c r="W47" s="830" t="s">
        <v>12</v>
      </c>
      <c r="X47" s="415">
        <v>378</v>
      </c>
      <c r="Y47" s="830" t="s">
        <v>12</v>
      </c>
      <c r="Z47" s="415">
        <v>387</v>
      </c>
      <c r="AA47" s="830" t="s">
        <v>12</v>
      </c>
      <c r="AB47" s="415">
        <v>439.322</v>
      </c>
      <c r="AC47" s="830" t="s">
        <v>12</v>
      </c>
      <c r="AD47" s="427"/>
      <c r="AE47" s="427"/>
      <c r="AF47" s="402"/>
      <c r="AG47" s="256">
        <v>14</v>
      </c>
      <c r="AH47" s="243">
        <v>11</v>
      </c>
      <c r="AI47" s="243">
        <v>13</v>
      </c>
      <c r="AJ47" s="244"/>
      <c r="AK47" s="4"/>
    </row>
    <row r="48" spans="1:37" x14ac:dyDescent="0.35">
      <c r="A48" s="270"/>
      <c r="B48" s="265"/>
      <c r="C48" s="831"/>
      <c r="D48" s="402"/>
      <c r="E48" s="831"/>
      <c r="F48" s="402"/>
      <c r="G48" s="829"/>
      <c r="H48" s="402"/>
      <c r="I48" s="829"/>
      <c r="J48" s="402"/>
      <c r="K48" s="831"/>
      <c r="L48" s="402"/>
      <c r="M48" s="831"/>
      <c r="N48" s="402"/>
      <c r="O48" s="831"/>
      <c r="P48" s="427"/>
      <c r="Q48" s="831"/>
      <c r="R48" s="402"/>
      <c r="S48" s="831"/>
      <c r="T48" s="402"/>
      <c r="U48" s="831"/>
      <c r="V48" s="402"/>
      <c r="W48" s="831"/>
      <c r="X48" s="402"/>
      <c r="Y48" s="831"/>
      <c r="Z48" s="402"/>
      <c r="AA48" s="831"/>
      <c r="AB48" s="402"/>
      <c r="AC48" s="831"/>
      <c r="AD48" s="427"/>
      <c r="AE48" s="427"/>
      <c r="AF48" s="402"/>
      <c r="AG48" s="257"/>
      <c r="AH48" s="428"/>
      <c r="AI48" s="428"/>
      <c r="AJ48" s="267"/>
      <c r="AK48" s="4"/>
    </row>
    <row r="49" spans="1:37" ht="6" customHeight="1" x14ac:dyDescent="0.35">
      <c r="A49" s="270"/>
      <c r="B49" s="265"/>
      <c r="C49" s="245">
        <v>0</v>
      </c>
      <c r="D49" s="401"/>
      <c r="E49" s="245" t="s">
        <v>12</v>
      </c>
      <c r="F49" s="401"/>
      <c r="G49" s="245">
        <v>0</v>
      </c>
      <c r="H49" s="401"/>
      <c r="I49" s="245">
        <v>0</v>
      </c>
      <c r="J49" s="401"/>
      <c r="K49" s="245" t="s">
        <v>12</v>
      </c>
      <c r="L49" s="401"/>
      <c r="M49" s="245" t="s">
        <v>12</v>
      </c>
      <c r="N49" s="401"/>
      <c r="O49" s="245" t="s">
        <v>12</v>
      </c>
      <c r="P49" s="427"/>
      <c r="Q49" s="245" t="s">
        <v>12</v>
      </c>
      <c r="R49" s="401"/>
      <c r="S49" s="245" t="s">
        <v>12</v>
      </c>
      <c r="T49" s="401"/>
      <c r="U49" s="245" t="s">
        <v>12</v>
      </c>
      <c r="V49" s="401"/>
      <c r="W49" s="245" t="s">
        <v>12</v>
      </c>
      <c r="X49" s="401"/>
      <c r="Y49" s="245" t="s">
        <v>12</v>
      </c>
      <c r="Z49" s="401"/>
      <c r="AA49" s="245" t="s">
        <v>12</v>
      </c>
      <c r="AB49" s="419"/>
      <c r="AC49" s="245" t="s">
        <v>12</v>
      </c>
      <c r="AD49" s="427"/>
      <c r="AE49" s="427"/>
      <c r="AF49" s="402"/>
      <c r="AG49" s="257"/>
      <c r="AH49" s="428"/>
      <c r="AI49" s="428"/>
      <c r="AJ49" s="267"/>
      <c r="AK49" s="4"/>
    </row>
    <row r="50" spans="1:37" x14ac:dyDescent="0.35">
      <c r="A50" s="270"/>
      <c r="B50" s="265"/>
      <c r="C50" s="412" t="s">
        <v>132</v>
      </c>
      <c r="D50" s="402"/>
      <c r="E50" s="412" t="s">
        <v>65</v>
      </c>
      <c r="F50" s="402"/>
      <c r="G50" s="412" t="s">
        <v>468</v>
      </c>
      <c r="H50" s="402"/>
      <c r="I50" s="412" t="s">
        <v>181</v>
      </c>
      <c r="J50" s="402"/>
      <c r="K50" s="412" t="s">
        <v>79</v>
      </c>
      <c r="L50" s="402"/>
      <c r="M50" s="412" t="s">
        <v>79</v>
      </c>
      <c r="N50" s="402"/>
      <c r="O50" s="412" t="s">
        <v>79</v>
      </c>
      <c r="P50" s="412"/>
      <c r="Q50" s="421" t="s">
        <v>65</v>
      </c>
      <c r="R50" s="402"/>
      <c r="S50" s="412" t="s">
        <v>132</v>
      </c>
      <c r="T50" s="402"/>
      <c r="U50" s="412" t="s">
        <v>68</v>
      </c>
      <c r="V50" s="402"/>
      <c r="W50" s="412" t="s">
        <v>68</v>
      </c>
      <c r="X50" s="402"/>
      <c r="Y50" s="412" t="s">
        <v>65</v>
      </c>
      <c r="Z50" s="402"/>
      <c r="AA50" s="412" t="s">
        <v>77</v>
      </c>
      <c r="AB50" s="402"/>
      <c r="AC50" s="412" t="s">
        <v>123</v>
      </c>
      <c r="AD50" s="412"/>
      <c r="AE50" s="412"/>
      <c r="AF50" s="402"/>
      <c r="AG50" s="257"/>
      <c r="AH50" s="428"/>
      <c r="AI50" s="428"/>
      <c r="AJ50" s="267"/>
      <c r="AK50" s="4"/>
    </row>
    <row r="51" spans="1:37" s="258" customFormat="1" x14ac:dyDescent="0.35">
      <c r="A51" s="280"/>
      <c r="B51" s="280"/>
      <c r="C51" s="430" t="s">
        <v>58</v>
      </c>
      <c r="E51" s="430" t="s">
        <v>58</v>
      </c>
      <c r="G51" s="430"/>
      <c r="I51" s="430"/>
      <c r="J51" s="430"/>
      <c r="K51" s="430" t="s">
        <v>74</v>
      </c>
      <c r="L51" s="430"/>
      <c r="M51" s="430" t="s">
        <v>91</v>
      </c>
      <c r="N51" s="430"/>
      <c r="O51" s="430" t="s">
        <v>91</v>
      </c>
      <c r="P51" s="430"/>
      <c r="Q51" s="431" t="s">
        <v>58</v>
      </c>
      <c r="R51" s="430"/>
      <c r="S51" s="430" t="s">
        <v>74</v>
      </c>
      <c r="T51" s="430"/>
      <c r="U51" s="430" t="s">
        <v>58</v>
      </c>
      <c r="V51" s="430"/>
      <c r="W51" s="430" t="s">
        <v>58</v>
      </c>
      <c r="X51" s="430"/>
      <c r="Y51" s="430" t="s">
        <v>58</v>
      </c>
      <c r="AA51" s="430" t="s">
        <v>58</v>
      </c>
      <c r="AC51" s="430" t="s">
        <v>58</v>
      </c>
      <c r="AD51" s="430"/>
      <c r="AE51" s="430"/>
      <c r="AG51" s="281"/>
      <c r="AH51" s="443"/>
      <c r="AI51" s="443"/>
      <c r="AJ51" s="282"/>
      <c r="AK51" s="10"/>
    </row>
    <row r="52" spans="1:37" ht="15" thickBot="1" x14ac:dyDescent="0.4">
      <c r="A52" s="265"/>
      <c r="B52" s="265"/>
      <c r="C52" s="401"/>
      <c r="D52" s="402"/>
      <c r="E52" s="401"/>
      <c r="F52" s="402"/>
      <c r="G52" s="401"/>
      <c r="H52" s="412"/>
      <c r="I52" s="401"/>
      <c r="J52" s="402"/>
      <c r="K52" s="419"/>
      <c r="L52" s="402"/>
      <c r="M52" s="401"/>
      <c r="N52" s="402"/>
      <c r="O52" s="401"/>
      <c r="P52" s="401"/>
      <c r="Q52" s="420"/>
      <c r="R52" s="402"/>
      <c r="S52" s="401"/>
      <c r="T52" s="402"/>
      <c r="U52" s="401"/>
      <c r="V52" s="402"/>
      <c r="W52" s="433"/>
      <c r="X52" s="402"/>
      <c r="Y52" s="401"/>
      <c r="Z52" s="402"/>
      <c r="AA52" s="442"/>
      <c r="AB52" s="402"/>
      <c r="AC52" s="401"/>
      <c r="AD52" s="401"/>
      <c r="AE52" s="401"/>
      <c r="AF52" s="402"/>
      <c r="AG52" s="257"/>
      <c r="AH52" s="428"/>
      <c r="AI52" s="428"/>
      <c r="AJ52" s="267"/>
      <c r="AK52" s="4"/>
    </row>
    <row r="53" spans="1:37" ht="15" thickBot="1" x14ac:dyDescent="0.4">
      <c r="A53" s="249"/>
      <c r="B53" s="823" t="s">
        <v>625</v>
      </c>
      <c r="C53" s="824"/>
      <c r="D53" s="824"/>
      <c r="E53" s="824"/>
      <c r="F53" s="824"/>
      <c r="G53" s="824"/>
      <c r="H53" s="824"/>
      <c r="I53" s="824"/>
      <c r="J53" s="824"/>
      <c r="K53" s="824"/>
      <c r="L53" s="824"/>
      <c r="M53" s="824"/>
      <c r="N53" s="824"/>
      <c r="O53" s="824"/>
      <c r="P53" s="824"/>
      <c r="Q53" s="824"/>
      <c r="R53" s="824"/>
      <c r="S53" s="824"/>
      <c r="T53" s="824"/>
      <c r="U53" s="824"/>
      <c r="V53" s="824"/>
      <c r="W53" s="824"/>
      <c r="X53" s="824"/>
      <c r="Y53" s="824"/>
      <c r="Z53" s="824"/>
      <c r="AA53" s="824"/>
      <c r="AB53" s="824"/>
      <c r="AC53" s="825"/>
      <c r="AD53" s="283"/>
      <c r="AE53" s="283"/>
      <c r="AF53" s="250"/>
      <c r="AG53" s="275"/>
      <c r="AH53" s="276"/>
      <c r="AI53" s="276"/>
      <c r="AJ53" s="284"/>
      <c r="AK53" s="4"/>
    </row>
    <row r="54" spans="1:37" x14ac:dyDescent="0.35">
      <c r="A54" s="278"/>
      <c r="B54" s="278"/>
      <c r="C54" s="261" t="s">
        <v>71</v>
      </c>
      <c r="D54" s="261"/>
      <c r="E54" s="261" t="s">
        <v>116</v>
      </c>
      <c r="F54" s="261"/>
      <c r="G54" s="261" t="s">
        <v>106</v>
      </c>
      <c r="H54" s="261"/>
      <c r="I54" s="261" t="s">
        <v>512</v>
      </c>
      <c r="J54" s="261"/>
      <c r="K54" s="261" t="s">
        <v>104</v>
      </c>
      <c r="L54" s="261"/>
      <c r="M54" s="261" t="s">
        <v>81</v>
      </c>
      <c r="N54" s="261"/>
      <c r="O54" s="261" t="s">
        <v>88</v>
      </c>
      <c r="P54" s="261"/>
      <c r="Q54" s="285" t="s">
        <v>87</v>
      </c>
      <c r="R54" s="261"/>
      <c r="S54" s="261" t="s">
        <v>125</v>
      </c>
      <c r="T54" s="261"/>
      <c r="U54" s="261" t="s">
        <v>96</v>
      </c>
      <c r="V54" s="261"/>
      <c r="W54" s="261" t="s">
        <v>73</v>
      </c>
      <c r="X54" s="261"/>
      <c r="Y54" s="261" t="s">
        <v>169</v>
      </c>
      <c r="Z54" s="261"/>
      <c r="AA54" s="261" t="s">
        <v>93</v>
      </c>
      <c r="AB54" s="261"/>
      <c r="AC54" s="261" t="s">
        <v>98</v>
      </c>
      <c r="AD54" s="261"/>
      <c r="AE54" s="261"/>
      <c r="AF54" s="259"/>
      <c r="AG54" s="286"/>
      <c r="AH54" s="287"/>
      <c r="AI54" s="287"/>
      <c r="AJ54" s="264"/>
      <c r="AK54" s="4"/>
    </row>
    <row r="55" spans="1:37" x14ac:dyDescent="0.35">
      <c r="A55" s="268"/>
      <c r="B55" s="270"/>
      <c r="C55" s="401" t="s">
        <v>277</v>
      </c>
      <c r="D55" s="401"/>
      <c r="E55" s="401">
        <v>0</v>
      </c>
      <c r="F55" s="401"/>
      <c r="G55" s="401">
        <v>0</v>
      </c>
      <c r="H55" s="401"/>
      <c r="I55" s="401">
        <v>0</v>
      </c>
      <c r="J55" s="401"/>
      <c r="K55" s="401">
        <v>1</v>
      </c>
      <c r="L55" s="401"/>
      <c r="M55" s="401">
        <v>0</v>
      </c>
      <c r="N55" s="401"/>
      <c r="O55" s="401">
        <v>1</v>
      </c>
      <c r="P55" s="401"/>
      <c r="Q55" s="423">
        <v>0</v>
      </c>
      <c r="R55" s="401"/>
      <c r="S55" s="401">
        <v>0</v>
      </c>
      <c r="T55" s="401"/>
      <c r="U55" s="401">
        <v>0</v>
      </c>
      <c r="V55" s="401"/>
      <c r="W55" s="401">
        <v>0</v>
      </c>
      <c r="X55" s="401"/>
      <c r="Y55" s="401">
        <v>0</v>
      </c>
      <c r="Z55" s="401"/>
      <c r="AA55" s="401">
        <v>0</v>
      </c>
      <c r="AB55" s="401"/>
      <c r="AC55" s="401">
        <v>0</v>
      </c>
      <c r="AD55" s="401"/>
      <c r="AE55" s="401"/>
      <c r="AF55" s="402"/>
      <c r="AG55" s="269"/>
      <c r="AH55" s="437"/>
      <c r="AI55" s="438"/>
      <c r="AJ55" s="267"/>
      <c r="AK55" s="4"/>
    </row>
    <row r="56" spans="1:37" s="255" customFormat="1" ht="15" thickBot="1" x14ac:dyDescent="0.4">
      <c r="A56" s="270">
        <v>39</v>
      </c>
      <c r="B56" s="270"/>
      <c r="C56" s="401">
        <v>40</v>
      </c>
      <c r="D56" s="401"/>
      <c r="E56" s="401">
        <v>41</v>
      </c>
      <c r="F56" s="401"/>
      <c r="G56" s="401">
        <v>42</v>
      </c>
      <c r="H56" s="401"/>
      <c r="I56" s="401">
        <v>43</v>
      </c>
      <c r="J56" s="401"/>
      <c r="K56" s="401">
        <v>44</v>
      </c>
      <c r="L56" s="401"/>
      <c r="M56" s="401">
        <v>45</v>
      </c>
      <c r="N56" s="401"/>
      <c r="O56" s="401">
        <v>46</v>
      </c>
      <c r="P56" s="401"/>
      <c r="Q56" s="423">
        <v>47</v>
      </c>
      <c r="R56" s="401"/>
      <c r="S56" s="401">
        <v>48</v>
      </c>
      <c r="T56" s="401"/>
      <c r="U56" s="401">
        <v>49</v>
      </c>
      <c r="V56" s="401"/>
      <c r="W56" s="401">
        <v>50</v>
      </c>
      <c r="X56" s="401"/>
      <c r="Y56" s="401">
        <v>51</v>
      </c>
      <c r="Z56" s="401"/>
      <c r="AA56" s="401">
        <v>52</v>
      </c>
      <c r="AB56" s="401"/>
      <c r="AC56" s="401">
        <v>53</v>
      </c>
      <c r="AD56" s="401"/>
      <c r="AE56" s="401"/>
      <c r="AF56" s="401"/>
      <c r="AG56" s="269"/>
      <c r="AH56" s="437"/>
      <c r="AI56" s="439"/>
      <c r="AJ56" s="267"/>
      <c r="AK56" s="279"/>
    </row>
    <row r="57" spans="1:37" ht="15" thickBot="1" x14ac:dyDescent="0.4">
      <c r="A57" s="270"/>
      <c r="B57" s="360">
        <v>386.733</v>
      </c>
      <c r="C57" s="830" t="s">
        <v>12</v>
      </c>
      <c r="D57" s="415">
        <v>358.96199999999999</v>
      </c>
      <c r="E57" s="830" t="s">
        <v>12</v>
      </c>
      <c r="F57" s="415">
        <v>399.964</v>
      </c>
      <c r="G57" s="830" t="s">
        <v>12</v>
      </c>
      <c r="H57" s="415">
        <v>375.84500000000003</v>
      </c>
      <c r="I57" s="828"/>
      <c r="J57" s="415">
        <v>417.79599999999999</v>
      </c>
      <c r="K57" s="830" t="s">
        <v>12</v>
      </c>
      <c r="L57" s="415">
        <v>403.67700000000002</v>
      </c>
      <c r="M57" s="830" t="s">
        <v>12</v>
      </c>
      <c r="N57" s="415">
        <v>414.51900000000001</v>
      </c>
      <c r="O57" s="830" t="s">
        <v>12</v>
      </c>
      <c r="P57" s="415">
        <v>415.77100000000002</v>
      </c>
      <c r="Q57" s="830" t="s">
        <v>12</v>
      </c>
      <c r="R57" s="415">
        <v>339.11</v>
      </c>
      <c r="S57" s="830" t="s">
        <v>12</v>
      </c>
      <c r="T57" s="415">
        <v>398.31</v>
      </c>
      <c r="U57" s="830" t="s">
        <v>12</v>
      </c>
      <c r="V57" s="415">
        <v>390.62599999999998</v>
      </c>
      <c r="W57" s="830" t="s">
        <v>12</v>
      </c>
      <c r="X57" s="415">
        <v>441.23399999999998</v>
      </c>
      <c r="Y57" s="830" t="s">
        <v>12</v>
      </c>
      <c r="Z57" s="415">
        <v>415.00291377528868</v>
      </c>
      <c r="AA57" s="830" t="s">
        <v>12</v>
      </c>
      <c r="AB57" s="415">
        <v>416.99985762722139</v>
      </c>
      <c r="AC57" s="830" t="s">
        <v>12</v>
      </c>
      <c r="AD57" s="427"/>
      <c r="AE57" s="427"/>
      <c r="AF57" s="402"/>
      <c r="AG57" s="256">
        <v>14</v>
      </c>
      <c r="AH57" s="243">
        <v>11</v>
      </c>
      <c r="AI57" s="243">
        <v>14</v>
      </c>
      <c r="AJ57" s="244"/>
      <c r="AK57" s="4"/>
    </row>
    <row r="58" spans="1:37" x14ac:dyDescent="0.35">
      <c r="A58" s="270"/>
      <c r="B58" s="265"/>
      <c r="C58" s="831"/>
      <c r="D58" s="402"/>
      <c r="E58" s="831"/>
      <c r="F58" s="402"/>
      <c r="G58" s="831"/>
      <c r="H58" s="402"/>
      <c r="I58" s="829"/>
      <c r="J58" s="402"/>
      <c r="K58" s="831"/>
      <c r="L58" s="402"/>
      <c r="M58" s="831"/>
      <c r="N58" s="402"/>
      <c r="O58" s="831"/>
      <c r="P58" s="427"/>
      <c r="Q58" s="831"/>
      <c r="R58" s="402"/>
      <c r="S58" s="831"/>
      <c r="T58" s="402"/>
      <c r="U58" s="831"/>
      <c r="V58" s="402"/>
      <c r="W58" s="831"/>
      <c r="X58" s="402"/>
      <c r="Y58" s="831"/>
      <c r="Z58" s="402"/>
      <c r="AA58" s="831"/>
      <c r="AB58" s="402"/>
      <c r="AC58" s="831"/>
      <c r="AD58" s="427"/>
      <c r="AE58" s="427"/>
      <c r="AF58" s="402"/>
      <c r="AG58" s="257"/>
      <c r="AH58" s="428"/>
      <c r="AI58" s="428"/>
      <c r="AJ58" s="267"/>
      <c r="AK58" s="4"/>
    </row>
    <row r="59" spans="1:37" ht="6" customHeight="1" x14ac:dyDescent="0.35">
      <c r="A59" s="270"/>
      <c r="B59" s="265"/>
      <c r="C59" s="245" t="s">
        <v>12</v>
      </c>
      <c r="D59" s="401"/>
      <c r="E59" s="245" t="s">
        <v>12</v>
      </c>
      <c r="F59" s="401"/>
      <c r="G59" s="245" t="s">
        <v>12</v>
      </c>
      <c r="H59" s="401"/>
      <c r="I59" s="245">
        <v>0</v>
      </c>
      <c r="J59" s="401"/>
      <c r="K59" s="245">
        <v>0</v>
      </c>
      <c r="L59" s="401"/>
      <c r="M59" s="245" t="s">
        <v>12</v>
      </c>
      <c r="N59" s="401"/>
      <c r="O59" s="245" t="s">
        <v>12</v>
      </c>
      <c r="P59" s="427"/>
      <c r="Q59" s="245" t="s">
        <v>12</v>
      </c>
      <c r="R59" s="401"/>
      <c r="S59" s="245">
        <v>0</v>
      </c>
      <c r="T59" s="401"/>
      <c r="U59" s="245" t="s">
        <v>12</v>
      </c>
      <c r="V59" s="401"/>
      <c r="W59" s="245" t="s">
        <v>12</v>
      </c>
      <c r="X59" s="401"/>
      <c r="Y59" s="245" t="s">
        <v>12</v>
      </c>
      <c r="Z59" s="401"/>
      <c r="AA59" s="245" t="s">
        <v>12</v>
      </c>
      <c r="AB59" s="419"/>
      <c r="AC59" s="245" t="s">
        <v>12</v>
      </c>
      <c r="AD59" s="427"/>
      <c r="AE59" s="427"/>
      <c r="AF59" s="402"/>
      <c r="AG59" s="257"/>
      <c r="AH59" s="428"/>
      <c r="AI59" s="428"/>
      <c r="AJ59" s="267"/>
      <c r="AK59" s="4"/>
    </row>
    <row r="60" spans="1:37" x14ac:dyDescent="0.35">
      <c r="A60" s="270"/>
      <c r="B60" s="265"/>
      <c r="C60" s="412" t="s">
        <v>68</v>
      </c>
      <c r="D60" s="402"/>
      <c r="E60" s="412" t="s">
        <v>65</v>
      </c>
      <c r="F60" s="402"/>
      <c r="G60" s="412" t="s">
        <v>77</v>
      </c>
      <c r="H60" s="402"/>
      <c r="I60" s="412" t="s">
        <v>77</v>
      </c>
      <c r="J60" s="402"/>
      <c r="K60" s="412" t="s">
        <v>77</v>
      </c>
      <c r="L60" s="402"/>
      <c r="M60" s="412" t="s">
        <v>65</v>
      </c>
      <c r="N60" s="402"/>
      <c r="O60" s="412" t="s">
        <v>77</v>
      </c>
      <c r="P60" s="412"/>
      <c r="Q60" s="421" t="s">
        <v>65</v>
      </c>
      <c r="R60" s="402"/>
      <c r="S60" s="412" t="s">
        <v>126</v>
      </c>
      <c r="T60" s="402"/>
      <c r="U60" s="412" t="s">
        <v>77</v>
      </c>
      <c r="V60" s="402"/>
      <c r="W60" s="412" t="s">
        <v>68</v>
      </c>
      <c r="X60" s="402"/>
      <c r="Y60" s="412" t="s">
        <v>170</v>
      </c>
      <c r="Z60" s="402"/>
      <c r="AA60" s="412" t="s">
        <v>77</v>
      </c>
      <c r="AB60" s="402"/>
      <c r="AC60" s="412" t="s">
        <v>77</v>
      </c>
      <c r="AD60" s="412"/>
      <c r="AE60" s="412"/>
      <c r="AF60" s="402"/>
      <c r="AG60" s="257"/>
      <c r="AH60" s="428"/>
      <c r="AI60" s="428"/>
      <c r="AJ60" s="267"/>
      <c r="AK60" s="4"/>
    </row>
    <row r="61" spans="1:37" s="258" customFormat="1" x14ac:dyDescent="0.35">
      <c r="A61" s="268"/>
      <c r="B61" s="268"/>
      <c r="C61" s="430" t="s">
        <v>58</v>
      </c>
      <c r="D61" s="430"/>
      <c r="E61" s="430" t="s">
        <v>58</v>
      </c>
      <c r="G61" s="430" t="s">
        <v>101</v>
      </c>
      <c r="I61" s="430"/>
      <c r="J61" s="430"/>
      <c r="K61" s="430" t="s">
        <v>91</v>
      </c>
      <c r="L61" s="430"/>
      <c r="M61" s="430" t="s">
        <v>58</v>
      </c>
      <c r="N61" s="430"/>
      <c r="O61" s="430" t="s">
        <v>58</v>
      </c>
      <c r="P61" s="430"/>
      <c r="Q61" s="431" t="s">
        <v>58</v>
      </c>
      <c r="S61" s="430" t="s">
        <v>74</v>
      </c>
      <c r="U61" s="430" t="s">
        <v>58</v>
      </c>
      <c r="W61" s="430" t="s">
        <v>74</v>
      </c>
      <c r="X61" s="430"/>
      <c r="Y61" s="430" t="s">
        <v>74</v>
      </c>
      <c r="Z61" s="430"/>
      <c r="AA61" s="430" t="s">
        <v>58</v>
      </c>
      <c r="AB61" s="430"/>
      <c r="AC61" s="430" t="s">
        <v>58</v>
      </c>
      <c r="AD61" s="430"/>
      <c r="AE61" s="430"/>
      <c r="AF61" s="403"/>
      <c r="AG61" s="257"/>
      <c r="AH61" s="428"/>
      <c r="AI61" s="428"/>
      <c r="AJ61" s="271"/>
      <c r="AK61" s="10"/>
    </row>
    <row r="62" spans="1:37" s="258" customFormat="1" ht="15" thickBot="1" x14ac:dyDescent="0.4">
      <c r="A62" s="268"/>
      <c r="B62" s="268"/>
      <c r="C62" s="430"/>
      <c r="D62" s="430"/>
      <c r="E62" s="430"/>
      <c r="G62" s="430"/>
      <c r="I62" s="430"/>
      <c r="J62" s="430"/>
      <c r="K62" s="430"/>
      <c r="L62" s="430"/>
      <c r="M62" s="430"/>
      <c r="N62" s="430"/>
      <c r="O62" s="430"/>
      <c r="P62" s="430"/>
      <c r="Q62" s="431"/>
      <c r="S62" s="429"/>
      <c r="U62" s="430"/>
      <c r="W62" s="435" t="s">
        <v>634</v>
      </c>
      <c r="X62" s="430"/>
      <c r="Y62" s="430"/>
      <c r="Z62" s="430"/>
      <c r="AA62" s="430"/>
      <c r="AB62" s="430"/>
      <c r="AC62" s="430"/>
      <c r="AD62" s="430"/>
      <c r="AE62" s="430"/>
      <c r="AF62" s="403"/>
      <c r="AG62" s="257"/>
      <c r="AH62" s="428"/>
      <c r="AI62" s="428"/>
      <c r="AJ62" s="271"/>
      <c r="AK62" s="10"/>
    </row>
    <row r="63" spans="1:37" s="258" customFormat="1" ht="15" thickBot="1" x14ac:dyDescent="0.4">
      <c r="A63" s="288"/>
      <c r="B63" s="823" t="s">
        <v>625</v>
      </c>
      <c r="C63" s="824"/>
      <c r="D63" s="824"/>
      <c r="E63" s="824"/>
      <c r="F63" s="824"/>
      <c r="G63" s="824"/>
      <c r="H63" s="824"/>
      <c r="I63" s="824"/>
      <c r="J63" s="824"/>
      <c r="K63" s="824"/>
      <c r="L63" s="824"/>
      <c r="M63" s="824"/>
      <c r="N63" s="824"/>
      <c r="O63" s="824"/>
      <c r="P63" s="824"/>
      <c r="Q63" s="824"/>
      <c r="R63" s="824"/>
      <c r="S63" s="824"/>
      <c r="T63" s="824"/>
      <c r="U63" s="824"/>
      <c r="V63" s="824"/>
      <c r="W63" s="824"/>
      <c r="X63" s="824"/>
      <c r="Y63" s="824"/>
      <c r="Z63" s="824"/>
      <c r="AA63" s="824"/>
      <c r="AB63" s="824"/>
      <c r="AC63" s="825"/>
      <c r="AD63" s="283"/>
      <c r="AE63" s="283"/>
      <c r="AF63" s="274"/>
      <c r="AG63" s="275"/>
      <c r="AH63" s="276"/>
      <c r="AI63" s="276"/>
      <c r="AJ63" s="277"/>
      <c r="AK63" s="10"/>
    </row>
    <row r="64" spans="1:37" ht="26.25" customHeight="1" x14ac:dyDescent="0.35">
      <c r="A64" s="278"/>
      <c r="B64" s="278"/>
      <c r="C64" s="260"/>
      <c r="D64" s="259"/>
      <c r="E64" s="289"/>
      <c r="F64" s="289"/>
      <c r="G64" s="290"/>
      <c r="H64" s="261" t="s">
        <v>638</v>
      </c>
      <c r="I64" s="291" t="s">
        <v>631</v>
      </c>
      <c r="J64" s="259"/>
      <c r="K64" s="292"/>
      <c r="L64" s="259"/>
      <c r="M64" s="260"/>
      <c r="N64" s="259"/>
      <c r="O64" s="293"/>
      <c r="P64" s="293"/>
      <c r="Q64" s="294"/>
      <c r="R64" s="259"/>
      <c r="S64" s="260"/>
      <c r="T64" s="259"/>
      <c r="U64" s="260"/>
      <c r="V64" s="259"/>
      <c r="W64" s="260"/>
      <c r="X64" s="259"/>
      <c r="Y64" s="260"/>
      <c r="Z64" s="259"/>
      <c r="AA64" s="260"/>
      <c r="AB64" s="259"/>
      <c r="AC64" s="260"/>
      <c r="AD64" s="260"/>
      <c r="AE64" s="260"/>
      <c r="AF64" s="259"/>
      <c r="AG64" s="262"/>
      <c r="AH64" s="263"/>
      <c r="AI64" s="263"/>
      <c r="AJ64" s="264"/>
      <c r="AK64" s="4"/>
    </row>
    <row r="65" spans="1:37" x14ac:dyDescent="0.35">
      <c r="A65" s="265"/>
      <c r="B65" s="265"/>
      <c r="C65" s="412" t="s">
        <v>110</v>
      </c>
      <c r="D65" s="412"/>
      <c r="E65" s="412" t="s">
        <v>144</v>
      </c>
      <c r="F65" s="412"/>
      <c r="G65" s="412" t="s">
        <v>199</v>
      </c>
      <c r="H65" s="412"/>
      <c r="I65" s="412" t="s">
        <v>639</v>
      </c>
      <c r="J65" s="412"/>
      <c r="K65" s="412" t="s">
        <v>121</v>
      </c>
      <c r="L65" s="412"/>
      <c r="M65" s="412" t="s">
        <v>99</v>
      </c>
      <c r="N65" s="412"/>
      <c r="O65" s="412" t="s">
        <v>111</v>
      </c>
      <c r="P65" s="412"/>
      <c r="Q65" s="421" t="s">
        <v>137</v>
      </c>
      <c r="R65" s="412"/>
      <c r="S65" s="412" t="s">
        <v>130</v>
      </c>
      <c r="T65" s="412"/>
      <c r="U65" s="412" t="s">
        <v>159</v>
      </c>
      <c r="V65" s="412"/>
      <c r="W65" s="412" t="s">
        <v>149</v>
      </c>
      <c r="X65" s="412"/>
      <c r="Y65" s="412" t="s">
        <v>160</v>
      </c>
      <c r="Z65" s="412"/>
      <c r="AA65" s="412" t="s">
        <v>145</v>
      </c>
      <c r="AB65" s="412"/>
      <c r="AC65" s="412" t="s">
        <v>139</v>
      </c>
      <c r="AD65" s="412"/>
      <c r="AE65" s="412"/>
      <c r="AF65" s="402"/>
      <c r="AG65" s="266"/>
      <c r="AH65" s="436"/>
      <c r="AI65" s="436"/>
      <c r="AJ65" s="267"/>
      <c r="AK65" s="4"/>
    </row>
    <row r="66" spans="1:37" x14ac:dyDescent="0.35">
      <c r="A66" s="268"/>
      <c r="B66" s="270"/>
      <c r="C66" s="401">
        <v>0</v>
      </c>
      <c r="D66" s="401"/>
      <c r="E66" s="401">
        <v>0</v>
      </c>
      <c r="F66" s="401"/>
      <c r="G66" s="401">
        <v>0</v>
      </c>
      <c r="H66" s="401"/>
      <c r="I66" s="401">
        <v>0</v>
      </c>
      <c r="J66" s="401"/>
      <c r="K66" s="401">
        <v>0</v>
      </c>
      <c r="L66" s="401"/>
      <c r="M66" s="401">
        <v>0</v>
      </c>
      <c r="N66" s="401"/>
      <c r="O66" s="401">
        <v>0</v>
      </c>
      <c r="P66" s="401"/>
      <c r="Q66" s="423">
        <v>0</v>
      </c>
      <c r="R66" s="401"/>
      <c r="S66" s="401">
        <v>0</v>
      </c>
      <c r="T66" s="401"/>
      <c r="U66" s="401">
        <v>0</v>
      </c>
      <c r="V66" s="401"/>
      <c r="W66" s="401">
        <v>0</v>
      </c>
      <c r="X66" s="401"/>
      <c r="Y66" s="401">
        <v>0</v>
      </c>
      <c r="Z66" s="401"/>
      <c r="AA66" s="401">
        <v>0</v>
      </c>
      <c r="AB66" s="401"/>
      <c r="AC66" s="401">
        <v>0</v>
      </c>
      <c r="AD66" s="401"/>
      <c r="AE66" s="401"/>
      <c r="AF66" s="402"/>
      <c r="AG66" s="269"/>
      <c r="AH66" s="437"/>
      <c r="AI66" s="438"/>
      <c r="AJ66" s="267"/>
      <c r="AK66" s="4"/>
    </row>
    <row r="67" spans="1:37" s="255" customFormat="1" ht="15" thickBot="1" x14ac:dyDescent="0.4">
      <c r="A67" s="270">
        <v>53</v>
      </c>
      <c r="B67" s="270"/>
      <c r="C67" s="401">
        <v>54</v>
      </c>
      <c r="D67" s="401"/>
      <c r="E67" s="401">
        <v>55</v>
      </c>
      <c r="F67" s="401"/>
      <c r="G67" s="401">
        <v>56</v>
      </c>
      <c r="H67" s="401"/>
      <c r="I67" s="401">
        <v>57</v>
      </c>
      <c r="J67" s="401"/>
      <c r="K67" s="401">
        <v>58</v>
      </c>
      <c r="L67" s="401"/>
      <c r="M67" s="401">
        <v>59</v>
      </c>
      <c r="N67" s="401"/>
      <c r="O67" s="401">
        <v>60</v>
      </c>
      <c r="P67" s="401"/>
      <c r="Q67" s="423">
        <v>61</v>
      </c>
      <c r="R67" s="401"/>
      <c r="S67" s="401">
        <v>62</v>
      </c>
      <c r="T67" s="401"/>
      <c r="U67" s="401">
        <v>63</v>
      </c>
      <c r="V67" s="401"/>
      <c r="W67" s="401">
        <v>64</v>
      </c>
      <c r="X67" s="401"/>
      <c r="Y67" s="401">
        <v>65</v>
      </c>
      <c r="Z67" s="401"/>
      <c r="AA67" s="401">
        <v>66</v>
      </c>
      <c r="AB67" s="401"/>
      <c r="AC67" s="401">
        <v>67</v>
      </c>
      <c r="AD67" s="401"/>
      <c r="AE67" s="401"/>
      <c r="AF67" s="401"/>
      <c r="AG67" s="269"/>
      <c r="AH67" s="437"/>
      <c r="AI67" s="439"/>
      <c r="AJ67" s="267"/>
      <c r="AK67" s="279"/>
    </row>
    <row r="68" spans="1:37" ht="15" thickBot="1" x14ac:dyDescent="0.4">
      <c r="A68" s="270"/>
      <c r="B68" s="360">
        <v>405.00084950040446</v>
      </c>
      <c r="C68" s="830" t="s">
        <v>12</v>
      </c>
      <c r="D68" s="415">
        <v>333.00004233177015</v>
      </c>
      <c r="E68" s="830" t="s">
        <v>12</v>
      </c>
      <c r="F68" s="415">
        <v>383.63685846119375</v>
      </c>
      <c r="G68" s="830" t="s">
        <v>12</v>
      </c>
      <c r="H68" s="415">
        <v>225.78200000000001</v>
      </c>
      <c r="I68" s="830"/>
      <c r="J68" s="415">
        <v>390</v>
      </c>
      <c r="K68" s="830" t="s">
        <v>12</v>
      </c>
      <c r="L68" s="415">
        <v>343</v>
      </c>
      <c r="M68" s="830" t="s">
        <v>12</v>
      </c>
      <c r="N68" s="415">
        <v>327</v>
      </c>
      <c r="O68" s="830" t="s">
        <v>12</v>
      </c>
      <c r="P68" s="415">
        <v>364</v>
      </c>
      <c r="Q68" s="830" t="s">
        <v>12</v>
      </c>
      <c r="R68" s="415">
        <v>308</v>
      </c>
      <c r="S68" s="830" t="s">
        <v>12</v>
      </c>
      <c r="T68" s="415">
        <v>465</v>
      </c>
      <c r="U68" s="830" t="s">
        <v>12</v>
      </c>
      <c r="V68" s="415">
        <v>367.66199999999998</v>
      </c>
      <c r="W68" s="830" t="s">
        <v>12</v>
      </c>
      <c r="X68" s="415">
        <v>399.99799999999999</v>
      </c>
      <c r="Y68" s="830" t="s">
        <v>12</v>
      </c>
      <c r="Z68" s="415">
        <v>426</v>
      </c>
      <c r="AA68" s="830" t="s">
        <v>12</v>
      </c>
      <c r="AB68" s="415">
        <v>362</v>
      </c>
      <c r="AC68" s="830" t="s">
        <v>12</v>
      </c>
      <c r="AD68" s="427"/>
      <c r="AE68" s="427"/>
      <c r="AF68" s="402"/>
      <c r="AG68" s="256">
        <v>13</v>
      </c>
      <c r="AH68" s="243">
        <v>13</v>
      </c>
      <c r="AI68" s="243">
        <v>13</v>
      </c>
      <c r="AJ68" s="244"/>
      <c r="AK68" s="4"/>
    </row>
    <row r="69" spans="1:37" x14ac:dyDescent="0.35">
      <c r="A69" s="270"/>
      <c r="B69" s="265"/>
      <c r="C69" s="831"/>
      <c r="D69" s="402"/>
      <c r="E69" s="831"/>
      <c r="F69" s="402"/>
      <c r="G69" s="831"/>
      <c r="H69" s="402"/>
      <c r="I69" s="831"/>
      <c r="J69" s="402"/>
      <c r="K69" s="831"/>
      <c r="L69" s="402"/>
      <c r="M69" s="831"/>
      <c r="N69" s="402"/>
      <c r="O69" s="831"/>
      <c r="P69" s="427"/>
      <c r="Q69" s="831"/>
      <c r="R69" s="402"/>
      <c r="S69" s="831"/>
      <c r="T69" s="402"/>
      <c r="U69" s="831"/>
      <c r="V69" s="402"/>
      <c r="W69" s="831"/>
      <c r="X69" s="402"/>
      <c r="Y69" s="831"/>
      <c r="Z69" s="402"/>
      <c r="AA69" s="831"/>
      <c r="AB69" s="402"/>
      <c r="AC69" s="831"/>
      <c r="AD69" s="427"/>
      <c r="AE69" s="427"/>
      <c r="AF69" s="402"/>
      <c r="AG69" s="257"/>
      <c r="AH69" s="428"/>
      <c r="AI69" s="428"/>
      <c r="AJ69" s="267"/>
      <c r="AK69" s="4"/>
    </row>
    <row r="70" spans="1:37" ht="6" customHeight="1" x14ac:dyDescent="0.35">
      <c r="A70" s="270"/>
      <c r="B70" s="265"/>
      <c r="C70" s="245" t="s">
        <v>12</v>
      </c>
      <c r="D70" s="401"/>
      <c r="E70" s="245" t="s">
        <v>12</v>
      </c>
      <c r="F70" s="401"/>
      <c r="G70" s="245" t="s">
        <v>12</v>
      </c>
      <c r="H70" s="401"/>
      <c r="I70" s="245">
        <v>0</v>
      </c>
      <c r="J70" s="401"/>
      <c r="K70" s="245" t="s">
        <v>12</v>
      </c>
      <c r="L70" s="401"/>
      <c r="M70" s="245" t="s">
        <v>12</v>
      </c>
      <c r="N70" s="401"/>
      <c r="O70" s="245" t="s">
        <v>12</v>
      </c>
      <c r="P70" s="427"/>
      <c r="Q70" s="245" t="s">
        <v>12</v>
      </c>
      <c r="R70" s="401"/>
      <c r="S70" s="245" t="s">
        <v>12</v>
      </c>
      <c r="T70" s="401"/>
      <c r="U70" s="245" t="s">
        <v>12</v>
      </c>
      <c r="V70" s="401"/>
      <c r="W70" s="245" t="s">
        <v>12</v>
      </c>
      <c r="X70" s="401"/>
      <c r="Y70" s="245" t="s">
        <v>12</v>
      </c>
      <c r="Z70" s="401"/>
      <c r="AA70" s="245" t="s">
        <v>12</v>
      </c>
      <c r="AB70" s="419"/>
      <c r="AC70" s="245" t="s">
        <v>12</v>
      </c>
      <c r="AD70" s="427"/>
      <c r="AE70" s="427"/>
      <c r="AF70" s="402"/>
      <c r="AG70" s="257"/>
      <c r="AH70" s="428"/>
      <c r="AI70" s="428"/>
      <c r="AJ70" s="267"/>
      <c r="AK70" s="4"/>
    </row>
    <row r="71" spans="1:37" x14ac:dyDescent="0.35">
      <c r="A71" s="270"/>
      <c r="B71" s="265"/>
      <c r="C71" s="412" t="s">
        <v>65</v>
      </c>
      <c r="D71" s="402"/>
      <c r="E71" s="412" t="s">
        <v>57</v>
      </c>
      <c r="F71" s="402"/>
      <c r="G71" s="412" t="s">
        <v>200</v>
      </c>
      <c r="H71" s="402"/>
      <c r="I71" s="412" t="s">
        <v>640</v>
      </c>
      <c r="J71" s="402"/>
      <c r="K71" s="412" t="s">
        <v>79</v>
      </c>
      <c r="L71" s="402"/>
      <c r="M71" s="412" t="s">
        <v>68</v>
      </c>
      <c r="N71" s="402"/>
      <c r="O71" s="412" t="s">
        <v>79</v>
      </c>
      <c r="P71" s="412"/>
      <c r="Q71" s="421" t="s">
        <v>65</v>
      </c>
      <c r="R71" s="402"/>
      <c r="S71" s="412" t="s">
        <v>63</v>
      </c>
      <c r="T71" s="402"/>
      <c r="U71" s="412" t="s">
        <v>63</v>
      </c>
      <c r="V71" s="402"/>
      <c r="W71" s="412" t="s">
        <v>150</v>
      </c>
      <c r="X71" s="402"/>
      <c r="Y71" s="412" t="s">
        <v>77</v>
      </c>
      <c r="Z71" s="402"/>
      <c r="AA71" s="412" t="s">
        <v>65</v>
      </c>
      <c r="AB71" s="402"/>
      <c r="AC71" s="412" t="s">
        <v>65</v>
      </c>
      <c r="AD71" s="412"/>
      <c r="AE71" s="412"/>
      <c r="AF71" s="402"/>
      <c r="AG71" s="257"/>
      <c r="AH71" s="428"/>
      <c r="AI71" s="428"/>
      <c r="AJ71" s="267"/>
      <c r="AK71" s="4"/>
    </row>
    <row r="72" spans="1:37" s="258" customFormat="1" x14ac:dyDescent="0.35">
      <c r="A72" s="268"/>
      <c r="B72" s="268"/>
      <c r="C72" s="430" t="s">
        <v>91</v>
      </c>
      <c r="D72" s="403"/>
      <c r="E72" s="430" t="s">
        <v>74</v>
      </c>
      <c r="F72" s="403"/>
      <c r="G72" s="430" t="s">
        <v>74</v>
      </c>
      <c r="H72" s="403"/>
      <c r="I72" s="430"/>
      <c r="J72" s="430"/>
      <c r="K72" s="430" t="s">
        <v>74</v>
      </c>
      <c r="L72" s="430"/>
      <c r="M72" s="430" t="s">
        <v>58</v>
      </c>
      <c r="N72" s="430"/>
      <c r="O72" s="430" t="s">
        <v>74</v>
      </c>
      <c r="P72" s="430"/>
      <c r="Q72" s="431" t="s">
        <v>74</v>
      </c>
      <c r="R72" s="430"/>
      <c r="S72" s="430" t="s">
        <v>74</v>
      </c>
      <c r="T72" s="430"/>
      <c r="U72" s="430" t="s">
        <v>74</v>
      </c>
      <c r="V72" s="430"/>
      <c r="W72" s="430" t="s">
        <v>91</v>
      </c>
      <c r="X72" s="430"/>
      <c r="Y72" s="430" t="s">
        <v>74</v>
      </c>
      <c r="Z72" s="430"/>
      <c r="AA72" s="430" t="s">
        <v>58</v>
      </c>
      <c r="AB72" s="430"/>
      <c r="AC72" s="430" t="s">
        <v>58</v>
      </c>
      <c r="AD72" s="430"/>
      <c r="AE72" s="430"/>
      <c r="AF72" s="403"/>
      <c r="AG72" s="257"/>
      <c r="AH72" s="428"/>
      <c r="AI72" s="428"/>
      <c r="AJ72" s="271"/>
      <c r="AK72" s="10"/>
    </row>
    <row r="73" spans="1:37" s="258" customFormat="1" ht="15" thickBot="1" x14ac:dyDescent="0.4">
      <c r="A73" s="268"/>
      <c r="B73" s="268"/>
      <c r="C73" s="430"/>
      <c r="D73" s="403"/>
      <c r="E73" s="430"/>
      <c r="F73" s="403"/>
      <c r="G73" s="430"/>
      <c r="H73" s="403"/>
      <c r="I73" s="430"/>
      <c r="J73" s="430"/>
      <c r="K73" s="430"/>
      <c r="L73" s="430"/>
      <c r="M73" s="430"/>
      <c r="N73" s="430"/>
      <c r="O73" s="430"/>
      <c r="P73" s="430"/>
      <c r="Q73" s="431"/>
      <c r="R73" s="430"/>
      <c r="S73" s="430"/>
      <c r="T73" s="430"/>
      <c r="U73" s="430"/>
      <c r="V73" s="430"/>
      <c r="W73" s="430"/>
      <c r="X73" s="430"/>
      <c r="Y73" s="430"/>
      <c r="Z73" s="430"/>
      <c r="AA73" s="430"/>
      <c r="AB73" s="430"/>
      <c r="AC73" s="430"/>
      <c r="AD73" s="430"/>
      <c r="AE73" s="430"/>
      <c r="AF73" s="403"/>
      <c r="AG73" s="257"/>
      <c r="AH73" s="428"/>
      <c r="AI73" s="428"/>
      <c r="AJ73" s="271"/>
      <c r="AK73" s="10"/>
    </row>
    <row r="74" spans="1:37" s="258" customFormat="1" ht="15" thickBot="1" x14ac:dyDescent="0.4">
      <c r="A74" s="288"/>
      <c r="B74" s="823" t="s">
        <v>625</v>
      </c>
      <c r="C74" s="824"/>
      <c r="D74" s="824"/>
      <c r="E74" s="824"/>
      <c r="F74" s="824"/>
      <c r="G74" s="824"/>
      <c r="H74" s="824"/>
      <c r="I74" s="824"/>
      <c r="J74" s="824"/>
      <c r="K74" s="824"/>
      <c r="L74" s="824"/>
      <c r="M74" s="824"/>
      <c r="N74" s="824"/>
      <c r="O74" s="824"/>
      <c r="P74" s="824"/>
      <c r="Q74" s="824"/>
      <c r="R74" s="824"/>
      <c r="S74" s="824"/>
      <c r="T74" s="824"/>
      <c r="U74" s="824"/>
      <c r="V74" s="824"/>
      <c r="W74" s="824"/>
      <c r="X74" s="824"/>
      <c r="Y74" s="824"/>
      <c r="Z74" s="824"/>
      <c r="AA74" s="824"/>
      <c r="AB74" s="824"/>
      <c r="AC74" s="825"/>
      <c r="AD74" s="283"/>
      <c r="AE74" s="283"/>
      <c r="AF74" s="274"/>
      <c r="AG74" s="275"/>
      <c r="AH74" s="276"/>
      <c r="AI74" s="276"/>
      <c r="AJ74" s="277"/>
      <c r="AK74" s="10"/>
    </row>
    <row r="75" spans="1:37" x14ac:dyDescent="0.35">
      <c r="A75" s="278"/>
      <c r="B75" s="278"/>
      <c r="C75" s="260"/>
      <c r="D75" s="259"/>
      <c r="E75" s="260"/>
      <c r="F75" s="259"/>
      <c r="G75" s="260"/>
      <c r="H75" s="261"/>
      <c r="I75" s="260"/>
      <c r="J75" s="259"/>
      <c r="K75" s="292"/>
      <c r="L75" s="259"/>
      <c r="M75" s="260"/>
      <c r="N75" s="259"/>
      <c r="O75" s="260"/>
      <c r="P75" s="260"/>
      <c r="Q75" s="294"/>
      <c r="R75" s="295" t="s">
        <v>641</v>
      </c>
      <c r="S75" s="260"/>
      <c r="T75" s="259"/>
      <c r="U75" s="260"/>
      <c r="V75" s="259"/>
      <c r="W75" s="260"/>
      <c r="X75" s="295"/>
      <c r="Y75" s="260"/>
      <c r="Z75" s="295" t="s">
        <v>642</v>
      </c>
      <c r="AA75" s="260"/>
      <c r="AB75" s="295"/>
      <c r="AC75" s="836"/>
      <c r="AD75" s="836"/>
      <c r="AE75" s="836"/>
      <c r="AF75" s="836"/>
      <c r="AG75" s="262"/>
      <c r="AH75" s="263"/>
      <c r="AI75" s="263"/>
      <c r="AJ75" s="264"/>
      <c r="AK75" s="4"/>
    </row>
    <row r="76" spans="1:37" ht="12" customHeight="1" x14ac:dyDescent="0.35">
      <c r="A76" s="265"/>
      <c r="B76" s="265"/>
      <c r="C76" s="412" t="s">
        <v>549</v>
      </c>
      <c r="D76" s="412"/>
      <c r="E76" s="412" t="s">
        <v>138</v>
      </c>
      <c r="F76" s="412"/>
      <c r="G76" s="412" t="s">
        <v>128</v>
      </c>
      <c r="H76" s="412"/>
      <c r="I76" s="412" t="s">
        <v>113</v>
      </c>
      <c r="J76" s="412"/>
      <c r="K76" s="412" t="s">
        <v>120</v>
      </c>
      <c r="L76" s="412"/>
      <c r="M76" s="412" t="s">
        <v>119</v>
      </c>
      <c r="N76" s="412"/>
      <c r="O76" s="412" t="s">
        <v>117</v>
      </c>
      <c r="P76" s="412"/>
      <c r="Q76" s="421" t="s">
        <v>390</v>
      </c>
      <c r="R76" s="412"/>
      <c r="S76" s="412" t="s">
        <v>380</v>
      </c>
      <c r="T76" s="412"/>
      <c r="U76" s="412" t="s">
        <v>178</v>
      </c>
      <c r="V76" s="412"/>
      <c r="W76" s="412" t="s">
        <v>134</v>
      </c>
      <c r="X76" s="412"/>
      <c r="Y76" s="412" t="s">
        <v>643</v>
      </c>
      <c r="Z76" s="412"/>
      <c r="AA76" s="412" t="s">
        <v>259</v>
      </c>
      <c r="AB76" s="412"/>
      <c r="AC76" s="412" t="s">
        <v>381</v>
      </c>
      <c r="AD76" s="412"/>
      <c r="AE76" s="412"/>
      <c r="AF76" s="402"/>
      <c r="AG76" s="266"/>
      <c r="AH76" s="436"/>
      <c r="AI76" s="436"/>
      <c r="AJ76" s="267"/>
      <c r="AK76" s="4"/>
    </row>
    <row r="77" spans="1:37" x14ac:dyDescent="0.35">
      <c r="A77" s="268"/>
      <c r="B77" s="270"/>
      <c r="C77" s="401">
        <v>0</v>
      </c>
      <c r="D77" s="401"/>
      <c r="E77" s="401">
        <v>0</v>
      </c>
      <c r="F77" s="401"/>
      <c r="G77" s="401">
        <v>0</v>
      </c>
      <c r="H77" s="401"/>
      <c r="I77" s="401">
        <v>0</v>
      </c>
      <c r="J77" s="401"/>
      <c r="K77" s="401">
        <v>0</v>
      </c>
      <c r="L77" s="401"/>
      <c r="M77" s="401">
        <v>0</v>
      </c>
      <c r="N77" s="401"/>
      <c r="O77" s="401">
        <v>0</v>
      </c>
      <c r="P77" s="401"/>
      <c r="Q77" s="423">
        <v>0</v>
      </c>
      <c r="R77" s="401"/>
      <c r="S77" s="401">
        <v>0</v>
      </c>
      <c r="T77" s="401"/>
      <c r="U77" s="401">
        <v>0</v>
      </c>
      <c r="V77" s="401"/>
      <c r="W77" s="401">
        <v>0</v>
      </c>
      <c r="X77" s="401"/>
      <c r="Y77" s="401">
        <v>0</v>
      </c>
      <c r="Z77" s="401"/>
      <c r="AA77" s="401">
        <v>0</v>
      </c>
      <c r="AB77" s="401"/>
      <c r="AC77" s="401">
        <v>0</v>
      </c>
      <c r="AD77" s="401"/>
      <c r="AE77" s="401"/>
      <c r="AF77" s="402"/>
      <c r="AG77" s="269"/>
      <c r="AH77" s="437"/>
      <c r="AI77" s="438"/>
      <c r="AJ77" s="267"/>
      <c r="AK77" s="4"/>
    </row>
    <row r="78" spans="1:37" s="255" customFormat="1" ht="15" thickBot="1" x14ac:dyDescent="0.4">
      <c r="A78" s="270">
        <v>67</v>
      </c>
      <c r="B78" s="270"/>
      <c r="C78" s="401">
        <v>68</v>
      </c>
      <c r="D78" s="401"/>
      <c r="E78" s="401">
        <v>69</v>
      </c>
      <c r="F78" s="401"/>
      <c r="G78" s="401">
        <v>70</v>
      </c>
      <c r="H78" s="401"/>
      <c r="I78" s="401">
        <v>71</v>
      </c>
      <c r="J78" s="401"/>
      <c r="K78" s="401">
        <v>72</v>
      </c>
      <c r="L78" s="401"/>
      <c r="M78" s="401">
        <v>73</v>
      </c>
      <c r="N78" s="401"/>
      <c r="O78" s="401">
        <v>74</v>
      </c>
      <c r="P78" s="401"/>
      <c r="Q78" s="423">
        <v>75</v>
      </c>
      <c r="R78" s="401"/>
      <c r="S78" s="401">
        <v>76</v>
      </c>
      <c r="T78" s="401"/>
      <c r="U78" s="401">
        <v>77</v>
      </c>
      <c r="V78" s="401"/>
      <c r="W78" s="401">
        <v>78</v>
      </c>
      <c r="X78" s="401"/>
      <c r="Y78" s="401">
        <v>79</v>
      </c>
      <c r="Z78" s="401"/>
      <c r="AA78" s="401">
        <v>80</v>
      </c>
      <c r="AB78" s="401"/>
      <c r="AC78" s="401">
        <v>81</v>
      </c>
      <c r="AD78" s="401"/>
      <c r="AE78" s="401"/>
      <c r="AF78" s="401"/>
      <c r="AG78" s="269"/>
      <c r="AH78" s="437"/>
      <c r="AI78" s="439"/>
      <c r="AJ78" s="267"/>
      <c r="AK78" s="279"/>
    </row>
    <row r="79" spans="1:37" ht="15" thickBot="1" x14ac:dyDescent="0.4">
      <c r="A79" s="270"/>
      <c r="B79" s="360">
        <v>382</v>
      </c>
      <c r="C79" s="828"/>
      <c r="D79" s="415">
        <v>441</v>
      </c>
      <c r="E79" s="819" t="s">
        <v>12</v>
      </c>
      <c r="F79" s="415">
        <v>309</v>
      </c>
      <c r="G79" s="819" t="s">
        <v>12</v>
      </c>
      <c r="H79" s="415">
        <v>331</v>
      </c>
      <c r="I79" s="819" t="s">
        <v>12</v>
      </c>
      <c r="J79" s="415">
        <v>431</v>
      </c>
      <c r="K79" s="819" t="s">
        <v>12</v>
      </c>
      <c r="L79" s="415">
        <v>396</v>
      </c>
      <c r="M79" s="819" t="s">
        <v>12</v>
      </c>
      <c r="N79" s="415">
        <v>444</v>
      </c>
      <c r="O79" s="830" t="s">
        <v>12</v>
      </c>
      <c r="P79" s="415">
        <v>381.62200000000001</v>
      </c>
      <c r="Q79" s="828"/>
      <c r="R79" s="415">
        <v>200.19399999999999</v>
      </c>
      <c r="S79" s="828"/>
      <c r="T79" s="415">
        <v>323.899</v>
      </c>
      <c r="U79" s="819" t="s">
        <v>12</v>
      </c>
      <c r="V79" s="415">
        <v>403</v>
      </c>
      <c r="W79" s="830" t="s">
        <v>12</v>
      </c>
      <c r="X79" s="415">
        <v>419.71300000000002</v>
      </c>
      <c r="Y79" s="830" t="s">
        <v>235</v>
      </c>
      <c r="Z79" s="415">
        <v>239.88200000000001</v>
      </c>
      <c r="AA79" s="830" t="s">
        <v>12</v>
      </c>
      <c r="AB79" s="415">
        <v>421.01100000000002</v>
      </c>
      <c r="AC79" s="828"/>
      <c r="AD79" s="427"/>
      <c r="AE79" s="427"/>
      <c r="AF79" s="402"/>
      <c r="AG79" s="256">
        <v>13</v>
      </c>
      <c r="AH79" s="243">
        <v>8</v>
      </c>
      <c r="AI79" s="243">
        <v>11</v>
      </c>
      <c r="AJ79" s="244"/>
      <c r="AK79" s="4"/>
    </row>
    <row r="80" spans="1:37" x14ac:dyDescent="0.35">
      <c r="A80" s="270"/>
      <c r="B80" s="265"/>
      <c r="C80" s="829"/>
      <c r="D80" s="402"/>
      <c r="E80" s="820"/>
      <c r="F80" s="402"/>
      <c r="G80" s="820"/>
      <c r="H80" s="402"/>
      <c r="I80" s="820"/>
      <c r="J80" s="402"/>
      <c r="K80" s="820"/>
      <c r="L80" s="402"/>
      <c r="M80" s="820"/>
      <c r="N80" s="402"/>
      <c r="O80" s="831"/>
      <c r="P80" s="427"/>
      <c r="Q80" s="829"/>
      <c r="R80" s="402"/>
      <c r="S80" s="829"/>
      <c r="T80" s="402"/>
      <c r="U80" s="820"/>
      <c r="V80" s="402"/>
      <c r="W80" s="831"/>
      <c r="X80" s="402"/>
      <c r="Y80" s="831"/>
      <c r="Z80" s="402"/>
      <c r="AA80" s="831"/>
      <c r="AB80" s="402"/>
      <c r="AC80" s="829"/>
      <c r="AD80" s="427"/>
      <c r="AE80" s="427"/>
      <c r="AF80" s="402"/>
      <c r="AG80" s="257"/>
      <c r="AH80" s="428"/>
      <c r="AI80" s="428"/>
      <c r="AJ80" s="267"/>
      <c r="AK80" s="4"/>
    </row>
    <row r="81" spans="1:37" ht="6" customHeight="1" x14ac:dyDescent="0.35">
      <c r="A81" s="270"/>
      <c r="B81" s="265"/>
      <c r="C81" s="513"/>
      <c r="D81" s="401"/>
      <c r="E81" s="245" t="s">
        <v>12</v>
      </c>
      <c r="F81" s="401"/>
      <c r="G81" s="245" t="s">
        <v>12</v>
      </c>
      <c r="H81" s="401"/>
      <c r="I81" s="245" t="s">
        <v>12</v>
      </c>
      <c r="J81" s="401"/>
      <c r="K81" s="245" t="s">
        <v>12</v>
      </c>
      <c r="L81" s="401"/>
      <c r="M81" s="245" t="s">
        <v>12</v>
      </c>
      <c r="N81" s="401"/>
      <c r="O81" s="245" t="s">
        <v>12</v>
      </c>
      <c r="P81" s="427"/>
      <c r="Q81" s="513"/>
      <c r="R81" s="401"/>
      <c r="S81" s="513"/>
      <c r="T81" s="401"/>
      <c r="U81" s="245" t="s">
        <v>12</v>
      </c>
      <c r="V81" s="401"/>
      <c r="W81" s="245" t="s">
        <v>12</v>
      </c>
      <c r="X81" s="401"/>
      <c r="Y81" s="245">
        <v>0</v>
      </c>
      <c r="Z81" s="401"/>
      <c r="AA81" s="245">
        <v>0</v>
      </c>
      <c r="AB81" s="419"/>
      <c r="AC81" s="513"/>
      <c r="AD81" s="427"/>
      <c r="AE81" s="427"/>
      <c r="AF81" s="402"/>
      <c r="AG81" s="257"/>
      <c r="AH81" s="428"/>
      <c r="AI81" s="428"/>
      <c r="AJ81" s="267"/>
      <c r="AK81" s="4"/>
    </row>
    <row r="82" spans="1:37" x14ac:dyDescent="0.35">
      <c r="A82" s="270"/>
      <c r="B82" s="265"/>
      <c r="C82" s="412" t="s">
        <v>77</v>
      </c>
      <c r="D82" s="402"/>
      <c r="E82" s="412" t="s">
        <v>63</v>
      </c>
      <c r="F82" s="402"/>
      <c r="G82" s="412" t="s">
        <v>79</v>
      </c>
      <c r="H82" s="402"/>
      <c r="I82" s="412" t="s">
        <v>77</v>
      </c>
      <c r="J82" s="402"/>
      <c r="K82" s="412" t="s">
        <v>63</v>
      </c>
      <c r="L82" s="402"/>
      <c r="M82" s="412" t="s">
        <v>77</v>
      </c>
      <c r="N82" s="402"/>
      <c r="O82" s="412" t="s">
        <v>63</v>
      </c>
      <c r="P82" s="412"/>
      <c r="Q82" s="421" t="s">
        <v>391</v>
      </c>
      <c r="R82" s="402"/>
      <c r="S82" s="412" t="s">
        <v>231</v>
      </c>
      <c r="T82" s="402"/>
      <c r="U82" s="412" t="s">
        <v>77</v>
      </c>
      <c r="V82" s="402"/>
      <c r="W82" s="412" t="s">
        <v>77</v>
      </c>
      <c r="X82" s="402"/>
      <c r="Y82" s="412" t="s">
        <v>287</v>
      </c>
      <c r="Z82" s="402"/>
      <c r="AA82" s="412" t="s">
        <v>197</v>
      </c>
      <c r="AB82" s="402"/>
      <c r="AC82" s="412" t="s">
        <v>150</v>
      </c>
      <c r="AD82" s="412"/>
      <c r="AE82" s="412"/>
      <c r="AF82" s="402"/>
      <c r="AG82" s="257"/>
      <c r="AH82" s="428"/>
      <c r="AI82" s="428"/>
      <c r="AJ82" s="267"/>
      <c r="AK82" s="4"/>
    </row>
    <row r="83" spans="1:37" s="258" customFormat="1" x14ac:dyDescent="0.35">
      <c r="A83" s="268"/>
      <c r="B83" s="268"/>
      <c r="C83" s="430"/>
      <c r="D83" s="430"/>
      <c r="E83" s="430" t="s">
        <v>74</v>
      </c>
      <c r="F83" s="430"/>
      <c r="G83" s="430" t="s">
        <v>74</v>
      </c>
      <c r="H83" s="430"/>
      <c r="I83" s="430" t="s">
        <v>74</v>
      </c>
      <c r="J83" s="430"/>
      <c r="K83" s="430" t="s">
        <v>91</v>
      </c>
      <c r="L83" s="430"/>
      <c r="M83" s="430" t="s">
        <v>91</v>
      </c>
      <c r="O83" s="430" t="s">
        <v>74</v>
      </c>
      <c r="P83" s="430"/>
      <c r="Q83" s="431"/>
      <c r="S83" s="430"/>
      <c r="T83" s="430"/>
      <c r="U83" s="430" t="s">
        <v>58</v>
      </c>
      <c r="V83" s="403"/>
      <c r="W83" s="430" t="s">
        <v>58</v>
      </c>
      <c r="X83" s="403"/>
      <c r="Y83" s="432"/>
      <c r="Z83" s="403"/>
      <c r="AA83" s="430" t="s">
        <v>58</v>
      </c>
      <c r="AB83" s="403"/>
      <c r="AC83" s="430"/>
      <c r="AD83" s="432"/>
      <c r="AE83" s="432"/>
      <c r="AF83" s="403"/>
      <c r="AG83" s="257"/>
      <c r="AH83" s="428"/>
      <c r="AI83" s="428"/>
      <c r="AJ83" s="271"/>
      <c r="AK83" s="10"/>
    </row>
    <row r="84" spans="1:37" s="258" customFormat="1" ht="15" thickBot="1" x14ac:dyDescent="0.4">
      <c r="A84" s="268"/>
      <c r="B84" s="268"/>
      <c r="C84" s="430"/>
      <c r="D84" s="430"/>
      <c r="E84" s="435" t="s">
        <v>634</v>
      </c>
      <c r="F84" s="430"/>
      <c r="G84" s="430"/>
      <c r="H84" s="430"/>
      <c r="I84" s="430"/>
      <c r="J84" s="430"/>
      <c r="K84" s="430"/>
      <c r="L84" s="430"/>
      <c r="M84" s="430"/>
      <c r="O84" s="430"/>
      <c r="P84" s="430"/>
      <c r="Q84" s="431"/>
      <c r="S84" s="430"/>
      <c r="T84" s="430"/>
      <c r="U84" s="430"/>
      <c r="V84" s="403"/>
      <c r="W84" s="430"/>
      <c r="X84" s="403"/>
      <c r="Y84" s="432"/>
      <c r="Z84" s="403"/>
      <c r="AA84" s="429"/>
      <c r="AB84" s="403"/>
      <c r="AC84" s="432"/>
      <c r="AD84" s="432"/>
      <c r="AE84" s="432"/>
      <c r="AF84" s="403"/>
      <c r="AG84" s="257"/>
      <c r="AH84" s="428"/>
      <c r="AI84" s="428"/>
      <c r="AJ84" s="271"/>
      <c r="AK84" s="10"/>
    </row>
    <row r="85" spans="1:37" s="258" customFormat="1" ht="15" thickBot="1" x14ac:dyDescent="0.4">
      <c r="A85" s="288"/>
      <c r="B85" s="823" t="s">
        <v>625</v>
      </c>
      <c r="C85" s="824"/>
      <c r="D85" s="824"/>
      <c r="E85" s="824"/>
      <c r="F85" s="824"/>
      <c r="G85" s="824"/>
      <c r="H85" s="824"/>
      <c r="I85" s="824"/>
      <c r="J85" s="824"/>
      <c r="K85" s="824"/>
      <c r="L85" s="824"/>
      <c r="M85" s="824"/>
      <c r="N85" s="824"/>
      <c r="O85" s="824"/>
      <c r="P85" s="824"/>
      <c r="Q85" s="824"/>
      <c r="R85" s="824"/>
      <c r="S85" s="824"/>
      <c r="T85" s="824"/>
      <c r="U85" s="824"/>
      <c r="V85" s="824"/>
      <c r="W85" s="824"/>
      <c r="X85" s="824"/>
      <c r="Y85" s="824"/>
      <c r="Z85" s="824"/>
      <c r="AA85" s="824"/>
      <c r="AB85" s="824"/>
      <c r="AC85" s="825"/>
      <c r="AD85" s="283"/>
      <c r="AE85" s="283"/>
      <c r="AF85" s="274"/>
      <c r="AG85" s="275"/>
      <c r="AH85" s="276"/>
      <c r="AI85" s="276"/>
      <c r="AJ85" s="277"/>
      <c r="AK85" s="10"/>
    </row>
    <row r="86" spans="1:37" x14ac:dyDescent="0.35">
      <c r="A86" s="278"/>
      <c r="B86" s="305" t="s">
        <v>642</v>
      </c>
      <c r="C86" s="296"/>
      <c r="D86" s="296"/>
      <c r="E86" s="296"/>
      <c r="F86" s="259"/>
      <c r="G86" s="260"/>
      <c r="H86" s="261"/>
      <c r="I86" s="297"/>
      <c r="J86" s="297"/>
      <c r="K86" s="297"/>
      <c r="L86" s="259"/>
      <c r="M86" s="260"/>
      <c r="N86" s="259" t="s">
        <v>783</v>
      </c>
      <c r="O86" s="298"/>
      <c r="P86" s="298"/>
      <c r="Q86" s="299"/>
      <c r="R86" s="298"/>
      <c r="S86" s="298"/>
      <c r="T86" s="298"/>
      <c r="U86" s="298"/>
      <c r="V86" s="298"/>
      <c r="W86" s="298"/>
      <c r="X86" s="259" t="s">
        <v>644</v>
      </c>
      <c r="Y86" s="260"/>
      <c r="Z86" s="259"/>
      <c r="AA86" s="300"/>
      <c r="AB86" s="259"/>
      <c r="AC86" s="260"/>
      <c r="AD86" s="260"/>
      <c r="AE86" s="260"/>
      <c r="AF86" s="259"/>
      <c r="AG86" s="262"/>
      <c r="AH86" s="263"/>
      <c r="AI86" s="263"/>
      <c r="AJ86" s="264"/>
      <c r="AK86" s="4"/>
    </row>
    <row r="87" spans="1:37" x14ac:dyDescent="0.35">
      <c r="A87" s="265"/>
      <c r="B87" s="265"/>
      <c r="C87" s="412" t="s">
        <v>382</v>
      </c>
      <c r="D87" s="412"/>
      <c r="E87" s="412" t="s">
        <v>140</v>
      </c>
      <c r="F87" s="412"/>
      <c r="G87" s="412" t="s">
        <v>142</v>
      </c>
      <c r="H87" s="412"/>
      <c r="I87" s="412" t="s">
        <v>143</v>
      </c>
      <c r="J87" s="412"/>
      <c r="K87" s="412" t="s">
        <v>506</v>
      </c>
      <c r="L87" s="412"/>
      <c r="M87" s="412" t="s">
        <v>645</v>
      </c>
      <c r="N87" s="412"/>
      <c r="O87" s="412" t="s">
        <v>646</v>
      </c>
      <c r="P87" s="412"/>
      <c r="Q87" s="421" t="s">
        <v>647</v>
      </c>
      <c r="R87" s="412"/>
      <c r="S87" s="412" t="s">
        <v>648</v>
      </c>
      <c r="T87" s="412"/>
      <c r="U87" s="412" t="s">
        <v>649</v>
      </c>
      <c r="V87" s="412"/>
      <c r="W87" s="412" t="s">
        <v>650</v>
      </c>
      <c r="X87" s="412"/>
      <c r="Y87" s="412" t="s">
        <v>651</v>
      </c>
      <c r="Z87" s="412"/>
      <c r="AA87" s="412" t="s">
        <v>652</v>
      </c>
      <c r="AB87" s="412"/>
      <c r="AC87" s="412" t="s">
        <v>146</v>
      </c>
      <c r="AD87" s="412"/>
      <c r="AE87" s="412"/>
      <c r="AF87" s="402"/>
      <c r="AG87" s="266"/>
      <c r="AH87" s="436"/>
      <c r="AI87" s="436"/>
      <c r="AJ87" s="267"/>
      <c r="AK87" s="4"/>
    </row>
    <row r="88" spans="1:37" x14ac:dyDescent="0.35">
      <c r="A88" s="268"/>
      <c r="B88" s="270"/>
      <c r="C88" s="401">
        <v>0</v>
      </c>
      <c r="D88" s="401"/>
      <c r="E88" s="401">
        <v>0</v>
      </c>
      <c r="F88" s="401"/>
      <c r="G88" s="401">
        <v>0</v>
      </c>
      <c r="H88" s="401"/>
      <c r="I88" s="401">
        <v>0</v>
      </c>
      <c r="J88" s="401"/>
      <c r="K88" s="401">
        <v>0</v>
      </c>
      <c r="L88" s="401"/>
      <c r="M88" s="401">
        <v>0</v>
      </c>
      <c r="N88" s="401"/>
      <c r="O88" s="401">
        <v>0</v>
      </c>
      <c r="P88" s="401"/>
      <c r="Q88" s="423">
        <v>0</v>
      </c>
      <c r="R88" s="401"/>
      <c r="S88" s="401">
        <v>0</v>
      </c>
      <c r="T88" s="401"/>
      <c r="U88" s="401">
        <v>0</v>
      </c>
      <c r="V88" s="401"/>
      <c r="W88" s="401">
        <v>0</v>
      </c>
      <c r="X88" s="401"/>
      <c r="Y88" s="401">
        <v>0</v>
      </c>
      <c r="Z88" s="401"/>
      <c r="AA88" s="401">
        <v>0</v>
      </c>
      <c r="AB88" s="401"/>
      <c r="AC88" s="401">
        <v>0</v>
      </c>
      <c r="AD88" s="401"/>
      <c r="AE88" s="401"/>
      <c r="AF88" s="402"/>
      <c r="AG88" s="269"/>
      <c r="AH88" s="437"/>
      <c r="AI88" s="438"/>
      <c r="AJ88" s="267"/>
      <c r="AK88" s="4"/>
    </row>
    <row r="89" spans="1:37" s="255" customFormat="1" ht="15" thickBot="1" x14ac:dyDescent="0.4">
      <c r="A89" s="301">
        <v>81</v>
      </c>
      <c r="B89" s="444"/>
      <c r="C89" s="255">
        <v>82</v>
      </c>
      <c r="D89" s="445"/>
      <c r="E89" s="255">
        <v>83</v>
      </c>
      <c r="F89" s="445"/>
      <c r="G89" s="255">
        <v>84</v>
      </c>
      <c r="H89" s="445"/>
      <c r="I89" s="255">
        <v>85</v>
      </c>
      <c r="J89" s="445"/>
      <c r="K89" s="255">
        <v>86</v>
      </c>
      <c r="L89" s="445"/>
      <c r="M89" s="255">
        <v>87</v>
      </c>
      <c r="O89" s="255">
        <v>88</v>
      </c>
      <c r="Q89" s="446">
        <v>89</v>
      </c>
      <c r="R89" s="445"/>
      <c r="S89" s="255">
        <v>90</v>
      </c>
      <c r="T89" s="445"/>
      <c r="U89" s="255">
        <v>91</v>
      </c>
      <c r="V89" s="445"/>
      <c r="W89" s="255">
        <v>92</v>
      </c>
      <c r="Y89" s="255">
        <v>93</v>
      </c>
      <c r="AA89" s="255">
        <v>94</v>
      </c>
      <c r="AC89" s="255">
        <v>95</v>
      </c>
      <c r="AG89" s="302"/>
      <c r="AH89" s="447"/>
      <c r="AI89" s="448"/>
      <c r="AJ89" s="303"/>
      <c r="AK89" s="4"/>
    </row>
    <row r="90" spans="1:37" ht="15" thickBot="1" x14ac:dyDescent="0.4">
      <c r="A90" s="270"/>
      <c r="B90" s="360">
        <v>193.16800000000001</v>
      </c>
      <c r="C90" s="828"/>
      <c r="D90" s="415">
        <v>416.99700000000001</v>
      </c>
      <c r="E90" s="830" t="s">
        <v>12</v>
      </c>
      <c r="F90" s="415">
        <v>363</v>
      </c>
      <c r="G90" s="830" t="s">
        <v>12</v>
      </c>
      <c r="H90" s="415">
        <v>339</v>
      </c>
      <c r="I90" s="830" t="s">
        <v>12</v>
      </c>
      <c r="J90" s="415">
        <v>473.767</v>
      </c>
      <c r="K90" s="828"/>
      <c r="L90" s="415">
        <v>360.17</v>
      </c>
      <c r="M90" s="830"/>
      <c r="N90" s="415">
        <v>272</v>
      </c>
      <c r="O90" s="830" t="s">
        <v>15</v>
      </c>
      <c r="P90" s="415">
        <v>301.25</v>
      </c>
      <c r="Q90" s="830"/>
      <c r="R90" s="415">
        <v>349</v>
      </c>
      <c r="S90" s="830"/>
      <c r="T90" s="415">
        <v>299</v>
      </c>
      <c r="U90" s="830" t="s">
        <v>223</v>
      </c>
      <c r="V90" s="415">
        <v>318</v>
      </c>
      <c r="W90" s="830" t="s">
        <v>223</v>
      </c>
      <c r="X90" s="415">
        <v>244</v>
      </c>
      <c r="Y90" s="830" t="s">
        <v>223</v>
      </c>
      <c r="Z90" s="415">
        <v>343</v>
      </c>
      <c r="AA90" s="830" t="s">
        <v>223</v>
      </c>
      <c r="AB90" s="415">
        <v>399</v>
      </c>
      <c r="AC90" s="830" t="s">
        <v>12</v>
      </c>
      <c r="AD90" s="427"/>
      <c r="AE90" s="427"/>
      <c r="AF90" s="402"/>
      <c r="AG90" s="256">
        <v>6</v>
      </c>
      <c r="AH90" s="243">
        <v>4</v>
      </c>
      <c r="AI90" s="243">
        <v>6</v>
      </c>
      <c r="AJ90" s="244"/>
      <c r="AK90" s="4"/>
    </row>
    <row r="91" spans="1:37" x14ac:dyDescent="0.35">
      <c r="A91" s="270"/>
      <c r="B91" s="265"/>
      <c r="C91" s="829"/>
      <c r="D91" s="402"/>
      <c r="E91" s="831"/>
      <c r="F91" s="402"/>
      <c r="G91" s="831"/>
      <c r="H91" s="402"/>
      <c r="I91" s="831"/>
      <c r="J91" s="402"/>
      <c r="K91" s="829"/>
      <c r="L91" s="402"/>
      <c r="M91" s="831"/>
      <c r="N91" s="402"/>
      <c r="O91" s="831"/>
      <c r="P91" s="427"/>
      <c r="Q91" s="831"/>
      <c r="R91" s="402"/>
      <c r="S91" s="831"/>
      <c r="T91" s="402"/>
      <c r="U91" s="831"/>
      <c r="V91" s="402"/>
      <c r="W91" s="831"/>
      <c r="X91" s="402"/>
      <c r="Y91" s="831"/>
      <c r="Z91" s="402"/>
      <c r="AA91" s="831"/>
      <c r="AB91" s="402"/>
      <c r="AC91" s="831"/>
      <c r="AD91" s="427"/>
      <c r="AE91" s="427"/>
      <c r="AF91" s="402"/>
      <c r="AG91" s="257"/>
      <c r="AH91" s="428"/>
      <c r="AI91" s="428"/>
      <c r="AJ91" s="267"/>
      <c r="AK91" s="4"/>
    </row>
    <row r="92" spans="1:37" ht="6" customHeight="1" x14ac:dyDescent="0.35">
      <c r="A92" s="270"/>
      <c r="B92" s="265"/>
      <c r="C92" s="513">
        <v>0</v>
      </c>
      <c r="D92" s="401"/>
      <c r="E92" s="245" t="s">
        <v>12</v>
      </c>
      <c r="F92" s="401"/>
      <c r="G92" s="245" t="s">
        <v>12</v>
      </c>
      <c r="H92" s="401"/>
      <c r="I92" s="245" t="s">
        <v>12</v>
      </c>
      <c r="J92" s="401"/>
      <c r="K92" s="245">
        <v>0</v>
      </c>
      <c r="L92" s="401"/>
      <c r="M92" s="245">
        <v>0</v>
      </c>
      <c r="N92" s="401"/>
      <c r="O92" s="245">
        <v>0</v>
      </c>
      <c r="P92" s="427"/>
      <c r="Q92" s="245">
        <v>0</v>
      </c>
      <c r="R92" s="401"/>
      <c r="S92" s="245">
        <v>0</v>
      </c>
      <c r="T92" s="401"/>
      <c r="U92" s="245">
        <v>0</v>
      </c>
      <c r="V92" s="401"/>
      <c r="W92" s="245">
        <v>0</v>
      </c>
      <c r="X92" s="401"/>
      <c r="Y92" s="245">
        <v>0</v>
      </c>
      <c r="Z92" s="401"/>
      <c r="AA92" s="245">
        <v>0</v>
      </c>
      <c r="AB92" s="419"/>
      <c r="AC92" s="245" t="s">
        <v>12</v>
      </c>
      <c r="AD92" s="427"/>
      <c r="AE92" s="427"/>
      <c r="AF92" s="402"/>
      <c r="AG92" s="257"/>
      <c r="AH92" s="428"/>
      <c r="AI92" s="428"/>
      <c r="AJ92" s="267"/>
      <c r="AK92" s="4"/>
    </row>
    <row r="93" spans="1:37" x14ac:dyDescent="0.35">
      <c r="A93" s="270"/>
      <c r="B93" s="449"/>
      <c r="C93" s="412" t="s">
        <v>231</v>
      </c>
      <c r="D93" s="402"/>
      <c r="E93" s="412" t="s">
        <v>65</v>
      </c>
      <c r="F93" s="402"/>
      <c r="G93" s="412" t="s">
        <v>68</v>
      </c>
      <c r="H93" s="402"/>
      <c r="I93" s="412" t="s">
        <v>57</v>
      </c>
      <c r="J93" s="402"/>
      <c r="K93" s="412" t="s">
        <v>170</v>
      </c>
      <c r="L93" s="402"/>
      <c r="M93" s="412" t="s">
        <v>391</v>
      </c>
      <c r="N93" s="402"/>
      <c r="O93" s="412" t="s">
        <v>197</v>
      </c>
      <c r="P93" s="412"/>
      <c r="Q93" s="421" t="s">
        <v>65</v>
      </c>
      <c r="R93" s="402"/>
      <c r="S93" s="412" t="s">
        <v>65</v>
      </c>
      <c r="T93" s="402"/>
      <c r="U93" s="412" t="s">
        <v>79</v>
      </c>
      <c r="V93" s="402"/>
      <c r="W93" s="412" t="s">
        <v>231</v>
      </c>
      <c r="X93" s="402"/>
      <c r="Y93" s="412" t="s">
        <v>391</v>
      </c>
      <c r="Z93" s="402"/>
      <c r="AA93" s="412" t="s">
        <v>65</v>
      </c>
      <c r="AB93" s="402"/>
      <c r="AC93" s="412" t="s">
        <v>126</v>
      </c>
      <c r="AD93" s="412"/>
      <c r="AE93" s="412"/>
      <c r="AF93" s="402"/>
      <c r="AG93" s="257"/>
      <c r="AH93" s="428"/>
      <c r="AI93" s="428"/>
      <c r="AJ93" s="267"/>
      <c r="AK93" s="4"/>
    </row>
    <row r="94" spans="1:37" s="258" customFormat="1" ht="14.25" customHeight="1" x14ac:dyDescent="0.35">
      <c r="A94" s="268"/>
      <c r="B94" s="268"/>
      <c r="C94" s="432"/>
      <c r="D94" s="10"/>
      <c r="E94" s="430" t="s">
        <v>58</v>
      </c>
      <c r="F94" s="10"/>
      <c r="G94" s="430" t="s">
        <v>58</v>
      </c>
      <c r="H94" s="403"/>
      <c r="I94" s="430" t="s">
        <v>58</v>
      </c>
      <c r="J94" s="403"/>
      <c r="K94" s="432"/>
      <c r="L94" s="403"/>
      <c r="M94" s="432"/>
      <c r="N94" s="403"/>
      <c r="O94" s="432"/>
      <c r="P94" s="432"/>
      <c r="Q94" s="450"/>
      <c r="R94" s="403"/>
      <c r="S94" s="835"/>
      <c r="T94" s="835"/>
      <c r="U94" s="452"/>
      <c r="V94" s="403"/>
      <c r="W94" s="403"/>
      <c r="X94" s="452"/>
      <c r="Y94" s="453"/>
      <c r="Z94" s="452"/>
      <c r="AA94" s="403"/>
      <c r="AB94" s="403"/>
      <c r="AC94" s="430" t="s">
        <v>74</v>
      </c>
      <c r="AD94" s="430"/>
      <c r="AE94" s="430"/>
      <c r="AG94" s="257"/>
      <c r="AH94" s="428"/>
      <c r="AI94" s="428"/>
      <c r="AJ94" s="271"/>
      <c r="AK94" s="10"/>
    </row>
    <row r="95" spans="1:37" s="258" customFormat="1" ht="14.25" customHeight="1" thickBot="1" x14ac:dyDescent="0.4">
      <c r="A95" s="268"/>
      <c r="B95" s="268"/>
      <c r="C95" s="10"/>
      <c r="D95" s="10"/>
      <c r="E95" s="430"/>
      <c r="F95" s="10"/>
      <c r="G95" s="430"/>
      <c r="H95" s="403"/>
      <c r="I95" s="430"/>
      <c r="J95" s="403"/>
      <c r="K95" s="432"/>
      <c r="L95" s="403"/>
      <c r="M95" s="432"/>
      <c r="N95" s="403"/>
      <c r="O95" s="432"/>
      <c r="P95" s="432"/>
      <c r="Q95" s="450"/>
      <c r="R95" s="403"/>
      <c r="S95" s="451"/>
      <c r="T95" s="451"/>
      <c r="U95" s="452"/>
      <c r="V95" s="403"/>
      <c r="W95" s="403"/>
      <c r="X95" s="452"/>
      <c r="Y95" s="453"/>
      <c r="Z95" s="452"/>
      <c r="AA95" s="403"/>
      <c r="AB95" s="403"/>
      <c r="AC95" s="430"/>
      <c r="AD95" s="430"/>
      <c r="AE95" s="430"/>
      <c r="AG95" s="257"/>
      <c r="AH95" s="428"/>
      <c r="AI95" s="428"/>
      <c r="AJ95" s="271"/>
      <c r="AK95" s="10"/>
    </row>
    <row r="96" spans="1:37" s="258" customFormat="1" ht="18" customHeight="1" thickBot="1" x14ac:dyDescent="0.4">
      <c r="A96" s="288"/>
      <c r="B96" s="823" t="s">
        <v>625</v>
      </c>
      <c r="C96" s="824"/>
      <c r="D96" s="824"/>
      <c r="E96" s="824"/>
      <c r="F96" s="824"/>
      <c r="G96" s="824"/>
      <c r="H96" s="824"/>
      <c r="I96" s="824"/>
      <c r="J96" s="824"/>
      <c r="K96" s="824"/>
      <c r="L96" s="824"/>
      <c r="M96" s="824"/>
      <c r="N96" s="824"/>
      <c r="O96" s="824"/>
      <c r="P96" s="824"/>
      <c r="Q96" s="824"/>
      <c r="R96" s="824"/>
      <c r="S96" s="824"/>
      <c r="T96" s="824"/>
      <c r="U96" s="824"/>
      <c r="V96" s="824"/>
      <c r="W96" s="824"/>
      <c r="X96" s="824"/>
      <c r="Y96" s="824"/>
      <c r="Z96" s="824"/>
      <c r="AA96" s="824"/>
      <c r="AB96" s="824"/>
      <c r="AC96" s="825"/>
      <c r="AD96" s="283"/>
      <c r="AE96" s="283"/>
      <c r="AF96" s="304"/>
      <c r="AG96" s="275"/>
      <c r="AH96" s="276"/>
      <c r="AI96" s="276"/>
      <c r="AJ96" s="277"/>
      <c r="AK96" s="10"/>
    </row>
    <row r="97" spans="1:37" s="258" customFormat="1" ht="15.75" customHeight="1" thickBot="1" x14ac:dyDescent="0.4">
      <c r="A97" s="305"/>
      <c r="B97" s="305"/>
      <c r="C97" s="306"/>
      <c r="D97" s="306"/>
      <c r="E97" s="307"/>
      <c r="F97" s="306"/>
      <c r="G97" s="307"/>
      <c r="H97" s="295"/>
      <c r="I97" s="307"/>
      <c r="J97" s="295"/>
      <c r="K97" s="293"/>
      <c r="L97" s="295"/>
      <c r="M97" s="293"/>
      <c r="N97" s="295"/>
      <c r="O97" s="293"/>
      <c r="P97" s="293"/>
      <c r="Q97" s="308"/>
      <c r="R97" s="295"/>
      <c r="S97" s="309"/>
      <c r="T97" s="309"/>
      <c r="U97" s="841" t="s">
        <v>653</v>
      </c>
      <c r="V97" s="842"/>
      <c r="W97" s="843"/>
      <c r="X97" s="310"/>
      <c r="Y97" s="311"/>
      <c r="Z97" s="310"/>
      <c r="AA97" s="295"/>
      <c r="AB97" s="295"/>
      <c r="AC97" s="307"/>
      <c r="AD97" s="307"/>
      <c r="AE97" s="307"/>
      <c r="AF97" s="312"/>
      <c r="AG97" s="262"/>
      <c r="AH97" s="263"/>
      <c r="AI97" s="263"/>
      <c r="AJ97" s="313"/>
      <c r="AK97" s="10"/>
    </row>
    <row r="98" spans="1:37" x14ac:dyDescent="0.35">
      <c r="A98" s="265"/>
      <c r="B98" s="265"/>
      <c r="C98" s="433" t="s">
        <v>631</v>
      </c>
      <c r="D98" s="403"/>
      <c r="E98" s="401"/>
      <c r="F98" s="402"/>
      <c r="G98" s="401"/>
      <c r="H98" s="403" t="s">
        <v>654</v>
      </c>
      <c r="I98" s="258"/>
      <c r="J98" s="454"/>
      <c r="K98" s="454"/>
      <c r="L98" s="455"/>
      <c r="M98" s="455"/>
      <c r="N98" s="455"/>
      <c r="O98" s="9"/>
      <c r="P98" s="9"/>
      <c r="Q98" s="456"/>
      <c r="R98" s="9"/>
      <c r="S98" s="9"/>
      <c r="T98" s="9"/>
      <c r="U98" s="314" t="s">
        <v>631</v>
      </c>
      <c r="V98" s="258"/>
      <c r="W98" s="315" t="s">
        <v>655</v>
      </c>
      <c r="X98" s="402"/>
      <c r="Y98" s="454"/>
      <c r="Z98" s="454"/>
      <c r="AA98" s="454"/>
      <c r="AB98" s="402"/>
      <c r="AC98" s="401"/>
      <c r="AD98" s="401"/>
      <c r="AE98" s="401"/>
      <c r="AF98" s="402"/>
      <c r="AG98" s="257"/>
      <c r="AH98" s="428"/>
      <c r="AI98" s="428"/>
      <c r="AJ98" s="267"/>
      <c r="AK98" s="4"/>
    </row>
    <row r="99" spans="1:37" x14ac:dyDescent="0.35">
      <c r="A99" s="265"/>
      <c r="B99" s="265"/>
      <c r="C99" s="412" t="s">
        <v>557</v>
      </c>
      <c r="D99" s="412"/>
      <c r="E99" s="412" t="s">
        <v>147</v>
      </c>
      <c r="F99" s="412"/>
      <c r="G99" s="412" t="s">
        <v>214</v>
      </c>
      <c r="H99" s="412"/>
      <c r="I99" s="412" t="s">
        <v>148</v>
      </c>
      <c r="J99" s="412"/>
      <c r="K99" s="412" t="s">
        <v>180</v>
      </c>
      <c r="L99" s="412"/>
      <c r="M99" s="412" t="s">
        <v>152</v>
      </c>
      <c r="N99" s="412"/>
      <c r="O99" s="412" t="s">
        <v>153</v>
      </c>
      <c r="P99" s="412"/>
      <c r="Q99" s="421" t="s">
        <v>154</v>
      </c>
      <c r="R99" s="412"/>
      <c r="S99" s="412" t="s">
        <v>227</v>
      </c>
      <c r="T99" s="412"/>
      <c r="U99" s="316" t="s">
        <v>656</v>
      </c>
      <c r="V99" s="412"/>
      <c r="W99" s="317" t="s">
        <v>657</v>
      </c>
      <c r="X99" s="412"/>
      <c r="Y99" s="412" t="s">
        <v>658</v>
      </c>
      <c r="Z99" s="412"/>
      <c r="AA99" s="412" t="s">
        <v>239</v>
      </c>
      <c r="AB99" s="412"/>
      <c r="AC99" s="412" t="s">
        <v>240</v>
      </c>
      <c r="AD99" s="412"/>
      <c r="AE99" s="412"/>
      <c r="AF99" s="402"/>
      <c r="AG99" s="266"/>
      <c r="AH99" s="436"/>
      <c r="AI99" s="436"/>
      <c r="AJ99" s="267"/>
      <c r="AK99" s="4"/>
    </row>
    <row r="100" spans="1:37" x14ac:dyDescent="0.35">
      <c r="A100" s="268"/>
      <c r="B100" s="270"/>
      <c r="C100" s="401">
        <v>0</v>
      </c>
      <c r="D100" s="401"/>
      <c r="E100" s="401">
        <v>0</v>
      </c>
      <c r="F100" s="401"/>
      <c r="G100" s="401">
        <v>0</v>
      </c>
      <c r="H100" s="401"/>
      <c r="I100" s="401">
        <v>0</v>
      </c>
      <c r="J100" s="401"/>
      <c r="K100" s="401">
        <v>0</v>
      </c>
      <c r="L100" s="401"/>
      <c r="M100" s="401">
        <v>0</v>
      </c>
      <c r="N100" s="401"/>
      <c r="O100" s="401">
        <v>0</v>
      </c>
      <c r="P100" s="401"/>
      <c r="Q100" s="423">
        <v>0</v>
      </c>
      <c r="R100" s="401"/>
      <c r="S100" s="401">
        <v>0</v>
      </c>
      <c r="T100" s="401"/>
      <c r="U100" s="270">
        <v>0</v>
      </c>
      <c r="V100" s="401"/>
      <c r="W100" s="318">
        <v>0</v>
      </c>
      <c r="X100" s="401"/>
      <c r="Y100" s="401">
        <v>0</v>
      </c>
      <c r="Z100" s="401"/>
      <c r="AA100" s="401">
        <v>0</v>
      </c>
      <c r="AB100" s="401"/>
      <c r="AC100" s="401">
        <v>0</v>
      </c>
      <c r="AD100" s="401"/>
      <c r="AE100" s="401"/>
      <c r="AF100" s="402"/>
      <c r="AG100" s="269"/>
      <c r="AH100" s="437"/>
      <c r="AI100" s="438"/>
      <c r="AJ100" s="267"/>
      <c r="AK100" s="4"/>
    </row>
    <row r="101" spans="1:37" s="255" customFormat="1" ht="15" thickBot="1" x14ac:dyDescent="0.4">
      <c r="A101" s="301">
        <v>95</v>
      </c>
      <c r="B101" s="301"/>
      <c r="C101" s="255">
        <v>96</v>
      </c>
      <c r="E101" s="255">
        <v>97</v>
      </c>
      <c r="G101" s="255">
        <v>98</v>
      </c>
      <c r="H101" s="445"/>
      <c r="I101" s="255">
        <v>99</v>
      </c>
      <c r="J101" s="445"/>
      <c r="K101" s="255">
        <v>100</v>
      </c>
      <c r="L101" s="445"/>
      <c r="M101" s="255">
        <v>101</v>
      </c>
      <c r="N101" s="445"/>
      <c r="O101" s="255">
        <v>102</v>
      </c>
      <c r="Q101" s="446">
        <v>103</v>
      </c>
      <c r="R101" s="445"/>
      <c r="S101" s="255">
        <v>104</v>
      </c>
      <c r="T101" s="445"/>
      <c r="U101" s="301">
        <v>105</v>
      </c>
      <c r="V101" s="445"/>
      <c r="W101" s="319">
        <v>106</v>
      </c>
      <c r="X101" s="445"/>
      <c r="Y101" s="255">
        <v>107</v>
      </c>
      <c r="Z101" s="445"/>
      <c r="AA101" s="255">
        <v>108</v>
      </c>
      <c r="AB101" s="445"/>
      <c r="AC101" s="255">
        <v>109</v>
      </c>
      <c r="AF101" s="445"/>
      <c r="AG101" s="302"/>
      <c r="AH101" s="447"/>
      <c r="AI101" s="448"/>
      <c r="AJ101" s="303"/>
      <c r="AK101" s="4"/>
    </row>
    <row r="102" spans="1:37" ht="15" thickBot="1" x14ac:dyDescent="0.4">
      <c r="A102" s="270"/>
      <c r="B102" s="360">
        <v>412</v>
      </c>
      <c r="C102" s="828"/>
      <c r="D102" s="415">
        <v>420</v>
      </c>
      <c r="E102" s="830" t="s">
        <v>12</v>
      </c>
      <c r="F102" s="415">
        <v>339</v>
      </c>
      <c r="G102" s="830" t="s">
        <v>12</v>
      </c>
      <c r="H102" s="415">
        <v>461</v>
      </c>
      <c r="I102" s="830" t="s">
        <v>12</v>
      </c>
      <c r="J102" s="415">
        <v>324.66000000000003</v>
      </c>
      <c r="K102" s="830" t="s">
        <v>12</v>
      </c>
      <c r="L102" s="415">
        <v>342</v>
      </c>
      <c r="M102" s="830" t="s">
        <v>12</v>
      </c>
      <c r="N102" s="415">
        <v>392</v>
      </c>
      <c r="O102" s="830" t="s">
        <v>12</v>
      </c>
      <c r="P102" s="415">
        <v>371</v>
      </c>
      <c r="Q102" s="830" t="s">
        <v>12</v>
      </c>
      <c r="R102" s="415">
        <v>335.58699999999999</v>
      </c>
      <c r="S102" s="830" t="s">
        <v>12</v>
      </c>
      <c r="T102" s="415">
        <v>421.97300000000001</v>
      </c>
      <c r="U102" s="830" t="s">
        <v>223</v>
      </c>
      <c r="V102" s="415">
        <v>330</v>
      </c>
      <c r="W102" s="830" t="s">
        <v>223</v>
      </c>
      <c r="X102" s="415">
        <v>474.91199999999998</v>
      </c>
      <c r="Y102" s="830" t="s">
        <v>223</v>
      </c>
      <c r="Z102" s="415">
        <v>321</v>
      </c>
      <c r="AA102" s="830" t="s">
        <v>12</v>
      </c>
      <c r="AB102" s="415">
        <v>400.55</v>
      </c>
      <c r="AC102" s="830" t="s">
        <v>12</v>
      </c>
      <c r="AD102" s="427"/>
      <c r="AE102" s="427"/>
      <c r="AF102" s="402"/>
      <c r="AG102" s="256">
        <v>11</v>
      </c>
      <c r="AH102" s="243">
        <v>6</v>
      </c>
      <c r="AI102" s="243">
        <v>10</v>
      </c>
      <c r="AJ102" s="320"/>
      <c r="AK102" s="4"/>
    </row>
    <row r="103" spans="1:37" x14ac:dyDescent="0.35">
      <c r="A103" s="270"/>
      <c r="B103" s="265"/>
      <c r="C103" s="829"/>
      <c r="D103" s="402"/>
      <c r="E103" s="831"/>
      <c r="F103" s="402"/>
      <c r="G103" s="831"/>
      <c r="H103" s="402"/>
      <c r="I103" s="831"/>
      <c r="J103" s="402"/>
      <c r="K103" s="831"/>
      <c r="L103" s="402"/>
      <c r="M103" s="831"/>
      <c r="N103" s="402"/>
      <c r="O103" s="831"/>
      <c r="P103" s="427"/>
      <c r="Q103" s="831"/>
      <c r="R103" s="402"/>
      <c r="S103" s="831"/>
      <c r="T103" s="402"/>
      <c r="U103" s="831"/>
      <c r="V103" s="402"/>
      <c r="W103" s="831"/>
      <c r="X103" s="402"/>
      <c r="Y103" s="831"/>
      <c r="Z103" s="402"/>
      <c r="AA103" s="831"/>
      <c r="AB103" s="402"/>
      <c r="AC103" s="831"/>
      <c r="AD103" s="427"/>
      <c r="AE103" s="427"/>
      <c r="AF103" s="402"/>
      <c r="AG103" s="257"/>
      <c r="AH103" s="428"/>
      <c r="AI103" s="428"/>
      <c r="AJ103" s="267"/>
      <c r="AK103" s="4"/>
    </row>
    <row r="104" spans="1:37" ht="6" customHeight="1" x14ac:dyDescent="0.35">
      <c r="A104" s="270"/>
      <c r="B104" s="265"/>
      <c r="C104" s="513"/>
      <c r="D104" s="401"/>
      <c r="E104" s="245" t="s">
        <v>12</v>
      </c>
      <c r="F104" s="401"/>
      <c r="G104" s="245" t="s">
        <v>12</v>
      </c>
      <c r="H104" s="401"/>
      <c r="I104" s="245" t="s">
        <v>12</v>
      </c>
      <c r="J104" s="401"/>
      <c r="K104" s="245" t="s">
        <v>12</v>
      </c>
      <c r="L104" s="401"/>
      <c r="M104" s="245" t="s">
        <v>12</v>
      </c>
      <c r="N104" s="401"/>
      <c r="O104" s="245">
        <v>0</v>
      </c>
      <c r="P104" s="427"/>
      <c r="Q104" s="245">
        <v>0</v>
      </c>
      <c r="R104" s="401"/>
      <c r="S104" s="245" t="s">
        <v>12</v>
      </c>
      <c r="T104" s="401"/>
      <c r="U104" s="321">
        <v>0</v>
      </c>
      <c r="V104" s="401"/>
      <c r="W104" s="322">
        <v>0</v>
      </c>
      <c r="X104" s="401"/>
      <c r="Y104" s="245">
        <v>0</v>
      </c>
      <c r="Z104" s="401"/>
      <c r="AA104" s="245">
        <v>0</v>
      </c>
      <c r="AB104" s="419"/>
      <c r="AC104" s="245">
        <v>0</v>
      </c>
      <c r="AD104" s="427"/>
      <c r="AE104" s="427"/>
      <c r="AF104" s="402"/>
      <c r="AG104" s="257"/>
      <c r="AH104" s="428"/>
      <c r="AI104" s="428"/>
      <c r="AJ104" s="267"/>
      <c r="AK104" s="4"/>
    </row>
    <row r="105" spans="1:37" ht="15" thickBot="1" x14ac:dyDescent="0.4">
      <c r="A105" s="301"/>
      <c r="B105" s="457"/>
      <c r="C105" s="412" t="s">
        <v>57</v>
      </c>
      <c r="D105" s="402"/>
      <c r="E105" s="412" t="s">
        <v>79</v>
      </c>
      <c r="F105" s="402"/>
      <c r="G105" s="412" t="s">
        <v>77</v>
      </c>
      <c r="H105" s="402"/>
      <c r="I105" s="412" t="s">
        <v>57</v>
      </c>
      <c r="J105" s="402"/>
      <c r="K105" s="412" t="s">
        <v>181</v>
      </c>
      <c r="L105" s="402"/>
      <c r="M105" s="412" t="s">
        <v>65</v>
      </c>
      <c r="N105" s="402"/>
      <c r="O105" s="412" t="s">
        <v>65</v>
      </c>
      <c r="P105" s="412"/>
      <c r="Q105" s="421" t="s">
        <v>63</v>
      </c>
      <c r="R105" s="402"/>
      <c r="S105" s="412" t="s">
        <v>228</v>
      </c>
      <c r="T105" s="402"/>
      <c r="U105" s="323" t="s">
        <v>206</v>
      </c>
      <c r="V105" s="250"/>
      <c r="W105" s="324" t="s">
        <v>659</v>
      </c>
      <c r="X105" s="402"/>
      <c r="Y105" s="412" t="s">
        <v>181</v>
      </c>
      <c r="Z105" s="402"/>
      <c r="AA105" s="412" t="s">
        <v>65</v>
      </c>
      <c r="AB105" s="402"/>
      <c r="AC105" s="412" t="s">
        <v>65</v>
      </c>
      <c r="AD105" s="412"/>
      <c r="AE105" s="412"/>
      <c r="AG105" s="281"/>
      <c r="AH105" s="443"/>
      <c r="AI105" s="443"/>
      <c r="AJ105" s="303"/>
      <c r="AK105" s="4"/>
    </row>
    <row r="106" spans="1:37" s="258" customFormat="1" x14ac:dyDescent="0.35">
      <c r="A106" s="268"/>
      <c r="B106" s="268"/>
      <c r="C106" s="430" t="s">
        <v>634</v>
      </c>
      <c r="D106" s="429"/>
      <c r="E106" s="430" t="s">
        <v>74</v>
      </c>
      <c r="F106" s="430"/>
      <c r="G106" s="430" t="s">
        <v>74</v>
      </c>
      <c r="H106" s="403"/>
      <c r="I106" s="430" t="s">
        <v>74</v>
      </c>
      <c r="J106" s="430"/>
      <c r="K106" s="430" t="s">
        <v>74</v>
      </c>
      <c r="L106" s="430"/>
      <c r="M106" s="430" t="s">
        <v>74</v>
      </c>
      <c r="N106" s="403"/>
      <c r="O106" s="430" t="s">
        <v>74</v>
      </c>
      <c r="P106" s="430"/>
      <c r="Q106" s="431" t="s">
        <v>101</v>
      </c>
      <c r="R106" s="430"/>
      <c r="S106" s="430" t="s">
        <v>74</v>
      </c>
      <c r="T106" s="429"/>
      <c r="U106" s="429" t="s">
        <v>634</v>
      </c>
      <c r="V106" s="429"/>
      <c r="W106" s="429" t="s">
        <v>634</v>
      </c>
      <c r="X106" s="429"/>
      <c r="Y106" s="429"/>
      <c r="Z106" s="429"/>
      <c r="AA106" s="430" t="s">
        <v>74</v>
      </c>
      <c r="AC106" s="430" t="s">
        <v>74</v>
      </c>
      <c r="AD106" s="430"/>
      <c r="AE106" s="430"/>
      <c r="AF106" s="403"/>
      <c r="AG106" s="257"/>
      <c r="AH106" s="428"/>
      <c r="AI106" s="428"/>
      <c r="AJ106" s="271"/>
      <c r="AK106" s="10"/>
    </row>
    <row r="107" spans="1:37" s="258" customFormat="1" ht="15" thickBot="1" x14ac:dyDescent="0.4">
      <c r="A107" s="268"/>
      <c r="B107" s="268"/>
      <c r="C107" s="430"/>
      <c r="D107" s="429"/>
      <c r="E107" s="430"/>
      <c r="F107" s="430"/>
      <c r="G107" s="430"/>
      <c r="H107" s="403"/>
      <c r="I107" s="430"/>
      <c r="J107" s="430"/>
      <c r="K107" s="430"/>
      <c r="L107" s="430"/>
      <c r="M107" s="430" t="s">
        <v>634</v>
      </c>
      <c r="N107" s="403"/>
      <c r="O107" s="430"/>
      <c r="P107" s="430"/>
      <c r="Q107" s="431"/>
      <c r="R107" s="430"/>
      <c r="S107" s="430"/>
      <c r="T107" s="429"/>
      <c r="U107" s="429"/>
      <c r="V107" s="429"/>
      <c r="W107" s="429"/>
      <c r="X107" s="429"/>
      <c r="Y107" s="429"/>
      <c r="Z107" s="429"/>
      <c r="AA107" s="429"/>
      <c r="AC107" s="429"/>
      <c r="AD107" s="429"/>
      <c r="AE107" s="429"/>
      <c r="AF107" s="403"/>
      <c r="AG107" s="257"/>
      <c r="AH107" s="428"/>
      <c r="AI107" s="428"/>
      <c r="AJ107" s="271"/>
      <c r="AK107" s="10"/>
    </row>
    <row r="108" spans="1:37" s="258" customFormat="1" ht="15" thickBot="1" x14ac:dyDescent="0.4">
      <c r="A108" s="288"/>
      <c r="B108" s="823" t="s">
        <v>625</v>
      </c>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c r="AA108" s="824"/>
      <c r="AB108" s="824"/>
      <c r="AC108" s="825"/>
      <c r="AD108" s="283"/>
      <c r="AE108" s="283"/>
      <c r="AF108" s="274"/>
      <c r="AG108" s="275"/>
      <c r="AH108" s="276"/>
      <c r="AI108" s="276"/>
      <c r="AJ108" s="277"/>
      <c r="AK108" s="10"/>
    </row>
    <row r="109" spans="1:37" ht="15" thickBot="1" x14ac:dyDescent="0.4">
      <c r="A109" s="278"/>
      <c r="B109" s="278"/>
      <c r="C109" s="260"/>
      <c r="D109" s="259"/>
      <c r="E109" s="260"/>
      <c r="F109" s="259"/>
      <c r="G109" s="325"/>
      <c r="H109" s="310"/>
      <c r="I109" s="310"/>
      <c r="J109" s="310"/>
      <c r="K109" s="310"/>
      <c r="L109" s="310"/>
      <c r="M109" s="310"/>
      <c r="N109" s="259"/>
      <c r="O109" s="841" t="s">
        <v>653</v>
      </c>
      <c r="P109" s="842"/>
      <c r="Q109" s="843"/>
      <c r="R109" s="297"/>
      <c r="S109" s="297"/>
      <c r="T109" s="297"/>
      <c r="U109" s="297"/>
      <c r="V109" s="297"/>
      <c r="W109" s="297"/>
      <c r="X109" s="297"/>
      <c r="Y109" s="297"/>
      <c r="Z109" s="297"/>
      <c r="AA109" s="297"/>
      <c r="AB109" s="295" t="s">
        <v>660</v>
      </c>
      <c r="AC109" s="260"/>
      <c r="AD109" s="260"/>
      <c r="AE109" s="260"/>
      <c r="AF109" s="259"/>
      <c r="AG109" s="262"/>
      <c r="AH109" s="263"/>
      <c r="AI109" s="263"/>
      <c r="AJ109" s="264"/>
      <c r="AK109" s="4"/>
    </row>
    <row r="110" spans="1:37" x14ac:dyDescent="0.35">
      <c r="A110" s="265"/>
      <c r="B110" s="265"/>
      <c r="C110" s="401"/>
      <c r="D110" s="402"/>
      <c r="E110" s="401"/>
      <c r="F110" s="402"/>
      <c r="H110" s="452"/>
      <c r="I110" s="452"/>
      <c r="J110" s="452"/>
      <c r="K110" s="452"/>
      <c r="L110" s="452"/>
      <c r="M110" s="452"/>
      <c r="N110" s="402"/>
      <c r="O110" s="314" t="s">
        <v>655</v>
      </c>
      <c r="P110" s="433"/>
      <c r="Q110" s="326" t="s">
        <v>631</v>
      </c>
      <c r="R110" s="454"/>
      <c r="S110" s="454"/>
      <c r="T110" s="454"/>
      <c r="U110" s="454"/>
      <c r="V110" s="454"/>
      <c r="W110" s="454"/>
      <c r="X110" s="454"/>
      <c r="Y110" s="454"/>
      <c r="Z110" s="454"/>
      <c r="AA110" s="454"/>
      <c r="AB110" s="403"/>
      <c r="AC110" s="401"/>
      <c r="AD110" s="401"/>
      <c r="AE110" s="401"/>
      <c r="AF110" s="402"/>
      <c r="AG110" s="257"/>
      <c r="AH110" s="428"/>
      <c r="AI110" s="428"/>
      <c r="AJ110" s="267"/>
      <c r="AK110" s="4"/>
    </row>
    <row r="111" spans="1:37" x14ac:dyDescent="0.35">
      <c r="A111" s="265"/>
      <c r="B111" s="265"/>
      <c r="C111" s="412" t="s">
        <v>238</v>
      </c>
      <c r="D111" s="412"/>
      <c r="E111" s="412" t="s">
        <v>241</v>
      </c>
      <c r="F111" s="412"/>
      <c r="G111" s="412" t="s">
        <v>208</v>
      </c>
      <c r="H111" s="412"/>
      <c r="I111" s="412" t="s">
        <v>213</v>
      </c>
      <c r="J111" s="412"/>
      <c r="K111" s="412" t="s">
        <v>209</v>
      </c>
      <c r="L111" s="412"/>
      <c r="M111" s="412" t="s">
        <v>429</v>
      </c>
      <c r="N111" s="412"/>
      <c r="O111" s="316" t="s">
        <v>661</v>
      </c>
      <c r="P111" s="412"/>
      <c r="Q111" s="327" t="s">
        <v>662</v>
      </c>
      <c r="R111" s="412"/>
      <c r="S111" s="412" t="s">
        <v>27</v>
      </c>
      <c r="T111" s="412"/>
      <c r="U111" s="412" t="s">
        <v>245</v>
      </c>
      <c r="V111" s="412"/>
      <c r="W111" s="412" t="s">
        <v>250</v>
      </c>
      <c r="X111" s="412"/>
      <c r="Y111" s="412" t="s">
        <v>258</v>
      </c>
      <c r="Z111" s="412"/>
      <c r="AA111" s="412" t="s">
        <v>443</v>
      </c>
      <c r="AB111" s="412"/>
      <c r="AC111" s="412" t="s">
        <v>155</v>
      </c>
      <c r="AD111" s="412"/>
      <c r="AE111" s="412"/>
      <c r="AF111" s="402"/>
      <c r="AG111" s="266"/>
      <c r="AH111" s="436"/>
      <c r="AI111" s="436"/>
      <c r="AJ111" s="267"/>
      <c r="AK111" s="4"/>
    </row>
    <row r="112" spans="1:37" x14ac:dyDescent="0.35">
      <c r="A112" s="268"/>
      <c r="B112" s="270"/>
      <c r="C112" s="401">
        <v>0</v>
      </c>
      <c r="D112" s="401"/>
      <c r="E112" s="401">
        <v>0</v>
      </c>
      <c r="F112" s="401"/>
      <c r="G112" s="401">
        <v>0</v>
      </c>
      <c r="H112" s="401"/>
      <c r="I112" s="401">
        <v>0</v>
      </c>
      <c r="J112" s="401"/>
      <c r="K112" s="401">
        <v>0</v>
      </c>
      <c r="L112" s="401"/>
      <c r="M112" s="401">
        <v>0</v>
      </c>
      <c r="N112" s="401"/>
      <c r="O112" s="270">
        <v>0</v>
      </c>
      <c r="P112" s="401"/>
      <c r="Q112" s="328">
        <v>0</v>
      </c>
      <c r="R112" s="401"/>
      <c r="S112" s="401">
        <v>0</v>
      </c>
      <c r="T112" s="401"/>
      <c r="U112" s="401">
        <v>0</v>
      </c>
      <c r="V112" s="401"/>
      <c r="W112" s="401">
        <v>0</v>
      </c>
      <c r="X112" s="401"/>
      <c r="Y112" s="401">
        <v>0</v>
      </c>
      <c r="Z112" s="401"/>
      <c r="AA112" s="401">
        <v>0</v>
      </c>
      <c r="AB112" s="401"/>
      <c r="AC112" s="401">
        <v>0</v>
      </c>
      <c r="AD112" s="401"/>
      <c r="AE112" s="401"/>
      <c r="AF112" s="402"/>
      <c r="AG112" s="269"/>
      <c r="AH112" s="437"/>
      <c r="AI112" s="438"/>
      <c r="AJ112" s="267"/>
      <c r="AK112" s="4"/>
    </row>
    <row r="113" spans="1:37" s="255" customFormat="1" ht="15" thickBot="1" x14ac:dyDescent="0.4">
      <c r="A113" s="301">
        <v>109</v>
      </c>
      <c r="B113" s="301"/>
      <c r="C113" s="255">
        <v>110</v>
      </c>
      <c r="E113" s="255">
        <v>111</v>
      </c>
      <c r="G113" s="255">
        <v>112</v>
      </c>
      <c r="I113" s="255">
        <v>113</v>
      </c>
      <c r="K113" s="255">
        <v>114</v>
      </c>
      <c r="M113" s="255">
        <v>115</v>
      </c>
      <c r="O113" s="301">
        <v>116</v>
      </c>
      <c r="Q113" s="329">
        <v>117</v>
      </c>
      <c r="S113" s="255">
        <v>118</v>
      </c>
      <c r="U113" s="255">
        <v>119</v>
      </c>
      <c r="W113" s="255">
        <v>120</v>
      </c>
      <c r="Y113" s="255">
        <v>121</v>
      </c>
      <c r="AA113" s="255">
        <v>122</v>
      </c>
      <c r="AC113" s="255">
        <v>123</v>
      </c>
      <c r="AG113" s="302"/>
      <c r="AH113" s="447"/>
      <c r="AI113" s="448"/>
      <c r="AJ113" s="303"/>
      <c r="AK113" s="279"/>
    </row>
    <row r="114" spans="1:37" ht="15" thickBot="1" x14ac:dyDescent="0.4">
      <c r="A114" s="270"/>
      <c r="B114" s="360">
        <v>342</v>
      </c>
      <c r="C114" s="830" t="s">
        <v>12</v>
      </c>
      <c r="D114" s="415">
        <v>280</v>
      </c>
      <c r="E114" s="830" t="s">
        <v>12</v>
      </c>
      <c r="F114" s="415">
        <v>387.99599999999998</v>
      </c>
      <c r="G114" s="830" t="s">
        <v>12</v>
      </c>
      <c r="H114" s="415">
        <v>319</v>
      </c>
      <c r="I114" s="830" t="s">
        <v>12</v>
      </c>
      <c r="J114" s="415">
        <v>429.45299999999997</v>
      </c>
      <c r="K114" s="830" t="s">
        <v>12</v>
      </c>
      <c r="L114" s="415">
        <v>484.387</v>
      </c>
      <c r="M114" s="828"/>
      <c r="N114" s="415">
        <v>372.19400000000002</v>
      </c>
      <c r="O114" s="830" t="s">
        <v>223</v>
      </c>
      <c r="P114" s="415">
        <v>552.22299999999996</v>
      </c>
      <c r="Q114" s="830" t="s">
        <v>223</v>
      </c>
      <c r="R114" s="415">
        <v>396.82299999999998</v>
      </c>
      <c r="S114" s="830" t="s">
        <v>12</v>
      </c>
      <c r="T114" s="415">
        <v>357.99599999999998</v>
      </c>
      <c r="U114" s="830" t="s">
        <v>12</v>
      </c>
      <c r="V114" s="415">
        <v>401</v>
      </c>
      <c r="W114" s="820" t="s">
        <v>12</v>
      </c>
      <c r="X114" s="415">
        <v>395.00900000000001</v>
      </c>
      <c r="Y114" s="820" t="s">
        <v>12</v>
      </c>
      <c r="Z114" s="415">
        <v>445.37900000000002</v>
      </c>
      <c r="AA114" s="828"/>
      <c r="AB114" s="415">
        <v>396.995</v>
      </c>
      <c r="AC114" s="830" t="s">
        <v>12</v>
      </c>
      <c r="AD114" s="427"/>
      <c r="AE114" s="427"/>
      <c r="AF114" s="402"/>
      <c r="AG114" s="256">
        <v>12</v>
      </c>
      <c r="AH114" s="243">
        <v>2</v>
      </c>
      <c r="AI114" s="243">
        <v>9</v>
      </c>
      <c r="AJ114" s="320"/>
      <c r="AK114" s="4"/>
    </row>
    <row r="115" spans="1:37" ht="15" thickBot="1" x14ac:dyDescent="0.4">
      <c r="A115" s="270"/>
      <c r="B115" s="265"/>
      <c r="C115" s="831"/>
      <c r="D115" s="402"/>
      <c r="E115" s="831"/>
      <c r="F115" s="402"/>
      <c r="G115" s="831"/>
      <c r="H115" s="402"/>
      <c r="I115" s="831"/>
      <c r="J115" s="402"/>
      <c r="K115" s="831"/>
      <c r="L115" s="402"/>
      <c r="M115" s="829"/>
      <c r="N115" s="402"/>
      <c r="O115" s="831"/>
      <c r="P115" s="427"/>
      <c r="Q115" s="831"/>
      <c r="R115" s="402"/>
      <c r="S115" s="831"/>
      <c r="T115" s="402"/>
      <c r="U115" s="831"/>
      <c r="V115" s="402"/>
      <c r="W115" s="831"/>
      <c r="X115" s="402"/>
      <c r="Y115" s="831"/>
      <c r="Z115" s="402"/>
      <c r="AA115" s="838"/>
      <c r="AB115" s="402"/>
      <c r="AC115" s="837"/>
      <c r="AD115" s="427"/>
      <c r="AE115" s="427"/>
      <c r="AF115" s="402"/>
      <c r="AG115" s="257"/>
      <c r="AH115" s="428"/>
      <c r="AI115" s="428"/>
      <c r="AJ115" s="267"/>
      <c r="AK115" s="4"/>
    </row>
    <row r="116" spans="1:37" ht="6" customHeight="1" x14ac:dyDescent="0.35">
      <c r="A116" s="270"/>
      <c r="B116" s="265"/>
      <c r="C116" s="245">
        <v>0</v>
      </c>
      <c r="D116" s="401"/>
      <c r="E116" s="330" t="s">
        <v>12</v>
      </c>
      <c r="F116" s="401"/>
      <c r="G116" s="330">
        <v>0</v>
      </c>
      <c r="H116" s="401"/>
      <c r="I116" s="330">
        <v>0</v>
      </c>
      <c r="J116" s="401"/>
      <c r="K116" s="330" t="s">
        <v>12</v>
      </c>
      <c r="L116" s="401"/>
      <c r="M116" s="330">
        <v>0</v>
      </c>
      <c r="N116" s="401"/>
      <c r="O116" s="321">
        <v>0</v>
      </c>
      <c r="P116" s="427"/>
      <c r="Q116" s="322">
        <v>0</v>
      </c>
      <c r="R116" s="401"/>
      <c r="S116" s="245">
        <v>0</v>
      </c>
      <c r="T116" s="401"/>
      <c r="U116" s="245">
        <v>0</v>
      </c>
      <c r="V116" s="401"/>
      <c r="W116" s="245">
        <v>0</v>
      </c>
      <c r="X116" s="401"/>
      <c r="Y116" s="245">
        <v>0</v>
      </c>
      <c r="Z116" s="401"/>
      <c r="AA116" s="245">
        <v>0</v>
      </c>
      <c r="AB116" s="419"/>
      <c r="AC116" s="245">
        <v>0</v>
      </c>
      <c r="AD116" s="427"/>
      <c r="AE116" s="427"/>
      <c r="AF116" s="402"/>
      <c r="AG116" s="257"/>
      <c r="AH116" s="428"/>
      <c r="AI116" s="428"/>
      <c r="AJ116" s="267"/>
      <c r="AK116" s="4"/>
    </row>
    <row r="117" spans="1:37" ht="15" thickBot="1" x14ac:dyDescent="0.4">
      <c r="A117" s="301"/>
      <c r="B117" s="457"/>
      <c r="C117" s="412" t="s">
        <v>65</v>
      </c>
      <c r="D117" s="402"/>
      <c r="E117" s="412" t="s">
        <v>126</v>
      </c>
      <c r="F117" s="402"/>
      <c r="G117" s="412" t="s">
        <v>65</v>
      </c>
      <c r="H117" s="402"/>
      <c r="I117" s="412" t="s">
        <v>68</v>
      </c>
      <c r="J117" s="402"/>
      <c r="K117" s="412" t="s">
        <v>210</v>
      </c>
      <c r="L117" s="402"/>
      <c r="M117" s="412" t="s">
        <v>197</v>
      </c>
      <c r="N117" s="402"/>
      <c r="O117" s="323" t="s">
        <v>401</v>
      </c>
      <c r="P117" s="331"/>
      <c r="Q117" s="332" t="s">
        <v>132</v>
      </c>
      <c r="R117" s="402"/>
      <c r="S117" s="412" t="s">
        <v>181</v>
      </c>
      <c r="T117" s="402"/>
      <c r="U117" s="412" t="s">
        <v>77</v>
      </c>
      <c r="V117" s="402"/>
      <c r="W117" s="412" t="s">
        <v>57</v>
      </c>
      <c r="X117" s="402"/>
      <c r="Y117" s="412" t="s">
        <v>57</v>
      </c>
      <c r="Z117" s="402"/>
      <c r="AA117" s="412" t="s">
        <v>123</v>
      </c>
      <c r="AB117" s="402"/>
      <c r="AC117" s="412" t="s">
        <v>77</v>
      </c>
      <c r="AD117" s="412"/>
      <c r="AE117" s="412"/>
      <c r="AG117" s="281"/>
      <c r="AH117" s="443"/>
      <c r="AI117" s="443"/>
      <c r="AJ117" s="303"/>
      <c r="AK117" s="4"/>
    </row>
    <row r="118" spans="1:37" s="258" customFormat="1" x14ac:dyDescent="0.35">
      <c r="A118" s="268"/>
      <c r="B118" s="268"/>
      <c r="C118" s="430" t="s">
        <v>58</v>
      </c>
      <c r="D118" s="403"/>
      <c r="E118" s="430" t="s">
        <v>58</v>
      </c>
      <c r="F118" s="403"/>
      <c r="G118" s="430" t="s">
        <v>58</v>
      </c>
      <c r="H118" s="403"/>
      <c r="I118" s="430" t="s">
        <v>58</v>
      </c>
      <c r="J118" s="430"/>
      <c r="K118" s="430" t="s">
        <v>58</v>
      </c>
      <c r="L118" s="429"/>
      <c r="M118" s="430"/>
      <c r="N118" s="429"/>
      <c r="O118" s="429" t="s">
        <v>634</v>
      </c>
      <c r="P118" s="429"/>
      <c r="Q118" s="429" t="s">
        <v>634</v>
      </c>
      <c r="R118" s="429"/>
      <c r="S118" s="430" t="s">
        <v>74</v>
      </c>
      <c r="T118" s="429"/>
      <c r="U118" s="430" t="s">
        <v>74</v>
      </c>
      <c r="V118" s="403"/>
      <c r="W118" s="430" t="s">
        <v>74</v>
      </c>
      <c r="X118" s="429"/>
      <c r="Y118" s="430" t="s">
        <v>74</v>
      </c>
      <c r="Z118" s="429"/>
      <c r="AA118" s="430"/>
      <c r="AB118" s="429"/>
      <c r="AC118" s="430" t="s">
        <v>74</v>
      </c>
      <c r="AD118" s="430"/>
      <c r="AE118" s="430"/>
      <c r="AF118" s="403"/>
      <c r="AG118" s="257"/>
      <c r="AH118" s="428"/>
      <c r="AI118" s="428"/>
      <c r="AJ118" s="271"/>
      <c r="AK118" s="10"/>
    </row>
    <row r="119" spans="1:37" s="258" customFormat="1" ht="15" thickBot="1" x14ac:dyDescent="0.4">
      <c r="A119" s="268"/>
      <c r="B119" s="268"/>
      <c r="C119" s="429"/>
      <c r="D119" s="403"/>
      <c r="E119" s="429"/>
      <c r="F119" s="403"/>
      <c r="G119" s="429"/>
      <c r="H119" s="403"/>
      <c r="I119" s="429"/>
      <c r="J119" s="429"/>
      <c r="K119" s="429"/>
      <c r="L119" s="429"/>
      <c r="M119" s="429"/>
      <c r="N119" s="429"/>
      <c r="O119" s="429"/>
      <c r="P119" s="429"/>
      <c r="Q119" s="456"/>
      <c r="R119" s="429"/>
      <c r="S119" s="430"/>
      <c r="T119" s="429"/>
      <c r="U119" s="430"/>
      <c r="V119" s="403"/>
      <c r="W119" s="430"/>
      <c r="X119" s="430"/>
      <c r="Y119" s="429" t="s">
        <v>634</v>
      </c>
      <c r="Z119" s="429"/>
      <c r="AA119" s="429"/>
      <c r="AB119" s="429"/>
      <c r="AC119" s="430"/>
      <c r="AD119" s="430"/>
      <c r="AE119" s="430"/>
      <c r="AF119" s="403"/>
      <c r="AG119" s="257"/>
      <c r="AH119" s="428"/>
      <c r="AI119" s="428"/>
      <c r="AJ119" s="271"/>
      <c r="AK119" s="10"/>
    </row>
    <row r="120" spans="1:37" s="258" customFormat="1" ht="15" thickBot="1" x14ac:dyDescent="0.4">
      <c r="A120" s="288"/>
      <c r="B120" s="823" t="s">
        <v>625</v>
      </c>
      <c r="C120" s="824"/>
      <c r="D120" s="824"/>
      <c r="E120" s="824"/>
      <c r="F120" s="824"/>
      <c r="G120" s="824"/>
      <c r="H120" s="824"/>
      <c r="I120" s="824"/>
      <c r="J120" s="824"/>
      <c r="K120" s="824"/>
      <c r="L120" s="824"/>
      <c r="M120" s="824"/>
      <c r="N120" s="824"/>
      <c r="O120" s="824"/>
      <c r="P120" s="824"/>
      <c r="Q120" s="824"/>
      <c r="R120" s="824"/>
      <c r="S120" s="824"/>
      <c r="T120" s="824"/>
      <c r="U120" s="824"/>
      <c r="V120" s="824"/>
      <c r="W120" s="824"/>
      <c r="X120" s="824"/>
      <c r="Y120" s="824"/>
      <c r="Z120" s="824"/>
      <c r="AA120" s="824"/>
      <c r="AB120" s="824"/>
      <c r="AC120" s="825"/>
      <c r="AD120" s="283"/>
      <c r="AE120" s="283"/>
      <c r="AF120" s="274"/>
      <c r="AG120" s="275"/>
      <c r="AH120" s="276"/>
      <c r="AI120" s="276"/>
      <c r="AJ120" s="277"/>
      <c r="AK120" s="10"/>
    </row>
    <row r="121" spans="1:37" ht="15" thickBot="1" x14ac:dyDescent="0.4">
      <c r="A121" s="278"/>
      <c r="B121" s="278"/>
      <c r="C121" s="260"/>
      <c r="D121" s="259"/>
      <c r="E121" s="300"/>
      <c r="F121" s="259"/>
      <c r="G121" s="260"/>
      <c r="H121" s="333"/>
      <c r="I121" s="333"/>
      <c r="J121" s="259"/>
      <c r="K121" s="306"/>
      <c r="L121" s="334"/>
      <c r="M121" s="334"/>
      <c r="N121" s="334"/>
      <c r="O121" s="334"/>
      <c r="P121" s="334"/>
      <c r="Q121" s="841" t="s">
        <v>653</v>
      </c>
      <c r="R121" s="842"/>
      <c r="S121" s="842"/>
      <c r="T121" s="842"/>
      <c r="U121" s="842"/>
      <c r="V121" s="842"/>
      <c r="W121" s="842"/>
      <c r="X121" s="842"/>
      <c r="Y121" s="843"/>
      <c r="Z121" s="295"/>
      <c r="AA121" s="335"/>
      <c r="AB121" s="335"/>
      <c r="AC121" s="844"/>
      <c r="AD121" s="844"/>
      <c r="AE121" s="844"/>
      <c r="AF121" s="844"/>
      <c r="AG121" s="262"/>
      <c r="AH121" s="263"/>
      <c r="AI121" s="263"/>
      <c r="AJ121" s="264"/>
      <c r="AK121" s="4"/>
    </row>
    <row r="122" spans="1:37" x14ac:dyDescent="0.35">
      <c r="A122" s="265"/>
      <c r="B122" s="457"/>
      <c r="C122" s="255"/>
      <c r="E122" s="458"/>
      <c r="G122" s="459" t="s">
        <v>663</v>
      </c>
      <c r="H122" s="460"/>
      <c r="I122" s="460"/>
      <c r="K122" s="10" t="s">
        <v>631</v>
      </c>
      <c r="L122" s="9"/>
      <c r="M122" s="10" t="s">
        <v>631</v>
      </c>
      <c r="N122" s="9"/>
      <c r="O122" s="9" t="s">
        <v>655</v>
      </c>
      <c r="P122" s="9"/>
      <c r="Q122" s="336"/>
      <c r="R122" s="10"/>
      <c r="S122" s="10" t="s">
        <v>631</v>
      </c>
      <c r="T122" s="429"/>
      <c r="U122" s="10" t="s">
        <v>631</v>
      </c>
      <c r="V122" s="10"/>
      <c r="W122" s="10"/>
      <c r="X122" s="10"/>
      <c r="Y122" s="337"/>
      <c r="Z122" s="258"/>
      <c r="AA122" s="461"/>
      <c r="AB122" s="461"/>
      <c r="AC122" s="442"/>
      <c r="AD122" s="442"/>
      <c r="AE122" s="442"/>
      <c r="AF122" s="442"/>
      <c r="AG122" s="257"/>
      <c r="AH122" s="428"/>
      <c r="AI122" s="428"/>
      <c r="AJ122" s="267"/>
      <c r="AK122" s="4"/>
    </row>
    <row r="123" spans="1:37" x14ac:dyDescent="0.35">
      <c r="A123" s="265"/>
      <c r="B123" s="265"/>
      <c r="C123" s="412" t="s">
        <v>444</v>
      </c>
      <c r="D123" s="412"/>
      <c r="E123" s="412" t="s">
        <v>664</v>
      </c>
      <c r="F123" s="412"/>
      <c r="G123" s="412" t="s">
        <v>665</v>
      </c>
      <c r="H123" s="412"/>
      <c r="I123" s="412" t="s">
        <v>264</v>
      </c>
      <c r="J123" s="412"/>
      <c r="K123" s="412" t="s">
        <v>666</v>
      </c>
      <c r="L123" s="412"/>
      <c r="M123" s="412" t="s">
        <v>667</v>
      </c>
      <c r="N123" s="412"/>
      <c r="O123" s="412" t="s">
        <v>668</v>
      </c>
      <c r="P123" s="412"/>
      <c r="Q123" s="338" t="s">
        <v>669</v>
      </c>
      <c r="R123" s="412"/>
      <c r="S123" s="412" t="s">
        <v>670</v>
      </c>
      <c r="T123" s="412"/>
      <c r="U123" s="412" t="s">
        <v>671</v>
      </c>
      <c r="V123" s="412"/>
      <c r="W123" s="412" t="s">
        <v>672</v>
      </c>
      <c r="X123" s="412"/>
      <c r="Y123" s="317" t="s">
        <v>673</v>
      </c>
      <c r="Z123" s="412"/>
      <c r="AA123" s="412" t="s">
        <v>274</v>
      </c>
      <c r="AB123" s="412"/>
      <c r="AC123" s="412" t="s">
        <v>220</v>
      </c>
      <c r="AD123" s="412"/>
      <c r="AE123" s="412"/>
      <c r="AF123" s="402"/>
      <c r="AG123" s="266"/>
      <c r="AH123" s="436"/>
      <c r="AI123" s="436"/>
      <c r="AJ123" s="267"/>
      <c r="AK123" s="4"/>
    </row>
    <row r="124" spans="1:37" x14ac:dyDescent="0.35">
      <c r="A124" s="268"/>
      <c r="B124" s="270"/>
      <c r="C124" s="401">
        <v>0</v>
      </c>
      <c r="D124" s="401"/>
      <c r="E124" s="401">
        <v>0</v>
      </c>
      <c r="F124" s="401"/>
      <c r="G124" s="401">
        <v>0</v>
      </c>
      <c r="H124" s="401"/>
      <c r="I124" s="401">
        <v>0</v>
      </c>
      <c r="J124" s="401"/>
      <c r="K124" s="401">
        <v>0</v>
      </c>
      <c r="L124" s="401"/>
      <c r="M124" s="401">
        <v>0</v>
      </c>
      <c r="N124" s="401"/>
      <c r="O124" s="401">
        <v>0</v>
      </c>
      <c r="P124" s="401"/>
      <c r="Q124" s="339">
        <v>0</v>
      </c>
      <c r="R124" s="401"/>
      <c r="S124" s="401">
        <v>0</v>
      </c>
      <c r="T124" s="401"/>
      <c r="U124" s="401">
        <v>0</v>
      </c>
      <c r="V124" s="401"/>
      <c r="W124" s="401">
        <v>0</v>
      </c>
      <c r="X124" s="401"/>
      <c r="Y124" s="318">
        <v>0</v>
      </c>
      <c r="Z124" s="401"/>
      <c r="AA124" s="401">
        <v>0</v>
      </c>
      <c r="AB124" s="401"/>
      <c r="AC124" s="401">
        <v>0</v>
      </c>
      <c r="AD124" s="401"/>
      <c r="AE124" s="401"/>
      <c r="AF124" s="402"/>
      <c r="AG124" s="269"/>
      <c r="AH124" s="437"/>
      <c r="AI124" s="438"/>
      <c r="AJ124" s="267"/>
      <c r="AK124" s="4"/>
    </row>
    <row r="125" spans="1:37" s="255" customFormat="1" ht="15" thickBot="1" x14ac:dyDescent="0.4">
      <c r="A125" s="301">
        <v>123</v>
      </c>
      <c r="B125" s="301"/>
      <c r="C125" s="255" t="s">
        <v>789</v>
      </c>
      <c r="E125" s="255">
        <v>125</v>
      </c>
      <c r="G125" s="255">
        <v>126</v>
      </c>
      <c r="I125" s="255">
        <v>127</v>
      </c>
      <c r="K125" s="255">
        <v>128</v>
      </c>
      <c r="M125" s="255">
        <v>129</v>
      </c>
      <c r="O125" s="255">
        <v>130</v>
      </c>
      <c r="Q125" s="340">
        <v>131</v>
      </c>
      <c r="S125" s="255">
        <v>132</v>
      </c>
      <c r="U125" s="255">
        <v>133</v>
      </c>
      <c r="W125" s="255">
        <v>134</v>
      </c>
      <c r="Y125" s="319">
        <v>135</v>
      </c>
      <c r="AA125" s="255">
        <v>136</v>
      </c>
      <c r="AC125" s="255">
        <v>137</v>
      </c>
      <c r="AG125" s="302"/>
      <c r="AH125" s="447"/>
      <c r="AI125" s="448"/>
      <c r="AJ125" s="303"/>
      <c r="AK125" s="279"/>
    </row>
    <row r="126" spans="1:37" ht="15" thickBot="1" x14ac:dyDescent="0.4">
      <c r="A126" s="270"/>
      <c r="B126" s="360">
        <v>374.005</v>
      </c>
      <c r="C126" s="828"/>
      <c r="D126" s="415">
        <v>433</v>
      </c>
      <c r="E126" s="830" t="s">
        <v>235</v>
      </c>
      <c r="F126" s="415">
        <v>390</v>
      </c>
      <c r="G126" s="830" t="s">
        <v>235</v>
      </c>
      <c r="H126" s="415">
        <v>406.995</v>
      </c>
      <c r="I126" s="830" t="s">
        <v>12</v>
      </c>
      <c r="J126" s="415">
        <v>411.48200000000003</v>
      </c>
      <c r="K126" s="830" t="s">
        <v>235</v>
      </c>
      <c r="L126" s="415">
        <v>566.68100000000004</v>
      </c>
      <c r="M126" s="830"/>
      <c r="N126" s="415">
        <v>326.63200000000001</v>
      </c>
      <c r="O126" s="839" t="s">
        <v>15</v>
      </c>
      <c r="P126" s="415">
        <v>371.99700000000001</v>
      </c>
      <c r="Q126" s="830" t="s">
        <v>223</v>
      </c>
      <c r="R126" s="415">
        <v>441</v>
      </c>
      <c r="S126" s="830" t="s">
        <v>223</v>
      </c>
      <c r="T126" s="415">
        <v>445</v>
      </c>
      <c r="U126" s="830" t="s">
        <v>223</v>
      </c>
      <c r="V126" s="415">
        <v>332.73099999999999</v>
      </c>
      <c r="W126" s="830" t="s">
        <v>223</v>
      </c>
      <c r="X126" s="415">
        <v>241.999</v>
      </c>
      <c r="Y126" s="830" t="s">
        <v>223</v>
      </c>
      <c r="Z126" s="415">
        <v>473.13099999999997</v>
      </c>
      <c r="AA126" s="828"/>
      <c r="AB126" s="415">
        <v>439.99900000000002</v>
      </c>
      <c r="AC126" s="830" t="s">
        <v>12</v>
      </c>
      <c r="AD126" s="427"/>
      <c r="AE126" s="427"/>
      <c r="AF126" s="402"/>
      <c r="AG126" s="256">
        <v>4</v>
      </c>
      <c r="AH126" s="243">
        <v>0</v>
      </c>
      <c r="AI126" s="243">
        <v>1</v>
      </c>
      <c r="AJ126" s="320"/>
      <c r="AK126" s="4"/>
    </row>
    <row r="127" spans="1:37" x14ac:dyDescent="0.35">
      <c r="A127" s="270"/>
      <c r="B127" s="265"/>
      <c r="C127" s="829"/>
      <c r="D127" s="402"/>
      <c r="E127" s="831"/>
      <c r="F127" s="402"/>
      <c r="G127" s="831"/>
      <c r="H127" s="402"/>
      <c r="I127" s="831"/>
      <c r="J127" s="402"/>
      <c r="K127" s="831"/>
      <c r="L127" s="402"/>
      <c r="M127" s="831"/>
      <c r="N127" s="402"/>
      <c r="O127" s="840"/>
      <c r="P127" s="427"/>
      <c r="Q127" s="831"/>
      <c r="R127" s="402"/>
      <c r="S127" s="831"/>
      <c r="T127" s="402"/>
      <c r="U127" s="831"/>
      <c r="V127" s="402"/>
      <c r="W127" s="831"/>
      <c r="X127" s="402"/>
      <c r="Y127" s="831"/>
      <c r="Z127" s="402"/>
      <c r="AA127" s="829"/>
      <c r="AB127" s="402"/>
      <c r="AC127" s="831"/>
      <c r="AD127" s="427"/>
      <c r="AE127" s="427"/>
      <c r="AF127" s="402"/>
      <c r="AG127" s="257"/>
      <c r="AH127" s="428"/>
      <c r="AI127" s="428"/>
      <c r="AJ127" s="267"/>
      <c r="AK127" s="4"/>
    </row>
    <row r="128" spans="1:37" ht="6" customHeight="1" x14ac:dyDescent="0.35">
      <c r="A128" s="270"/>
      <c r="B128" s="265"/>
      <c r="C128" s="245">
        <v>0</v>
      </c>
      <c r="D128" s="401"/>
      <c r="E128" s="245">
        <v>0</v>
      </c>
      <c r="F128" s="401"/>
      <c r="G128" s="245">
        <v>0</v>
      </c>
      <c r="H128" s="401"/>
      <c r="I128" s="245">
        <v>0</v>
      </c>
      <c r="J128" s="401"/>
      <c r="K128" s="245">
        <v>0</v>
      </c>
      <c r="L128" s="401"/>
      <c r="M128" s="245">
        <v>0</v>
      </c>
      <c r="N128" s="401"/>
      <c r="O128" s="245">
        <v>0</v>
      </c>
      <c r="P128" s="427"/>
      <c r="Q128" s="321">
        <v>0</v>
      </c>
      <c r="R128" s="401"/>
      <c r="S128" s="245">
        <v>0</v>
      </c>
      <c r="T128" s="401"/>
      <c r="U128" s="245">
        <v>0</v>
      </c>
      <c r="V128" s="401"/>
      <c r="W128" s="245">
        <v>0</v>
      </c>
      <c r="X128" s="401"/>
      <c r="Y128" s="322">
        <v>0</v>
      </c>
      <c r="Z128" s="401"/>
      <c r="AA128" s="245">
        <v>0</v>
      </c>
      <c r="AB128" s="419"/>
      <c r="AC128" s="245">
        <v>0</v>
      </c>
      <c r="AD128" s="427"/>
      <c r="AE128" s="427"/>
      <c r="AF128" s="402"/>
      <c r="AG128" s="257"/>
      <c r="AH128" s="428"/>
      <c r="AI128" s="428"/>
      <c r="AJ128" s="267"/>
      <c r="AK128" s="4"/>
    </row>
    <row r="129" spans="1:37" ht="15" thickBot="1" x14ac:dyDescent="0.4">
      <c r="A129" s="301"/>
      <c r="B129" s="457"/>
      <c r="C129" s="412" t="s">
        <v>77</v>
      </c>
      <c r="D129" s="402"/>
      <c r="E129" s="412" t="s">
        <v>65</v>
      </c>
      <c r="F129" s="402"/>
      <c r="G129" s="412" t="s">
        <v>150</v>
      </c>
      <c r="H129" s="402"/>
      <c r="I129" s="412" t="s">
        <v>77</v>
      </c>
      <c r="J129" s="402"/>
      <c r="K129" s="412" t="s">
        <v>640</v>
      </c>
      <c r="L129" s="402"/>
      <c r="M129" s="412" t="s">
        <v>674</v>
      </c>
      <c r="N129" s="402"/>
      <c r="O129" s="412" t="s">
        <v>206</v>
      </c>
      <c r="P129" s="412"/>
      <c r="Q129" s="341" t="s">
        <v>79</v>
      </c>
      <c r="R129" s="250"/>
      <c r="S129" s="331" t="s">
        <v>659</v>
      </c>
      <c r="T129" s="250"/>
      <c r="U129" s="331" t="s">
        <v>77</v>
      </c>
      <c r="V129" s="250"/>
      <c r="W129" s="331" t="s">
        <v>126</v>
      </c>
      <c r="X129" s="250"/>
      <c r="Y129" s="324" t="s">
        <v>206</v>
      </c>
      <c r="Z129" s="402"/>
      <c r="AA129" s="412" t="s">
        <v>275</v>
      </c>
      <c r="AB129" s="402"/>
      <c r="AC129" s="412" t="s">
        <v>77</v>
      </c>
      <c r="AD129" s="412"/>
      <c r="AE129" s="412"/>
      <c r="AF129" s="255"/>
      <c r="AG129" s="281"/>
      <c r="AH129" s="443"/>
      <c r="AI129" s="443"/>
      <c r="AJ129" s="303"/>
      <c r="AK129" s="4"/>
    </row>
    <row r="130" spans="1:37" s="258" customFormat="1" x14ac:dyDescent="0.35">
      <c r="A130" s="268"/>
      <c r="B130" s="268"/>
      <c r="C130" s="430"/>
      <c r="D130" s="429"/>
      <c r="E130" s="429"/>
      <c r="F130" s="403"/>
      <c r="G130" s="432"/>
      <c r="H130" s="403"/>
      <c r="I130" s="430" t="s">
        <v>74</v>
      </c>
      <c r="J130" s="403"/>
      <c r="K130" s="432"/>
      <c r="L130" s="403"/>
      <c r="M130" s="432" t="s">
        <v>634</v>
      </c>
      <c r="N130" s="403"/>
      <c r="O130" s="432" t="s">
        <v>634</v>
      </c>
      <c r="P130" s="432"/>
      <c r="Q130" s="450"/>
      <c r="R130" s="403"/>
      <c r="S130" s="432"/>
      <c r="T130" s="403"/>
      <c r="U130" s="432" t="s">
        <v>634</v>
      </c>
      <c r="V130" s="403"/>
      <c r="W130" s="10"/>
      <c r="X130" s="403"/>
      <c r="Y130" s="432"/>
      <c r="Z130" s="403"/>
      <c r="AA130" s="430" t="s">
        <v>74</v>
      </c>
      <c r="AB130" s="403"/>
      <c r="AC130" s="430" t="s">
        <v>74</v>
      </c>
      <c r="AD130" s="430"/>
      <c r="AE130" s="430"/>
      <c r="AF130" s="403"/>
      <c r="AG130" s="257"/>
      <c r="AH130" s="428"/>
      <c r="AI130" s="428"/>
      <c r="AJ130" s="271"/>
      <c r="AK130" s="10"/>
    </row>
    <row r="131" spans="1:37" s="258" customFormat="1" ht="15" thickBot="1" x14ac:dyDescent="0.4">
      <c r="A131" s="268"/>
      <c r="B131" s="268"/>
      <c r="C131" s="429"/>
      <c r="D131" s="429"/>
      <c r="E131" s="429"/>
      <c r="F131" s="403"/>
      <c r="G131" s="432"/>
      <c r="H131" s="403"/>
      <c r="I131" s="430"/>
      <c r="J131" s="403"/>
      <c r="K131" s="432"/>
      <c r="L131" s="403"/>
      <c r="M131" s="432"/>
      <c r="N131" s="403"/>
      <c r="O131" s="432"/>
      <c r="P131" s="432"/>
      <c r="Q131" s="450"/>
      <c r="R131" s="403"/>
      <c r="S131" s="432"/>
      <c r="T131" s="403"/>
      <c r="U131" s="432"/>
      <c r="V131" s="403"/>
      <c r="W131" s="10"/>
      <c r="X131" s="403"/>
      <c r="Y131" s="432"/>
      <c r="Z131" s="403"/>
      <c r="AA131" s="430"/>
      <c r="AB131" s="403"/>
      <c r="AC131" s="430"/>
      <c r="AD131" s="430"/>
      <c r="AE131" s="430"/>
      <c r="AF131" s="403"/>
      <c r="AG131" s="257"/>
      <c r="AH131" s="428"/>
      <c r="AI131" s="428"/>
      <c r="AJ131" s="271"/>
      <c r="AK131" s="10"/>
    </row>
    <row r="132" spans="1:37" s="258" customFormat="1" ht="15" thickBot="1" x14ac:dyDescent="0.4">
      <c r="A132" s="288"/>
      <c r="B132" s="823" t="s">
        <v>625</v>
      </c>
      <c r="C132" s="824"/>
      <c r="D132" s="824"/>
      <c r="E132" s="824"/>
      <c r="F132" s="824"/>
      <c r="G132" s="824"/>
      <c r="H132" s="824"/>
      <c r="I132" s="824"/>
      <c r="J132" s="824"/>
      <c r="K132" s="824"/>
      <c r="L132" s="824"/>
      <c r="M132" s="824"/>
      <c r="N132" s="824"/>
      <c r="O132" s="824"/>
      <c r="P132" s="824"/>
      <c r="Q132" s="824"/>
      <c r="R132" s="824"/>
      <c r="S132" s="824"/>
      <c r="T132" s="824"/>
      <c r="U132" s="824"/>
      <c r="V132" s="824"/>
      <c r="W132" s="824"/>
      <c r="X132" s="824"/>
      <c r="Y132" s="824"/>
      <c r="Z132" s="824"/>
      <c r="AA132" s="824"/>
      <c r="AB132" s="824"/>
      <c r="AC132" s="825"/>
      <c r="AD132" s="283"/>
      <c r="AE132" s="283"/>
      <c r="AF132" s="274"/>
      <c r="AG132" s="275"/>
      <c r="AH132" s="276"/>
      <c r="AI132" s="276"/>
      <c r="AJ132" s="277"/>
      <c r="AK132" s="10"/>
    </row>
    <row r="133" spans="1:37" s="258" customFormat="1" ht="15" thickBot="1" x14ac:dyDescent="0.4">
      <c r="A133" s="305"/>
      <c r="B133" s="305"/>
      <c r="C133" s="342"/>
      <c r="D133" s="342"/>
      <c r="E133" s="342"/>
      <c r="F133" s="295"/>
      <c r="G133" s="845" t="s">
        <v>653</v>
      </c>
      <c r="H133" s="846"/>
      <c r="I133" s="846"/>
      <c r="J133" s="846"/>
      <c r="K133" s="847"/>
      <c r="L133" s="295"/>
      <c r="M133" s="293"/>
      <c r="N133" s="295"/>
      <c r="O133" s="293"/>
      <c r="P133" s="293"/>
      <c r="Q133" s="308"/>
      <c r="R133" s="295"/>
      <c r="S133" s="293"/>
      <c r="T133" s="295"/>
      <c r="U133" s="293"/>
      <c r="V133" s="295"/>
      <c r="W133" s="848" t="s">
        <v>653</v>
      </c>
      <c r="X133" s="849"/>
      <c r="Y133" s="850"/>
      <c r="Z133" s="295"/>
      <c r="AA133" s="293"/>
      <c r="AB133" s="295"/>
      <c r="AC133" s="307"/>
      <c r="AD133" s="307"/>
      <c r="AE133" s="307"/>
      <c r="AF133" s="295"/>
      <c r="AG133" s="262"/>
      <c r="AH133" s="263"/>
      <c r="AI133" s="263"/>
      <c r="AJ133" s="313"/>
      <c r="AK133" s="10"/>
    </row>
    <row r="134" spans="1:37" x14ac:dyDescent="0.35">
      <c r="A134" s="280"/>
      <c r="B134" s="280"/>
      <c r="C134" s="452"/>
      <c r="D134" s="452" t="s">
        <v>641</v>
      </c>
      <c r="E134" s="452"/>
      <c r="G134" s="343" t="s">
        <v>631</v>
      </c>
      <c r="H134" s="258"/>
      <c r="I134" s="9" t="s">
        <v>655</v>
      </c>
      <c r="J134" s="258"/>
      <c r="K134" s="315" t="s">
        <v>675</v>
      </c>
      <c r="L134" s="452"/>
      <c r="M134" s="10"/>
      <c r="O134" s="255"/>
      <c r="P134" s="255"/>
      <c r="Q134" s="456"/>
      <c r="R134" s="9"/>
      <c r="S134" s="9"/>
      <c r="U134" s="255"/>
      <c r="V134" s="462" t="s">
        <v>638</v>
      </c>
      <c r="W134" s="314" t="s">
        <v>631</v>
      </c>
      <c r="X134" s="461"/>
      <c r="Y134" s="344"/>
      <c r="Z134" s="461"/>
      <c r="AA134" s="461"/>
      <c r="AB134" s="461"/>
      <c r="AC134" s="461"/>
      <c r="AD134" s="461"/>
      <c r="AE134" s="461"/>
      <c r="AG134" s="281"/>
      <c r="AH134" s="443"/>
      <c r="AI134" s="443"/>
      <c r="AJ134" s="303"/>
      <c r="AK134" s="4"/>
    </row>
    <row r="135" spans="1:37" x14ac:dyDescent="0.35">
      <c r="A135" s="265"/>
      <c r="B135" s="265"/>
      <c r="C135" s="412" t="s">
        <v>479</v>
      </c>
      <c r="D135" s="412"/>
      <c r="E135" s="412" t="s">
        <v>486</v>
      </c>
      <c r="F135" s="412"/>
      <c r="G135" s="316" t="s">
        <v>676</v>
      </c>
      <c r="H135" s="412"/>
      <c r="I135" s="412" t="s">
        <v>677</v>
      </c>
      <c r="J135" s="412"/>
      <c r="K135" s="317" t="s">
        <v>678</v>
      </c>
      <c r="L135" s="412"/>
      <c r="M135" s="412" t="s">
        <v>286</v>
      </c>
      <c r="N135" s="412"/>
      <c r="O135" s="412" t="s">
        <v>218</v>
      </c>
      <c r="P135" s="412"/>
      <c r="Q135" s="421" t="s">
        <v>370</v>
      </c>
      <c r="R135" s="412"/>
      <c r="S135" s="412" t="s">
        <v>205</v>
      </c>
      <c r="T135" s="412"/>
      <c r="U135" s="412" t="s">
        <v>544</v>
      </c>
      <c r="V135" s="412"/>
      <c r="W135" s="316" t="s">
        <v>679</v>
      </c>
      <c r="X135" s="412"/>
      <c r="Y135" s="317" t="s">
        <v>680</v>
      </c>
      <c r="Z135" s="412"/>
      <c r="AA135" s="412" t="s">
        <v>398</v>
      </c>
      <c r="AB135" s="412"/>
      <c r="AC135" s="412" t="s">
        <v>177</v>
      </c>
      <c r="AD135" s="412"/>
      <c r="AE135" s="412"/>
      <c r="AF135" s="402"/>
      <c r="AG135" s="266"/>
      <c r="AH135" s="436"/>
      <c r="AI135" s="436"/>
      <c r="AJ135" s="267"/>
      <c r="AK135" s="4"/>
    </row>
    <row r="136" spans="1:37" x14ac:dyDescent="0.35">
      <c r="A136" s="268"/>
      <c r="B136" s="270" t="s">
        <v>681</v>
      </c>
      <c r="C136" s="401">
        <v>0</v>
      </c>
      <c r="D136" s="401"/>
      <c r="E136" s="401">
        <v>0</v>
      </c>
      <c r="F136" s="401"/>
      <c r="G136" s="270">
        <v>0</v>
      </c>
      <c r="H136" s="401"/>
      <c r="I136" s="401">
        <v>0</v>
      </c>
      <c r="J136" s="401"/>
      <c r="K136" s="318">
        <v>0</v>
      </c>
      <c r="L136" s="401"/>
      <c r="M136" s="401">
        <v>0</v>
      </c>
      <c r="N136" s="401"/>
      <c r="O136" s="401">
        <v>0</v>
      </c>
      <c r="P136" s="401"/>
      <c r="Q136" s="423">
        <v>0</v>
      </c>
      <c r="R136" s="401"/>
      <c r="S136" s="401">
        <v>0</v>
      </c>
      <c r="T136" s="401"/>
      <c r="U136" s="401">
        <v>0</v>
      </c>
      <c r="V136" s="401"/>
      <c r="W136" s="270">
        <v>0</v>
      </c>
      <c r="X136" s="401"/>
      <c r="Y136" s="318">
        <v>0</v>
      </c>
      <c r="Z136" s="401"/>
      <c r="AA136" s="401">
        <v>0</v>
      </c>
      <c r="AB136" s="401"/>
      <c r="AC136" s="401">
        <v>0</v>
      </c>
      <c r="AD136" s="401"/>
      <c r="AE136" s="401"/>
      <c r="AF136" s="402"/>
      <c r="AG136" s="269"/>
      <c r="AH136" s="437"/>
      <c r="AI136" s="438"/>
      <c r="AJ136" s="267"/>
      <c r="AK136" s="4"/>
    </row>
    <row r="137" spans="1:37" s="255" customFormat="1" ht="15" thickBot="1" x14ac:dyDescent="0.4">
      <c r="A137" s="301">
        <v>137</v>
      </c>
      <c r="B137" s="301"/>
      <c r="C137" s="255">
        <v>138</v>
      </c>
      <c r="E137" s="255">
        <v>139</v>
      </c>
      <c r="G137" s="301">
        <v>140</v>
      </c>
      <c r="I137" s="255">
        <v>141</v>
      </c>
      <c r="K137" s="319">
        <v>142</v>
      </c>
      <c r="M137" s="255">
        <v>143</v>
      </c>
      <c r="O137" s="255">
        <v>144</v>
      </c>
      <c r="Q137" s="446" t="s">
        <v>789</v>
      </c>
      <c r="S137" s="255">
        <v>146</v>
      </c>
      <c r="U137" s="255">
        <v>147</v>
      </c>
      <c r="W137" s="301">
        <v>148</v>
      </c>
      <c r="Y137" s="319">
        <v>149</v>
      </c>
      <c r="AA137" s="255" t="s">
        <v>789</v>
      </c>
      <c r="AC137" s="255">
        <v>151</v>
      </c>
      <c r="AG137" s="302"/>
      <c r="AH137" s="447"/>
      <c r="AI137" s="448"/>
      <c r="AJ137" s="303"/>
      <c r="AK137" s="279"/>
    </row>
    <row r="138" spans="1:37" ht="15" thickBot="1" x14ac:dyDescent="0.4">
      <c r="A138" s="270"/>
      <c r="B138" s="360">
        <v>398.255</v>
      </c>
      <c r="C138" s="828"/>
      <c r="D138" s="415">
        <v>211.13499999999999</v>
      </c>
      <c r="E138" s="828"/>
      <c r="F138" s="415">
        <v>224</v>
      </c>
      <c r="G138" s="830" t="s">
        <v>223</v>
      </c>
      <c r="H138" s="415">
        <v>293.49299999999999</v>
      </c>
      <c r="I138" s="830" t="s">
        <v>223</v>
      </c>
      <c r="J138" s="415">
        <v>332.85599999999999</v>
      </c>
      <c r="K138" s="830" t="s">
        <v>223</v>
      </c>
      <c r="L138" s="415">
        <v>412.34500000000003</v>
      </c>
      <c r="M138" s="828"/>
      <c r="N138" s="415">
        <v>429.00299999999999</v>
      </c>
      <c r="O138" s="830" t="s">
        <v>12</v>
      </c>
      <c r="P138" s="415">
        <v>389</v>
      </c>
      <c r="Q138" s="828"/>
      <c r="R138" s="415">
        <v>418</v>
      </c>
      <c r="S138" s="830" t="s">
        <v>12</v>
      </c>
      <c r="T138" s="415">
        <v>365.834</v>
      </c>
      <c r="U138" s="828"/>
      <c r="V138" s="415">
        <v>236.06100000000001</v>
      </c>
      <c r="W138" s="830" t="s">
        <v>223</v>
      </c>
      <c r="X138" s="415">
        <v>424.99799999999999</v>
      </c>
      <c r="Y138" s="830" t="s">
        <v>223</v>
      </c>
      <c r="Z138" s="415">
        <v>413.45</v>
      </c>
      <c r="AA138" s="828"/>
      <c r="AB138" s="415">
        <v>458</v>
      </c>
      <c r="AC138" s="830" t="s">
        <v>12</v>
      </c>
      <c r="AD138" s="427"/>
      <c r="AE138" s="427"/>
      <c r="AF138" s="402"/>
      <c r="AG138" s="256">
        <v>9</v>
      </c>
      <c r="AH138" s="243">
        <v>1</v>
      </c>
      <c r="AI138" s="243">
        <v>4</v>
      </c>
      <c r="AJ138" s="320"/>
      <c r="AK138" s="4"/>
    </row>
    <row r="139" spans="1:37" x14ac:dyDescent="0.35">
      <c r="A139" s="270"/>
      <c r="B139" s="265"/>
      <c r="C139" s="829"/>
      <c r="D139" s="402"/>
      <c r="E139" s="829"/>
      <c r="F139" s="402"/>
      <c r="G139" s="831"/>
      <c r="H139" s="402"/>
      <c r="I139" s="831"/>
      <c r="J139" s="402"/>
      <c r="K139" s="831"/>
      <c r="L139" s="402"/>
      <c r="M139" s="829"/>
      <c r="N139" s="402"/>
      <c r="O139" s="831"/>
      <c r="P139" s="427"/>
      <c r="Q139" s="829"/>
      <c r="R139" s="402"/>
      <c r="S139" s="831"/>
      <c r="T139" s="402"/>
      <c r="U139" s="829"/>
      <c r="V139" s="402"/>
      <c r="W139" s="831"/>
      <c r="X139" s="402"/>
      <c r="Y139" s="831"/>
      <c r="Z139" s="402"/>
      <c r="AA139" s="829"/>
      <c r="AB139" s="402"/>
      <c r="AC139" s="831"/>
      <c r="AD139" s="427"/>
      <c r="AE139" s="427"/>
      <c r="AF139" s="402"/>
      <c r="AG139" s="257"/>
      <c r="AH139" s="428"/>
      <c r="AI139" s="428"/>
      <c r="AJ139" s="267"/>
      <c r="AK139" s="4"/>
    </row>
    <row r="140" spans="1:37" ht="6" customHeight="1" x14ac:dyDescent="0.35">
      <c r="A140" s="270"/>
      <c r="B140" s="265"/>
      <c r="C140" s="245">
        <v>0</v>
      </c>
      <c r="D140" s="401"/>
      <c r="E140" s="245">
        <v>0</v>
      </c>
      <c r="F140" s="401"/>
      <c r="G140" s="321">
        <v>0</v>
      </c>
      <c r="H140" s="401"/>
      <c r="I140" s="245">
        <v>0</v>
      </c>
      <c r="J140" s="401"/>
      <c r="K140" s="322">
        <v>0</v>
      </c>
      <c r="L140" s="401"/>
      <c r="M140" s="245">
        <v>0</v>
      </c>
      <c r="N140" s="401"/>
      <c r="O140" s="245" t="s">
        <v>12</v>
      </c>
      <c r="P140" s="427"/>
      <c r="Q140" s="245">
        <v>0</v>
      </c>
      <c r="R140" s="401"/>
      <c r="S140" s="245">
        <v>0</v>
      </c>
      <c r="T140" s="401"/>
      <c r="U140" s="245">
        <v>0</v>
      </c>
      <c r="V140" s="401"/>
      <c r="W140" s="321">
        <v>0</v>
      </c>
      <c r="X140" s="401"/>
      <c r="Y140" s="322">
        <v>0</v>
      </c>
      <c r="Z140" s="401"/>
      <c r="AA140" s="245">
        <v>0</v>
      </c>
      <c r="AB140" s="419"/>
      <c r="AC140" s="245">
        <v>0</v>
      </c>
      <c r="AD140" s="427"/>
      <c r="AE140" s="427"/>
      <c r="AF140" s="402"/>
      <c r="AG140" s="257"/>
      <c r="AH140" s="428"/>
      <c r="AI140" s="428"/>
      <c r="AJ140" s="267"/>
      <c r="AK140" s="4"/>
    </row>
    <row r="141" spans="1:37" ht="15" thickBot="1" x14ac:dyDescent="0.4">
      <c r="A141" s="301"/>
      <c r="B141" s="301"/>
      <c r="C141" s="412" t="s">
        <v>181</v>
      </c>
      <c r="D141" s="402"/>
      <c r="E141" s="412" t="s">
        <v>231</v>
      </c>
      <c r="F141" s="402"/>
      <c r="G141" s="323" t="s">
        <v>79</v>
      </c>
      <c r="H141" s="250"/>
      <c r="I141" s="331" t="s">
        <v>181</v>
      </c>
      <c r="J141" s="250"/>
      <c r="K141" s="324" t="s">
        <v>132</v>
      </c>
      <c r="L141" s="402"/>
      <c r="M141" s="412" t="s">
        <v>287</v>
      </c>
      <c r="N141" s="402"/>
      <c r="O141" s="412" t="s">
        <v>65</v>
      </c>
      <c r="P141" s="412"/>
      <c r="Q141" s="421" t="s">
        <v>77</v>
      </c>
      <c r="R141" s="402"/>
      <c r="S141" s="412" t="s">
        <v>206</v>
      </c>
      <c r="T141" s="402"/>
      <c r="U141" s="412" t="s">
        <v>200</v>
      </c>
      <c r="V141" s="402"/>
      <c r="W141" s="345" t="s">
        <v>200</v>
      </c>
      <c r="X141" s="250"/>
      <c r="Y141" s="324" t="s">
        <v>57</v>
      </c>
      <c r="Z141" s="402"/>
      <c r="AA141" s="412" t="s">
        <v>399</v>
      </c>
      <c r="AB141" s="402"/>
      <c r="AC141" s="412" t="s">
        <v>57</v>
      </c>
      <c r="AD141" s="412"/>
      <c r="AE141" s="412"/>
      <c r="AG141" s="281"/>
      <c r="AH141" s="443"/>
      <c r="AI141" s="443"/>
      <c r="AJ141" s="303"/>
      <c r="AK141" s="4"/>
    </row>
    <row r="142" spans="1:37" s="258" customFormat="1" x14ac:dyDescent="0.35">
      <c r="A142" s="272"/>
      <c r="B142" s="272"/>
      <c r="C142" s="430"/>
      <c r="E142" s="430"/>
      <c r="G142" s="430" t="s">
        <v>634</v>
      </c>
      <c r="I142" s="430" t="s">
        <v>634</v>
      </c>
      <c r="K142" s="430" t="s">
        <v>634</v>
      </c>
      <c r="M142" s="10" t="s">
        <v>91</v>
      </c>
      <c r="N142" s="9"/>
      <c r="O142" s="430" t="s">
        <v>58</v>
      </c>
      <c r="P142" s="430"/>
      <c r="Q142" s="456"/>
      <c r="R142" s="9"/>
      <c r="S142" s="430" t="s">
        <v>91</v>
      </c>
      <c r="T142" s="9"/>
      <c r="U142" s="9"/>
      <c r="V142" s="9"/>
      <c r="W142" s="9" t="s">
        <v>634</v>
      </c>
      <c r="X142" s="9"/>
      <c r="Y142" s="9"/>
      <c r="Z142" s="9"/>
      <c r="AA142" s="9"/>
      <c r="AC142" s="430" t="s">
        <v>91</v>
      </c>
      <c r="AD142" s="430"/>
      <c r="AE142" s="430"/>
      <c r="AG142" s="281"/>
      <c r="AH142" s="443"/>
      <c r="AI142" s="443"/>
      <c r="AJ142" s="282"/>
      <c r="AK142" s="10"/>
    </row>
    <row r="143" spans="1:37" s="258" customFormat="1" ht="15" thickBot="1" x14ac:dyDescent="0.4">
      <c r="A143" s="272"/>
      <c r="B143" s="272"/>
      <c r="C143" s="430"/>
      <c r="E143" s="430"/>
      <c r="G143" s="430"/>
      <c r="I143" s="430"/>
      <c r="K143" s="430"/>
      <c r="M143" s="10"/>
      <c r="N143" s="9"/>
      <c r="O143" s="430"/>
      <c r="P143" s="430"/>
      <c r="Q143" s="431"/>
      <c r="R143" s="9"/>
      <c r="S143" s="430"/>
      <c r="T143" s="9"/>
      <c r="U143" s="9"/>
      <c r="V143" s="9"/>
      <c r="W143" s="9"/>
      <c r="X143" s="9"/>
      <c r="Y143" s="9"/>
      <c r="Z143" s="9"/>
      <c r="AA143" s="10"/>
      <c r="AC143" s="430"/>
      <c r="AD143" s="430"/>
      <c r="AE143" s="430"/>
      <c r="AG143" s="281"/>
      <c r="AH143" s="443"/>
      <c r="AI143" s="443"/>
      <c r="AJ143" s="282"/>
      <c r="AK143" s="10"/>
    </row>
    <row r="144" spans="1:37" s="258" customFormat="1" ht="15" thickBot="1" x14ac:dyDescent="0.4">
      <c r="A144" s="273"/>
      <c r="B144" s="823" t="s">
        <v>625</v>
      </c>
      <c r="C144" s="824"/>
      <c r="D144" s="824"/>
      <c r="E144" s="824"/>
      <c r="F144" s="824"/>
      <c r="G144" s="824"/>
      <c r="H144" s="824"/>
      <c r="I144" s="824"/>
      <c r="J144" s="824"/>
      <c r="K144" s="824"/>
      <c r="L144" s="824"/>
      <c r="M144" s="824"/>
      <c r="N144" s="824"/>
      <c r="O144" s="824"/>
      <c r="P144" s="824"/>
      <c r="Q144" s="824"/>
      <c r="R144" s="824"/>
      <c r="S144" s="824"/>
      <c r="T144" s="824"/>
      <c r="U144" s="824"/>
      <c r="V144" s="824"/>
      <c r="W144" s="824"/>
      <c r="X144" s="824"/>
      <c r="Y144" s="824"/>
      <c r="Z144" s="824"/>
      <c r="AA144" s="824"/>
      <c r="AB144" s="824"/>
      <c r="AC144" s="825"/>
      <c r="AD144" s="283"/>
      <c r="AE144" s="283"/>
      <c r="AF144" s="304"/>
      <c r="AG144" s="346"/>
      <c r="AH144" s="347"/>
      <c r="AI144" s="347"/>
      <c r="AJ144" s="348"/>
      <c r="AK144" s="10"/>
    </row>
    <row r="145" spans="1:37" s="258" customFormat="1" ht="15" thickBot="1" x14ac:dyDescent="0.4">
      <c r="A145" s="349"/>
      <c r="B145" s="349"/>
      <c r="C145" s="307"/>
      <c r="D145" s="312"/>
      <c r="E145" s="307"/>
      <c r="F145" s="312"/>
      <c r="G145" s="307"/>
      <c r="H145" s="312"/>
      <c r="I145" s="307"/>
      <c r="J145" s="312"/>
      <c r="K145" s="307"/>
      <c r="L145" s="312"/>
      <c r="M145" s="334"/>
      <c r="N145" s="334"/>
      <c r="O145" s="307"/>
      <c r="P145" s="307"/>
      <c r="Q145" s="350"/>
      <c r="R145" s="334"/>
      <c r="S145" s="307"/>
      <c r="T145" s="334"/>
      <c r="U145" s="351"/>
      <c r="V145" s="334"/>
      <c r="W145" s="845" t="s">
        <v>653</v>
      </c>
      <c r="X145" s="846"/>
      <c r="Y145" s="846"/>
      <c r="Z145" s="846"/>
      <c r="AA145" s="847"/>
      <c r="AB145" s="853" t="s">
        <v>682</v>
      </c>
      <c r="AC145" s="854"/>
      <c r="AD145" s="352"/>
      <c r="AE145" s="352"/>
      <c r="AF145" s="295"/>
      <c r="AG145" s="353"/>
      <c r="AH145" s="354"/>
      <c r="AI145" s="354"/>
      <c r="AJ145" s="355"/>
      <c r="AK145" s="10"/>
    </row>
    <row r="146" spans="1:37" x14ac:dyDescent="0.35">
      <c r="A146" s="265"/>
      <c r="B146" s="265"/>
      <c r="C146" s="401"/>
      <c r="D146" s="402"/>
      <c r="E146" s="401"/>
      <c r="F146" s="402"/>
      <c r="G146" s="401"/>
      <c r="H146" s="412"/>
      <c r="I146" s="401"/>
      <c r="J146" s="402"/>
      <c r="K146" s="419"/>
      <c r="L146" s="402"/>
      <c r="M146" s="401"/>
      <c r="N146" s="402"/>
      <c r="O146" s="401"/>
      <c r="P146" s="401"/>
      <c r="Q146" s="420"/>
      <c r="R146" s="402"/>
      <c r="S146" s="454"/>
      <c r="T146" s="454"/>
      <c r="U146" s="433" t="s">
        <v>655</v>
      </c>
      <c r="W146" s="314" t="s">
        <v>631</v>
      </c>
      <c r="X146" s="325"/>
      <c r="Y146" s="325"/>
      <c r="Z146" s="325"/>
      <c r="AA146" s="315" t="s">
        <v>655</v>
      </c>
      <c r="AB146" s="325"/>
      <c r="AC146" s="356"/>
      <c r="AF146" s="402"/>
      <c r="AG146" s="257"/>
      <c r="AH146" s="428"/>
      <c r="AI146" s="428"/>
      <c r="AJ146" s="267"/>
      <c r="AK146" s="4"/>
    </row>
    <row r="147" spans="1:37" x14ac:dyDescent="0.35">
      <c r="A147" s="265"/>
      <c r="B147" s="265"/>
      <c r="C147" s="412" t="s">
        <v>408</v>
      </c>
      <c r="D147" s="412"/>
      <c r="E147" s="412" t="s">
        <v>161</v>
      </c>
      <c r="F147" s="412"/>
      <c r="G147" s="412" t="s">
        <v>157</v>
      </c>
      <c r="H147" s="412"/>
      <c r="I147" s="412" t="s">
        <v>419</v>
      </c>
      <c r="J147" s="412"/>
      <c r="K147" s="412" t="s">
        <v>158</v>
      </c>
      <c r="L147" s="412"/>
      <c r="M147" s="412" t="s">
        <v>162</v>
      </c>
      <c r="N147" s="412"/>
      <c r="O147" s="412" t="s">
        <v>196</v>
      </c>
      <c r="P147" s="412"/>
      <c r="Q147" s="421" t="s">
        <v>234</v>
      </c>
      <c r="R147" s="412"/>
      <c r="S147" s="412" t="s">
        <v>237</v>
      </c>
      <c r="T147" s="412"/>
      <c r="U147" s="412" t="s">
        <v>683</v>
      </c>
      <c r="V147" s="412"/>
      <c r="W147" s="316" t="s">
        <v>684</v>
      </c>
      <c r="X147" s="412"/>
      <c r="Y147" s="412" t="s">
        <v>685</v>
      </c>
      <c r="Z147" s="412"/>
      <c r="AA147" s="317" t="s">
        <v>686</v>
      </c>
      <c r="AB147" s="412"/>
      <c r="AC147" s="317" t="s">
        <v>687</v>
      </c>
      <c r="AD147" s="412"/>
      <c r="AE147" s="412"/>
      <c r="AF147" s="402"/>
      <c r="AG147" s="266"/>
      <c r="AH147" s="436"/>
      <c r="AI147" s="436"/>
      <c r="AJ147" s="267"/>
      <c r="AK147" s="4"/>
    </row>
    <row r="148" spans="1:37" x14ac:dyDescent="0.35">
      <c r="A148" s="268"/>
      <c r="B148" s="270"/>
      <c r="C148" s="401">
        <v>0</v>
      </c>
      <c r="D148" s="401"/>
      <c r="E148" s="401">
        <v>0</v>
      </c>
      <c r="F148" s="401"/>
      <c r="G148" s="401">
        <v>0</v>
      </c>
      <c r="H148" s="401"/>
      <c r="I148" s="401">
        <v>0</v>
      </c>
      <c r="J148" s="401"/>
      <c r="K148" s="401">
        <v>0</v>
      </c>
      <c r="L148" s="401"/>
      <c r="M148" s="401">
        <v>0</v>
      </c>
      <c r="N148" s="401"/>
      <c r="O148" s="401">
        <v>0</v>
      </c>
      <c r="P148" s="401"/>
      <c r="Q148" s="423">
        <v>0</v>
      </c>
      <c r="R148" s="401"/>
      <c r="S148" s="401">
        <v>0</v>
      </c>
      <c r="T148" s="401"/>
      <c r="U148" s="401">
        <v>0</v>
      </c>
      <c r="V148" s="401"/>
      <c r="W148" s="270">
        <v>0</v>
      </c>
      <c r="X148" s="401"/>
      <c r="Y148" s="401">
        <v>0</v>
      </c>
      <c r="Z148" s="401"/>
      <c r="AA148" s="318">
        <v>0</v>
      </c>
      <c r="AB148" s="401"/>
      <c r="AC148" s="318">
        <v>0</v>
      </c>
      <c r="AD148" s="401"/>
      <c r="AE148" s="401"/>
      <c r="AF148" s="402"/>
      <c r="AG148" s="269"/>
      <c r="AH148" s="437"/>
      <c r="AI148" s="438"/>
      <c r="AJ148" s="267"/>
      <c r="AK148" s="4"/>
    </row>
    <row r="149" spans="1:37" s="255" customFormat="1" ht="15" thickBot="1" x14ac:dyDescent="0.4">
      <c r="A149" s="301">
        <v>151</v>
      </c>
      <c r="B149" s="301"/>
      <c r="C149" s="255">
        <v>152</v>
      </c>
      <c r="E149" s="255">
        <v>153</v>
      </c>
      <c r="G149" s="255">
        <v>154</v>
      </c>
      <c r="I149" s="255">
        <v>155</v>
      </c>
      <c r="K149" s="255">
        <v>156</v>
      </c>
      <c r="M149" s="255">
        <v>157</v>
      </c>
      <c r="O149" s="255">
        <v>158</v>
      </c>
      <c r="Q149" s="446">
        <v>159</v>
      </c>
      <c r="S149" s="255">
        <v>160</v>
      </c>
      <c r="U149" s="255">
        <v>161</v>
      </c>
      <c r="W149" s="301">
        <v>162</v>
      </c>
      <c r="Y149" s="255">
        <v>163</v>
      </c>
      <c r="AA149" s="319">
        <v>164</v>
      </c>
      <c r="AC149" s="319">
        <v>165</v>
      </c>
      <c r="AG149" s="302"/>
      <c r="AH149" s="447"/>
      <c r="AI149" s="448"/>
      <c r="AJ149" s="303"/>
      <c r="AK149" s="279"/>
    </row>
    <row r="150" spans="1:37" ht="15" thickBot="1" x14ac:dyDescent="0.4">
      <c r="A150" s="270"/>
      <c r="B150" s="360">
        <v>378.05200000000002</v>
      </c>
      <c r="C150" s="828"/>
      <c r="D150" s="415">
        <v>319</v>
      </c>
      <c r="E150" s="830" t="s">
        <v>12</v>
      </c>
      <c r="F150" s="415">
        <v>365</v>
      </c>
      <c r="G150" s="830" t="s">
        <v>12</v>
      </c>
      <c r="H150" s="415">
        <v>441</v>
      </c>
      <c r="I150" s="828"/>
      <c r="J150" s="415">
        <v>394</v>
      </c>
      <c r="K150" s="830" t="s">
        <v>12</v>
      </c>
      <c r="L150" s="415">
        <v>314</v>
      </c>
      <c r="M150" s="830" t="s">
        <v>12</v>
      </c>
      <c r="N150" s="415">
        <v>473.22</v>
      </c>
      <c r="O150" s="830" t="s">
        <v>12</v>
      </c>
      <c r="P150" s="415">
        <v>337</v>
      </c>
      <c r="Q150" s="828"/>
      <c r="R150" s="415">
        <v>337.57400000000001</v>
      </c>
      <c r="S150" s="830" t="s">
        <v>12</v>
      </c>
      <c r="T150" s="415">
        <v>402.80799999999999</v>
      </c>
      <c r="U150" s="830" t="s">
        <v>15</v>
      </c>
      <c r="V150" s="415">
        <v>344</v>
      </c>
      <c r="W150" s="830" t="s">
        <v>223</v>
      </c>
      <c r="X150" s="415">
        <v>383</v>
      </c>
      <c r="Y150" s="830" t="s">
        <v>223</v>
      </c>
      <c r="Z150" s="415">
        <v>376.82600000000002</v>
      </c>
      <c r="AA150" s="830" t="s">
        <v>223</v>
      </c>
      <c r="AB150" s="415">
        <v>481.108</v>
      </c>
      <c r="AC150" s="830" t="s">
        <v>223</v>
      </c>
      <c r="AD150" s="427"/>
      <c r="AE150" s="427"/>
      <c r="AF150" s="402"/>
      <c r="AG150" s="256">
        <v>9</v>
      </c>
      <c r="AH150" s="243">
        <v>1</v>
      </c>
      <c r="AI150" s="243">
        <v>8</v>
      </c>
      <c r="AJ150" s="320"/>
      <c r="AK150" s="4"/>
    </row>
    <row r="151" spans="1:37" ht="15" thickBot="1" x14ac:dyDescent="0.4">
      <c r="A151" s="270"/>
      <c r="B151" s="265"/>
      <c r="C151" s="838"/>
      <c r="D151" s="402"/>
      <c r="E151" s="837"/>
      <c r="F151" s="402"/>
      <c r="G151" s="837"/>
      <c r="H151" s="402"/>
      <c r="I151" s="838"/>
      <c r="J151" s="402"/>
      <c r="K151" s="837"/>
      <c r="L151" s="402"/>
      <c r="M151" s="837"/>
      <c r="N151" s="402"/>
      <c r="O151" s="837"/>
      <c r="P151" s="427"/>
      <c r="Q151" s="838"/>
      <c r="R151" s="402"/>
      <c r="S151" s="837"/>
      <c r="T151" s="402"/>
      <c r="U151" s="837"/>
      <c r="V151" s="402"/>
      <c r="W151" s="837"/>
      <c r="X151" s="402"/>
      <c r="Y151" s="837"/>
      <c r="Z151" s="402"/>
      <c r="AA151" s="837"/>
      <c r="AB151" s="402"/>
      <c r="AC151" s="837"/>
      <c r="AD151" s="427"/>
      <c r="AE151" s="427"/>
      <c r="AF151" s="402"/>
      <c r="AG151" s="257"/>
      <c r="AH151" s="428"/>
      <c r="AI151" s="428"/>
      <c r="AJ151" s="267"/>
      <c r="AK151" s="4"/>
    </row>
    <row r="152" spans="1:37" ht="6" customHeight="1" x14ac:dyDescent="0.35">
      <c r="A152" s="270"/>
      <c r="B152" s="265"/>
      <c r="C152" s="245">
        <v>0</v>
      </c>
      <c r="D152" s="401"/>
      <c r="E152" s="245" t="s">
        <v>12</v>
      </c>
      <c r="F152" s="401"/>
      <c r="G152" s="245">
        <v>0</v>
      </c>
      <c r="H152" s="401"/>
      <c r="I152" s="245">
        <v>0</v>
      </c>
      <c r="J152" s="401"/>
      <c r="K152" s="245">
        <v>0</v>
      </c>
      <c r="L152" s="401"/>
      <c r="M152" s="245">
        <v>0</v>
      </c>
      <c r="N152" s="401"/>
      <c r="O152" s="245">
        <v>0</v>
      </c>
      <c r="P152" s="427"/>
      <c r="Q152" s="245">
        <v>0</v>
      </c>
      <c r="R152" s="401"/>
      <c r="S152" s="245">
        <v>0</v>
      </c>
      <c r="T152" s="401"/>
      <c r="U152" s="245">
        <v>0</v>
      </c>
      <c r="V152" s="401"/>
      <c r="W152" s="321">
        <v>0</v>
      </c>
      <c r="X152" s="401"/>
      <c r="Y152" s="245">
        <v>0</v>
      </c>
      <c r="Z152" s="401"/>
      <c r="AA152" s="322">
        <v>0</v>
      </c>
      <c r="AB152" s="419"/>
      <c r="AC152" s="322">
        <v>0</v>
      </c>
      <c r="AD152" s="427"/>
      <c r="AE152" s="427"/>
      <c r="AF152" s="402"/>
      <c r="AG152" s="257"/>
      <c r="AH152" s="428"/>
      <c r="AI152" s="428"/>
      <c r="AJ152" s="267"/>
      <c r="AK152" s="4"/>
    </row>
    <row r="153" spans="1:37" ht="15" thickBot="1" x14ac:dyDescent="0.4">
      <c r="A153" s="301"/>
      <c r="B153" s="301"/>
      <c r="C153" s="412" t="s">
        <v>203</v>
      </c>
      <c r="D153" s="402"/>
      <c r="E153" s="412" t="s">
        <v>68</v>
      </c>
      <c r="F153" s="402"/>
      <c r="G153" s="412" t="s">
        <v>63</v>
      </c>
      <c r="H153" s="402"/>
      <c r="I153" s="412" t="s">
        <v>63</v>
      </c>
      <c r="J153" s="402"/>
      <c r="K153" s="412" t="s">
        <v>77</v>
      </c>
      <c r="L153" s="402"/>
      <c r="M153" s="412" t="s">
        <v>57</v>
      </c>
      <c r="N153" s="402"/>
      <c r="O153" s="412" t="s">
        <v>197</v>
      </c>
      <c r="P153" s="412"/>
      <c r="Q153" s="421" t="s">
        <v>65</v>
      </c>
      <c r="R153" s="402"/>
      <c r="S153" s="412" t="s">
        <v>170</v>
      </c>
      <c r="T153" s="402"/>
      <c r="U153" s="412" t="s">
        <v>203</v>
      </c>
      <c r="V153" s="402"/>
      <c r="W153" s="323" t="s">
        <v>65</v>
      </c>
      <c r="X153" s="250"/>
      <c r="Y153" s="331" t="s">
        <v>63</v>
      </c>
      <c r="Z153" s="250"/>
      <c r="AA153" s="324" t="s">
        <v>659</v>
      </c>
      <c r="AB153" s="250"/>
      <c r="AC153" s="357" t="s">
        <v>210</v>
      </c>
      <c r="AD153" s="463"/>
      <c r="AE153" s="463"/>
      <c r="AG153" s="281"/>
      <c r="AH153" s="443"/>
      <c r="AI153" s="443"/>
      <c r="AJ153" s="303"/>
      <c r="AK153" s="4"/>
    </row>
    <row r="154" spans="1:37" s="258" customFormat="1" x14ac:dyDescent="0.35">
      <c r="A154" s="272"/>
      <c r="B154" s="272"/>
      <c r="C154" s="10"/>
      <c r="D154" s="429"/>
      <c r="E154" s="430" t="s">
        <v>74</v>
      </c>
      <c r="F154" s="429"/>
      <c r="G154" s="430" t="s">
        <v>58</v>
      </c>
      <c r="I154" s="10"/>
      <c r="K154" s="430" t="s">
        <v>74</v>
      </c>
      <c r="M154" s="430" t="s">
        <v>58</v>
      </c>
      <c r="O154" s="430" t="s">
        <v>58</v>
      </c>
      <c r="P154" s="430"/>
      <c r="Q154" s="431"/>
      <c r="S154" s="430" t="s">
        <v>91</v>
      </c>
      <c r="U154" s="430" t="s">
        <v>634</v>
      </c>
      <c r="W154" s="430" t="s">
        <v>634</v>
      </c>
      <c r="Y154" s="430"/>
      <c r="AA154" s="430" t="s">
        <v>634</v>
      </c>
      <c r="AC154" s="430"/>
      <c r="AD154" s="430"/>
      <c r="AE154" s="430"/>
      <c r="AG154" s="281"/>
      <c r="AH154" s="443"/>
      <c r="AI154" s="443"/>
      <c r="AJ154" s="282"/>
      <c r="AK154" s="10"/>
    </row>
    <row r="155" spans="1:37" s="258" customFormat="1" ht="15" thickBot="1" x14ac:dyDescent="0.4">
      <c r="A155" s="272"/>
      <c r="B155" s="272"/>
      <c r="C155" s="430"/>
      <c r="D155" s="429"/>
      <c r="E155" s="430"/>
      <c r="F155" s="429"/>
      <c r="G155" s="430"/>
      <c r="I155" s="430"/>
      <c r="K155" s="430"/>
      <c r="M155" s="430"/>
      <c r="O155" s="430"/>
      <c r="P155" s="430"/>
      <c r="Q155" s="431"/>
      <c r="S155" s="430"/>
      <c r="U155" s="430"/>
      <c r="W155" s="430"/>
      <c r="Y155" s="430"/>
      <c r="AA155" s="430"/>
      <c r="AC155" s="430"/>
      <c r="AD155" s="432"/>
      <c r="AE155" s="432"/>
      <c r="AF155" s="403"/>
      <c r="AG155" s="281"/>
      <c r="AH155" s="443"/>
      <c r="AI155" s="443"/>
      <c r="AJ155" s="282"/>
      <c r="AK155" s="10"/>
    </row>
    <row r="156" spans="1:37" s="258" customFormat="1" ht="15" thickBot="1" x14ac:dyDescent="0.4">
      <c r="A156" s="273"/>
      <c r="B156" s="823" t="s">
        <v>625</v>
      </c>
      <c r="C156" s="824"/>
      <c r="D156" s="824"/>
      <c r="E156" s="824"/>
      <c r="F156" s="824"/>
      <c r="G156" s="824"/>
      <c r="H156" s="824"/>
      <c r="I156" s="824"/>
      <c r="J156" s="824"/>
      <c r="K156" s="824"/>
      <c r="L156" s="824"/>
      <c r="M156" s="824"/>
      <c r="N156" s="824"/>
      <c r="O156" s="824"/>
      <c r="P156" s="824"/>
      <c r="Q156" s="824"/>
      <c r="R156" s="824"/>
      <c r="S156" s="824"/>
      <c r="T156" s="824"/>
      <c r="U156" s="824"/>
      <c r="V156" s="824"/>
      <c r="W156" s="824"/>
      <c r="X156" s="824"/>
      <c r="Y156" s="824"/>
      <c r="Z156" s="824"/>
      <c r="AA156" s="825"/>
      <c r="AB156" s="855" t="s">
        <v>688</v>
      </c>
      <c r="AC156" s="856"/>
      <c r="AD156" s="283"/>
      <c r="AE156" s="283"/>
      <c r="AF156" s="274"/>
      <c r="AG156" s="346"/>
      <c r="AH156" s="347"/>
      <c r="AI156" s="347"/>
      <c r="AJ156" s="348"/>
      <c r="AK156" s="10"/>
    </row>
    <row r="157" spans="1:37" ht="15" thickBot="1" x14ac:dyDescent="0.4">
      <c r="A157" s="278"/>
      <c r="B157" s="857" t="s">
        <v>682</v>
      </c>
      <c r="C157" s="853"/>
      <c r="D157" s="853"/>
      <c r="E157" s="853"/>
      <c r="F157" s="853"/>
      <c r="G157" s="854"/>
      <c r="H157" s="261"/>
      <c r="I157" s="260"/>
      <c r="J157" s="259"/>
      <c r="K157" s="292"/>
      <c r="L157" s="259"/>
      <c r="M157" s="351" t="s">
        <v>631</v>
      </c>
      <c r="N157" s="325"/>
      <c r="O157" s="351" t="s">
        <v>631</v>
      </c>
      <c r="P157" s="351"/>
      <c r="Q157" s="351" t="s">
        <v>631</v>
      </c>
      <c r="R157" s="259"/>
      <c r="S157" s="260"/>
      <c r="T157" s="295"/>
      <c r="U157" s="358"/>
      <c r="V157" s="295"/>
      <c r="W157" s="260"/>
      <c r="X157" s="259"/>
      <c r="Y157" s="260"/>
      <c r="Z157" s="259"/>
      <c r="AA157" s="260"/>
      <c r="AB157" s="259"/>
      <c r="AC157" s="260"/>
      <c r="AD157" s="260"/>
      <c r="AE157" s="260"/>
      <c r="AF157" s="259"/>
      <c r="AG157" s="262"/>
      <c r="AH157" s="263"/>
      <c r="AI157" s="263"/>
      <c r="AJ157" s="264"/>
      <c r="AK157" s="4"/>
    </row>
    <row r="158" spans="1:37" x14ac:dyDescent="0.35">
      <c r="A158" s="265"/>
      <c r="B158" s="265"/>
      <c r="C158" s="412" t="s">
        <v>689</v>
      </c>
      <c r="D158" s="412"/>
      <c r="E158" s="412" t="s">
        <v>690</v>
      </c>
      <c r="F158" s="412"/>
      <c r="G158" s="359" t="s">
        <v>691</v>
      </c>
      <c r="H158" s="412"/>
      <c r="I158" s="412" t="s">
        <v>692</v>
      </c>
      <c r="J158" s="412"/>
      <c r="K158" s="412" t="s">
        <v>693</v>
      </c>
      <c r="L158" s="412"/>
      <c r="M158" s="412" t="s">
        <v>694</v>
      </c>
      <c r="N158" s="412"/>
      <c r="O158" s="412" t="s">
        <v>552</v>
      </c>
      <c r="P158" s="412"/>
      <c r="Q158" s="421" t="s">
        <v>695</v>
      </c>
      <c r="R158" s="412"/>
      <c r="S158" s="412" t="s">
        <v>505</v>
      </c>
      <c r="T158" s="412"/>
      <c r="U158" s="412" t="s">
        <v>164</v>
      </c>
      <c r="V158" s="412"/>
      <c r="W158" s="412" t="s">
        <v>195</v>
      </c>
      <c r="X158" s="412"/>
      <c r="Y158" s="412" t="s">
        <v>165</v>
      </c>
      <c r="Z158" s="412"/>
      <c r="AA158" s="412" t="s">
        <v>176</v>
      </c>
      <c r="AB158" s="412"/>
      <c r="AC158" s="412" t="s">
        <v>166</v>
      </c>
      <c r="AD158" s="412"/>
      <c r="AE158" s="412"/>
      <c r="AF158" s="402"/>
      <c r="AG158" s="266"/>
      <c r="AH158" s="436"/>
      <c r="AI158" s="436"/>
      <c r="AJ158" s="267"/>
      <c r="AK158" s="4"/>
    </row>
    <row r="159" spans="1:37" x14ac:dyDescent="0.35">
      <c r="A159" s="268"/>
      <c r="B159" s="270"/>
      <c r="C159" s="401">
        <v>0</v>
      </c>
      <c r="D159" s="401"/>
      <c r="E159" s="401">
        <v>0</v>
      </c>
      <c r="F159" s="401"/>
      <c r="G159" s="318">
        <v>0</v>
      </c>
      <c r="H159" s="401"/>
      <c r="I159" s="401">
        <v>0</v>
      </c>
      <c r="J159" s="401"/>
      <c r="K159" s="401">
        <v>0</v>
      </c>
      <c r="L159" s="401"/>
      <c r="M159" s="401">
        <v>0</v>
      </c>
      <c r="N159" s="401"/>
      <c r="O159" s="401">
        <v>0</v>
      </c>
      <c r="P159" s="401"/>
      <c r="Q159" s="423">
        <v>0</v>
      </c>
      <c r="R159" s="401"/>
      <c r="S159" s="401">
        <v>0</v>
      </c>
      <c r="T159" s="401"/>
      <c r="U159" s="401">
        <v>0</v>
      </c>
      <c r="V159" s="401"/>
      <c r="W159" s="401">
        <v>0</v>
      </c>
      <c r="X159" s="401"/>
      <c r="Y159" s="401">
        <v>0</v>
      </c>
      <c r="Z159" s="401"/>
      <c r="AA159" s="401">
        <v>0</v>
      </c>
      <c r="AB159" s="401"/>
      <c r="AC159" s="401">
        <v>0</v>
      </c>
      <c r="AD159" s="401"/>
      <c r="AE159" s="401"/>
      <c r="AF159" s="402"/>
      <c r="AG159" s="269"/>
      <c r="AH159" s="437"/>
      <c r="AI159" s="438"/>
      <c r="AJ159" s="267"/>
      <c r="AK159" s="4"/>
    </row>
    <row r="160" spans="1:37" s="255" customFormat="1" ht="15" thickBot="1" x14ac:dyDescent="0.4">
      <c r="A160" s="270">
        <v>165</v>
      </c>
      <c r="B160" s="270"/>
      <c r="C160" s="401">
        <v>166</v>
      </c>
      <c r="D160" s="401"/>
      <c r="E160" s="401">
        <v>167</v>
      </c>
      <c r="F160" s="401"/>
      <c r="G160" s="318">
        <v>168</v>
      </c>
      <c r="H160" s="401"/>
      <c r="I160" s="401">
        <v>169</v>
      </c>
      <c r="J160" s="401"/>
      <c r="K160" s="401">
        <v>170</v>
      </c>
      <c r="L160" s="401"/>
      <c r="M160" s="401">
        <v>171</v>
      </c>
      <c r="N160" s="401"/>
      <c r="O160" s="401">
        <v>172</v>
      </c>
      <c r="P160" s="401"/>
      <c r="Q160" s="423">
        <v>173</v>
      </c>
      <c r="R160" s="401"/>
      <c r="S160" s="401">
        <v>174</v>
      </c>
      <c r="T160" s="401"/>
      <c r="U160" s="401">
        <v>175</v>
      </c>
      <c r="V160" s="401"/>
      <c r="W160" s="401">
        <v>176</v>
      </c>
      <c r="X160" s="401"/>
      <c r="Y160" s="401">
        <v>177</v>
      </c>
      <c r="Z160" s="401"/>
      <c r="AA160" s="401">
        <v>178</v>
      </c>
      <c r="AB160" s="401"/>
      <c r="AC160" s="401">
        <v>179</v>
      </c>
      <c r="AD160" s="401"/>
      <c r="AE160" s="401"/>
      <c r="AF160" s="401"/>
      <c r="AG160" s="269"/>
      <c r="AH160" s="437"/>
      <c r="AI160" s="439"/>
      <c r="AJ160" s="267"/>
      <c r="AK160" s="279"/>
    </row>
    <row r="161" spans="1:37" ht="15" thickBot="1" x14ac:dyDescent="0.4">
      <c r="A161" s="270"/>
      <c r="B161" s="360">
        <v>317</v>
      </c>
      <c r="C161" s="830" t="s">
        <v>223</v>
      </c>
      <c r="D161" s="415">
        <v>341</v>
      </c>
      <c r="E161" s="830" t="s">
        <v>223</v>
      </c>
      <c r="F161" s="415">
        <v>329.47</v>
      </c>
      <c r="G161" s="830" t="s">
        <v>223</v>
      </c>
      <c r="H161" s="415">
        <v>523.19299999999998</v>
      </c>
      <c r="I161" s="830" t="s">
        <v>15</v>
      </c>
      <c r="J161" s="415">
        <v>328</v>
      </c>
      <c r="K161" s="828"/>
      <c r="L161" s="415">
        <v>389</v>
      </c>
      <c r="M161" s="828"/>
      <c r="N161" s="415">
        <v>396</v>
      </c>
      <c r="O161" s="828"/>
      <c r="P161" s="415">
        <v>350</v>
      </c>
      <c r="Q161" s="828"/>
      <c r="R161" s="415">
        <v>397.48</v>
      </c>
      <c r="S161" s="828"/>
      <c r="T161" s="415">
        <v>323.99799999999999</v>
      </c>
      <c r="U161" s="830" t="s">
        <v>12</v>
      </c>
      <c r="V161" s="415">
        <v>426</v>
      </c>
      <c r="W161" s="830" t="s">
        <v>12</v>
      </c>
      <c r="X161" s="415">
        <v>374</v>
      </c>
      <c r="Y161" s="830" t="s">
        <v>12</v>
      </c>
      <c r="Z161" s="415">
        <v>461</v>
      </c>
      <c r="AA161" s="830" t="s">
        <v>12</v>
      </c>
      <c r="AB161" s="415">
        <v>372</v>
      </c>
      <c r="AC161" s="830" t="s">
        <v>12</v>
      </c>
      <c r="AD161" s="427"/>
      <c r="AE161" s="427"/>
      <c r="AF161" s="402"/>
      <c r="AG161" s="256">
        <v>10</v>
      </c>
      <c r="AH161" s="243">
        <v>0</v>
      </c>
      <c r="AI161" s="243">
        <v>7</v>
      </c>
      <c r="AJ161" s="320"/>
      <c r="AK161" s="4"/>
    </row>
    <row r="162" spans="1:37" ht="15" thickBot="1" x14ac:dyDescent="0.4">
      <c r="A162" s="270"/>
      <c r="B162" s="265"/>
      <c r="C162" s="831"/>
      <c r="D162" s="402"/>
      <c r="E162" s="831"/>
      <c r="F162" s="402"/>
      <c r="G162" s="831"/>
      <c r="H162" s="402"/>
      <c r="I162" s="831"/>
      <c r="J162" s="402"/>
      <c r="K162" s="829"/>
      <c r="L162" s="402"/>
      <c r="M162" s="829"/>
      <c r="N162" s="402"/>
      <c r="O162" s="829"/>
      <c r="P162" s="427"/>
      <c r="Q162" s="829"/>
      <c r="R162" s="402"/>
      <c r="S162" s="838"/>
      <c r="T162" s="402"/>
      <c r="U162" s="831"/>
      <c r="V162" s="402"/>
      <c r="W162" s="831"/>
      <c r="X162" s="402"/>
      <c r="Y162" s="837"/>
      <c r="Z162" s="402"/>
      <c r="AA162" s="837"/>
      <c r="AB162" s="402"/>
      <c r="AC162" s="837"/>
      <c r="AD162" s="427"/>
      <c r="AE162" s="427"/>
      <c r="AF162" s="402"/>
      <c r="AG162" s="257"/>
      <c r="AH162" s="428"/>
      <c r="AI162" s="428"/>
      <c r="AJ162" s="267"/>
      <c r="AK162" s="4"/>
    </row>
    <row r="163" spans="1:37" ht="6" customHeight="1" x14ac:dyDescent="0.35">
      <c r="A163" s="270"/>
      <c r="B163" s="265"/>
      <c r="C163" s="245">
        <v>0</v>
      </c>
      <c r="D163" s="401"/>
      <c r="E163" s="245">
        <v>0</v>
      </c>
      <c r="F163" s="401"/>
      <c r="G163" s="322">
        <v>0</v>
      </c>
      <c r="H163" s="401"/>
      <c r="I163" s="245">
        <v>0</v>
      </c>
      <c r="J163" s="401"/>
      <c r="K163" s="245">
        <v>0</v>
      </c>
      <c r="L163" s="401"/>
      <c r="M163" s="245">
        <v>0</v>
      </c>
      <c r="N163" s="401"/>
      <c r="O163" s="245">
        <v>0</v>
      </c>
      <c r="P163" s="427"/>
      <c r="Q163" s="245">
        <v>0</v>
      </c>
      <c r="R163" s="401"/>
      <c r="S163" s="245">
        <v>0</v>
      </c>
      <c r="T163" s="401"/>
      <c r="U163" s="245">
        <v>0</v>
      </c>
      <c r="V163" s="401"/>
      <c r="W163" s="245">
        <v>0</v>
      </c>
      <c r="X163" s="401"/>
      <c r="Y163" s="245">
        <v>0</v>
      </c>
      <c r="Z163" s="401"/>
      <c r="AA163" s="245">
        <v>0</v>
      </c>
      <c r="AB163" s="419"/>
      <c r="AC163" s="245">
        <v>0</v>
      </c>
      <c r="AD163" s="427"/>
      <c r="AE163" s="427"/>
      <c r="AF163" s="402"/>
      <c r="AG163" s="257"/>
      <c r="AH163" s="428"/>
      <c r="AI163" s="428"/>
      <c r="AJ163" s="267"/>
      <c r="AK163" s="4"/>
    </row>
    <row r="164" spans="1:37" ht="15" thickBot="1" x14ac:dyDescent="0.4">
      <c r="A164" s="270"/>
      <c r="B164" s="249"/>
      <c r="C164" s="331" t="s">
        <v>77</v>
      </c>
      <c r="D164" s="250"/>
      <c r="E164" s="331" t="s">
        <v>57</v>
      </c>
      <c r="F164" s="250"/>
      <c r="G164" s="357" t="s">
        <v>696</v>
      </c>
      <c r="H164" s="402"/>
      <c r="I164" s="412" t="s">
        <v>697</v>
      </c>
      <c r="J164" s="402"/>
      <c r="K164" s="412" t="s">
        <v>698</v>
      </c>
      <c r="L164" s="402"/>
      <c r="M164" s="412" t="s">
        <v>63</v>
      </c>
      <c r="N164" s="402"/>
      <c r="O164" s="412" t="s">
        <v>77</v>
      </c>
      <c r="P164" s="412"/>
      <c r="Q164" s="421" t="s">
        <v>65</v>
      </c>
      <c r="R164" s="402"/>
      <c r="S164" s="412" t="s">
        <v>132</v>
      </c>
      <c r="T164" s="402"/>
      <c r="U164" s="412" t="s">
        <v>63</v>
      </c>
      <c r="V164" s="402"/>
      <c r="W164" s="412" t="s">
        <v>77</v>
      </c>
      <c r="X164" s="402"/>
      <c r="Y164" s="412" t="s">
        <v>63</v>
      </c>
      <c r="Z164" s="402"/>
      <c r="AA164" s="412" t="s">
        <v>63</v>
      </c>
      <c r="AB164" s="402"/>
      <c r="AC164" s="412" t="s">
        <v>63</v>
      </c>
      <c r="AD164" s="412"/>
      <c r="AE164" s="412"/>
      <c r="AF164" s="402"/>
      <c r="AG164" s="257"/>
      <c r="AH164" s="428"/>
      <c r="AI164" s="428"/>
      <c r="AJ164" s="267"/>
      <c r="AK164" s="4"/>
    </row>
    <row r="165" spans="1:37" s="258" customFormat="1" x14ac:dyDescent="0.35">
      <c r="A165" s="268"/>
      <c r="B165" s="268"/>
      <c r="C165" s="432"/>
      <c r="D165" s="403"/>
      <c r="E165" s="432"/>
      <c r="F165" s="403"/>
      <c r="G165" s="432"/>
      <c r="H165" s="403"/>
      <c r="I165" s="429"/>
      <c r="J165" s="429"/>
      <c r="K165" s="429"/>
      <c r="L165" s="429"/>
      <c r="M165" s="456" t="s">
        <v>634</v>
      </c>
      <c r="N165" s="429"/>
      <c r="O165" s="456" t="s">
        <v>634</v>
      </c>
      <c r="P165" s="429"/>
      <c r="Q165" s="456" t="s">
        <v>634</v>
      </c>
      <c r="R165" s="429"/>
      <c r="S165" s="429"/>
      <c r="T165" s="403"/>
      <c r="U165" s="430" t="s">
        <v>74</v>
      </c>
      <c r="V165" s="403"/>
      <c r="W165" s="430" t="s">
        <v>74</v>
      </c>
      <c r="X165" s="403"/>
      <c r="Y165" s="430" t="s">
        <v>74</v>
      </c>
      <c r="Z165" s="429"/>
      <c r="AA165" s="430" t="s">
        <v>101</v>
      </c>
      <c r="AB165" s="429"/>
      <c r="AC165" s="430" t="s">
        <v>74</v>
      </c>
      <c r="AD165" s="430"/>
      <c r="AE165" s="430"/>
      <c r="AF165" s="403"/>
      <c r="AG165" s="257"/>
      <c r="AH165" s="428"/>
      <c r="AI165" s="428"/>
      <c r="AJ165" s="271"/>
      <c r="AK165" s="10"/>
    </row>
    <row r="166" spans="1:37" s="258" customFormat="1" ht="15" thickBot="1" x14ac:dyDescent="0.4">
      <c r="A166" s="268"/>
      <c r="B166" s="268"/>
      <c r="C166" s="432"/>
      <c r="D166" s="403"/>
      <c r="E166" s="432"/>
      <c r="F166" s="403"/>
      <c r="G166" s="432"/>
      <c r="H166" s="403"/>
      <c r="I166" s="429"/>
      <c r="J166" s="429"/>
      <c r="K166" s="429"/>
      <c r="L166" s="429"/>
      <c r="M166" s="429"/>
      <c r="N166" s="429"/>
      <c r="O166" s="429"/>
      <c r="P166" s="429"/>
      <c r="Q166" s="456"/>
      <c r="R166" s="429"/>
      <c r="S166" s="429"/>
      <c r="T166" s="403"/>
      <c r="U166" s="430"/>
      <c r="V166" s="403"/>
      <c r="W166" s="430"/>
      <c r="X166" s="403"/>
      <c r="Y166" s="430"/>
      <c r="Z166" s="429"/>
      <c r="AA166" s="430"/>
      <c r="AB166" s="429"/>
      <c r="AC166" s="430"/>
      <c r="AD166" s="430"/>
      <c r="AE166" s="430"/>
      <c r="AF166" s="403"/>
      <c r="AG166" s="257"/>
      <c r="AH166" s="428"/>
      <c r="AI166" s="428"/>
      <c r="AJ166" s="271"/>
      <c r="AK166" s="10"/>
    </row>
    <row r="167" spans="1:37" s="258" customFormat="1" ht="18" customHeight="1" thickBot="1" x14ac:dyDescent="0.4">
      <c r="A167" s="288"/>
      <c r="B167" s="855" t="s">
        <v>688</v>
      </c>
      <c r="C167" s="858"/>
      <c r="D167" s="858"/>
      <c r="E167" s="858"/>
      <c r="F167" s="858"/>
      <c r="G167" s="361"/>
      <c r="H167" s="823" t="s">
        <v>625</v>
      </c>
      <c r="I167" s="824"/>
      <c r="J167" s="824"/>
      <c r="K167" s="824"/>
      <c r="L167" s="824"/>
      <c r="M167" s="824"/>
      <c r="N167" s="824"/>
      <c r="O167" s="824"/>
      <c r="P167" s="824"/>
      <c r="Q167" s="824"/>
      <c r="R167" s="824"/>
      <c r="S167" s="824"/>
      <c r="T167" s="824"/>
      <c r="U167" s="824"/>
      <c r="V167" s="824"/>
      <c r="W167" s="824"/>
      <c r="X167" s="824"/>
      <c r="Y167" s="824"/>
      <c r="Z167" s="824"/>
      <c r="AA167" s="824"/>
      <c r="AB167" s="824"/>
      <c r="AC167" s="825"/>
      <c r="AD167" s="283"/>
      <c r="AE167" s="283"/>
      <c r="AF167" s="274"/>
      <c r="AG167" s="275"/>
      <c r="AH167" s="276"/>
      <c r="AI167" s="276"/>
      <c r="AJ167" s="277"/>
      <c r="AK167" s="10"/>
    </row>
    <row r="168" spans="1:37" x14ac:dyDescent="0.35">
      <c r="A168" s="278"/>
      <c r="B168" s="278"/>
      <c r="C168" s="260"/>
      <c r="D168" s="362" t="s">
        <v>641</v>
      </c>
      <c r="E168" s="351"/>
      <c r="F168" s="259"/>
      <c r="G168" s="260"/>
      <c r="H168" s="261"/>
      <c r="I168" s="260"/>
      <c r="J168" s="259"/>
      <c r="K168" s="292"/>
      <c r="L168" s="259"/>
      <c r="M168" s="260"/>
      <c r="N168" s="259"/>
      <c r="O168" s="260"/>
      <c r="P168" s="260"/>
      <c r="Q168" s="294"/>
      <c r="R168" s="259"/>
      <c r="S168" s="352"/>
      <c r="T168" s="259"/>
      <c r="U168" s="260"/>
      <c r="V168" s="259"/>
      <c r="W168" s="260"/>
      <c r="X168" s="259"/>
      <c r="Y168" s="260"/>
      <c r="Z168" s="259"/>
      <c r="AA168" s="260"/>
      <c r="AB168" s="259"/>
      <c r="AC168" s="260"/>
      <c r="AD168" s="260"/>
      <c r="AE168" s="260"/>
      <c r="AF168" s="259"/>
      <c r="AG168" s="262"/>
      <c r="AH168" s="263"/>
      <c r="AI168" s="263"/>
      <c r="AJ168" s="264"/>
      <c r="AK168" s="4"/>
    </row>
    <row r="169" spans="1:37" x14ac:dyDescent="0.35">
      <c r="A169" s="265"/>
      <c r="B169" s="265"/>
      <c r="C169" s="412" t="s">
        <v>517</v>
      </c>
      <c r="D169" s="412"/>
      <c r="E169" s="412" t="s">
        <v>514</v>
      </c>
      <c r="F169" s="412"/>
      <c r="G169" s="412" t="s">
        <v>163</v>
      </c>
      <c r="H169" s="412"/>
      <c r="I169" s="412" t="s">
        <v>174</v>
      </c>
      <c r="J169" s="412"/>
      <c r="K169" s="412" t="s">
        <v>175</v>
      </c>
      <c r="L169" s="412"/>
      <c r="M169" s="412" t="s">
        <v>202</v>
      </c>
      <c r="N169" s="412"/>
      <c r="O169" s="412" t="s">
        <v>185</v>
      </c>
      <c r="P169" s="412"/>
      <c r="Q169" s="421" t="s">
        <v>186</v>
      </c>
      <c r="R169" s="412"/>
      <c r="S169" s="412" t="s">
        <v>172</v>
      </c>
      <c r="T169" s="412"/>
      <c r="U169" s="412" t="s">
        <v>173</v>
      </c>
      <c r="V169" s="412"/>
      <c r="W169" s="412" t="s">
        <v>179</v>
      </c>
      <c r="X169" s="412"/>
      <c r="Y169" s="412" t="s">
        <v>191</v>
      </c>
      <c r="Z169" s="412"/>
      <c r="AA169" s="412" t="s">
        <v>190</v>
      </c>
      <c r="AB169" s="412"/>
      <c r="AC169" s="412" t="s">
        <v>193</v>
      </c>
      <c r="AD169" s="412"/>
      <c r="AE169" s="412"/>
      <c r="AF169" s="402"/>
      <c r="AG169" s="266"/>
      <c r="AH169" s="436"/>
      <c r="AI169" s="436"/>
      <c r="AJ169" s="267"/>
      <c r="AK169" s="4"/>
    </row>
    <row r="170" spans="1:37" x14ac:dyDescent="0.35">
      <c r="A170" s="268"/>
      <c r="B170" s="270"/>
      <c r="C170" s="401">
        <v>0</v>
      </c>
      <c r="D170" s="401"/>
      <c r="E170" s="401">
        <v>0</v>
      </c>
      <c r="F170" s="401"/>
      <c r="G170" s="401">
        <v>0</v>
      </c>
      <c r="H170" s="401"/>
      <c r="I170" s="401">
        <v>0</v>
      </c>
      <c r="J170" s="401"/>
      <c r="K170" s="401">
        <v>0</v>
      </c>
      <c r="L170" s="401"/>
      <c r="M170" s="401">
        <v>0</v>
      </c>
      <c r="N170" s="401"/>
      <c r="O170" s="401">
        <v>0</v>
      </c>
      <c r="P170" s="401"/>
      <c r="Q170" s="423">
        <v>0</v>
      </c>
      <c r="R170" s="401"/>
      <c r="S170" s="401">
        <v>0</v>
      </c>
      <c r="T170" s="401"/>
      <c r="U170" s="401">
        <v>0</v>
      </c>
      <c r="V170" s="401"/>
      <c r="W170" s="401">
        <v>0</v>
      </c>
      <c r="X170" s="401"/>
      <c r="Y170" s="401">
        <v>0</v>
      </c>
      <c r="Z170" s="401"/>
      <c r="AA170" s="401">
        <v>0</v>
      </c>
      <c r="AB170" s="401"/>
      <c r="AC170" s="401">
        <v>0</v>
      </c>
      <c r="AD170" s="401"/>
      <c r="AE170" s="401"/>
      <c r="AF170" s="402"/>
      <c r="AG170" s="269"/>
      <c r="AH170" s="437"/>
      <c r="AI170" s="438"/>
      <c r="AJ170" s="267"/>
      <c r="AK170" s="4"/>
    </row>
    <row r="171" spans="1:37" s="255" customFormat="1" ht="15" thickBot="1" x14ac:dyDescent="0.4">
      <c r="A171" s="270">
        <v>179</v>
      </c>
      <c r="B171" s="270"/>
      <c r="C171" s="401">
        <v>180</v>
      </c>
      <c r="D171" s="401"/>
      <c r="E171" s="401">
        <v>181</v>
      </c>
      <c r="F171" s="401"/>
      <c r="G171" s="401" t="s">
        <v>789</v>
      </c>
      <c r="H171" s="401"/>
      <c r="I171" s="401" t="s">
        <v>789</v>
      </c>
      <c r="J171" s="401"/>
      <c r="K171" s="401" t="s">
        <v>789</v>
      </c>
      <c r="L171" s="401"/>
      <c r="M171" s="401" t="s">
        <v>789</v>
      </c>
      <c r="N171" s="401"/>
      <c r="O171" s="401">
        <v>186</v>
      </c>
      <c r="P171" s="401"/>
      <c r="Q171" s="423">
        <v>187</v>
      </c>
      <c r="R171" s="401"/>
      <c r="S171" s="401">
        <v>188</v>
      </c>
      <c r="T171" s="401"/>
      <c r="U171" s="401">
        <v>189</v>
      </c>
      <c r="V171" s="401"/>
      <c r="W171" s="401">
        <v>190</v>
      </c>
      <c r="X171" s="401"/>
      <c r="Y171" s="401">
        <v>191</v>
      </c>
      <c r="Z171" s="401"/>
      <c r="AA171" s="401">
        <v>192</v>
      </c>
      <c r="AB171" s="401"/>
      <c r="AC171" s="401">
        <v>193</v>
      </c>
      <c r="AD171" s="401"/>
      <c r="AE171" s="401"/>
      <c r="AF171" s="401"/>
      <c r="AG171" s="269"/>
      <c r="AH171" s="437"/>
      <c r="AI171" s="439"/>
      <c r="AJ171" s="267"/>
      <c r="AK171" s="279"/>
    </row>
    <row r="172" spans="1:37" ht="15" thickBot="1" x14ac:dyDescent="0.4">
      <c r="A172" s="270"/>
      <c r="B172" s="360">
        <v>440.64499999999998</v>
      </c>
      <c r="C172" s="828"/>
      <c r="D172" s="415">
        <v>220.202</v>
      </c>
      <c r="E172" s="828"/>
      <c r="F172" s="415">
        <v>386.00099999999998</v>
      </c>
      <c r="G172" s="830" t="s">
        <v>12</v>
      </c>
      <c r="H172" s="415">
        <v>425</v>
      </c>
      <c r="I172" s="830" t="s">
        <v>12</v>
      </c>
      <c r="J172" s="415">
        <v>380</v>
      </c>
      <c r="K172" s="830" t="s">
        <v>12</v>
      </c>
      <c r="L172" s="415">
        <v>354.38799999999998</v>
      </c>
      <c r="M172" s="830" t="s">
        <v>12</v>
      </c>
      <c r="N172" s="415">
        <v>357.99599999999998</v>
      </c>
      <c r="O172" s="830" t="s">
        <v>12</v>
      </c>
      <c r="P172" s="415">
        <v>300</v>
      </c>
      <c r="Q172" s="830" t="s">
        <v>12</v>
      </c>
      <c r="R172" s="415">
        <v>407</v>
      </c>
      <c r="S172" s="830" t="s">
        <v>12</v>
      </c>
      <c r="T172" s="415">
        <v>373</v>
      </c>
      <c r="U172" s="830" t="s">
        <v>12</v>
      </c>
      <c r="V172" s="415">
        <v>414</v>
      </c>
      <c r="W172" s="830" t="s">
        <v>12</v>
      </c>
      <c r="X172" s="415">
        <v>357</v>
      </c>
      <c r="Y172" s="830" t="s">
        <v>12</v>
      </c>
      <c r="Z172" s="415">
        <v>423</v>
      </c>
      <c r="AA172" s="830" t="s">
        <v>12</v>
      </c>
      <c r="AB172" s="415">
        <v>381</v>
      </c>
      <c r="AC172" s="830" t="s">
        <v>12</v>
      </c>
      <c r="AD172" s="427"/>
      <c r="AE172" s="427"/>
      <c r="AF172" s="402"/>
      <c r="AG172" s="256">
        <v>14</v>
      </c>
      <c r="AH172" s="243">
        <v>12</v>
      </c>
      <c r="AI172" s="243">
        <v>6</v>
      </c>
      <c r="AJ172" s="244"/>
      <c r="AK172" s="4"/>
    </row>
    <row r="173" spans="1:37" ht="15" thickBot="1" x14ac:dyDescent="0.4">
      <c r="A173" s="270"/>
      <c r="B173" s="265"/>
      <c r="C173" s="829"/>
      <c r="D173" s="402"/>
      <c r="E173" s="829"/>
      <c r="F173" s="402"/>
      <c r="G173" s="837"/>
      <c r="H173" s="402"/>
      <c r="I173" s="837"/>
      <c r="J173" s="402"/>
      <c r="K173" s="837"/>
      <c r="L173" s="402"/>
      <c r="M173" s="837"/>
      <c r="N173" s="402"/>
      <c r="O173" s="837"/>
      <c r="P173" s="427"/>
      <c r="Q173" s="837"/>
      <c r="R173" s="402"/>
      <c r="S173" s="837"/>
      <c r="T173" s="402"/>
      <c r="U173" s="837"/>
      <c r="V173" s="402"/>
      <c r="W173" s="837"/>
      <c r="X173" s="402"/>
      <c r="Y173" s="837"/>
      <c r="Z173" s="402"/>
      <c r="AA173" s="837"/>
      <c r="AB173" s="402"/>
      <c r="AC173" s="831"/>
      <c r="AD173" s="427"/>
      <c r="AE173" s="427"/>
      <c r="AF173" s="402"/>
      <c r="AG173" s="257"/>
      <c r="AH173" s="428"/>
      <c r="AI173" s="428"/>
      <c r="AJ173" s="267"/>
      <c r="AK173" s="4"/>
    </row>
    <row r="174" spans="1:37" ht="6" customHeight="1" x14ac:dyDescent="0.35">
      <c r="A174" s="270"/>
      <c r="B174" s="265"/>
      <c r="C174" s="245">
        <v>0</v>
      </c>
      <c r="D174" s="401"/>
      <c r="E174" s="245">
        <v>0</v>
      </c>
      <c r="F174" s="401"/>
      <c r="G174" s="245" t="s">
        <v>12</v>
      </c>
      <c r="H174" s="401"/>
      <c r="I174" s="245" t="s">
        <v>12</v>
      </c>
      <c r="J174" s="401"/>
      <c r="K174" s="245" t="s">
        <v>12</v>
      </c>
      <c r="L174" s="401"/>
      <c r="M174" s="245" t="s">
        <v>12</v>
      </c>
      <c r="N174" s="401"/>
      <c r="O174" s="245" t="s">
        <v>12</v>
      </c>
      <c r="P174" s="427"/>
      <c r="Q174" s="245" t="s">
        <v>12</v>
      </c>
      <c r="R174" s="401"/>
      <c r="S174" s="245" t="s">
        <v>12</v>
      </c>
      <c r="T174" s="401"/>
      <c r="U174" s="245" t="s">
        <v>12</v>
      </c>
      <c r="V174" s="401"/>
      <c r="W174" s="245" t="s">
        <v>12</v>
      </c>
      <c r="X174" s="401"/>
      <c r="Y174" s="245" t="s">
        <v>12</v>
      </c>
      <c r="Z174" s="401"/>
      <c r="AA174" s="245" t="s">
        <v>12</v>
      </c>
      <c r="AB174" s="419"/>
      <c r="AC174" s="245" t="s">
        <v>12</v>
      </c>
      <c r="AD174" s="427"/>
      <c r="AE174" s="427"/>
      <c r="AF174" s="402"/>
      <c r="AG174" s="257"/>
      <c r="AH174" s="428"/>
      <c r="AI174" s="428"/>
      <c r="AJ174" s="267"/>
      <c r="AK174" s="4"/>
    </row>
    <row r="175" spans="1:37" x14ac:dyDescent="0.35">
      <c r="A175" s="270"/>
      <c r="B175" s="265"/>
      <c r="C175" s="412" t="s">
        <v>231</v>
      </c>
      <c r="D175" s="402"/>
      <c r="E175" s="412" t="s">
        <v>197</v>
      </c>
      <c r="F175" s="402"/>
      <c r="G175" s="412" t="s">
        <v>63</v>
      </c>
      <c r="H175" s="402"/>
      <c r="I175" s="412" t="s">
        <v>65</v>
      </c>
      <c r="J175" s="402"/>
      <c r="K175" s="412" t="s">
        <v>68</v>
      </c>
      <c r="L175" s="402"/>
      <c r="M175" s="412" t="s">
        <v>203</v>
      </c>
      <c r="N175" s="402"/>
      <c r="O175" s="412" t="s">
        <v>79</v>
      </c>
      <c r="P175" s="412"/>
      <c r="Q175" s="421" t="s">
        <v>65</v>
      </c>
      <c r="R175" s="402"/>
      <c r="S175" s="412" t="s">
        <v>77</v>
      </c>
      <c r="T175" s="402"/>
      <c r="U175" s="412" t="s">
        <v>77</v>
      </c>
      <c r="V175" s="402"/>
      <c r="W175" s="412" t="s">
        <v>77</v>
      </c>
      <c r="X175" s="402"/>
      <c r="Y175" s="412" t="s">
        <v>65</v>
      </c>
      <c r="Z175" s="402"/>
      <c r="AA175" s="412" t="s">
        <v>63</v>
      </c>
      <c r="AB175" s="402"/>
      <c r="AC175" s="412" t="s">
        <v>63</v>
      </c>
      <c r="AD175" s="412"/>
      <c r="AE175" s="412"/>
      <c r="AF175" s="402"/>
      <c r="AG175" s="257"/>
      <c r="AH175" s="428"/>
      <c r="AI175" s="428"/>
      <c r="AJ175" s="267"/>
      <c r="AK175" s="4"/>
    </row>
    <row r="176" spans="1:37" s="258" customFormat="1" x14ac:dyDescent="0.35">
      <c r="A176" s="272"/>
      <c r="B176" s="272"/>
      <c r="C176" s="429"/>
      <c r="D176" s="429"/>
      <c r="E176" s="429"/>
      <c r="F176" s="429"/>
      <c r="G176" s="430" t="s">
        <v>74</v>
      </c>
      <c r="H176" s="429"/>
      <c r="I176" s="430" t="s">
        <v>101</v>
      </c>
      <c r="J176" s="429"/>
      <c r="K176" s="430" t="s">
        <v>101</v>
      </c>
      <c r="L176" s="429"/>
      <c r="M176" s="430" t="s">
        <v>101</v>
      </c>
      <c r="N176" s="429"/>
      <c r="O176" s="430" t="s">
        <v>101</v>
      </c>
      <c r="P176" s="430"/>
      <c r="Q176" s="431" t="s">
        <v>74</v>
      </c>
      <c r="S176" s="430" t="s">
        <v>74</v>
      </c>
      <c r="U176" s="430" t="s">
        <v>74</v>
      </c>
      <c r="W176" s="430" t="s">
        <v>101</v>
      </c>
      <c r="X176" s="429"/>
      <c r="Y176" s="430" t="s">
        <v>74</v>
      </c>
      <c r="Z176" s="429"/>
      <c r="AA176" s="430" t="s">
        <v>74</v>
      </c>
      <c r="AC176" s="430" t="s">
        <v>91</v>
      </c>
      <c r="AD176" s="430"/>
      <c r="AE176" s="430"/>
      <c r="AG176" s="281"/>
      <c r="AH176" s="443"/>
      <c r="AI176" s="443"/>
      <c r="AJ176" s="282"/>
      <c r="AK176" s="10"/>
    </row>
    <row r="177" spans="1:37" s="258" customFormat="1" ht="15" thickBot="1" x14ac:dyDescent="0.4">
      <c r="A177" s="272"/>
      <c r="B177" s="272"/>
      <c r="C177" s="429"/>
      <c r="D177" s="429"/>
      <c r="E177" s="429"/>
      <c r="F177" s="429"/>
      <c r="G177" s="430"/>
      <c r="H177" s="429"/>
      <c r="I177" s="430"/>
      <c r="J177" s="429"/>
      <c r="K177" s="430"/>
      <c r="L177" s="429"/>
      <c r="M177" s="430"/>
      <c r="N177" s="429"/>
      <c r="O177" s="430"/>
      <c r="P177" s="430"/>
      <c r="Q177" s="431"/>
      <c r="S177" s="430"/>
      <c r="U177" s="430"/>
      <c r="W177" s="430"/>
      <c r="X177" s="429"/>
      <c r="Y177" s="430"/>
      <c r="Z177" s="429"/>
      <c r="AA177" s="430"/>
      <c r="AC177" s="430"/>
      <c r="AD177" s="430"/>
      <c r="AE177" s="430"/>
      <c r="AG177" s="281"/>
      <c r="AH177" s="443"/>
      <c r="AI177" s="443"/>
      <c r="AJ177" s="282"/>
      <c r="AK177" s="10"/>
    </row>
    <row r="178" spans="1:37" s="258" customFormat="1" ht="15" thickBot="1" x14ac:dyDescent="0.4">
      <c r="A178" s="273"/>
      <c r="B178" s="823" t="s">
        <v>625</v>
      </c>
      <c r="C178" s="824"/>
      <c r="D178" s="824"/>
      <c r="E178" s="824"/>
      <c r="F178" s="824"/>
      <c r="G178" s="824"/>
      <c r="H178" s="824"/>
      <c r="I178" s="824"/>
      <c r="J178" s="824"/>
      <c r="K178" s="824"/>
      <c r="L178" s="824"/>
      <c r="M178" s="824"/>
      <c r="N178" s="824"/>
      <c r="O178" s="824"/>
      <c r="P178" s="824"/>
      <c r="Q178" s="824"/>
      <c r="R178" s="824"/>
      <c r="S178" s="824"/>
      <c r="T178" s="824"/>
      <c r="U178" s="824"/>
      <c r="V178" s="824"/>
      <c r="W178" s="824"/>
      <c r="X178" s="824"/>
      <c r="Y178" s="824"/>
      <c r="Z178" s="824"/>
      <c r="AA178" s="824"/>
      <c r="AB178" s="824"/>
      <c r="AC178" s="825"/>
      <c r="AD178" s="283"/>
      <c r="AE178" s="283"/>
      <c r="AF178" s="304"/>
      <c r="AG178" s="346"/>
      <c r="AH178" s="347"/>
      <c r="AI178" s="347"/>
      <c r="AJ178" s="348"/>
      <c r="AK178" s="10"/>
    </row>
    <row r="179" spans="1:37" x14ac:dyDescent="0.35">
      <c r="A179" s="278"/>
      <c r="B179" s="305"/>
      <c r="C179" s="260"/>
      <c r="D179" s="259"/>
      <c r="E179" s="300"/>
      <c r="F179" s="259"/>
      <c r="G179" s="260"/>
      <c r="H179" s="261"/>
      <c r="I179" s="260"/>
      <c r="J179" s="259"/>
      <c r="K179" s="363"/>
      <c r="L179" s="312" t="s">
        <v>699</v>
      </c>
      <c r="M179" s="358"/>
      <c r="N179" s="295"/>
      <c r="O179" s="358"/>
      <c r="P179" s="358"/>
      <c r="Q179" s="308"/>
      <c r="R179" s="325"/>
      <c r="S179" s="358"/>
      <c r="T179" s="295"/>
      <c r="U179" s="260"/>
      <c r="V179" s="295"/>
      <c r="W179" s="260"/>
      <c r="X179" s="259"/>
      <c r="Y179" s="325"/>
      <c r="Z179" s="259"/>
      <c r="AA179" s="295"/>
      <c r="AB179" s="259"/>
      <c r="AC179" s="260"/>
      <c r="AD179" s="260"/>
      <c r="AE179" s="260"/>
      <c r="AF179" s="259"/>
      <c r="AG179" s="262"/>
      <c r="AH179" s="263"/>
      <c r="AI179" s="263"/>
      <c r="AJ179" s="264"/>
      <c r="AK179" s="4"/>
    </row>
    <row r="180" spans="1:37" x14ac:dyDescent="0.35">
      <c r="A180" s="265"/>
      <c r="B180" s="265"/>
      <c r="C180" s="412" t="s">
        <v>183</v>
      </c>
      <c r="D180" s="412"/>
      <c r="E180" s="412" t="s">
        <v>215</v>
      </c>
      <c r="F180" s="412"/>
      <c r="G180" s="412" t="s">
        <v>184</v>
      </c>
      <c r="H180" s="412"/>
      <c r="I180" s="412" t="s">
        <v>515</v>
      </c>
      <c r="J180" s="412"/>
      <c r="K180" s="412" t="s">
        <v>700</v>
      </c>
      <c r="L180" s="412"/>
      <c r="M180" s="412" t="s">
        <v>701</v>
      </c>
      <c r="N180" s="412"/>
      <c r="O180" s="412" t="s">
        <v>221</v>
      </c>
      <c r="P180" s="412"/>
      <c r="Q180" s="421" t="s">
        <v>216</v>
      </c>
      <c r="R180" s="412"/>
      <c r="S180" s="412" t="s">
        <v>187</v>
      </c>
      <c r="T180" s="412"/>
      <c r="U180" s="412" t="s">
        <v>554</v>
      </c>
      <c r="V180" s="412"/>
      <c r="W180" s="412" t="s">
        <v>236</v>
      </c>
      <c r="X180" s="412"/>
      <c r="Y180" s="412" t="s">
        <v>702</v>
      </c>
      <c r="Z180" s="412"/>
      <c r="AA180" s="412" t="s">
        <v>224</v>
      </c>
      <c r="AB180" s="412"/>
      <c r="AC180" s="412" t="s">
        <v>226</v>
      </c>
      <c r="AD180" s="412"/>
      <c r="AE180" s="412"/>
      <c r="AF180" s="412"/>
      <c r="AG180" s="364"/>
      <c r="AH180" s="464"/>
      <c r="AI180" s="464"/>
      <c r="AJ180" s="267"/>
      <c r="AK180" s="4"/>
    </row>
    <row r="181" spans="1:37" x14ac:dyDescent="0.35">
      <c r="A181" s="268"/>
      <c r="B181" s="270"/>
      <c r="C181" s="401">
        <v>0</v>
      </c>
      <c r="D181" s="401"/>
      <c r="E181" s="401">
        <v>0</v>
      </c>
      <c r="F181" s="401"/>
      <c r="G181" s="401">
        <v>0</v>
      </c>
      <c r="H181" s="401"/>
      <c r="I181" s="401">
        <v>0</v>
      </c>
      <c r="J181" s="401"/>
      <c r="K181" s="401">
        <v>0</v>
      </c>
      <c r="L181" s="401"/>
      <c r="M181" s="401">
        <v>0</v>
      </c>
      <c r="N181" s="401"/>
      <c r="O181" s="401">
        <v>0</v>
      </c>
      <c r="P181" s="401"/>
      <c r="Q181" s="423">
        <v>0</v>
      </c>
      <c r="R181" s="401"/>
      <c r="S181" s="401">
        <v>0</v>
      </c>
      <c r="T181" s="401"/>
      <c r="U181" s="401">
        <v>0</v>
      </c>
      <c r="V181" s="401"/>
      <c r="W181" s="401">
        <v>0</v>
      </c>
      <c r="X181" s="401"/>
      <c r="Y181" s="401">
        <v>0</v>
      </c>
      <c r="Z181" s="401"/>
      <c r="AA181" s="401">
        <v>0</v>
      </c>
      <c r="AB181" s="401"/>
      <c r="AC181" s="401">
        <v>0</v>
      </c>
      <c r="AD181" s="401"/>
      <c r="AE181" s="401"/>
      <c r="AF181" s="401"/>
      <c r="AG181" s="266"/>
      <c r="AH181" s="464"/>
      <c r="AI181" s="464"/>
      <c r="AJ181" s="365"/>
      <c r="AK181" s="4"/>
    </row>
    <row r="182" spans="1:37" s="255" customFormat="1" ht="15" thickBot="1" x14ac:dyDescent="0.4">
      <c r="A182" s="270">
        <v>193</v>
      </c>
      <c r="B182" s="270"/>
      <c r="C182" s="401">
        <v>194</v>
      </c>
      <c r="D182" s="401"/>
      <c r="E182" s="401" t="s">
        <v>789</v>
      </c>
      <c r="F182" s="401"/>
      <c r="G182" s="401" t="s">
        <v>789</v>
      </c>
      <c r="H182" s="401"/>
      <c r="I182" s="401" t="s">
        <v>789</v>
      </c>
      <c r="J182" s="401"/>
      <c r="K182" s="401">
        <v>198</v>
      </c>
      <c r="L182" s="401"/>
      <c r="M182" s="255">
        <v>199</v>
      </c>
      <c r="N182" s="401"/>
      <c r="O182" s="255">
        <v>200</v>
      </c>
      <c r="Q182" s="423">
        <v>201</v>
      </c>
      <c r="R182" s="401"/>
      <c r="S182" s="401">
        <v>202</v>
      </c>
      <c r="T182" s="401"/>
      <c r="U182" s="401">
        <v>203</v>
      </c>
      <c r="V182" s="401"/>
      <c r="W182" s="401">
        <v>204</v>
      </c>
      <c r="X182" s="401"/>
      <c r="Y182" s="401" t="s">
        <v>789</v>
      </c>
      <c r="Z182" s="401"/>
      <c r="AA182" s="401" t="s">
        <v>789</v>
      </c>
      <c r="AB182" s="401"/>
      <c r="AC182" s="401" t="s">
        <v>789</v>
      </c>
      <c r="AD182" s="401"/>
      <c r="AE182" s="401"/>
      <c r="AF182" s="401"/>
      <c r="AG182" s="266"/>
      <c r="AH182" s="464"/>
      <c r="AI182" s="464"/>
      <c r="AJ182" s="365"/>
      <c r="AK182" s="279"/>
    </row>
    <row r="183" spans="1:37" ht="15" thickBot="1" x14ac:dyDescent="0.4">
      <c r="A183" s="270"/>
      <c r="B183" s="360">
        <v>456</v>
      </c>
      <c r="C183" s="830" t="s">
        <v>12</v>
      </c>
      <c r="D183" s="415">
        <v>381</v>
      </c>
      <c r="E183" s="830" t="s">
        <v>12</v>
      </c>
      <c r="F183" s="415">
        <v>382</v>
      </c>
      <c r="G183" s="819" t="s">
        <v>12</v>
      </c>
      <c r="H183" s="415">
        <v>341</v>
      </c>
      <c r="I183" s="807"/>
      <c r="J183" s="415">
        <v>352.37400000000002</v>
      </c>
      <c r="K183" s="839" t="s">
        <v>15</v>
      </c>
      <c r="L183" s="415">
        <v>226.42</v>
      </c>
      <c r="M183" s="830" t="s">
        <v>15</v>
      </c>
      <c r="N183" s="415">
        <v>352</v>
      </c>
      <c r="O183" s="819" t="s">
        <v>12</v>
      </c>
      <c r="P183" s="415">
        <v>332</v>
      </c>
      <c r="Q183" s="819" t="s">
        <v>12</v>
      </c>
      <c r="R183" s="415">
        <v>255</v>
      </c>
      <c r="S183" s="819" t="s">
        <v>12</v>
      </c>
      <c r="T183" s="415">
        <v>377</v>
      </c>
      <c r="U183" s="807"/>
      <c r="V183" s="415">
        <v>325</v>
      </c>
      <c r="W183" s="819" t="s">
        <v>12</v>
      </c>
      <c r="X183" s="415">
        <v>368.88499999999999</v>
      </c>
      <c r="Y183" s="807"/>
      <c r="Z183" s="415">
        <v>351.00400000000002</v>
      </c>
      <c r="AA183" s="819" t="s">
        <v>12</v>
      </c>
      <c r="AB183" s="415">
        <v>409</v>
      </c>
      <c r="AC183" s="830" t="s">
        <v>12</v>
      </c>
      <c r="AD183" s="427"/>
      <c r="AE183" s="427"/>
      <c r="AF183" s="415"/>
      <c r="AG183" s="256">
        <v>12</v>
      </c>
      <c r="AH183" s="243">
        <v>4</v>
      </c>
      <c r="AI183" s="243">
        <v>5</v>
      </c>
      <c r="AJ183" s="366"/>
      <c r="AK183" s="4"/>
    </row>
    <row r="184" spans="1:37" ht="15" thickBot="1" x14ac:dyDescent="0.4">
      <c r="A184" s="270"/>
      <c r="B184" s="265"/>
      <c r="C184" s="831"/>
      <c r="D184" s="402"/>
      <c r="E184" s="831"/>
      <c r="F184" s="402"/>
      <c r="G184" s="859"/>
      <c r="H184" s="402"/>
      <c r="I184" s="860"/>
      <c r="J184" s="427"/>
      <c r="K184" s="840"/>
      <c r="L184" s="402"/>
      <c r="M184" s="831"/>
      <c r="N184" s="402"/>
      <c r="O184" s="859"/>
      <c r="P184" s="427"/>
      <c r="Q184" s="859"/>
      <c r="R184" s="402"/>
      <c r="S184" s="859"/>
      <c r="T184" s="402"/>
      <c r="U184" s="860"/>
      <c r="V184" s="402"/>
      <c r="W184" s="859"/>
      <c r="X184" s="402"/>
      <c r="Y184" s="860"/>
      <c r="Z184" s="402"/>
      <c r="AA184" s="859"/>
      <c r="AB184" s="402"/>
      <c r="AC184" s="831"/>
      <c r="AD184" s="427"/>
      <c r="AE184" s="427"/>
      <c r="AF184" s="402"/>
      <c r="AG184" s="257"/>
      <c r="AH184" s="464"/>
      <c r="AI184" s="464"/>
      <c r="AJ184" s="367"/>
      <c r="AK184" s="4"/>
    </row>
    <row r="185" spans="1:37" ht="6" customHeight="1" x14ac:dyDescent="0.35">
      <c r="A185" s="270"/>
      <c r="B185" s="265"/>
      <c r="C185" s="245">
        <v>0</v>
      </c>
      <c r="D185" s="401"/>
      <c r="E185" s="245" t="s">
        <v>12</v>
      </c>
      <c r="F185" s="401"/>
      <c r="G185" s="245" t="s">
        <v>12</v>
      </c>
      <c r="H185" s="401"/>
      <c r="I185" s="245">
        <v>0</v>
      </c>
      <c r="J185" s="401"/>
      <c r="K185" s="245">
        <v>0</v>
      </c>
      <c r="L185" s="401"/>
      <c r="M185" s="245">
        <v>0</v>
      </c>
      <c r="N185" s="401"/>
      <c r="O185" s="245">
        <v>0</v>
      </c>
      <c r="P185" s="427"/>
      <c r="Q185" s="245">
        <v>0</v>
      </c>
      <c r="R185" s="401"/>
      <c r="S185" s="245">
        <v>0</v>
      </c>
      <c r="T185" s="401"/>
      <c r="U185" s="513"/>
      <c r="V185" s="401"/>
      <c r="W185" s="245">
        <v>0</v>
      </c>
      <c r="X185" s="401"/>
      <c r="Y185" s="245">
        <v>0</v>
      </c>
      <c r="Z185" s="401"/>
      <c r="AA185" s="245" t="s">
        <v>12</v>
      </c>
      <c r="AB185" s="419"/>
      <c r="AC185" s="245" t="s">
        <v>12</v>
      </c>
      <c r="AD185" s="427"/>
      <c r="AE185" s="427"/>
      <c r="AF185" s="401"/>
      <c r="AG185" s="368"/>
      <c r="AH185" s="464"/>
      <c r="AI185" s="464"/>
      <c r="AJ185" s="369"/>
      <c r="AK185" s="4"/>
    </row>
    <row r="186" spans="1:37" x14ac:dyDescent="0.35">
      <c r="A186" s="270"/>
      <c r="B186" s="265"/>
      <c r="C186" s="412" t="s">
        <v>63</v>
      </c>
      <c r="D186" s="402"/>
      <c r="E186" s="412" t="s">
        <v>65</v>
      </c>
      <c r="F186" s="402"/>
      <c r="G186" s="412" t="s">
        <v>68</v>
      </c>
      <c r="H186" s="402"/>
      <c r="I186" s="412" t="s">
        <v>79</v>
      </c>
      <c r="J186" s="402"/>
      <c r="K186" s="412" t="s">
        <v>170</v>
      </c>
      <c r="L186" s="402"/>
      <c r="M186" s="412" t="s">
        <v>703</v>
      </c>
      <c r="N186" s="402"/>
      <c r="O186" s="412" t="s">
        <v>68</v>
      </c>
      <c r="P186" s="412"/>
      <c r="Q186" s="421" t="s">
        <v>79</v>
      </c>
      <c r="R186" s="402"/>
      <c r="S186" s="412" t="s">
        <v>79</v>
      </c>
      <c r="T186" s="402"/>
      <c r="U186" s="412" t="s">
        <v>77</v>
      </c>
      <c r="V186" s="402"/>
      <c r="W186" s="412" t="s">
        <v>65</v>
      </c>
      <c r="X186" s="402"/>
      <c r="Y186" s="412" t="s">
        <v>150</v>
      </c>
      <c r="Z186" s="402"/>
      <c r="AA186" s="412" t="s">
        <v>65</v>
      </c>
      <c r="AB186" s="402"/>
      <c r="AC186" s="412" t="s">
        <v>77</v>
      </c>
      <c r="AD186" s="412"/>
      <c r="AE186" s="412"/>
      <c r="AF186" s="402"/>
      <c r="AG186" s="364"/>
      <c r="AH186" s="464"/>
      <c r="AI186" s="464"/>
      <c r="AJ186" s="369"/>
      <c r="AK186" s="4"/>
    </row>
    <row r="187" spans="1:37" s="258" customFormat="1" ht="12.75" customHeight="1" x14ac:dyDescent="0.35">
      <c r="A187" s="272"/>
      <c r="B187" s="272"/>
      <c r="C187" s="430" t="s">
        <v>101</v>
      </c>
      <c r="E187" s="430" t="s">
        <v>101</v>
      </c>
      <c r="F187" s="465"/>
      <c r="G187" s="430" t="s">
        <v>74</v>
      </c>
      <c r="H187" s="465"/>
      <c r="I187" s="430"/>
      <c r="J187" s="465"/>
      <c r="L187" s="465"/>
      <c r="M187" s="465"/>
      <c r="N187" s="465"/>
      <c r="O187" s="430" t="s">
        <v>74</v>
      </c>
      <c r="P187" s="430"/>
      <c r="Q187" s="431" t="s">
        <v>74</v>
      </c>
      <c r="R187" s="429"/>
      <c r="S187" s="430" t="s">
        <v>74</v>
      </c>
      <c r="T187" s="429"/>
      <c r="U187" s="429"/>
      <c r="V187" s="430"/>
      <c r="W187" s="430" t="s">
        <v>101</v>
      </c>
      <c r="X187" s="429"/>
      <c r="Y187" s="430"/>
      <c r="Z187" s="429"/>
      <c r="AA187" s="430" t="s">
        <v>101</v>
      </c>
      <c r="AC187" s="430" t="s">
        <v>101</v>
      </c>
      <c r="AD187" s="430"/>
      <c r="AE187" s="430"/>
      <c r="AG187" s="281"/>
      <c r="AH187" s="443"/>
      <c r="AI187" s="443"/>
      <c r="AJ187" s="282"/>
      <c r="AK187" s="10"/>
    </row>
    <row r="188" spans="1:37" ht="15" thickBot="1" x14ac:dyDescent="0.4">
      <c r="A188" s="265"/>
      <c r="B188" s="265"/>
      <c r="C188" s="401"/>
      <c r="D188" s="402"/>
      <c r="E188" s="401"/>
      <c r="F188" s="402"/>
      <c r="G188" s="401"/>
      <c r="H188" s="412"/>
      <c r="I188" s="401"/>
      <c r="J188" s="402"/>
      <c r="K188" s="9"/>
      <c r="L188" s="9"/>
      <c r="M188" s="9"/>
      <c r="N188" s="9"/>
      <c r="O188" s="10"/>
      <c r="P188" s="9"/>
      <c r="Q188" s="456"/>
      <c r="R188" s="9"/>
      <c r="S188" s="10"/>
      <c r="T188" s="403"/>
      <c r="U188" s="466"/>
      <c r="V188" s="403"/>
      <c r="W188" s="9"/>
      <c r="X188" s="402"/>
      <c r="Y188" s="401"/>
      <c r="Z188" s="402"/>
      <c r="AA188" s="442"/>
      <c r="AB188" s="402"/>
      <c r="AC188" s="442"/>
      <c r="AD188" s="442"/>
      <c r="AE188" s="442"/>
      <c r="AF188" s="402"/>
      <c r="AG188" s="257"/>
      <c r="AH188" s="428"/>
      <c r="AI188" s="428"/>
      <c r="AJ188" s="267"/>
      <c r="AK188" s="4"/>
    </row>
    <row r="189" spans="1:37" ht="15" thickBot="1" x14ac:dyDescent="0.4">
      <c r="A189" s="249"/>
      <c r="B189" s="823" t="s">
        <v>625</v>
      </c>
      <c r="C189" s="824"/>
      <c r="D189" s="824"/>
      <c r="E189" s="824"/>
      <c r="F189" s="824"/>
      <c r="G189" s="824"/>
      <c r="H189" s="824"/>
      <c r="I189" s="824"/>
      <c r="J189" s="824"/>
      <c r="K189" s="824"/>
      <c r="L189" s="824"/>
      <c r="M189" s="824"/>
      <c r="N189" s="824"/>
      <c r="O189" s="824"/>
      <c r="P189" s="824"/>
      <c r="Q189" s="824"/>
      <c r="R189" s="824"/>
      <c r="S189" s="824"/>
      <c r="T189" s="824"/>
      <c r="U189" s="824"/>
      <c r="V189" s="824"/>
      <c r="W189" s="824"/>
      <c r="X189" s="824"/>
      <c r="Y189" s="824"/>
      <c r="Z189" s="824"/>
      <c r="AA189" s="824"/>
      <c r="AB189" s="824"/>
      <c r="AC189" s="825"/>
      <c r="AD189" s="283"/>
      <c r="AE189" s="283"/>
      <c r="AF189" s="250"/>
      <c r="AG189" s="275"/>
      <c r="AH189" s="276"/>
      <c r="AI189" s="276"/>
      <c r="AJ189" s="284"/>
      <c r="AK189" s="4"/>
    </row>
    <row r="190" spans="1:37" ht="15" thickBot="1" x14ac:dyDescent="0.4">
      <c r="A190" s="278"/>
      <c r="B190" s="278"/>
      <c r="C190" s="260"/>
      <c r="D190" s="259"/>
      <c r="E190" s="260"/>
      <c r="F190" s="259"/>
      <c r="G190" s="260"/>
      <c r="H190" s="261"/>
      <c r="I190" s="260"/>
      <c r="J190" s="259"/>
      <c r="K190" s="306"/>
      <c r="L190" s="306"/>
      <c r="M190" s="306"/>
      <c r="N190" s="306"/>
      <c r="O190" s="300"/>
      <c r="P190" s="300"/>
      <c r="Q190" s="370"/>
      <c r="R190" s="306"/>
      <c r="S190" s="371"/>
      <c r="T190" s="371"/>
      <c r="U190" s="861" t="s">
        <v>653</v>
      </c>
      <c r="V190" s="862"/>
      <c r="W190" s="863"/>
      <c r="X190" s="259"/>
      <c r="Y190" s="864" t="s">
        <v>682</v>
      </c>
      <c r="Z190" s="865"/>
      <c r="AA190" s="866"/>
      <c r="AB190" s="259"/>
      <c r="AC190" s="260"/>
      <c r="AD190" s="260"/>
      <c r="AE190" s="260"/>
      <c r="AF190" s="259"/>
      <c r="AG190" s="262"/>
      <c r="AH190" s="263"/>
      <c r="AI190" s="263"/>
      <c r="AJ190" s="264"/>
      <c r="AK190" s="4"/>
    </row>
    <row r="191" spans="1:37" x14ac:dyDescent="0.35">
      <c r="A191" s="265"/>
      <c r="B191" s="265"/>
      <c r="C191" s="412" t="s">
        <v>192</v>
      </c>
      <c r="D191" s="412"/>
      <c r="E191" s="412" t="s">
        <v>188</v>
      </c>
      <c r="F191" s="412"/>
      <c r="G191" s="412" t="s">
        <v>189</v>
      </c>
      <c r="H191" s="412"/>
      <c r="I191" s="412" t="s">
        <v>243</v>
      </c>
      <c r="J191" s="412"/>
      <c r="K191" s="412" t="s">
        <v>217</v>
      </c>
      <c r="L191" s="412"/>
      <c r="M191" s="412" t="s">
        <v>704</v>
      </c>
      <c r="N191" s="412"/>
      <c r="O191" s="412" t="s">
        <v>219</v>
      </c>
      <c r="P191" s="412"/>
      <c r="Q191" s="421" t="s">
        <v>233</v>
      </c>
      <c r="R191" s="412"/>
      <c r="S191" s="412" t="s">
        <v>705</v>
      </c>
      <c r="T191" s="412"/>
      <c r="U191" s="316" t="s">
        <v>706</v>
      </c>
      <c r="V191" s="412"/>
      <c r="W191" s="317" t="s">
        <v>707</v>
      </c>
      <c r="X191" s="412"/>
      <c r="Y191" s="316" t="s">
        <v>708</v>
      </c>
      <c r="Z191" s="412"/>
      <c r="AA191" s="317" t="s">
        <v>709</v>
      </c>
      <c r="AB191" s="412"/>
      <c r="AC191" s="412" t="s">
        <v>483</v>
      </c>
      <c r="AD191" s="412"/>
      <c r="AE191" s="412"/>
      <c r="AF191" s="402"/>
      <c r="AG191" s="266"/>
      <c r="AH191" s="436"/>
      <c r="AI191" s="436"/>
      <c r="AJ191" s="267"/>
      <c r="AK191" s="4"/>
    </row>
    <row r="192" spans="1:37" x14ac:dyDescent="0.35">
      <c r="A192" s="268"/>
      <c r="B192" s="270"/>
      <c r="C192" s="401">
        <v>0</v>
      </c>
      <c r="D192" s="401"/>
      <c r="E192" s="401">
        <v>0</v>
      </c>
      <c r="F192" s="401"/>
      <c r="G192" s="401">
        <v>0</v>
      </c>
      <c r="H192" s="401"/>
      <c r="I192" s="401">
        <v>0</v>
      </c>
      <c r="J192" s="401"/>
      <c r="K192" s="401">
        <v>0</v>
      </c>
      <c r="L192" s="401"/>
      <c r="M192" s="401">
        <v>0</v>
      </c>
      <c r="N192" s="401"/>
      <c r="O192" s="401">
        <v>0</v>
      </c>
      <c r="P192" s="401"/>
      <c r="Q192" s="423">
        <v>0</v>
      </c>
      <c r="R192" s="401"/>
      <c r="S192" s="401">
        <v>0</v>
      </c>
      <c r="T192" s="401"/>
      <c r="U192" s="270">
        <v>0</v>
      </c>
      <c r="V192" s="401"/>
      <c r="W192" s="318">
        <v>0</v>
      </c>
      <c r="X192" s="401"/>
      <c r="Y192" s="270">
        <v>0</v>
      </c>
      <c r="Z192" s="401"/>
      <c r="AA192" s="318">
        <v>0</v>
      </c>
      <c r="AB192" s="401"/>
      <c r="AC192" s="401">
        <v>0</v>
      </c>
      <c r="AD192" s="401"/>
      <c r="AE192" s="401"/>
      <c r="AF192" s="402"/>
      <c r="AG192" s="269"/>
      <c r="AH192" s="437"/>
      <c r="AI192" s="438"/>
      <c r="AJ192" s="267"/>
      <c r="AK192" s="4"/>
    </row>
    <row r="193" spans="1:37" s="255" customFormat="1" ht="15" thickBot="1" x14ac:dyDescent="0.4">
      <c r="A193" s="301">
        <v>207</v>
      </c>
      <c r="B193" s="301"/>
      <c r="C193" s="255">
        <v>208</v>
      </c>
      <c r="E193" s="255">
        <v>209</v>
      </c>
      <c r="G193" s="255">
        <v>210</v>
      </c>
      <c r="I193" s="255">
        <v>211</v>
      </c>
      <c r="K193" s="255">
        <v>212</v>
      </c>
      <c r="M193" s="255">
        <v>213</v>
      </c>
      <c r="O193" s="401" t="s">
        <v>789</v>
      </c>
      <c r="Q193" s="446">
        <v>215</v>
      </c>
      <c r="S193" s="255">
        <v>216</v>
      </c>
      <c r="U193" s="301">
        <v>217</v>
      </c>
      <c r="W193" s="319">
        <v>218</v>
      </c>
      <c r="Y193" s="301">
        <v>219</v>
      </c>
      <c r="AA193" s="319">
        <v>220</v>
      </c>
      <c r="AC193" s="255">
        <v>221</v>
      </c>
      <c r="AG193" s="302"/>
      <c r="AH193" s="447"/>
      <c r="AI193" s="448"/>
      <c r="AJ193" s="303"/>
      <c r="AK193" s="279"/>
    </row>
    <row r="194" spans="1:37" ht="15" thickBot="1" x14ac:dyDescent="0.4">
      <c r="A194" s="270"/>
      <c r="B194" s="360">
        <v>405</v>
      </c>
      <c r="C194" s="830" t="s">
        <v>12</v>
      </c>
      <c r="D194" s="415">
        <v>376</v>
      </c>
      <c r="E194" s="830" t="s">
        <v>12</v>
      </c>
      <c r="F194" s="415">
        <v>439</v>
      </c>
      <c r="G194" s="830" t="s">
        <v>12</v>
      </c>
      <c r="H194" s="415">
        <v>326.84500000000003</v>
      </c>
      <c r="I194" s="828"/>
      <c r="J194" s="415">
        <v>382.99900000000002</v>
      </c>
      <c r="K194" s="830" t="s">
        <v>12</v>
      </c>
      <c r="L194" s="415">
        <v>416</v>
      </c>
      <c r="M194" s="819" t="s">
        <v>15</v>
      </c>
      <c r="N194" s="415">
        <v>410</v>
      </c>
      <c r="O194" s="830" t="s">
        <v>12</v>
      </c>
      <c r="P194" s="415">
        <v>336</v>
      </c>
      <c r="Q194" s="830" t="s">
        <v>12</v>
      </c>
      <c r="R194" s="415">
        <v>353</v>
      </c>
      <c r="S194" s="830"/>
      <c r="T194" s="415">
        <v>372</v>
      </c>
      <c r="U194" s="830" t="s">
        <v>223</v>
      </c>
      <c r="V194" s="415">
        <v>396.12799999999999</v>
      </c>
      <c r="W194" s="830" t="s">
        <v>710</v>
      </c>
      <c r="X194" s="415">
        <v>360.99799999999999</v>
      </c>
      <c r="Y194" s="830" t="s">
        <v>223</v>
      </c>
      <c r="Z194" s="415">
        <v>466</v>
      </c>
      <c r="AA194" s="830" t="s">
        <v>223</v>
      </c>
      <c r="AB194" s="415">
        <v>366</v>
      </c>
      <c r="AC194" s="828"/>
      <c r="AD194" s="467"/>
      <c r="AE194" s="467"/>
      <c r="AF194" s="402"/>
      <c r="AG194" s="256">
        <v>8</v>
      </c>
      <c r="AH194" s="243">
        <v>4</v>
      </c>
      <c r="AI194" s="243">
        <v>7</v>
      </c>
      <c r="AJ194" s="244"/>
      <c r="AK194" s="4"/>
    </row>
    <row r="195" spans="1:37" ht="15" thickBot="1" x14ac:dyDescent="0.4">
      <c r="A195" s="270"/>
      <c r="B195" s="265"/>
      <c r="C195" s="831"/>
      <c r="D195" s="402"/>
      <c r="E195" s="831"/>
      <c r="F195" s="402"/>
      <c r="G195" s="831"/>
      <c r="H195" s="402"/>
      <c r="I195" s="829"/>
      <c r="J195" s="402"/>
      <c r="K195" s="831"/>
      <c r="L195" s="402"/>
      <c r="M195" s="859"/>
      <c r="N195" s="402"/>
      <c r="O195" s="831"/>
      <c r="P195" s="427"/>
      <c r="Q195" s="831"/>
      <c r="R195" s="402"/>
      <c r="S195" s="831"/>
      <c r="T195" s="402"/>
      <c r="U195" s="831"/>
      <c r="V195" s="402"/>
      <c r="W195" s="831"/>
      <c r="X195" s="402"/>
      <c r="Y195" s="831"/>
      <c r="Z195" s="402"/>
      <c r="AA195" s="831"/>
      <c r="AB195" s="402"/>
      <c r="AC195" s="829"/>
      <c r="AD195" s="467"/>
      <c r="AE195" s="467"/>
      <c r="AF195" s="402"/>
      <c r="AG195" s="257"/>
      <c r="AH195" s="428"/>
      <c r="AI195" s="428"/>
      <c r="AJ195" s="267"/>
      <c r="AK195" s="4"/>
    </row>
    <row r="196" spans="1:37" ht="6" customHeight="1" x14ac:dyDescent="0.35">
      <c r="A196" s="270"/>
      <c r="B196" s="265"/>
      <c r="C196" s="245" t="s">
        <v>12</v>
      </c>
      <c r="D196" s="401"/>
      <c r="E196" s="245" t="s">
        <v>12</v>
      </c>
      <c r="F196" s="401"/>
      <c r="G196" s="245" t="s">
        <v>12</v>
      </c>
      <c r="H196" s="401"/>
      <c r="I196" s="245">
        <v>0</v>
      </c>
      <c r="J196" s="401"/>
      <c r="K196" s="513"/>
      <c r="L196" s="401"/>
      <c r="M196" s="245">
        <v>0</v>
      </c>
      <c r="N196" s="401"/>
      <c r="O196" s="245" t="s">
        <v>12</v>
      </c>
      <c r="P196" s="427"/>
      <c r="Q196" s="513"/>
      <c r="R196" s="401"/>
      <c r="S196" s="245">
        <v>0</v>
      </c>
      <c r="T196" s="401"/>
      <c r="U196" s="321">
        <v>0</v>
      </c>
      <c r="V196" s="401"/>
      <c r="W196" s="322">
        <v>0</v>
      </c>
      <c r="X196" s="401"/>
      <c r="Y196" s="321">
        <v>0</v>
      </c>
      <c r="Z196" s="401"/>
      <c r="AA196" s="322">
        <v>0</v>
      </c>
      <c r="AB196" s="419"/>
      <c r="AC196" s="513"/>
      <c r="AD196" s="467"/>
      <c r="AE196" s="467"/>
      <c r="AF196" s="402"/>
      <c r="AG196" s="257"/>
      <c r="AH196" s="428"/>
      <c r="AI196" s="428"/>
      <c r="AJ196" s="267"/>
      <c r="AK196" s="4"/>
    </row>
    <row r="197" spans="1:37" ht="15" thickBot="1" x14ac:dyDescent="0.4">
      <c r="A197" s="301"/>
      <c r="B197" s="457"/>
      <c r="C197" s="412" t="s">
        <v>65</v>
      </c>
      <c r="D197" s="402"/>
      <c r="E197" s="412" t="s">
        <v>65</v>
      </c>
      <c r="F197" s="402"/>
      <c r="G197" s="412" t="s">
        <v>77</v>
      </c>
      <c r="H197" s="402"/>
      <c r="I197" s="412" t="s">
        <v>132</v>
      </c>
      <c r="J197" s="402"/>
      <c r="K197" s="412" t="s">
        <v>63</v>
      </c>
      <c r="L197" s="402"/>
      <c r="M197" s="412" t="s">
        <v>77</v>
      </c>
      <c r="N197" s="402"/>
      <c r="O197" s="412" t="s">
        <v>65</v>
      </c>
      <c r="P197" s="412"/>
      <c r="Q197" s="421" t="s">
        <v>79</v>
      </c>
      <c r="R197" s="402"/>
      <c r="S197" s="412" t="s">
        <v>65</v>
      </c>
      <c r="T197" s="402"/>
      <c r="U197" s="323" t="s">
        <v>65</v>
      </c>
      <c r="V197" s="250"/>
      <c r="W197" s="324" t="s">
        <v>703</v>
      </c>
      <c r="X197" s="402"/>
      <c r="Y197" s="345" t="s">
        <v>696</v>
      </c>
      <c r="Z197" s="250"/>
      <c r="AA197" s="324" t="s">
        <v>63</v>
      </c>
      <c r="AB197" s="402"/>
      <c r="AC197" s="412" t="s">
        <v>65</v>
      </c>
      <c r="AD197" s="468"/>
      <c r="AE197" s="468"/>
      <c r="AG197" s="281"/>
      <c r="AH197" s="443"/>
      <c r="AI197" s="443"/>
      <c r="AJ197" s="303"/>
      <c r="AK197" s="4"/>
    </row>
    <row r="198" spans="1:37" s="258" customFormat="1" x14ac:dyDescent="0.35">
      <c r="A198" s="272"/>
      <c r="B198" s="272"/>
      <c r="C198" s="430" t="s">
        <v>74</v>
      </c>
      <c r="E198" s="430" t="s">
        <v>74</v>
      </c>
      <c r="G198" s="430" t="s">
        <v>74</v>
      </c>
      <c r="I198" s="430">
        <v>0</v>
      </c>
      <c r="K198" s="430" t="s">
        <v>74</v>
      </c>
      <c r="M198" s="430"/>
      <c r="O198" s="430" t="s">
        <v>74</v>
      </c>
      <c r="P198" s="430"/>
      <c r="Q198" s="431" t="s">
        <v>74</v>
      </c>
      <c r="S198" s="430"/>
      <c r="U198" s="430"/>
      <c r="W198" s="430" t="s">
        <v>631</v>
      </c>
      <c r="Y198" s="430"/>
      <c r="AA198" s="430"/>
      <c r="AC198" s="430"/>
      <c r="AD198" s="430"/>
      <c r="AE198" s="430"/>
      <c r="AG198" s="281"/>
      <c r="AH198" s="443"/>
      <c r="AI198" s="443"/>
      <c r="AJ198" s="282"/>
      <c r="AK198" s="10"/>
    </row>
    <row r="199" spans="1:37" s="258" customFormat="1" ht="15" thickBot="1" x14ac:dyDescent="0.4">
      <c r="A199" s="272"/>
      <c r="B199" s="272"/>
      <c r="C199" s="430"/>
      <c r="E199" s="430"/>
      <c r="G199" s="430"/>
      <c r="I199" s="430"/>
      <c r="K199" s="430"/>
      <c r="M199" s="430"/>
      <c r="O199" s="430"/>
      <c r="P199" s="430"/>
      <c r="Q199" s="431"/>
      <c r="S199" s="430"/>
      <c r="U199" s="430"/>
      <c r="W199" s="430"/>
      <c r="Y199" s="430"/>
      <c r="AA199" s="430"/>
      <c r="AC199" s="430"/>
      <c r="AD199" s="430"/>
      <c r="AE199" s="430"/>
      <c r="AG199" s="281"/>
      <c r="AH199" s="443"/>
      <c r="AI199" s="443"/>
      <c r="AJ199" s="282"/>
      <c r="AK199" s="10"/>
    </row>
    <row r="200" spans="1:37" ht="15" thickBot="1" x14ac:dyDescent="0.4">
      <c r="A200" s="249"/>
      <c r="B200" s="823" t="s">
        <v>625</v>
      </c>
      <c r="C200" s="824"/>
      <c r="D200" s="824"/>
      <c r="E200" s="824"/>
      <c r="F200" s="824"/>
      <c r="G200" s="824"/>
      <c r="H200" s="824"/>
      <c r="I200" s="824"/>
      <c r="J200" s="824"/>
      <c r="K200" s="824"/>
      <c r="L200" s="824"/>
      <c r="M200" s="824"/>
      <c r="N200" s="824"/>
      <c r="O200" s="824"/>
      <c r="P200" s="824"/>
      <c r="Q200" s="824"/>
      <c r="R200" s="824"/>
      <c r="S200" s="824"/>
      <c r="T200" s="824"/>
      <c r="U200" s="824"/>
      <c r="V200" s="824"/>
      <c r="W200" s="824"/>
      <c r="X200" s="825"/>
      <c r="Y200" s="857" t="s">
        <v>688</v>
      </c>
      <c r="Z200" s="853"/>
      <c r="AA200" s="853"/>
      <c r="AB200" s="853"/>
      <c r="AC200" s="854"/>
      <c r="AD200" s="372"/>
      <c r="AE200" s="372"/>
      <c r="AF200" s="250"/>
      <c r="AG200" s="275"/>
      <c r="AH200" s="276"/>
      <c r="AI200" s="276"/>
      <c r="AJ200" s="284"/>
      <c r="AK200" s="4"/>
    </row>
    <row r="201" spans="1:37" x14ac:dyDescent="0.35">
      <c r="A201" s="278"/>
      <c r="B201" s="278"/>
      <c r="C201" s="261" t="s">
        <v>474</v>
      </c>
      <c r="D201" s="261"/>
      <c r="E201" s="261" t="s">
        <v>248</v>
      </c>
      <c r="F201" s="261"/>
      <c r="G201" s="261" t="s">
        <v>359</v>
      </c>
      <c r="H201" s="261"/>
      <c r="I201" s="261" t="s">
        <v>470</v>
      </c>
      <c r="J201" s="261"/>
      <c r="K201" s="261" t="s">
        <v>246</v>
      </c>
      <c r="L201" s="261"/>
      <c r="M201" s="261" t="s">
        <v>251</v>
      </c>
      <c r="N201" s="261"/>
      <c r="O201" s="261" t="s">
        <v>265</v>
      </c>
      <c r="P201" s="261"/>
      <c r="Q201" s="285" t="s">
        <v>253</v>
      </c>
      <c r="R201" s="261"/>
      <c r="S201" s="261" t="s">
        <v>254</v>
      </c>
      <c r="T201" s="261"/>
      <c r="U201" s="261" t="s">
        <v>268</v>
      </c>
      <c r="V201" s="261"/>
      <c r="W201" s="261" t="s">
        <v>269</v>
      </c>
      <c r="X201" s="261"/>
      <c r="Y201" s="261" t="s">
        <v>400</v>
      </c>
      <c r="Z201" s="261"/>
      <c r="AA201" s="261" t="s">
        <v>368</v>
      </c>
      <c r="AB201" s="261"/>
      <c r="AC201" s="261" t="s">
        <v>28</v>
      </c>
      <c r="AD201" s="373"/>
      <c r="AE201" s="373"/>
      <c r="AF201" s="259"/>
      <c r="AG201" s="286"/>
      <c r="AH201" s="287"/>
      <c r="AI201" s="287"/>
      <c r="AJ201" s="264"/>
      <c r="AK201" s="4"/>
    </row>
    <row r="202" spans="1:37" x14ac:dyDescent="0.35">
      <c r="A202" s="268"/>
      <c r="B202" s="270"/>
      <c r="C202" s="401">
        <v>0</v>
      </c>
      <c r="D202" s="401"/>
      <c r="E202" s="401">
        <v>0</v>
      </c>
      <c r="F202" s="401"/>
      <c r="G202" s="401">
        <v>0</v>
      </c>
      <c r="H202" s="401"/>
      <c r="I202" s="401">
        <v>0</v>
      </c>
      <c r="J202" s="401"/>
      <c r="K202" s="401">
        <v>0</v>
      </c>
      <c r="L202" s="401"/>
      <c r="M202" s="401">
        <v>0</v>
      </c>
      <c r="N202" s="401"/>
      <c r="O202" s="401">
        <v>0</v>
      </c>
      <c r="P202" s="401"/>
      <c r="Q202" s="423">
        <v>0</v>
      </c>
      <c r="R202" s="401"/>
      <c r="S202" s="401">
        <v>0</v>
      </c>
      <c r="T202" s="401"/>
      <c r="U202" s="401">
        <v>0</v>
      </c>
      <c r="V202" s="401"/>
      <c r="W202" s="401">
        <v>0</v>
      </c>
      <c r="X202" s="401"/>
      <c r="Y202" s="401">
        <v>0</v>
      </c>
      <c r="Z202" s="401"/>
      <c r="AA202" s="401">
        <v>0</v>
      </c>
      <c r="AB202" s="401"/>
      <c r="AC202" s="401">
        <v>0</v>
      </c>
      <c r="AD202" s="255"/>
      <c r="AE202" s="255"/>
      <c r="AF202" s="402"/>
      <c r="AG202" s="269"/>
      <c r="AH202" s="437"/>
      <c r="AI202" s="438"/>
      <c r="AJ202" s="267"/>
      <c r="AK202" s="4"/>
    </row>
    <row r="203" spans="1:37" s="255" customFormat="1" ht="15" thickBot="1" x14ac:dyDescent="0.4">
      <c r="A203" s="270">
        <v>221</v>
      </c>
      <c r="B203" s="270"/>
      <c r="C203" s="401">
        <v>222</v>
      </c>
      <c r="D203" s="401"/>
      <c r="E203" s="401">
        <v>223</v>
      </c>
      <c r="F203" s="401"/>
      <c r="G203" s="401">
        <v>224</v>
      </c>
      <c r="H203" s="401"/>
      <c r="I203" s="401">
        <v>225</v>
      </c>
      <c r="J203" s="401"/>
      <c r="K203" s="401">
        <v>226</v>
      </c>
      <c r="L203" s="401"/>
      <c r="M203" s="401">
        <v>227</v>
      </c>
      <c r="N203" s="401"/>
      <c r="O203" s="401">
        <v>228</v>
      </c>
      <c r="P203" s="401"/>
      <c r="Q203" s="423">
        <v>229</v>
      </c>
      <c r="R203" s="401"/>
      <c r="S203" s="401">
        <v>230</v>
      </c>
      <c r="T203" s="401"/>
      <c r="U203" s="401">
        <v>231</v>
      </c>
      <c r="V203" s="401"/>
      <c r="W203" s="401">
        <v>232</v>
      </c>
      <c r="X203" s="401"/>
      <c r="Y203" s="401">
        <v>233</v>
      </c>
      <c r="Z203" s="401"/>
      <c r="AA203" s="401">
        <v>234</v>
      </c>
      <c r="AB203" s="401"/>
      <c r="AC203" s="401">
        <v>235</v>
      </c>
      <c r="AF203" s="401"/>
      <c r="AG203" s="269"/>
      <c r="AH203" s="437"/>
      <c r="AI203" s="439"/>
      <c r="AJ203" s="267"/>
      <c r="AK203" s="279"/>
    </row>
    <row r="204" spans="1:37" ht="15" thickBot="1" x14ac:dyDescent="0.4">
      <c r="A204" s="270"/>
      <c r="B204" s="360">
        <v>375</v>
      </c>
      <c r="C204" s="828"/>
      <c r="D204" s="415">
        <v>374.76100000000002</v>
      </c>
      <c r="E204" s="830" t="s">
        <v>12</v>
      </c>
      <c r="F204" s="415">
        <v>390.99900000000002</v>
      </c>
      <c r="G204" s="828"/>
      <c r="H204" s="415">
        <v>397</v>
      </c>
      <c r="I204" s="828"/>
      <c r="J204" s="415">
        <v>336</v>
      </c>
      <c r="K204" s="851" t="s">
        <v>12</v>
      </c>
      <c r="L204" s="415">
        <v>383.41899999999998</v>
      </c>
      <c r="M204" s="830" t="s">
        <v>12</v>
      </c>
      <c r="N204" s="415">
        <v>323.00099999999998</v>
      </c>
      <c r="O204" s="830" t="s">
        <v>12</v>
      </c>
      <c r="P204" s="415">
        <v>335</v>
      </c>
      <c r="Q204" s="830" t="s">
        <v>12</v>
      </c>
      <c r="R204" s="415">
        <v>337</v>
      </c>
      <c r="S204" s="830" t="s">
        <v>12</v>
      </c>
      <c r="T204" s="415">
        <v>339</v>
      </c>
      <c r="U204" s="828"/>
      <c r="V204" s="415">
        <v>351</v>
      </c>
      <c r="W204" s="828"/>
      <c r="X204" s="415">
        <v>377.05099999999999</v>
      </c>
      <c r="Y204" s="828"/>
      <c r="Z204" s="415">
        <v>413.99900000000002</v>
      </c>
      <c r="AA204" s="828"/>
      <c r="AB204" s="415">
        <v>418.00400000000002</v>
      </c>
      <c r="AC204" s="830" t="s">
        <v>12</v>
      </c>
      <c r="AD204" s="467"/>
      <c r="AE204" s="467"/>
      <c r="AF204" s="402"/>
      <c r="AG204" s="256">
        <v>14</v>
      </c>
      <c r="AH204" s="243">
        <v>3</v>
      </c>
      <c r="AI204" s="243">
        <v>12</v>
      </c>
      <c r="AJ204" s="244"/>
      <c r="AK204" s="4"/>
    </row>
    <row r="205" spans="1:37" ht="15" thickBot="1" x14ac:dyDescent="0.4">
      <c r="A205" s="270"/>
      <c r="B205" s="265"/>
      <c r="C205" s="829"/>
      <c r="D205" s="402"/>
      <c r="E205" s="837"/>
      <c r="F205" s="402"/>
      <c r="G205" s="829"/>
      <c r="H205" s="402"/>
      <c r="I205" s="838"/>
      <c r="J205" s="402"/>
      <c r="K205" s="867"/>
      <c r="L205" s="402"/>
      <c r="M205" s="837"/>
      <c r="N205" s="402"/>
      <c r="O205" s="837"/>
      <c r="P205" s="427"/>
      <c r="Q205" s="837"/>
      <c r="R205" s="402"/>
      <c r="S205" s="837"/>
      <c r="T205" s="402"/>
      <c r="U205" s="838"/>
      <c r="V205" s="402"/>
      <c r="W205" s="838"/>
      <c r="X205" s="402"/>
      <c r="Y205" s="838"/>
      <c r="Z205" s="402"/>
      <c r="AA205" s="838"/>
      <c r="AB205" s="402"/>
      <c r="AC205" s="837"/>
      <c r="AD205" s="467"/>
      <c r="AE205" s="467"/>
      <c r="AF205" s="402"/>
      <c r="AG205" s="257"/>
      <c r="AH205" s="428"/>
      <c r="AI205" s="428"/>
      <c r="AJ205" s="267"/>
      <c r="AK205" s="4"/>
    </row>
    <row r="206" spans="1:37" ht="6" customHeight="1" x14ac:dyDescent="0.35">
      <c r="A206" s="270"/>
      <c r="B206" s="265"/>
      <c r="C206" s="513"/>
      <c r="D206" s="401"/>
      <c r="E206" s="245" t="s">
        <v>12</v>
      </c>
      <c r="F206" s="401"/>
      <c r="G206" s="513"/>
      <c r="H206" s="401"/>
      <c r="I206" s="513"/>
      <c r="J206" s="401"/>
      <c r="K206" s="245" t="s">
        <v>12</v>
      </c>
      <c r="L206" s="401"/>
      <c r="M206" s="513"/>
      <c r="N206" s="401"/>
      <c r="O206" s="513"/>
      <c r="P206" s="427"/>
      <c r="Q206" s="513"/>
      <c r="R206" s="401"/>
      <c r="S206" s="245" t="s">
        <v>12</v>
      </c>
      <c r="T206" s="401"/>
      <c r="U206" s="513"/>
      <c r="V206" s="401"/>
      <c r="W206" s="513"/>
      <c r="X206" s="401"/>
      <c r="Y206" s="513"/>
      <c r="Z206" s="401"/>
      <c r="AA206" s="513"/>
      <c r="AB206" s="419"/>
      <c r="AC206" s="513"/>
      <c r="AD206" s="467"/>
      <c r="AE206" s="467"/>
      <c r="AF206" s="402"/>
      <c r="AG206" s="257"/>
      <c r="AH206" s="428"/>
      <c r="AI206" s="428"/>
      <c r="AJ206" s="267"/>
      <c r="AK206" s="4"/>
    </row>
    <row r="207" spans="1:37" x14ac:dyDescent="0.35">
      <c r="A207" s="270"/>
      <c r="B207" s="265"/>
      <c r="C207" s="412" t="s">
        <v>68</v>
      </c>
      <c r="D207" s="402"/>
      <c r="E207" s="412" t="s">
        <v>126</v>
      </c>
      <c r="F207" s="402"/>
      <c r="G207" s="412" t="s">
        <v>65</v>
      </c>
      <c r="H207" s="402"/>
      <c r="I207" s="412" t="s">
        <v>65</v>
      </c>
      <c r="J207" s="402"/>
      <c r="K207" s="412" t="s">
        <v>65</v>
      </c>
      <c r="L207" s="402"/>
      <c r="M207" s="412" t="s">
        <v>203</v>
      </c>
      <c r="N207" s="402"/>
      <c r="O207" s="412" t="s">
        <v>68</v>
      </c>
      <c r="P207" s="412"/>
      <c r="Q207" s="421" t="s">
        <v>68</v>
      </c>
      <c r="R207" s="402"/>
      <c r="S207" s="412" t="s">
        <v>65</v>
      </c>
      <c r="T207" s="402"/>
      <c r="U207" s="412" t="s">
        <v>65</v>
      </c>
      <c r="V207" s="402"/>
      <c r="W207" s="412" t="s">
        <v>65</v>
      </c>
      <c r="X207" s="402"/>
      <c r="Y207" s="412" t="s">
        <v>401</v>
      </c>
      <c r="Z207" s="402"/>
      <c r="AA207" s="412" t="s">
        <v>77</v>
      </c>
      <c r="AB207" s="402"/>
      <c r="AC207" s="412" t="s">
        <v>77</v>
      </c>
      <c r="AD207" s="468"/>
      <c r="AE207" s="468"/>
      <c r="AF207" s="402"/>
      <c r="AG207" s="257"/>
      <c r="AH207" s="428"/>
      <c r="AI207" s="428"/>
      <c r="AJ207" s="267"/>
      <c r="AK207" s="4"/>
    </row>
    <row r="208" spans="1:37" s="258" customFormat="1" x14ac:dyDescent="0.35">
      <c r="A208" s="268"/>
      <c r="B208" s="268"/>
      <c r="C208" s="432"/>
      <c r="D208" s="403"/>
      <c r="E208" s="430" t="s">
        <v>101</v>
      </c>
      <c r="F208" s="429"/>
      <c r="G208" s="430"/>
      <c r="I208" s="430"/>
      <c r="K208" s="430" t="s">
        <v>101</v>
      </c>
      <c r="M208" s="430" t="s">
        <v>101</v>
      </c>
      <c r="O208" s="430" t="s">
        <v>101</v>
      </c>
      <c r="P208" s="430"/>
      <c r="Q208" s="431" t="s">
        <v>101</v>
      </c>
      <c r="S208" s="430" t="s">
        <v>101</v>
      </c>
      <c r="T208" s="429"/>
      <c r="U208" s="430" t="s">
        <v>101</v>
      </c>
      <c r="V208" s="469"/>
      <c r="W208" s="430">
        <v>0</v>
      </c>
      <c r="Y208" s="430"/>
      <c r="AA208" s="430"/>
      <c r="AC208" s="430" t="s">
        <v>101</v>
      </c>
      <c r="AD208" s="430"/>
      <c r="AE208" s="430"/>
      <c r="AF208" s="429"/>
      <c r="AG208" s="257"/>
      <c r="AH208" s="428"/>
      <c r="AI208" s="428"/>
      <c r="AJ208" s="271"/>
      <c r="AK208" s="10"/>
    </row>
    <row r="209" spans="1:37" s="258" customFormat="1" ht="15" thickBot="1" x14ac:dyDescent="0.4">
      <c r="A209" s="268"/>
      <c r="B209" s="272"/>
      <c r="C209" s="430"/>
      <c r="E209" s="374"/>
      <c r="F209" s="375"/>
      <c r="G209" s="374"/>
      <c r="H209" s="375"/>
      <c r="I209" s="374"/>
      <c r="J209" s="375"/>
      <c r="K209" s="374"/>
      <c r="M209" s="374"/>
      <c r="N209" s="374"/>
      <c r="O209" s="374"/>
      <c r="P209" s="374"/>
      <c r="Q209" s="376"/>
      <c r="S209" s="374"/>
      <c r="T209" s="429"/>
      <c r="U209" s="430"/>
      <c r="V209" s="469"/>
      <c r="W209" s="430"/>
      <c r="Y209" s="430"/>
      <c r="AA209" s="430"/>
      <c r="AC209" s="374"/>
      <c r="AD209" s="430"/>
      <c r="AE209" s="430"/>
      <c r="AF209" s="429"/>
      <c r="AG209" s="257"/>
      <c r="AH209" s="428"/>
      <c r="AI209" s="428"/>
      <c r="AJ209" s="271"/>
      <c r="AK209" s="10"/>
    </row>
    <row r="210" spans="1:37" s="258" customFormat="1" ht="15" thickBot="1" x14ac:dyDescent="0.4">
      <c r="A210" s="288"/>
      <c r="B210" s="870" t="s">
        <v>688</v>
      </c>
      <c r="C210" s="871"/>
      <c r="D210" s="871"/>
      <c r="E210" s="871"/>
      <c r="F210" s="871"/>
      <c r="G210" s="871"/>
      <c r="H210" s="871"/>
      <c r="I210" s="871"/>
      <c r="J210" s="871"/>
      <c r="K210" s="871"/>
      <c r="L210" s="871"/>
      <c r="M210" s="871"/>
      <c r="N210" s="871"/>
      <c r="O210" s="871"/>
      <c r="P210" s="871"/>
      <c r="Q210" s="871"/>
      <c r="R210" s="871"/>
      <c r="S210" s="871"/>
      <c r="T210" s="871"/>
      <c r="U210" s="871"/>
      <c r="V210" s="871"/>
      <c r="W210" s="871"/>
      <c r="X210" s="871"/>
      <c r="Y210" s="871"/>
      <c r="Z210" s="871"/>
      <c r="AA210" s="871"/>
      <c r="AB210" s="871"/>
      <c r="AC210" s="872"/>
      <c r="AD210" s="304"/>
      <c r="AE210" s="304"/>
      <c r="AF210" s="375"/>
      <c r="AG210" s="275"/>
      <c r="AH210" s="276"/>
      <c r="AI210" s="276"/>
      <c r="AJ210" s="277"/>
      <c r="AK210" s="10"/>
    </row>
    <row r="211" spans="1:37" x14ac:dyDescent="0.35">
      <c r="A211" s="278"/>
      <c r="B211" s="278"/>
      <c r="C211" s="260"/>
      <c r="D211" s="259"/>
      <c r="E211" s="260"/>
      <c r="F211" s="295"/>
      <c r="G211" s="260"/>
      <c r="H211" s="261"/>
      <c r="I211" s="260"/>
      <c r="J211" s="259"/>
      <c r="K211" s="292"/>
      <c r="L211" s="259"/>
      <c r="M211" s="260"/>
      <c r="N211" s="259"/>
      <c r="O211" s="260"/>
      <c r="P211" s="352" t="s">
        <v>711</v>
      </c>
      <c r="Q211" s="294"/>
      <c r="R211" s="259"/>
      <c r="S211" s="260"/>
      <c r="T211" s="259"/>
      <c r="U211" s="260"/>
      <c r="V211" s="295"/>
      <c r="W211" s="260"/>
      <c r="X211" s="259"/>
      <c r="Y211" s="300"/>
      <c r="Z211" s="259"/>
      <c r="AA211" s="260"/>
      <c r="AB211" s="259"/>
      <c r="AC211" s="260"/>
      <c r="AD211" s="377"/>
      <c r="AE211" s="377"/>
      <c r="AF211" s="259"/>
      <c r="AG211" s="262"/>
      <c r="AH211" s="263"/>
      <c r="AI211" s="263"/>
      <c r="AJ211" s="264"/>
      <c r="AK211" s="4"/>
    </row>
    <row r="212" spans="1:37" x14ac:dyDescent="0.35">
      <c r="A212" s="265"/>
      <c r="B212" s="265"/>
      <c r="C212" s="412" t="s">
        <v>397</v>
      </c>
      <c r="D212" s="412"/>
      <c r="E212" s="412" t="s">
        <v>255</v>
      </c>
      <c r="F212" s="412"/>
      <c r="G212" s="412" t="s">
        <v>266</v>
      </c>
      <c r="H212" s="412"/>
      <c r="I212" s="412" t="s">
        <v>267</v>
      </c>
      <c r="J212" s="412"/>
      <c r="K212" s="412" t="s">
        <v>712</v>
      </c>
      <c r="L212" s="412"/>
      <c r="M212" s="412" t="s">
        <v>713</v>
      </c>
      <c r="N212" s="412"/>
      <c r="O212" s="412" t="s">
        <v>714</v>
      </c>
      <c r="P212" s="412"/>
      <c r="Q212" s="421" t="s">
        <v>715</v>
      </c>
      <c r="R212" s="412"/>
      <c r="S212" s="412" t="s">
        <v>716</v>
      </c>
      <c r="T212" s="412"/>
      <c r="U212" s="412" t="s">
        <v>364</v>
      </c>
      <c r="V212" s="412"/>
      <c r="W212" s="412" t="s">
        <v>260</v>
      </c>
      <c r="X212" s="412"/>
      <c r="Y212" s="412" t="s">
        <v>262</v>
      </c>
      <c r="Z212" s="412"/>
      <c r="AA212" s="412" t="s">
        <v>256</v>
      </c>
      <c r="AB212" s="412"/>
      <c r="AC212" s="412" t="s">
        <v>263</v>
      </c>
      <c r="AD212" s="468"/>
      <c r="AE212" s="468"/>
      <c r="AF212" s="402"/>
      <c r="AG212" s="266"/>
      <c r="AH212" s="436"/>
      <c r="AI212" s="436"/>
      <c r="AJ212" s="267"/>
      <c r="AK212" s="4"/>
    </row>
    <row r="213" spans="1:37" x14ac:dyDescent="0.35">
      <c r="A213" s="268"/>
      <c r="B213" s="270"/>
      <c r="C213" s="401">
        <v>0</v>
      </c>
      <c r="D213" s="401"/>
      <c r="E213" s="401">
        <v>0</v>
      </c>
      <c r="F213" s="401"/>
      <c r="G213" s="401">
        <v>0</v>
      </c>
      <c r="H213" s="401"/>
      <c r="I213" s="401">
        <v>0</v>
      </c>
      <c r="J213" s="401"/>
      <c r="K213" s="401">
        <v>0</v>
      </c>
      <c r="L213" s="401"/>
      <c r="M213" s="401">
        <v>0</v>
      </c>
      <c r="N213" s="401"/>
      <c r="O213" s="401">
        <v>0</v>
      </c>
      <c r="P213" s="401"/>
      <c r="Q213" s="423">
        <v>0</v>
      </c>
      <c r="R213" s="401"/>
      <c r="S213" s="401">
        <v>0</v>
      </c>
      <c r="T213" s="401"/>
      <c r="U213" s="401">
        <v>0</v>
      </c>
      <c r="V213" s="401"/>
      <c r="W213" s="401">
        <v>0</v>
      </c>
      <c r="X213" s="401"/>
      <c r="Y213" s="401">
        <v>0</v>
      </c>
      <c r="Z213" s="401"/>
      <c r="AA213" s="401">
        <v>0</v>
      </c>
      <c r="AB213" s="401"/>
      <c r="AC213" s="401">
        <v>0</v>
      </c>
      <c r="AD213" s="255"/>
      <c r="AE213" s="255"/>
      <c r="AF213" s="402"/>
      <c r="AG213" s="269"/>
      <c r="AH213" s="437"/>
      <c r="AI213" s="438"/>
      <c r="AJ213" s="267"/>
      <c r="AK213" s="4"/>
    </row>
    <row r="214" spans="1:37" s="255" customFormat="1" ht="15" thickBot="1" x14ac:dyDescent="0.4">
      <c r="A214" s="270">
        <v>235</v>
      </c>
      <c r="B214" s="270"/>
      <c r="C214" s="401">
        <v>236</v>
      </c>
      <c r="D214" s="401"/>
      <c r="E214" s="401">
        <v>237</v>
      </c>
      <c r="F214" s="401"/>
      <c r="G214" s="401">
        <v>238</v>
      </c>
      <c r="H214" s="401"/>
      <c r="I214" s="401">
        <v>239</v>
      </c>
      <c r="J214" s="401"/>
      <c r="K214" s="401">
        <v>240</v>
      </c>
      <c r="L214" s="401"/>
      <c r="M214" s="401">
        <v>241</v>
      </c>
      <c r="N214" s="401"/>
      <c r="O214" s="401">
        <v>242</v>
      </c>
      <c r="P214" s="401"/>
      <c r="Q214" s="423">
        <v>243</v>
      </c>
      <c r="R214" s="401"/>
      <c r="S214" s="401">
        <v>244</v>
      </c>
      <c r="T214" s="401"/>
      <c r="U214" s="401">
        <v>245</v>
      </c>
      <c r="V214" s="401"/>
      <c r="W214" s="401">
        <v>246</v>
      </c>
      <c r="X214" s="401"/>
      <c r="Y214" s="401">
        <v>247</v>
      </c>
      <c r="Z214" s="401"/>
      <c r="AA214" s="401">
        <v>248</v>
      </c>
      <c r="AB214" s="401"/>
      <c r="AC214" s="401">
        <v>249</v>
      </c>
      <c r="AF214" s="401"/>
      <c r="AG214" s="269"/>
      <c r="AH214" s="437"/>
      <c r="AI214" s="439"/>
      <c r="AJ214" s="267"/>
      <c r="AK214" s="279"/>
    </row>
    <row r="215" spans="1:37" ht="15" thickBot="1" x14ac:dyDescent="0.4">
      <c r="A215" s="270"/>
      <c r="B215" s="360">
        <v>417</v>
      </c>
      <c r="C215" s="828"/>
      <c r="D215" s="415">
        <v>383</v>
      </c>
      <c r="E215" s="830" t="s">
        <v>12</v>
      </c>
      <c r="F215" s="415">
        <v>426</v>
      </c>
      <c r="G215" s="828"/>
      <c r="H215" s="415">
        <v>410.673</v>
      </c>
      <c r="I215" s="967" t="s">
        <v>235</v>
      </c>
      <c r="J215" s="415">
        <v>385.99700000000001</v>
      </c>
      <c r="K215" s="830" t="s">
        <v>235</v>
      </c>
      <c r="L215" s="415">
        <v>305</v>
      </c>
      <c r="M215" s="830" t="s">
        <v>235</v>
      </c>
      <c r="N215" s="415">
        <v>423</v>
      </c>
      <c r="O215" s="830" t="s">
        <v>235</v>
      </c>
      <c r="P215" s="415">
        <v>302.48899999999998</v>
      </c>
      <c r="Q215" s="830" t="s">
        <v>235</v>
      </c>
      <c r="R215" s="415">
        <v>361</v>
      </c>
      <c r="S215" s="830" t="s">
        <v>235</v>
      </c>
      <c r="T215" s="415">
        <v>370.99700000000001</v>
      </c>
      <c r="U215" s="828"/>
      <c r="V215" s="415">
        <v>402.00299999999999</v>
      </c>
      <c r="W215" s="828"/>
      <c r="X215" s="415">
        <v>398</v>
      </c>
      <c r="Y215" s="828"/>
      <c r="Z215" s="415">
        <v>420</v>
      </c>
      <c r="AA215" s="830" t="s">
        <v>12</v>
      </c>
      <c r="AB215" s="415">
        <v>400</v>
      </c>
      <c r="AC215" s="828"/>
      <c r="AD215" s="467"/>
      <c r="AE215" s="467"/>
      <c r="AF215" s="402"/>
      <c r="AG215" s="256">
        <v>8</v>
      </c>
      <c r="AH215" s="243">
        <v>1</v>
      </c>
      <c r="AI215" s="243">
        <v>2</v>
      </c>
      <c r="AJ215" s="244"/>
      <c r="AK215" s="4"/>
    </row>
    <row r="216" spans="1:37" ht="15" thickBot="1" x14ac:dyDescent="0.4">
      <c r="A216" s="270"/>
      <c r="B216" s="265"/>
      <c r="C216" s="838"/>
      <c r="D216" s="402"/>
      <c r="E216" s="831"/>
      <c r="F216" s="402"/>
      <c r="G216" s="829"/>
      <c r="H216" s="402"/>
      <c r="I216" s="968"/>
      <c r="J216" s="402"/>
      <c r="K216" s="831"/>
      <c r="L216" s="402"/>
      <c r="M216" s="831"/>
      <c r="N216" s="402"/>
      <c r="O216" s="831"/>
      <c r="P216" s="427"/>
      <c r="Q216" s="831"/>
      <c r="R216" s="402"/>
      <c r="S216" s="831"/>
      <c r="T216" s="402"/>
      <c r="U216" s="829"/>
      <c r="V216" s="402"/>
      <c r="W216" s="829"/>
      <c r="X216" s="402"/>
      <c r="Y216" s="829"/>
      <c r="Z216" s="402"/>
      <c r="AA216" s="831"/>
      <c r="AB216" s="402"/>
      <c r="AC216" s="829"/>
      <c r="AD216" s="467"/>
      <c r="AE216" s="467"/>
      <c r="AF216" s="402"/>
      <c r="AG216" s="257"/>
      <c r="AH216" s="428"/>
      <c r="AI216" s="428"/>
      <c r="AJ216" s="267"/>
      <c r="AK216" s="4"/>
    </row>
    <row r="217" spans="1:37" ht="6" customHeight="1" x14ac:dyDescent="0.35">
      <c r="A217" s="270"/>
      <c r="B217" s="265"/>
      <c r="C217" s="513"/>
      <c r="D217" s="401"/>
      <c r="E217" s="245" t="s">
        <v>12</v>
      </c>
      <c r="F217" s="401"/>
      <c r="G217" s="513"/>
      <c r="H217" s="401"/>
      <c r="I217" s="245">
        <v>0</v>
      </c>
      <c r="J217" s="401"/>
      <c r="K217" s="245">
        <v>0</v>
      </c>
      <c r="L217" s="401"/>
      <c r="M217" s="245">
        <v>0</v>
      </c>
      <c r="N217" s="401"/>
      <c r="O217" s="245">
        <v>0</v>
      </c>
      <c r="P217" s="427"/>
      <c r="Q217" s="245">
        <v>0</v>
      </c>
      <c r="R217" s="401"/>
      <c r="S217" s="245">
        <v>0</v>
      </c>
      <c r="T217" s="401"/>
      <c r="U217" s="513"/>
      <c r="V217" s="401"/>
      <c r="W217" s="513"/>
      <c r="X217" s="401"/>
      <c r="Y217" s="513"/>
      <c r="Z217" s="401"/>
      <c r="AA217" s="513"/>
      <c r="AB217" s="419"/>
      <c r="AC217" s="513"/>
      <c r="AD217" s="467"/>
      <c r="AE217" s="467"/>
      <c r="AF217" s="402"/>
      <c r="AG217" s="257"/>
      <c r="AH217" s="428"/>
      <c r="AI217" s="428"/>
      <c r="AJ217" s="267"/>
      <c r="AK217" s="4"/>
    </row>
    <row r="218" spans="1:37" x14ac:dyDescent="0.35">
      <c r="A218" s="270"/>
      <c r="B218" s="265"/>
      <c r="C218" s="412" t="s">
        <v>77</v>
      </c>
      <c r="D218" s="402"/>
      <c r="E218" s="412" t="s">
        <v>65</v>
      </c>
      <c r="F218" s="402"/>
      <c r="G218" s="412" t="s">
        <v>63</v>
      </c>
      <c r="H218" s="402"/>
      <c r="I218" s="412" t="s">
        <v>126</v>
      </c>
      <c r="J218" s="402"/>
      <c r="K218" s="412" t="s">
        <v>65</v>
      </c>
      <c r="L218" s="402"/>
      <c r="M218" s="412" t="s">
        <v>65</v>
      </c>
      <c r="N218" s="402"/>
      <c r="O218" s="412" t="s">
        <v>717</v>
      </c>
      <c r="P218" s="412"/>
      <c r="Q218" s="421" t="s">
        <v>696</v>
      </c>
      <c r="R218" s="402"/>
      <c r="S218" s="412" t="s">
        <v>57</v>
      </c>
      <c r="T218" s="402"/>
      <c r="U218" s="412" t="s">
        <v>65</v>
      </c>
      <c r="V218" s="402"/>
      <c r="W218" s="412" t="s">
        <v>77</v>
      </c>
      <c r="X218" s="402"/>
      <c r="Y218" s="412" t="s">
        <v>65</v>
      </c>
      <c r="Z218" s="402"/>
      <c r="AA218" s="412" t="s">
        <v>63</v>
      </c>
      <c r="AB218" s="402"/>
      <c r="AC218" s="412" t="s">
        <v>77</v>
      </c>
      <c r="AD218" s="468"/>
      <c r="AE218" s="468"/>
      <c r="AF218" s="402"/>
      <c r="AG218" s="257"/>
      <c r="AH218" s="428"/>
      <c r="AI218" s="428"/>
      <c r="AJ218" s="267"/>
      <c r="AK218" s="4"/>
    </row>
    <row r="219" spans="1:37" s="258" customFormat="1" x14ac:dyDescent="0.35">
      <c r="A219" s="280"/>
      <c r="B219" s="280"/>
      <c r="C219" s="452"/>
      <c r="E219" s="430" t="s">
        <v>101</v>
      </c>
      <c r="G219" s="430">
        <v>0</v>
      </c>
      <c r="H219" s="429"/>
      <c r="I219" s="430">
        <v>0</v>
      </c>
      <c r="K219" s="430"/>
      <c r="M219" s="429"/>
      <c r="N219" s="429"/>
      <c r="O219" s="429"/>
      <c r="P219" s="429"/>
      <c r="Q219" s="456"/>
      <c r="R219" s="429"/>
      <c r="S219" s="429"/>
      <c r="T219" s="429"/>
      <c r="U219" s="429"/>
      <c r="V219" s="429"/>
      <c r="W219" s="430">
        <v>0</v>
      </c>
      <c r="Y219" s="430">
        <v>0</v>
      </c>
      <c r="Z219" s="429"/>
      <c r="AA219" s="430" t="s">
        <v>101</v>
      </c>
      <c r="AB219" s="429"/>
      <c r="AC219" s="430" t="s">
        <v>101</v>
      </c>
      <c r="AD219" s="430"/>
      <c r="AE219" s="430"/>
      <c r="AF219" s="429"/>
      <c r="AG219" s="257"/>
      <c r="AH219" s="428"/>
      <c r="AI219" s="428"/>
      <c r="AJ219" s="271"/>
      <c r="AK219" s="10"/>
    </row>
    <row r="220" spans="1:37" s="258" customFormat="1" ht="15" thickBot="1" x14ac:dyDescent="0.4">
      <c r="A220" s="280"/>
      <c r="B220" s="280"/>
      <c r="C220" s="374"/>
      <c r="E220" s="374"/>
      <c r="G220" s="374"/>
      <c r="H220" s="429"/>
      <c r="I220" s="528"/>
      <c r="K220" s="430"/>
      <c r="M220" s="429"/>
      <c r="N220" s="429"/>
      <c r="O220" s="429"/>
      <c r="P220" s="429"/>
      <c r="Q220" s="456"/>
      <c r="R220" s="429"/>
      <c r="S220" s="429"/>
      <c r="T220" s="429"/>
      <c r="U220" s="430"/>
      <c r="V220" s="429"/>
      <c r="W220" s="430"/>
      <c r="Y220" s="430"/>
      <c r="Z220" s="429"/>
      <c r="AA220" s="430"/>
      <c r="AB220" s="429"/>
      <c r="AC220" s="430"/>
      <c r="AD220" s="430"/>
      <c r="AE220" s="430"/>
      <c r="AF220" s="429"/>
      <c r="AG220" s="257"/>
      <c r="AH220" s="428"/>
      <c r="AI220" s="428"/>
      <c r="AJ220" s="271"/>
      <c r="AK220" s="10"/>
    </row>
    <row r="221" spans="1:37" s="258" customFormat="1" ht="15" thickBot="1" x14ac:dyDescent="0.4">
      <c r="A221" s="378"/>
      <c r="B221" s="870" t="s">
        <v>688</v>
      </c>
      <c r="C221" s="871"/>
      <c r="D221" s="871"/>
      <c r="E221" s="871"/>
      <c r="F221" s="871"/>
      <c r="G221" s="871"/>
      <c r="H221" s="871"/>
      <c r="I221" s="871"/>
      <c r="J221" s="871"/>
      <c r="K221" s="871"/>
      <c r="L221" s="871"/>
      <c r="M221" s="871"/>
      <c r="N221" s="871"/>
      <c r="O221" s="871"/>
      <c r="P221" s="871"/>
      <c r="Q221" s="871"/>
      <c r="R221" s="871"/>
      <c r="S221" s="871"/>
      <c r="T221" s="871"/>
      <c r="U221" s="871"/>
      <c r="V221" s="871"/>
      <c r="W221" s="871"/>
      <c r="X221" s="871"/>
      <c r="Y221" s="871"/>
      <c r="Z221" s="871"/>
      <c r="AA221" s="871"/>
      <c r="AB221" s="871"/>
      <c r="AC221" s="872"/>
      <c r="AD221" s="304"/>
      <c r="AE221" s="304"/>
      <c r="AF221" s="375"/>
      <c r="AG221" s="275"/>
      <c r="AH221" s="276"/>
      <c r="AI221" s="276"/>
      <c r="AJ221" s="277"/>
      <c r="AK221" s="10"/>
    </row>
    <row r="222" spans="1:37" x14ac:dyDescent="0.35">
      <c r="A222" s="278"/>
      <c r="B222" s="278"/>
      <c r="C222" s="260"/>
      <c r="D222" s="259"/>
      <c r="E222" s="260"/>
      <c r="F222" s="259"/>
      <c r="G222" s="291" t="s">
        <v>631</v>
      </c>
      <c r="H222" s="261"/>
      <c r="I222" s="260"/>
      <c r="J222" s="259"/>
      <c r="K222" s="291" t="s">
        <v>631</v>
      </c>
      <c r="L222" s="259"/>
      <c r="M222" s="260"/>
      <c r="N222" s="259"/>
      <c r="O222" s="260"/>
      <c r="P222" s="260"/>
      <c r="Q222" s="294"/>
      <c r="R222" s="259"/>
      <c r="S222" s="260"/>
      <c r="T222" s="259"/>
      <c r="U222" s="260"/>
      <c r="V222" s="259"/>
      <c r="W222" s="260"/>
      <c r="X222" s="259"/>
      <c r="Y222" s="260"/>
      <c r="Z222" s="259"/>
      <c r="AA222" s="260"/>
      <c r="AB222" s="259"/>
      <c r="AC222" s="260"/>
      <c r="AD222" s="377"/>
      <c r="AE222" s="377"/>
      <c r="AF222" s="259"/>
      <c r="AG222" s="262"/>
      <c r="AH222" s="263"/>
      <c r="AI222" s="263"/>
      <c r="AJ222" s="264"/>
      <c r="AK222" s="4"/>
    </row>
    <row r="223" spans="1:37" x14ac:dyDescent="0.35">
      <c r="A223" s="265"/>
      <c r="B223" s="265"/>
      <c r="C223" s="412" t="s">
        <v>276</v>
      </c>
      <c r="D223" s="412"/>
      <c r="E223" s="412" t="s">
        <v>426</v>
      </c>
      <c r="F223" s="412"/>
      <c r="G223" s="412" t="s">
        <v>718</v>
      </c>
      <c r="H223" s="412"/>
      <c r="I223" s="412" t="s">
        <v>420</v>
      </c>
      <c r="J223" s="412"/>
      <c r="K223" s="412" t="s">
        <v>719</v>
      </c>
      <c r="L223" s="412"/>
      <c r="M223" s="412" t="s">
        <v>421</v>
      </c>
      <c r="N223" s="412"/>
      <c r="O223" s="412" t="s">
        <v>413</v>
      </c>
      <c r="P223" s="412"/>
      <c r="Q223" s="421" t="s">
        <v>414</v>
      </c>
      <c r="R223" s="412"/>
      <c r="S223" s="412" t="s">
        <v>433</v>
      </c>
      <c r="T223" s="412"/>
      <c r="U223" s="412" t="s">
        <v>412</v>
      </c>
      <c r="V223" s="412"/>
      <c r="W223" s="412" t="s">
        <v>480</v>
      </c>
      <c r="X223" s="412"/>
      <c r="Y223" s="412" t="s">
        <v>452</v>
      </c>
      <c r="Z223" s="412"/>
      <c r="AA223" s="412" t="s">
        <v>431</v>
      </c>
      <c r="AB223" s="412"/>
      <c r="AC223" s="412" t="s">
        <v>362</v>
      </c>
      <c r="AD223" s="468"/>
      <c r="AE223" s="468"/>
      <c r="AF223" s="402"/>
      <c r="AG223" s="266"/>
      <c r="AH223" s="436"/>
      <c r="AI223" s="436"/>
      <c r="AJ223" s="267"/>
      <c r="AK223" s="4"/>
    </row>
    <row r="224" spans="1:37" x14ac:dyDescent="0.35">
      <c r="A224" s="268"/>
      <c r="B224" s="270"/>
      <c r="C224" s="401">
        <v>0</v>
      </c>
      <c r="D224" s="401"/>
      <c r="E224" s="401">
        <v>0</v>
      </c>
      <c r="F224" s="401"/>
      <c r="G224" s="401">
        <v>0</v>
      </c>
      <c r="H224" s="401"/>
      <c r="I224" s="401">
        <v>0</v>
      </c>
      <c r="J224" s="401"/>
      <c r="K224" s="401">
        <v>0</v>
      </c>
      <c r="L224" s="401"/>
      <c r="M224" s="401">
        <v>0</v>
      </c>
      <c r="N224" s="401"/>
      <c r="O224" s="401">
        <v>0</v>
      </c>
      <c r="P224" s="401"/>
      <c r="Q224" s="423">
        <v>0</v>
      </c>
      <c r="R224" s="401"/>
      <c r="S224" s="401">
        <v>0</v>
      </c>
      <c r="T224" s="401"/>
      <c r="U224" s="401">
        <v>0</v>
      </c>
      <c r="V224" s="401"/>
      <c r="W224" s="401">
        <v>0</v>
      </c>
      <c r="X224" s="401"/>
      <c r="Y224" s="401">
        <v>0</v>
      </c>
      <c r="Z224" s="401"/>
      <c r="AA224" s="401">
        <v>0</v>
      </c>
      <c r="AB224" s="401"/>
      <c r="AC224" s="401">
        <v>0</v>
      </c>
      <c r="AD224" s="255"/>
      <c r="AE224" s="255"/>
      <c r="AF224" s="402"/>
      <c r="AG224" s="269"/>
      <c r="AH224" s="437"/>
      <c r="AI224" s="438"/>
      <c r="AJ224" s="267"/>
      <c r="AK224" s="4"/>
    </row>
    <row r="225" spans="1:37" s="255" customFormat="1" ht="15" thickBot="1" x14ac:dyDescent="0.4">
      <c r="A225" s="270">
        <v>249</v>
      </c>
      <c r="B225" s="270"/>
      <c r="C225" s="401">
        <v>250</v>
      </c>
      <c r="D225" s="401"/>
      <c r="E225" s="401">
        <v>251</v>
      </c>
      <c r="F225" s="401"/>
      <c r="G225" s="401">
        <v>252</v>
      </c>
      <c r="H225" s="401"/>
      <c r="I225" s="401">
        <v>253</v>
      </c>
      <c r="J225" s="401"/>
      <c r="K225" s="401">
        <v>254</v>
      </c>
      <c r="L225" s="401"/>
      <c r="M225" s="401">
        <v>255</v>
      </c>
      <c r="N225" s="401"/>
      <c r="O225" s="401">
        <v>256</v>
      </c>
      <c r="P225" s="401"/>
      <c r="Q225" s="423">
        <v>257</v>
      </c>
      <c r="R225" s="401"/>
      <c r="S225" s="401">
        <v>258</v>
      </c>
      <c r="T225" s="401"/>
      <c r="U225" s="401">
        <v>259</v>
      </c>
      <c r="V225" s="401"/>
      <c r="W225" s="401">
        <v>260</v>
      </c>
      <c r="X225" s="401"/>
      <c r="Y225" s="401">
        <v>261</v>
      </c>
      <c r="Z225" s="401"/>
      <c r="AA225" s="401">
        <v>262</v>
      </c>
      <c r="AB225" s="401"/>
      <c r="AC225" s="401">
        <v>263</v>
      </c>
      <c r="AF225" s="401"/>
      <c r="AG225" s="269"/>
      <c r="AH225" s="437"/>
      <c r="AI225" s="439"/>
      <c r="AJ225" s="267"/>
      <c r="AK225" s="279"/>
    </row>
    <row r="226" spans="1:37" ht="15" thickBot="1" x14ac:dyDescent="0.4">
      <c r="A226" s="270"/>
      <c r="B226" s="360">
        <v>419.99700000000001</v>
      </c>
      <c r="C226" s="828"/>
      <c r="D226" s="415">
        <v>417.00299999999999</v>
      </c>
      <c r="E226" s="828"/>
      <c r="F226" s="415">
        <v>422.12</v>
      </c>
      <c r="G226" s="828"/>
      <c r="H226" s="415">
        <v>277.7</v>
      </c>
      <c r="I226" s="828"/>
      <c r="J226" s="415">
        <v>384.58</v>
      </c>
      <c r="K226" s="828"/>
      <c r="L226" s="415">
        <v>413.93</v>
      </c>
      <c r="M226" s="828"/>
      <c r="N226" s="415">
        <v>387.12</v>
      </c>
      <c r="O226" s="828"/>
      <c r="P226" s="415">
        <v>341.06</v>
      </c>
      <c r="Q226" s="828"/>
      <c r="R226" s="415">
        <v>320.95</v>
      </c>
      <c r="S226" s="828"/>
      <c r="T226" s="415">
        <v>330.56</v>
      </c>
      <c r="U226" s="828"/>
      <c r="V226" s="415">
        <v>314</v>
      </c>
      <c r="W226" s="828"/>
      <c r="X226" s="415">
        <v>341.99900000000002</v>
      </c>
      <c r="Y226" s="828"/>
      <c r="Z226" s="415">
        <v>374.00099999999998</v>
      </c>
      <c r="AA226" s="828"/>
      <c r="AB226" s="415">
        <v>344</v>
      </c>
      <c r="AC226" s="828"/>
      <c r="AD226" s="467"/>
      <c r="AE226" s="467"/>
      <c r="AF226" s="402"/>
      <c r="AG226" s="256">
        <v>14</v>
      </c>
      <c r="AH226" s="243">
        <v>0</v>
      </c>
      <c r="AI226" s="243">
        <v>3</v>
      </c>
      <c r="AJ226" s="244"/>
      <c r="AK226" s="4"/>
    </row>
    <row r="227" spans="1:37" x14ac:dyDescent="0.35">
      <c r="A227" s="270"/>
      <c r="B227" s="265"/>
      <c r="C227" s="829"/>
      <c r="D227" s="402"/>
      <c r="E227" s="829"/>
      <c r="F227" s="402"/>
      <c r="G227" s="829"/>
      <c r="H227" s="402"/>
      <c r="I227" s="829"/>
      <c r="J227" s="402"/>
      <c r="K227" s="829"/>
      <c r="L227" s="402"/>
      <c r="M227" s="829"/>
      <c r="N227" s="402"/>
      <c r="O227" s="829"/>
      <c r="P227" s="427"/>
      <c r="Q227" s="829"/>
      <c r="R227" s="402"/>
      <c r="S227" s="829"/>
      <c r="T227" s="402"/>
      <c r="U227" s="829"/>
      <c r="V227" s="402"/>
      <c r="W227" s="829"/>
      <c r="X227" s="402"/>
      <c r="Y227" s="829"/>
      <c r="Z227" s="402"/>
      <c r="AA227" s="829"/>
      <c r="AB227" s="402"/>
      <c r="AC227" s="829"/>
      <c r="AD227" s="467"/>
      <c r="AE227" s="467"/>
      <c r="AF227" s="402"/>
      <c r="AG227" s="257"/>
      <c r="AH227" s="428"/>
      <c r="AI227" s="428"/>
      <c r="AJ227" s="267"/>
      <c r="AK227" s="4"/>
    </row>
    <row r="228" spans="1:37" ht="6" customHeight="1" x14ac:dyDescent="0.35">
      <c r="A228" s="270"/>
      <c r="B228" s="265"/>
      <c r="C228" s="513"/>
      <c r="D228" s="401"/>
      <c r="E228" s="513"/>
      <c r="F228" s="401"/>
      <c r="G228" s="245">
        <v>0</v>
      </c>
      <c r="H228" s="401"/>
      <c r="I228" s="513"/>
      <c r="J228" s="401"/>
      <c r="K228" s="245">
        <v>0</v>
      </c>
      <c r="L228" s="401"/>
      <c r="M228" s="513"/>
      <c r="N228" s="401"/>
      <c r="O228" s="513"/>
      <c r="P228" s="427"/>
      <c r="Q228" s="513"/>
      <c r="R228" s="401"/>
      <c r="S228" s="513"/>
      <c r="T228" s="401"/>
      <c r="U228" s="513"/>
      <c r="V228" s="401"/>
      <c r="W228" s="513"/>
      <c r="X228" s="401"/>
      <c r="Y228" s="513"/>
      <c r="Z228" s="401"/>
      <c r="AA228" s="513"/>
      <c r="AB228" s="419"/>
      <c r="AC228" s="513"/>
      <c r="AD228" s="467"/>
      <c r="AE228" s="467"/>
      <c r="AF228" s="402"/>
      <c r="AG228" s="257"/>
      <c r="AH228" s="428"/>
      <c r="AI228" s="428"/>
      <c r="AJ228" s="267"/>
      <c r="AK228" s="4"/>
    </row>
    <row r="229" spans="1:37" x14ac:dyDescent="0.35">
      <c r="A229" s="270"/>
      <c r="B229" s="265"/>
      <c r="C229" s="412" t="s">
        <v>77</v>
      </c>
      <c r="D229" s="402"/>
      <c r="E229" s="412" t="s">
        <v>63</v>
      </c>
      <c r="F229" s="402"/>
      <c r="G229" s="468" t="s">
        <v>170</v>
      </c>
      <c r="I229" s="468" t="s">
        <v>63</v>
      </c>
      <c r="K229" s="468" t="s">
        <v>65</v>
      </c>
      <c r="M229" s="468" t="s">
        <v>65</v>
      </c>
      <c r="O229" s="468" t="s">
        <v>79</v>
      </c>
      <c r="P229" s="468"/>
      <c r="Q229" s="441" t="s">
        <v>79</v>
      </c>
      <c r="S229" s="468" t="s">
        <v>79</v>
      </c>
      <c r="U229" s="468" t="s">
        <v>132</v>
      </c>
      <c r="V229" s="402"/>
      <c r="W229" s="412" t="s">
        <v>79</v>
      </c>
      <c r="X229" s="402"/>
      <c r="Y229" s="412" t="s">
        <v>65</v>
      </c>
      <c r="Z229" s="402"/>
      <c r="AA229" s="412" t="s">
        <v>65</v>
      </c>
      <c r="AB229" s="402"/>
      <c r="AC229" s="412" t="s">
        <v>77</v>
      </c>
      <c r="AD229" s="468"/>
      <c r="AE229" s="468"/>
      <c r="AF229" s="402"/>
      <c r="AG229" s="257"/>
      <c r="AH229" s="428"/>
      <c r="AI229" s="428"/>
      <c r="AJ229" s="267"/>
      <c r="AK229" s="4"/>
    </row>
    <row r="230" spans="1:37" s="258" customFormat="1" ht="12" customHeight="1" x14ac:dyDescent="0.35">
      <c r="A230" s="280"/>
      <c r="B230" s="280"/>
      <c r="C230" s="430">
        <v>0</v>
      </c>
      <c r="D230" s="429"/>
      <c r="E230" s="429"/>
      <c r="F230" s="429"/>
      <c r="G230" s="429" t="s">
        <v>634</v>
      </c>
      <c r="H230" s="429"/>
      <c r="I230" s="429"/>
      <c r="J230" s="429"/>
      <c r="K230" s="429" t="s">
        <v>634</v>
      </c>
      <c r="L230" s="429"/>
      <c r="M230" s="429"/>
      <c r="N230" s="429"/>
      <c r="O230" s="429"/>
      <c r="P230" s="429"/>
      <c r="Q230" s="429"/>
      <c r="R230" s="429"/>
      <c r="S230" s="429"/>
      <c r="T230" s="429"/>
      <c r="U230" s="429"/>
      <c r="W230" s="430"/>
      <c r="Y230" s="430"/>
      <c r="AA230" s="430"/>
      <c r="AC230" s="430"/>
      <c r="AD230" s="430"/>
      <c r="AE230" s="430"/>
      <c r="AF230" s="403"/>
      <c r="AG230" s="257"/>
      <c r="AH230" s="428"/>
      <c r="AI230" s="428"/>
      <c r="AJ230" s="271"/>
      <c r="AK230" s="10"/>
    </row>
    <row r="231" spans="1:37" s="258" customFormat="1" ht="12" customHeight="1" thickBot="1" x14ac:dyDescent="0.4">
      <c r="A231" s="280"/>
      <c r="B231" s="280"/>
      <c r="C231" s="432"/>
      <c r="D231" s="429"/>
      <c r="E231" s="430"/>
      <c r="F231" s="429"/>
      <c r="G231" s="429"/>
      <c r="H231" s="429"/>
      <c r="I231" s="430"/>
      <c r="K231" s="430"/>
      <c r="M231" s="430"/>
      <c r="O231" s="374"/>
      <c r="P231" s="430"/>
      <c r="Q231" s="376"/>
      <c r="S231" s="374"/>
      <c r="U231" s="374"/>
      <c r="W231" s="430"/>
      <c r="Y231" s="430"/>
      <c r="AA231" s="430"/>
      <c r="AC231" s="430"/>
      <c r="AD231" s="430"/>
      <c r="AE231" s="430"/>
      <c r="AF231" s="403"/>
      <c r="AG231" s="257"/>
      <c r="AH231" s="428"/>
      <c r="AI231" s="428"/>
      <c r="AJ231" s="271"/>
      <c r="AK231" s="10"/>
    </row>
    <row r="232" spans="1:37" s="258" customFormat="1" ht="15.75" customHeight="1" thickBot="1" x14ac:dyDescent="0.4">
      <c r="A232" s="378"/>
      <c r="B232" s="870" t="s">
        <v>688</v>
      </c>
      <c r="C232" s="871"/>
      <c r="D232" s="871"/>
      <c r="E232" s="871"/>
      <c r="F232" s="871"/>
      <c r="G232" s="871"/>
      <c r="H232" s="871"/>
      <c r="I232" s="871"/>
      <c r="J232" s="871"/>
      <c r="K232" s="871"/>
      <c r="L232" s="871"/>
      <c r="M232" s="871"/>
      <c r="N232" s="871"/>
      <c r="O232" s="871"/>
      <c r="P232" s="871"/>
      <c r="Q232" s="871"/>
      <c r="R232" s="871"/>
      <c r="S232" s="871"/>
      <c r="T232" s="871"/>
      <c r="U232" s="871"/>
      <c r="V232" s="871"/>
      <c r="W232" s="871"/>
      <c r="X232" s="871"/>
      <c r="Y232" s="871"/>
      <c r="Z232" s="871"/>
      <c r="AA232" s="871"/>
      <c r="AB232" s="871"/>
      <c r="AC232" s="872"/>
      <c r="AD232" s="304"/>
      <c r="AE232" s="304"/>
      <c r="AF232" s="274"/>
      <c r="AG232" s="275"/>
      <c r="AH232" s="276"/>
      <c r="AI232" s="276"/>
      <c r="AJ232" s="277"/>
      <c r="AK232" s="10"/>
    </row>
    <row r="233" spans="1:37" x14ac:dyDescent="0.35">
      <c r="A233" s="278"/>
      <c r="B233" s="278"/>
      <c r="C233" s="260"/>
      <c r="D233" s="259"/>
      <c r="E233" s="260"/>
      <c r="F233" s="259"/>
      <c r="G233" s="260"/>
      <c r="H233" s="261"/>
      <c r="I233" s="260"/>
      <c r="J233" s="259"/>
      <c r="K233" s="292"/>
      <c r="L233" s="295"/>
      <c r="M233" s="260"/>
      <c r="N233" s="259"/>
      <c r="O233" s="260"/>
      <c r="P233" s="260"/>
      <c r="Q233" s="294"/>
      <c r="R233" s="259"/>
      <c r="S233" s="260"/>
      <c r="T233" s="295"/>
      <c r="U233" s="260"/>
      <c r="V233" s="259"/>
      <c r="W233" s="260"/>
      <c r="X233" s="259"/>
      <c r="Y233" s="260"/>
      <c r="Z233" s="295" t="s">
        <v>641</v>
      </c>
      <c r="AA233" s="260"/>
      <c r="AB233" s="259"/>
      <c r="AC233" s="260"/>
      <c r="AD233" s="377"/>
      <c r="AE233" s="377"/>
      <c r="AF233" s="259"/>
      <c r="AG233" s="262"/>
      <c r="AH233" s="263"/>
      <c r="AI233" s="263"/>
      <c r="AJ233" s="264"/>
      <c r="AK233" s="4"/>
    </row>
    <row r="234" spans="1:37" x14ac:dyDescent="0.35">
      <c r="A234" s="265"/>
      <c r="B234" s="265"/>
      <c r="C234" s="412" t="s">
        <v>395</v>
      </c>
      <c r="D234" s="412"/>
      <c r="E234" s="412" t="s">
        <v>270</v>
      </c>
      <c r="F234" s="412"/>
      <c r="G234" s="412" t="s">
        <v>271</v>
      </c>
      <c r="H234" s="412"/>
      <c r="I234" s="412" t="s">
        <v>272</v>
      </c>
      <c r="J234" s="412"/>
      <c r="K234" s="412" t="s">
        <v>273</v>
      </c>
      <c r="L234" s="412"/>
      <c r="M234" s="412" t="s">
        <v>469</v>
      </c>
      <c r="N234" s="412"/>
      <c r="O234" s="412" t="s">
        <v>454</v>
      </c>
      <c r="P234" s="412"/>
      <c r="Q234" s="421" t="s">
        <v>496</v>
      </c>
      <c r="R234" s="412"/>
      <c r="S234" s="412" t="s">
        <v>465</v>
      </c>
      <c r="T234" s="412"/>
      <c r="U234" s="412" t="s">
        <v>434</v>
      </c>
      <c r="V234" s="412"/>
      <c r="W234" s="412" t="s">
        <v>435</v>
      </c>
      <c r="X234" s="412"/>
      <c r="Y234" s="412" t="s">
        <v>720</v>
      </c>
      <c r="Z234" s="412"/>
      <c r="AA234" s="412" t="s">
        <v>721</v>
      </c>
      <c r="AB234" s="412"/>
      <c r="AC234" s="412" t="s">
        <v>383</v>
      </c>
      <c r="AD234" s="468"/>
      <c r="AE234" s="468"/>
      <c r="AF234" s="402"/>
      <c r="AG234" s="266"/>
      <c r="AH234" s="436"/>
      <c r="AI234" s="436"/>
      <c r="AJ234" s="267"/>
      <c r="AK234" s="4"/>
    </row>
    <row r="235" spans="1:37" x14ac:dyDescent="0.35">
      <c r="A235" s="268"/>
      <c r="B235" s="270"/>
      <c r="C235" s="401">
        <v>0</v>
      </c>
      <c r="D235" s="401"/>
      <c r="E235" s="401">
        <v>0</v>
      </c>
      <c r="F235" s="401"/>
      <c r="G235" s="401">
        <v>0</v>
      </c>
      <c r="H235" s="401"/>
      <c r="I235" s="401">
        <v>0</v>
      </c>
      <c r="J235" s="401"/>
      <c r="K235" s="401">
        <v>0</v>
      </c>
      <c r="L235" s="401"/>
      <c r="M235" s="401">
        <v>0</v>
      </c>
      <c r="N235" s="401"/>
      <c r="O235" s="401">
        <v>0</v>
      </c>
      <c r="P235" s="401"/>
      <c r="Q235" s="423">
        <v>0</v>
      </c>
      <c r="R235" s="401"/>
      <c r="S235" s="401">
        <v>0</v>
      </c>
      <c r="T235" s="401"/>
      <c r="U235" s="401">
        <v>0</v>
      </c>
      <c r="V235" s="401"/>
      <c r="W235" s="401">
        <v>0</v>
      </c>
      <c r="X235" s="401"/>
      <c r="Y235" s="401">
        <v>0</v>
      </c>
      <c r="Z235" s="401"/>
      <c r="AA235" s="401">
        <v>0</v>
      </c>
      <c r="AB235" s="401"/>
      <c r="AC235" s="401">
        <v>0</v>
      </c>
      <c r="AD235" s="255"/>
      <c r="AE235" s="255"/>
      <c r="AF235" s="402"/>
      <c r="AG235" s="269"/>
      <c r="AH235" s="437"/>
      <c r="AI235" s="438"/>
      <c r="AJ235" s="267"/>
      <c r="AK235" s="4"/>
    </row>
    <row r="236" spans="1:37" s="255" customFormat="1" ht="15" thickBot="1" x14ac:dyDescent="0.4">
      <c r="A236" s="270">
        <v>263</v>
      </c>
      <c r="B236" s="270"/>
      <c r="C236" s="401">
        <v>264</v>
      </c>
      <c r="D236" s="401"/>
      <c r="E236" s="401">
        <v>265</v>
      </c>
      <c r="F236" s="401"/>
      <c r="G236" s="401">
        <v>266</v>
      </c>
      <c r="H236" s="401"/>
      <c r="I236" s="401">
        <v>267</v>
      </c>
      <c r="J236" s="401"/>
      <c r="K236" s="401">
        <v>268</v>
      </c>
      <c r="L236" s="401"/>
      <c r="M236" s="401">
        <v>269</v>
      </c>
      <c r="N236" s="401"/>
      <c r="O236" s="401">
        <v>270</v>
      </c>
      <c r="P236" s="401"/>
      <c r="Q236" s="423">
        <v>271</v>
      </c>
      <c r="R236" s="401"/>
      <c r="S236" s="401">
        <v>272</v>
      </c>
      <c r="T236" s="401"/>
      <c r="U236" s="401">
        <v>273</v>
      </c>
      <c r="V236" s="401"/>
      <c r="W236" s="401">
        <v>274</v>
      </c>
      <c r="X236" s="401"/>
      <c r="Y236" s="401">
        <v>275</v>
      </c>
      <c r="Z236" s="401"/>
      <c r="AA236" s="401">
        <v>276</v>
      </c>
      <c r="AB236" s="401"/>
      <c r="AC236" s="401">
        <v>277</v>
      </c>
      <c r="AF236" s="401"/>
      <c r="AG236" s="269"/>
      <c r="AH236" s="437"/>
      <c r="AI236" s="439"/>
      <c r="AJ236" s="267"/>
      <c r="AK236" s="279"/>
    </row>
    <row r="237" spans="1:37" ht="15" thickBot="1" x14ac:dyDescent="0.4">
      <c r="A237" s="270"/>
      <c r="B237" s="360">
        <v>394</v>
      </c>
      <c r="C237" s="828"/>
      <c r="D237" s="415">
        <v>355</v>
      </c>
      <c r="E237" s="828"/>
      <c r="F237" s="415">
        <v>349</v>
      </c>
      <c r="G237" s="828"/>
      <c r="H237" s="415">
        <v>367</v>
      </c>
      <c r="I237" s="828"/>
      <c r="J237" s="415">
        <v>390</v>
      </c>
      <c r="K237" s="828"/>
      <c r="L237" s="415">
        <v>388.87400000000002</v>
      </c>
      <c r="M237" s="828"/>
      <c r="N237" s="415">
        <v>359.99599999999998</v>
      </c>
      <c r="O237" s="828"/>
      <c r="P237" s="415">
        <v>372</v>
      </c>
      <c r="Q237" s="828"/>
      <c r="R237" s="415">
        <v>388</v>
      </c>
      <c r="S237" s="828"/>
      <c r="T237" s="415">
        <v>378</v>
      </c>
      <c r="U237" s="828"/>
      <c r="V237" s="415">
        <v>284</v>
      </c>
      <c r="W237" s="828"/>
      <c r="X237" s="415">
        <v>304.53500000000003</v>
      </c>
      <c r="Y237" s="828"/>
      <c r="Z237" s="415">
        <v>212.96100000000001</v>
      </c>
      <c r="AA237" s="828"/>
      <c r="AB237" s="415">
        <v>368.00400000000002</v>
      </c>
      <c r="AC237" s="828"/>
      <c r="AD237" s="467"/>
      <c r="AE237" s="467"/>
      <c r="AF237" s="402"/>
      <c r="AG237" s="256">
        <v>14</v>
      </c>
      <c r="AH237" s="243">
        <v>0</v>
      </c>
      <c r="AI237" s="243">
        <v>9</v>
      </c>
      <c r="AJ237" s="244"/>
      <c r="AK237" s="4"/>
    </row>
    <row r="238" spans="1:37" ht="15" thickBot="1" x14ac:dyDescent="0.4">
      <c r="A238" s="270"/>
      <c r="B238" s="265"/>
      <c r="C238" s="829"/>
      <c r="D238" s="402"/>
      <c r="E238" s="829"/>
      <c r="F238" s="402"/>
      <c r="G238" s="829"/>
      <c r="H238" s="402"/>
      <c r="I238" s="829"/>
      <c r="J238" s="402"/>
      <c r="K238" s="829"/>
      <c r="L238" s="402"/>
      <c r="M238" s="829"/>
      <c r="N238" s="402"/>
      <c r="O238" s="829"/>
      <c r="P238" s="427"/>
      <c r="Q238" s="829"/>
      <c r="R238" s="402"/>
      <c r="S238" s="829"/>
      <c r="T238" s="402"/>
      <c r="U238" s="829"/>
      <c r="V238" s="402"/>
      <c r="W238" s="829"/>
      <c r="X238" s="402"/>
      <c r="Y238" s="829"/>
      <c r="Z238" s="402"/>
      <c r="AA238" s="829"/>
      <c r="AB238" s="402"/>
      <c r="AC238" s="829"/>
      <c r="AD238" s="467"/>
      <c r="AE238" s="467"/>
      <c r="AF238" s="402"/>
      <c r="AG238" s="257"/>
      <c r="AH238" s="428"/>
      <c r="AI238" s="428"/>
      <c r="AJ238" s="267"/>
      <c r="AK238" s="4"/>
    </row>
    <row r="239" spans="1:37" ht="6" customHeight="1" thickBot="1" x14ac:dyDescent="0.4">
      <c r="A239" s="270"/>
      <c r="B239" s="265"/>
      <c r="C239" s="513"/>
      <c r="D239" s="401"/>
      <c r="E239" s="513"/>
      <c r="F239" s="401"/>
      <c r="G239" s="513"/>
      <c r="H239" s="401"/>
      <c r="I239" s="513"/>
      <c r="J239" s="401"/>
      <c r="K239" s="514"/>
      <c r="L239" s="401"/>
      <c r="M239" s="514"/>
      <c r="N239" s="401"/>
      <c r="O239" s="513"/>
      <c r="P239" s="427"/>
      <c r="Q239" s="513"/>
      <c r="R239" s="401"/>
      <c r="S239" s="513"/>
      <c r="T239" s="401"/>
      <c r="U239" s="513"/>
      <c r="V239" s="401"/>
      <c r="W239" s="513"/>
      <c r="X239" s="401"/>
      <c r="Y239" s="245">
        <v>0</v>
      </c>
      <c r="Z239" s="401"/>
      <c r="AA239" s="245">
        <v>0</v>
      </c>
      <c r="AB239" s="419"/>
      <c r="AC239" s="513"/>
      <c r="AD239" s="467"/>
      <c r="AE239" s="467"/>
      <c r="AF239" s="402"/>
      <c r="AG239" s="257"/>
      <c r="AH239" s="428"/>
      <c r="AI239" s="428"/>
      <c r="AJ239" s="267"/>
      <c r="AK239" s="4"/>
    </row>
    <row r="240" spans="1:37" x14ac:dyDescent="0.35">
      <c r="A240" s="270"/>
      <c r="B240" s="265"/>
      <c r="C240" s="412" t="s">
        <v>65</v>
      </c>
      <c r="D240" s="402"/>
      <c r="E240" s="412" t="s">
        <v>79</v>
      </c>
      <c r="F240" s="402"/>
      <c r="G240" s="412" t="s">
        <v>65</v>
      </c>
      <c r="H240" s="402"/>
      <c r="I240" s="412" t="s">
        <v>65</v>
      </c>
      <c r="J240" s="402"/>
      <c r="K240" s="412" t="s">
        <v>77</v>
      </c>
      <c r="L240" s="402"/>
      <c r="M240" s="412" t="s">
        <v>203</v>
      </c>
      <c r="N240" s="402"/>
      <c r="O240" s="412" t="s">
        <v>65</v>
      </c>
      <c r="P240" s="412"/>
      <c r="Q240" s="421" t="s">
        <v>65</v>
      </c>
      <c r="R240" s="402"/>
      <c r="S240" s="412" t="s">
        <v>65</v>
      </c>
      <c r="T240" s="402"/>
      <c r="U240" s="412" t="s">
        <v>65</v>
      </c>
      <c r="V240" s="402"/>
      <c r="W240" s="412" t="s">
        <v>79</v>
      </c>
      <c r="X240" s="402"/>
      <c r="Y240" s="412" t="s">
        <v>150</v>
      </c>
      <c r="Z240" s="402"/>
      <c r="AA240" s="412" t="s">
        <v>475</v>
      </c>
      <c r="AB240" s="402"/>
      <c r="AC240" s="412" t="s">
        <v>68</v>
      </c>
      <c r="AD240" s="468"/>
      <c r="AE240" s="468"/>
      <c r="AF240" s="402"/>
      <c r="AG240" s="257"/>
      <c r="AH240" s="428"/>
      <c r="AI240" s="428"/>
      <c r="AJ240" s="267"/>
      <c r="AK240" s="4"/>
    </row>
    <row r="241" spans="1:37" s="258" customFormat="1" x14ac:dyDescent="0.35">
      <c r="A241" s="268"/>
      <c r="B241" s="268"/>
      <c r="C241" s="432"/>
      <c r="D241" s="403"/>
      <c r="E241" s="430">
        <v>0</v>
      </c>
      <c r="F241" s="403"/>
      <c r="G241" s="430">
        <v>0</v>
      </c>
      <c r="H241" s="403"/>
      <c r="I241" s="430">
        <v>0</v>
      </c>
      <c r="J241" s="403"/>
      <c r="K241" s="430">
        <v>0</v>
      </c>
      <c r="L241" s="403"/>
      <c r="M241" s="432"/>
      <c r="N241" s="403"/>
      <c r="O241" s="432"/>
      <c r="P241" s="432"/>
      <c r="Q241" s="431"/>
      <c r="S241" s="430"/>
      <c r="U241" s="430"/>
      <c r="W241" s="430"/>
      <c r="Y241" s="430"/>
      <c r="AA241" s="430"/>
      <c r="AC241" s="430"/>
      <c r="AD241" s="430"/>
      <c r="AE241" s="430"/>
      <c r="AF241" s="403"/>
      <c r="AG241" s="257"/>
      <c r="AH241" s="428"/>
      <c r="AI241" s="428"/>
      <c r="AJ241" s="271"/>
      <c r="AK241" s="10"/>
    </row>
    <row r="242" spans="1:37" s="258" customFormat="1" ht="15" thickBot="1" x14ac:dyDescent="0.4">
      <c r="A242" s="268"/>
      <c r="B242" s="268"/>
      <c r="C242" s="430"/>
      <c r="E242" s="430"/>
      <c r="G242" s="430"/>
      <c r="I242" s="430"/>
      <c r="K242" s="430"/>
      <c r="M242" s="430"/>
      <c r="O242" s="430"/>
      <c r="P242" s="430"/>
      <c r="Q242" s="431"/>
      <c r="R242" s="403"/>
      <c r="S242" s="432"/>
      <c r="T242" s="403"/>
      <c r="U242" s="432" t="s">
        <v>782</v>
      </c>
      <c r="V242" s="403"/>
      <c r="W242" s="432"/>
      <c r="X242" s="403"/>
      <c r="Y242" s="432"/>
      <c r="Z242" s="403"/>
      <c r="AA242" s="432"/>
      <c r="AB242" s="403"/>
      <c r="AC242" s="432"/>
      <c r="AD242" s="430"/>
      <c r="AE242" s="430"/>
      <c r="AF242" s="403"/>
      <c r="AG242" s="257"/>
      <c r="AH242" s="428"/>
      <c r="AI242" s="428"/>
      <c r="AJ242" s="271"/>
      <c r="AK242" s="10"/>
    </row>
    <row r="243" spans="1:37" ht="15" thickBot="1" x14ac:dyDescent="0.4">
      <c r="A243" s="249"/>
      <c r="B243" s="870" t="s">
        <v>688</v>
      </c>
      <c r="C243" s="871"/>
      <c r="D243" s="871"/>
      <c r="E243" s="871"/>
      <c r="F243" s="871"/>
      <c r="G243" s="871"/>
      <c r="H243" s="871"/>
      <c r="I243" s="871"/>
      <c r="J243" s="871"/>
      <c r="K243" s="871"/>
      <c r="L243" s="871"/>
      <c r="M243" s="871"/>
      <c r="N243" s="871"/>
      <c r="O243" s="871"/>
      <c r="P243" s="871"/>
      <c r="Q243" s="871"/>
      <c r="R243" s="871"/>
      <c r="S243" s="871"/>
      <c r="T243" s="871"/>
      <c r="U243" s="871"/>
      <c r="V243" s="871"/>
      <c r="W243" s="871"/>
      <c r="X243" s="871"/>
      <c r="Y243" s="871"/>
      <c r="Z243" s="871"/>
      <c r="AA243" s="871"/>
      <c r="AB243" s="871"/>
      <c r="AC243" s="872"/>
      <c r="AD243" s="304"/>
      <c r="AE243" s="304"/>
      <c r="AF243" s="250"/>
      <c r="AG243" s="275"/>
      <c r="AH243" s="276"/>
      <c r="AI243" s="276"/>
      <c r="AJ243" s="284"/>
      <c r="AK243" s="4"/>
    </row>
    <row r="244" spans="1:37" x14ac:dyDescent="0.35">
      <c r="A244" s="278"/>
      <c r="B244" s="278"/>
      <c r="C244" s="261" t="s">
        <v>323</v>
      </c>
      <c r="D244" s="261"/>
      <c r="E244" s="261" t="s">
        <v>363</v>
      </c>
      <c r="F244" s="261"/>
      <c r="G244" s="261" t="s">
        <v>436</v>
      </c>
      <c r="H244" s="261"/>
      <c r="I244" s="261" t="s">
        <v>464</v>
      </c>
      <c r="J244" s="261"/>
      <c r="K244" s="261" t="s">
        <v>494</v>
      </c>
      <c r="L244" s="261"/>
      <c r="M244" s="261" t="s">
        <v>521</v>
      </c>
      <c r="N244" s="261"/>
      <c r="O244" s="261" t="s">
        <v>722</v>
      </c>
      <c r="P244" s="261"/>
      <c r="Q244" s="285" t="s">
        <v>723</v>
      </c>
      <c r="R244" s="261"/>
      <c r="S244" s="261" t="s">
        <v>416</v>
      </c>
      <c r="T244" s="261"/>
      <c r="U244" s="261" t="s">
        <v>405</v>
      </c>
      <c r="V244" s="261"/>
      <c r="W244" s="261" t="s">
        <v>367</v>
      </c>
      <c r="X244" s="261"/>
      <c r="Y244" s="261" t="s">
        <v>365</v>
      </c>
      <c r="Z244" s="261"/>
      <c r="AA244" s="261" t="s">
        <v>396</v>
      </c>
      <c r="AB244" s="261"/>
      <c r="AC244" s="261" t="s">
        <v>427</v>
      </c>
      <c r="AD244" s="373"/>
      <c r="AE244" s="373"/>
      <c r="AF244" s="259"/>
      <c r="AG244" s="286"/>
      <c r="AH244" s="287"/>
      <c r="AI244" s="287"/>
      <c r="AJ244" s="264"/>
      <c r="AK244" s="4"/>
    </row>
    <row r="245" spans="1:37" x14ac:dyDescent="0.35">
      <c r="A245" s="268"/>
      <c r="B245" s="270"/>
      <c r="C245" s="401">
        <v>0</v>
      </c>
      <c r="D245" s="401" t="e">
        <v>#N/A</v>
      </c>
      <c r="E245" s="401">
        <v>0</v>
      </c>
      <c r="F245" s="401" t="e">
        <v>#N/A</v>
      </c>
      <c r="G245" s="401">
        <v>0</v>
      </c>
      <c r="H245" s="401" t="e">
        <v>#N/A</v>
      </c>
      <c r="I245" s="401">
        <v>0</v>
      </c>
      <c r="J245" s="401" t="e">
        <v>#N/A</v>
      </c>
      <c r="K245" s="401">
        <v>0</v>
      </c>
      <c r="L245" s="401" t="e">
        <v>#N/A</v>
      </c>
      <c r="M245" s="401">
        <v>0</v>
      </c>
      <c r="N245" s="401" t="e">
        <v>#N/A</v>
      </c>
      <c r="O245" s="401">
        <v>0</v>
      </c>
      <c r="P245" s="401"/>
      <c r="Q245" s="423">
        <v>0</v>
      </c>
      <c r="R245" s="401"/>
      <c r="S245" s="401">
        <v>0</v>
      </c>
      <c r="T245" s="401"/>
      <c r="U245" s="401">
        <v>0</v>
      </c>
      <c r="V245" s="401"/>
      <c r="W245" s="401">
        <v>0</v>
      </c>
      <c r="X245" s="401"/>
      <c r="Y245" s="401">
        <v>0</v>
      </c>
      <c r="Z245" s="401"/>
      <c r="AA245" s="401">
        <v>0</v>
      </c>
      <c r="AB245" s="401"/>
      <c r="AC245" s="401">
        <v>0</v>
      </c>
      <c r="AD245" s="255"/>
      <c r="AE245" s="255"/>
      <c r="AF245" s="402"/>
      <c r="AG245" s="269"/>
      <c r="AH245" s="437"/>
      <c r="AI245" s="438"/>
      <c r="AJ245" s="267"/>
      <c r="AK245" s="4"/>
    </row>
    <row r="246" spans="1:37" s="255" customFormat="1" ht="15" thickBot="1" x14ac:dyDescent="0.4">
      <c r="A246" s="270">
        <v>277</v>
      </c>
      <c r="B246" s="270"/>
      <c r="C246" s="401">
        <v>278</v>
      </c>
      <c r="D246" s="401"/>
      <c r="E246" s="401">
        <v>279</v>
      </c>
      <c r="F246" s="401"/>
      <c r="G246" s="401">
        <v>280</v>
      </c>
      <c r="H246" s="401"/>
      <c r="I246" s="401">
        <v>281</v>
      </c>
      <c r="J246" s="401"/>
      <c r="K246" s="401">
        <v>282</v>
      </c>
      <c r="L246" s="401"/>
      <c r="M246" s="401">
        <v>283</v>
      </c>
      <c r="N246" s="401"/>
      <c r="O246" s="401">
        <v>284</v>
      </c>
      <c r="P246" s="401"/>
      <c r="Q246" s="423">
        <v>285</v>
      </c>
      <c r="R246" s="401"/>
      <c r="S246" s="401">
        <v>286</v>
      </c>
      <c r="T246" s="401"/>
      <c r="U246" s="401">
        <v>287</v>
      </c>
      <c r="V246" s="401"/>
      <c r="W246" s="401">
        <v>288</v>
      </c>
      <c r="X246" s="401"/>
      <c r="Y246" s="401">
        <v>289</v>
      </c>
      <c r="Z246" s="401"/>
      <c r="AA246" s="401">
        <v>290</v>
      </c>
      <c r="AB246" s="401"/>
      <c r="AC246" s="401">
        <v>291</v>
      </c>
      <c r="AF246" s="401"/>
      <c r="AG246" s="269"/>
      <c r="AH246" s="437"/>
      <c r="AI246" s="439"/>
      <c r="AJ246" s="267"/>
      <c r="AK246" s="279"/>
    </row>
    <row r="247" spans="1:37" ht="15" thickBot="1" x14ac:dyDescent="0.4">
      <c r="A247" s="270"/>
      <c r="B247" s="360">
        <v>378</v>
      </c>
      <c r="C247" s="828"/>
      <c r="D247" s="415">
        <v>386</v>
      </c>
      <c r="E247" s="828"/>
      <c r="F247" s="415">
        <v>377</v>
      </c>
      <c r="G247" s="828"/>
      <c r="H247" s="415">
        <v>343</v>
      </c>
      <c r="I247" s="828"/>
      <c r="J247" s="415">
        <v>384</v>
      </c>
      <c r="K247" s="828"/>
      <c r="L247" s="415">
        <v>351</v>
      </c>
      <c r="M247" s="828"/>
      <c r="N247" s="415">
        <v>348</v>
      </c>
      <c r="O247" s="839" t="s">
        <v>235</v>
      </c>
      <c r="P247" s="415">
        <v>327</v>
      </c>
      <c r="Q247" s="839" t="s">
        <v>15</v>
      </c>
      <c r="R247" s="415">
        <v>326.87400000000002</v>
      </c>
      <c r="S247" s="828"/>
      <c r="T247" s="415">
        <v>380.00200000000001</v>
      </c>
      <c r="U247" s="828"/>
      <c r="V247" s="415">
        <v>383</v>
      </c>
      <c r="W247" s="828"/>
      <c r="X247" s="415">
        <v>370</v>
      </c>
      <c r="Y247" s="875"/>
      <c r="Z247" s="415">
        <v>355</v>
      </c>
      <c r="AA247" s="828"/>
      <c r="AB247" s="415">
        <v>350</v>
      </c>
      <c r="AC247" s="828"/>
      <c r="AD247" s="467"/>
      <c r="AE247" s="467"/>
      <c r="AF247" s="402"/>
      <c r="AG247" s="256">
        <v>12</v>
      </c>
      <c r="AH247" s="243">
        <v>0</v>
      </c>
      <c r="AI247" s="243">
        <v>6</v>
      </c>
      <c r="AJ247" s="244"/>
      <c r="AK247" s="4"/>
    </row>
    <row r="248" spans="1:37" x14ac:dyDescent="0.35">
      <c r="A248" s="270"/>
      <c r="B248" s="265"/>
      <c r="C248" s="829"/>
      <c r="D248" s="402"/>
      <c r="E248" s="829"/>
      <c r="F248" s="402"/>
      <c r="G248" s="829"/>
      <c r="H248" s="402"/>
      <c r="I248" s="829"/>
      <c r="J248" s="402"/>
      <c r="K248" s="829"/>
      <c r="L248" s="402"/>
      <c r="M248" s="829"/>
      <c r="N248" s="402"/>
      <c r="O248" s="840"/>
      <c r="P248" s="427"/>
      <c r="Q248" s="840"/>
      <c r="R248" s="402"/>
      <c r="S248" s="829"/>
      <c r="T248" s="402"/>
      <c r="U248" s="829"/>
      <c r="V248" s="402"/>
      <c r="W248" s="829"/>
      <c r="X248" s="402"/>
      <c r="Y248" s="876"/>
      <c r="Z248" s="402"/>
      <c r="AA248" s="829"/>
      <c r="AB248" s="402"/>
      <c r="AC248" s="829"/>
      <c r="AD248" s="467"/>
      <c r="AE248" s="467"/>
      <c r="AF248" s="402"/>
      <c r="AG248" s="257"/>
      <c r="AH248" s="428"/>
      <c r="AI248" s="428"/>
      <c r="AJ248" s="267"/>
      <c r="AK248" s="4"/>
    </row>
    <row r="249" spans="1:37" ht="5.5" customHeight="1" x14ac:dyDescent="0.35">
      <c r="A249" s="270"/>
      <c r="B249" s="265"/>
      <c r="C249" s="513"/>
      <c r="D249" s="401"/>
      <c r="E249" s="513"/>
      <c r="F249" s="401"/>
      <c r="G249" s="513"/>
      <c r="H249" s="401"/>
      <c r="I249" s="513"/>
      <c r="J249" s="401"/>
      <c r="K249" s="513"/>
      <c r="L249" s="401"/>
      <c r="M249" s="245">
        <v>0</v>
      </c>
      <c r="N249" s="401"/>
      <c r="O249" s="245">
        <v>0</v>
      </c>
      <c r="P249" s="427"/>
      <c r="Q249" s="245">
        <v>0</v>
      </c>
      <c r="R249" s="401"/>
      <c r="S249" s="513"/>
      <c r="T249" s="401"/>
      <c r="U249" s="513"/>
      <c r="V249" s="401"/>
      <c r="W249" s="513"/>
      <c r="X249" s="401"/>
      <c r="Y249" s="513"/>
      <c r="Z249" s="401"/>
      <c r="AA249" s="513"/>
      <c r="AB249" s="419"/>
      <c r="AC249" s="513"/>
      <c r="AD249" s="467"/>
      <c r="AE249" s="467"/>
      <c r="AF249" s="402"/>
      <c r="AG249" s="257"/>
      <c r="AH249" s="428"/>
      <c r="AI249" s="428"/>
      <c r="AJ249" s="267"/>
      <c r="AK249" s="4"/>
    </row>
    <row r="250" spans="1:37" x14ac:dyDescent="0.35">
      <c r="A250" s="270"/>
      <c r="B250" s="265"/>
      <c r="C250" s="412" t="s">
        <v>65</v>
      </c>
      <c r="D250" s="402"/>
      <c r="E250" s="412" t="s">
        <v>65</v>
      </c>
      <c r="F250" s="402"/>
      <c r="G250" s="412" t="s">
        <v>65</v>
      </c>
      <c r="H250" s="402"/>
      <c r="I250" s="412" t="s">
        <v>65</v>
      </c>
      <c r="J250" s="402"/>
      <c r="K250" s="412" t="s">
        <v>65</v>
      </c>
      <c r="L250" s="402"/>
      <c r="M250" s="412" t="s">
        <v>68</v>
      </c>
      <c r="N250" s="402"/>
      <c r="O250" s="412" t="s">
        <v>65</v>
      </c>
      <c r="P250" s="412"/>
      <c r="Q250" s="421" t="s">
        <v>79</v>
      </c>
      <c r="R250" s="402"/>
      <c r="S250" s="412" t="s">
        <v>203</v>
      </c>
      <c r="T250" s="402"/>
      <c r="U250" s="412" t="s">
        <v>65</v>
      </c>
      <c r="V250" s="402"/>
      <c r="W250" s="412" t="s">
        <v>65</v>
      </c>
      <c r="X250" s="402"/>
      <c r="Y250" s="412" t="s">
        <v>65</v>
      </c>
      <c r="Z250" s="402"/>
      <c r="AA250" s="412" t="s">
        <v>79</v>
      </c>
      <c r="AB250" s="402"/>
      <c r="AC250" s="412" t="s">
        <v>65</v>
      </c>
      <c r="AD250" s="468"/>
      <c r="AE250" s="468"/>
      <c r="AF250" s="402"/>
      <c r="AG250" s="257"/>
      <c r="AH250" s="428"/>
      <c r="AI250" s="428"/>
      <c r="AJ250" s="267"/>
      <c r="AK250" s="4"/>
    </row>
    <row r="251" spans="1:37" s="258" customFormat="1" x14ac:dyDescent="0.35">
      <c r="A251" s="268"/>
      <c r="B251" s="272"/>
      <c r="C251" s="430"/>
      <c r="D251" s="469"/>
      <c r="E251" s="430"/>
      <c r="G251" s="430"/>
      <c r="I251" s="430"/>
      <c r="K251" s="430"/>
      <c r="M251" s="430"/>
      <c r="O251" s="430"/>
      <c r="P251" s="430"/>
      <c r="Q251" s="431"/>
      <c r="S251" s="430"/>
      <c r="U251" s="430"/>
      <c r="W251" s="430"/>
      <c r="Y251" s="430"/>
      <c r="AA251" s="430"/>
      <c r="AC251" s="430"/>
      <c r="AD251" s="430"/>
      <c r="AE251" s="430"/>
      <c r="AF251" s="403"/>
      <c r="AG251" s="257"/>
      <c r="AH251" s="428"/>
      <c r="AI251" s="428"/>
      <c r="AJ251" s="271"/>
      <c r="AK251" s="10"/>
    </row>
    <row r="252" spans="1:37" s="258" customFormat="1" ht="15" thickBot="1" x14ac:dyDescent="0.4">
      <c r="A252" s="268"/>
      <c r="B252" s="268"/>
      <c r="C252" s="432"/>
      <c r="D252" s="470"/>
      <c r="E252" s="432"/>
      <c r="F252" s="403"/>
      <c r="G252" s="432"/>
      <c r="H252" s="403"/>
      <c r="I252" s="432"/>
      <c r="J252" s="403"/>
      <c r="K252" s="432"/>
      <c r="L252" s="403"/>
      <c r="M252" s="432"/>
      <c r="N252" s="403"/>
      <c r="O252" s="432"/>
      <c r="P252" s="432"/>
      <c r="Q252" s="450"/>
      <c r="R252" s="403"/>
      <c r="S252" s="432"/>
      <c r="T252" s="403"/>
      <c r="U252" s="432"/>
      <c r="V252" s="403"/>
      <c r="W252" s="432"/>
      <c r="X252" s="403"/>
      <c r="Y252" s="432"/>
      <c r="Z252" s="403"/>
      <c r="AA252" s="432"/>
      <c r="AB252" s="403"/>
      <c r="AC252" s="432"/>
      <c r="AD252" s="430"/>
      <c r="AE252" s="430"/>
      <c r="AF252" s="403"/>
      <c r="AG252" s="257"/>
      <c r="AH252" s="428"/>
      <c r="AI252" s="428"/>
      <c r="AJ252" s="271"/>
      <c r="AK252" s="10"/>
    </row>
    <row r="253" spans="1:37" ht="15" thickBot="1" x14ac:dyDescent="0.4">
      <c r="A253" s="249"/>
      <c r="B253" s="870" t="s">
        <v>688</v>
      </c>
      <c r="C253" s="871"/>
      <c r="D253" s="871"/>
      <c r="E253" s="871"/>
      <c r="F253" s="871"/>
      <c r="G253" s="871"/>
      <c r="H253" s="871"/>
      <c r="I253" s="871"/>
      <c r="J253" s="871"/>
      <c r="K253" s="871"/>
      <c r="L253" s="871"/>
      <c r="M253" s="871"/>
      <c r="N253" s="871"/>
      <c r="O253" s="871"/>
      <c r="P253" s="871"/>
      <c r="Q253" s="871"/>
      <c r="R253" s="871"/>
      <c r="S253" s="871"/>
      <c r="T253" s="871"/>
      <c r="U253" s="871"/>
      <c r="V253" s="871"/>
      <c r="W253" s="871"/>
      <c r="X253" s="871"/>
      <c r="Y253" s="871"/>
      <c r="Z253" s="871"/>
      <c r="AA253" s="871"/>
      <c r="AB253" s="871"/>
      <c r="AC253" s="872"/>
      <c r="AD253" s="304"/>
      <c r="AE253" s="304"/>
      <c r="AF253" s="250"/>
      <c r="AG253" s="275"/>
      <c r="AH253" s="276"/>
      <c r="AI253" s="276"/>
      <c r="AJ253" s="284"/>
      <c r="AK253" s="4"/>
    </row>
    <row r="254" spans="1:37" x14ac:dyDescent="0.35">
      <c r="A254" s="278"/>
      <c r="B254" s="278"/>
      <c r="C254" s="261" t="s">
        <v>467</v>
      </c>
      <c r="D254" s="261"/>
      <c r="E254" s="261" t="s">
        <v>372</v>
      </c>
      <c r="F254" s="261"/>
      <c r="G254" s="261" t="s">
        <v>373</v>
      </c>
      <c r="H254" s="261"/>
      <c r="I254" s="261" t="s">
        <v>384</v>
      </c>
      <c r="J254" s="261"/>
      <c r="K254" s="261" t="s">
        <v>724</v>
      </c>
      <c r="L254" s="261"/>
      <c r="M254" s="261" t="s">
        <v>430</v>
      </c>
      <c r="N254" s="261"/>
      <c r="O254" s="261" t="s">
        <v>441</v>
      </c>
      <c r="P254" s="261"/>
      <c r="Q254" s="285" t="s">
        <v>442</v>
      </c>
      <c r="R254" s="261"/>
      <c r="S254" s="261" t="s">
        <v>461</v>
      </c>
      <c r="T254" s="261"/>
      <c r="U254" s="261" t="s">
        <v>488</v>
      </c>
      <c r="V254" s="261"/>
      <c r="W254" s="261" t="s">
        <v>725</v>
      </c>
      <c r="X254" s="261"/>
      <c r="Y254" s="261" t="s">
        <v>519</v>
      </c>
      <c r="Z254" s="261"/>
      <c r="AA254" s="261" t="s">
        <v>462</v>
      </c>
      <c r="AB254" s="261"/>
      <c r="AC254" s="261" t="s">
        <v>463</v>
      </c>
      <c r="AD254" s="373"/>
      <c r="AE254" s="373"/>
      <c r="AF254" s="259"/>
      <c r="AG254" s="286"/>
      <c r="AH254" s="287"/>
      <c r="AI254" s="287"/>
      <c r="AJ254" s="264"/>
      <c r="AK254" s="4"/>
    </row>
    <row r="255" spans="1:37" x14ac:dyDescent="0.35">
      <c r="A255" s="268"/>
      <c r="B255" s="270"/>
      <c r="C255" s="401">
        <v>0</v>
      </c>
      <c r="D255" s="401" t="e">
        <v>#N/A</v>
      </c>
      <c r="E255" s="401">
        <v>0</v>
      </c>
      <c r="F255" s="401" t="e">
        <v>#N/A</v>
      </c>
      <c r="G255" s="401">
        <v>0</v>
      </c>
      <c r="H255" s="401" t="e">
        <v>#N/A</v>
      </c>
      <c r="I255" s="401">
        <v>0</v>
      </c>
      <c r="J255" s="401" t="e">
        <v>#N/A</v>
      </c>
      <c r="K255" s="401">
        <v>0</v>
      </c>
      <c r="L255" s="401" t="e">
        <v>#N/A</v>
      </c>
      <c r="M255" s="401">
        <v>0</v>
      </c>
      <c r="N255" s="401" t="e">
        <v>#N/A</v>
      </c>
      <c r="O255" s="401">
        <v>0</v>
      </c>
      <c r="P255" s="401"/>
      <c r="Q255" s="423">
        <v>0</v>
      </c>
      <c r="R255" s="401"/>
      <c r="S255" s="401">
        <v>0</v>
      </c>
      <c r="T255" s="401"/>
      <c r="U255" s="401">
        <v>0</v>
      </c>
      <c r="V255" s="401"/>
      <c r="W255" s="401">
        <v>0</v>
      </c>
      <c r="X255" s="401"/>
      <c r="Y255" s="401">
        <v>0</v>
      </c>
      <c r="Z255" s="401"/>
      <c r="AA255" s="401">
        <v>0</v>
      </c>
      <c r="AB255" s="419"/>
      <c r="AC255" s="401">
        <v>0</v>
      </c>
      <c r="AD255" s="255"/>
      <c r="AE255" s="255"/>
      <c r="AF255" s="419"/>
      <c r="AG255" s="269"/>
      <c r="AH255" s="437"/>
      <c r="AI255" s="438"/>
      <c r="AJ255" s="267"/>
      <c r="AK255" s="4"/>
    </row>
    <row r="256" spans="1:37" s="255" customFormat="1" ht="15" thickBot="1" x14ac:dyDescent="0.4">
      <c r="A256" s="270">
        <v>291</v>
      </c>
      <c r="B256" s="270"/>
      <c r="C256" s="401">
        <v>292</v>
      </c>
      <c r="D256" s="401"/>
      <c r="E256" s="401">
        <v>293</v>
      </c>
      <c r="F256" s="401"/>
      <c r="G256" s="401">
        <v>294</v>
      </c>
      <c r="H256" s="401"/>
      <c r="I256" s="401">
        <v>295</v>
      </c>
      <c r="J256" s="401"/>
      <c r="K256" s="401">
        <v>296</v>
      </c>
      <c r="L256" s="401"/>
      <c r="M256" s="401">
        <v>297</v>
      </c>
      <c r="N256" s="401"/>
      <c r="O256" s="401">
        <v>298</v>
      </c>
      <c r="P256" s="401"/>
      <c r="Q256" s="423">
        <v>299</v>
      </c>
      <c r="R256" s="401"/>
      <c r="S256" s="401">
        <v>300</v>
      </c>
      <c r="T256" s="401"/>
      <c r="U256" s="401">
        <v>301</v>
      </c>
      <c r="V256" s="401"/>
      <c r="W256" s="401">
        <v>302</v>
      </c>
      <c r="X256" s="401"/>
      <c r="Y256" s="401">
        <v>303</v>
      </c>
      <c r="Z256" s="401"/>
      <c r="AA256" s="401">
        <v>304</v>
      </c>
      <c r="AB256" s="471"/>
      <c r="AC256" s="401">
        <v>305</v>
      </c>
      <c r="AF256" s="471"/>
      <c r="AG256" s="269"/>
      <c r="AH256" s="437"/>
      <c r="AI256" s="439"/>
      <c r="AJ256" s="267"/>
      <c r="AK256" s="279"/>
    </row>
    <row r="257" spans="1:38" ht="15" thickBot="1" x14ac:dyDescent="0.4">
      <c r="A257" s="270"/>
      <c r="B257" s="360">
        <v>352</v>
      </c>
      <c r="C257" s="828"/>
      <c r="D257" s="415">
        <v>352</v>
      </c>
      <c r="E257" s="828"/>
      <c r="F257" s="415">
        <v>344</v>
      </c>
      <c r="G257" s="828"/>
      <c r="H257" s="415">
        <v>377</v>
      </c>
      <c r="I257" s="828"/>
      <c r="J257" s="415">
        <v>353</v>
      </c>
      <c r="K257" s="828"/>
      <c r="L257" s="415">
        <v>395.45400000000001</v>
      </c>
      <c r="M257" s="828"/>
      <c r="N257" s="415">
        <v>344.99599999999998</v>
      </c>
      <c r="O257" s="828"/>
      <c r="P257" s="415">
        <v>364</v>
      </c>
      <c r="Q257" s="828"/>
      <c r="R257" s="415">
        <v>366</v>
      </c>
      <c r="S257" s="828"/>
      <c r="T257" s="415">
        <v>367</v>
      </c>
      <c r="U257" s="828"/>
      <c r="V257" s="415">
        <v>364</v>
      </c>
      <c r="W257" s="830">
        <v>0</v>
      </c>
      <c r="X257" s="415">
        <v>353</v>
      </c>
      <c r="Y257" s="828"/>
      <c r="Z257" s="415">
        <v>366</v>
      </c>
      <c r="AA257" s="828"/>
      <c r="AB257" s="415">
        <v>344</v>
      </c>
      <c r="AC257" s="828"/>
      <c r="AD257" s="467"/>
      <c r="AE257" s="467"/>
      <c r="AF257" s="419"/>
      <c r="AG257" s="256">
        <v>13</v>
      </c>
      <c r="AH257" s="243">
        <v>0</v>
      </c>
      <c r="AI257" s="243">
        <v>2</v>
      </c>
      <c r="AJ257" s="244"/>
      <c r="AK257" s="4"/>
      <c r="AL257" s="248">
        <v>1</v>
      </c>
    </row>
    <row r="258" spans="1:38" x14ac:dyDescent="0.35">
      <c r="A258" s="270"/>
      <c r="B258" s="265"/>
      <c r="C258" s="829"/>
      <c r="D258" s="402"/>
      <c r="E258" s="829"/>
      <c r="F258" s="402"/>
      <c r="G258" s="829"/>
      <c r="H258" s="402"/>
      <c r="I258" s="829"/>
      <c r="J258" s="402"/>
      <c r="K258" s="829"/>
      <c r="L258" s="402"/>
      <c r="M258" s="829"/>
      <c r="N258" s="402"/>
      <c r="O258" s="829"/>
      <c r="P258" s="427"/>
      <c r="Q258" s="829"/>
      <c r="R258" s="402"/>
      <c r="S258" s="829"/>
      <c r="T258" s="402"/>
      <c r="U258" s="829"/>
      <c r="V258" s="402"/>
      <c r="W258" s="831"/>
      <c r="X258" s="402"/>
      <c r="Y258" s="829"/>
      <c r="Z258" s="402"/>
      <c r="AA258" s="829"/>
      <c r="AB258" s="419"/>
      <c r="AC258" s="829"/>
      <c r="AD258" s="467"/>
      <c r="AE258" s="467"/>
      <c r="AF258" s="419"/>
      <c r="AG258" s="257"/>
      <c r="AH258" s="428"/>
      <c r="AI258" s="428"/>
      <c r="AJ258" s="267"/>
      <c r="AK258" s="4"/>
    </row>
    <row r="259" spans="1:38" ht="6" customHeight="1" x14ac:dyDescent="0.35">
      <c r="A259" s="270"/>
      <c r="B259" s="265"/>
      <c r="C259" s="245">
        <v>0</v>
      </c>
      <c r="D259" s="401"/>
      <c r="E259" s="245">
        <v>0</v>
      </c>
      <c r="F259" s="401"/>
      <c r="G259" s="513"/>
      <c r="H259" s="401"/>
      <c r="I259" s="513"/>
      <c r="J259" s="401"/>
      <c r="K259" s="513"/>
      <c r="L259" s="401"/>
      <c r="M259" s="513"/>
      <c r="N259" s="401"/>
      <c r="O259" s="513"/>
      <c r="P259" s="427"/>
      <c r="Q259" s="513"/>
      <c r="R259" s="401"/>
      <c r="S259" s="513"/>
      <c r="T259" s="401"/>
      <c r="U259" s="513"/>
      <c r="V259" s="401"/>
      <c r="W259" s="245">
        <v>0</v>
      </c>
      <c r="X259" s="401"/>
      <c r="Y259" s="245">
        <v>0</v>
      </c>
      <c r="Z259" s="401"/>
      <c r="AA259" s="513"/>
      <c r="AB259" s="419"/>
      <c r="AC259" s="513"/>
      <c r="AD259" s="467"/>
      <c r="AE259" s="467"/>
      <c r="AF259" s="419"/>
      <c r="AG259" s="257"/>
      <c r="AH259" s="428"/>
      <c r="AI259" s="428"/>
      <c r="AJ259" s="267"/>
      <c r="AK259" s="4"/>
    </row>
    <row r="260" spans="1:38" ht="14.25" customHeight="1" x14ac:dyDescent="0.35">
      <c r="A260" s="270"/>
      <c r="B260" s="265"/>
      <c r="C260" s="412" t="s">
        <v>79</v>
      </c>
      <c r="D260" s="402"/>
      <c r="E260" s="412" t="s">
        <v>65</v>
      </c>
      <c r="F260" s="402"/>
      <c r="G260" s="412" t="s">
        <v>65</v>
      </c>
      <c r="H260" s="402"/>
      <c r="I260" s="412" t="s">
        <v>65</v>
      </c>
      <c r="J260" s="402"/>
      <c r="K260" s="412" t="s">
        <v>65</v>
      </c>
      <c r="L260" s="402"/>
      <c r="M260" s="412" t="s">
        <v>203</v>
      </c>
      <c r="N260" s="402"/>
      <c r="O260" s="412" t="s">
        <v>79</v>
      </c>
      <c r="P260" s="412"/>
      <c r="Q260" s="421" t="s">
        <v>65</v>
      </c>
      <c r="R260" s="402"/>
      <c r="S260" s="412" t="s">
        <v>65</v>
      </c>
      <c r="T260" s="402"/>
      <c r="U260" s="412" t="s">
        <v>65</v>
      </c>
      <c r="V260" s="402"/>
      <c r="W260" s="412" t="s">
        <v>65</v>
      </c>
      <c r="X260" s="402"/>
      <c r="Y260" s="412" t="s">
        <v>65</v>
      </c>
      <c r="Z260" s="402"/>
      <c r="AA260" s="412" t="s">
        <v>65</v>
      </c>
      <c r="AB260" s="402"/>
      <c r="AC260" s="412" t="s">
        <v>79</v>
      </c>
      <c r="AD260" s="468"/>
      <c r="AE260" s="468"/>
      <c r="AF260" s="419"/>
      <c r="AG260" s="257"/>
      <c r="AH260" s="428"/>
      <c r="AI260" s="428"/>
      <c r="AJ260" s="267"/>
      <c r="AK260" s="4"/>
    </row>
    <row r="261" spans="1:38" ht="14.25" customHeight="1" x14ac:dyDescent="0.35">
      <c r="A261" s="270"/>
      <c r="B261" s="457"/>
      <c r="C261" s="430"/>
      <c r="E261" s="468"/>
      <c r="G261" s="468"/>
      <c r="I261" s="468"/>
      <c r="K261" s="468"/>
      <c r="M261" s="468"/>
      <c r="O261" s="468"/>
      <c r="P261" s="468"/>
      <c r="Q261" s="441"/>
      <c r="S261" s="468"/>
      <c r="U261" s="468"/>
      <c r="W261" s="468"/>
      <c r="Y261" s="472"/>
      <c r="AA261" s="468"/>
      <c r="AC261" s="468"/>
      <c r="AD261" s="468"/>
      <c r="AE261" s="468"/>
      <c r="AF261" s="419"/>
      <c r="AG261" s="257"/>
      <c r="AH261" s="428"/>
      <c r="AI261" s="428"/>
      <c r="AJ261" s="267"/>
      <c r="AK261" s="4"/>
    </row>
    <row r="262" spans="1:38" ht="14.25" customHeight="1" thickBot="1" x14ac:dyDescent="0.4">
      <c r="A262" s="270"/>
      <c r="B262" s="265"/>
      <c r="C262" s="412"/>
      <c r="D262" s="402"/>
      <c r="E262" s="412"/>
      <c r="F262" s="402"/>
      <c r="G262" s="412"/>
      <c r="H262" s="402"/>
      <c r="I262" s="412"/>
      <c r="J262" s="402"/>
      <c r="K262" s="412"/>
      <c r="L262" s="402"/>
      <c r="M262" s="412"/>
      <c r="N262" s="402"/>
      <c r="O262" s="412"/>
      <c r="P262" s="412"/>
      <c r="Q262" s="421"/>
      <c r="R262" s="402"/>
      <c r="S262" s="412"/>
      <c r="T262" s="402"/>
      <c r="U262" s="412"/>
      <c r="V262" s="402"/>
      <c r="W262" s="412"/>
      <c r="X262" s="402"/>
      <c r="Y262" s="473"/>
      <c r="Z262" s="402"/>
      <c r="AA262" s="473"/>
      <c r="AB262" s="419"/>
      <c r="AC262" s="473"/>
      <c r="AD262" s="472"/>
      <c r="AE262" s="472"/>
      <c r="AF262" s="419"/>
      <c r="AG262" s="257"/>
      <c r="AH262" s="428"/>
      <c r="AI262" s="428"/>
      <c r="AJ262" s="267"/>
      <c r="AK262" s="4"/>
    </row>
    <row r="263" spans="1:38" ht="14.25" customHeight="1" thickBot="1" x14ac:dyDescent="0.4">
      <c r="A263" s="270"/>
      <c r="B263" s="877" t="s">
        <v>688</v>
      </c>
      <c r="C263" s="878"/>
      <c r="D263" s="878"/>
      <c r="E263" s="878"/>
      <c r="F263" s="878"/>
      <c r="G263" s="878"/>
      <c r="H263" s="878"/>
      <c r="I263" s="878"/>
      <c r="J263" s="878"/>
      <c r="K263" s="878"/>
      <c r="L263" s="878"/>
      <c r="M263" s="878"/>
      <c r="N263" s="878"/>
      <c r="O263" s="878"/>
      <c r="P263" s="878"/>
      <c r="Q263" s="878"/>
      <c r="R263" s="878"/>
      <c r="S263" s="878"/>
      <c r="T263" s="878"/>
      <c r="U263" s="878"/>
      <c r="V263" s="878"/>
      <c r="W263" s="878"/>
      <c r="X263" s="878"/>
      <c r="Y263" s="878"/>
      <c r="Z263" s="878"/>
      <c r="AA263" s="878"/>
      <c r="AB263" s="878"/>
      <c r="AC263" s="879"/>
      <c r="AD263" s="258"/>
      <c r="AE263" s="258"/>
      <c r="AF263" s="419"/>
      <c r="AG263" s="257"/>
      <c r="AH263" s="428"/>
      <c r="AI263" s="428"/>
      <c r="AJ263" s="267"/>
      <c r="AK263" s="4"/>
    </row>
    <row r="264" spans="1:38" x14ac:dyDescent="0.35">
      <c r="A264" s="278"/>
      <c r="B264" s="278"/>
      <c r="C264" s="261" t="s">
        <v>451</v>
      </c>
      <c r="D264" s="261"/>
      <c r="E264" s="261" t="s">
        <v>726</v>
      </c>
      <c r="F264" s="261"/>
      <c r="G264" s="261" t="s">
        <v>513</v>
      </c>
      <c r="H264" s="261"/>
      <c r="I264" s="261" t="s">
        <v>402</v>
      </c>
      <c r="J264" s="261"/>
      <c r="K264" s="261" t="s">
        <v>403</v>
      </c>
      <c r="L264" s="261"/>
      <c r="M264" s="261" t="s">
        <v>440</v>
      </c>
      <c r="N264" s="261"/>
      <c r="O264" s="261" t="s">
        <v>418</v>
      </c>
      <c r="P264" s="261"/>
      <c r="Q264" s="285" t="s">
        <v>502</v>
      </c>
      <c r="R264" s="261"/>
      <c r="S264" s="261" t="s">
        <v>490</v>
      </c>
      <c r="T264" s="261"/>
      <c r="U264" s="261" t="s">
        <v>510</v>
      </c>
      <c r="V264" s="261"/>
      <c r="W264" s="261" t="s">
        <v>428</v>
      </c>
      <c r="X264" s="261"/>
      <c r="Y264" s="261" t="s">
        <v>423</v>
      </c>
      <c r="Z264" s="261"/>
      <c r="AA264" s="261" t="s">
        <v>424</v>
      </c>
      <c r="AB264" s="261"/>
      <c r="AC264" s="261" t="s">
        <v>425</v>
      </c>
      <c r="AD264" s="373"/>
      <c r="AE264" s="373"/>
      <c r="AF264" s="259"/>
      <c r="AG264" s="286"/>
      <c r="AH264" s="287"/>
      <c r="AI264" s="287"/>
      <c r="AJ264" s="264"/>
      <c r="AK264" s="4"/>
    </row>
    <row r="265" spans="1:38" x14ac:dyDescent="0.35">
      <c r="A265" s="268"/>
      <c r="B265" s="270"/>
      <c r="C265" s="401" t="e">
        <v>#N/A</v>
      </c>
      <c r="D265" s="401" t="e">
        <v>#N/A</v>
      </c>
      <c r="E265" s="401">
        <v>0</v>
      </c>
      <c r="F265" s="401" t="e">
        <v>#N/A</v>
      </c>
      <c r="G265" s="401">
        <v>0</v>
      </c>
      <c r="H265" s="401" t="e">
        <v>#N/A</v>
      </c>
      <c r="I265" s="401">
        <v>0</v>
      </c>
      <c r="J265" s="401" t="e">
        <v>#N/A</v>
      </c>
      <c r="K265" s="401">
        <v>0</v>
      </c>
      <c r="L265" s="401" t="e">
        <v>#N/A</v>
      </c>
      <c r="M265" s="401">
        <v>0</v>
      </c>
      <c r="N265" s="401" t="e">
        <v>#N/A</v>
      </c>
      <c r="O265" s="401">
        <v>0</v>
      </c>
      <c r="P265" s="401"/>
      <c r="Q265" s="423">
        <v>0</v>
      </c>
      <c r="R265" s="401"/>
      <c r="S265" s="401">
        <v>0</v>
      </c>
      <c r="T265" s="401"/>
      <c r="U265" s="401">
        <v>0</v>
      </c>
      <c r="V265" s="401"/>
      <c r="W265" s="401">
        <v>0</v>
      </c>
      <c r="X265" s="401"/>
      <c r="Y265" s="401">
        <v>0</v>
      </c>
      <c r="Z265" s="401"/>
      <c r="AA265" s="401">
        <v>0</v>
      </c>
      <c r="AB265" s="419"/>
      <c r="AC265" s="401">
        <v>0</v>
      </c>
      <c r="AD265" s="255"/>
      <c r="AE265" s="255"/>
      <c r="AF265" s="419"/>
      <c r="AG265" s="269"/>
      <c r="AH265" s="437"/>
      <c r="AI265" s="438"/>
      <c r="AJ265" s="267"/>
      <c r="AK265" s="4"/>
    </row>
    <row r="266" spans="1:38" s="255" customFormat="1" ht="15" thickBot="1" x14ac:dyDescent="0.4">
      <c r="A266" s="270">
        <v>305</v>
      </c>
      <c r="B266" s="270"/>
      <c r="C266" s="401">
        <v>306</v>
      </c>
      <c r="D266" s="401"/>
      <c r="E266" s="401">
        <v>307</v>
      </c>
      <c r="F266" s="401"/>
      <c r="G266" s="401">
        <v>308</v>
      </c>
      <c r="H266" s="401"/>
      <c r="I266" s="401">
        <v>309</v>
      </c>
      <c r="J266" s="401"/>
      <c r="K266" s="401">
        <v>310</v>
      </c>
      <c r="L266" s="401"/>
      <c r="M266" s="401">
        <v>311</v>
      </c>
      <c r="N266" s="401"/>
      <c r="O266" s="401">
        <v>312</v>
      </c>
      <c r="P266" s="401"/>
      <c r="Q266" s="423">
        <v>313</v>
      </c>
      <c r="R266" s="401"/>
      <c r="S266" s="401">
        <v>314</v>
      </c>
      <c r="T266" s="401"/>
      <c r="U266" s="401">
        <v>315</v>
      </c>
      <c r="V266" s="401"/>
      <c r="W266" s="401">
        <v>316</v>
      </c>
      <c r="X266" s="401"/>
      <c r="Y266" s="401">
        <v>317</v>
      </c>
      <c r="Z266" s="401"/>
      <c r="AA266" s="401">
        <v>318</v>
      </c>
      <c r="AB266" s="471"/>
      <c r="AC266" s="401">
        <v>319</v>
      </c>
      <c r="AF266" s="471"/>
      <c r="AG266" s="269"/>
      <c r="AH266" s="437"/>
      <c r="AI266" s="439"/>
      <c r="AJ266" s="267"/>
      <c r="AK266" s="279"/>
    </row>
    <row r="267" spans="1:38" ht="15" thickBot="1" x14ac:dyDescent="0.4">
      <c r="A267" s="270"/>
      <c r="B267" s="360">
        <v>356</v>
      </c>
      <c r="C267" s="828"/>
      <c r="D267" s="415">
        <v>375</v>
      </c>
      <c r="E267" s="839" t="s">
        <v>15</v>
      </c>
      <c r="F267" s="415">
        <v>376.62</v>
      </c>
      <c r="G267" s="828"/>
      <c r="H267" s="415">
        <v>353</v>
      </c>
      <c r="I267" s="828"/>
      <c r="J267" s="415">
        <v>352</v>
      </c>
      <c r="K267" s="828"/>
      <c r="L267" s="415">
        <v>349</v>
      </c>
      <c r="M267" s="828"/>
      <c r="N267" s="415">
        <v>356</v>
      </c>
      <c r="O267" s="828"/>
      <c r="P267" s="415">
        <v>345</v>
      </c>
      <c r="Q267" s="828"/>
      <c r="R267" s="415">
        <v>400</v>
      </c>
      <c r="S267" s="828"/>
      <c r="T267" s="415">
        <v>319.37900000000002</v>
      </c>
      <c r="U267" s="828"/>
      <c r="V267" s="415">
        <v>343.76</v>
      </c>
      <c r="W267" s="828"/>
      <c r="X267" s="415">
        <v>322.5</v>
      </c>
      <c r="Y267" s="828"/>
      <c r="Z267" s="415">
        <v>453.99</v>
      </c>
      <c r="AA267" s="828"/>
      <c r="AB267" s="415">
        <v>359.96</v>
      </c>
      <c r="AC267" s="828"/>
      <c r="AD267" s="467"/>
      <c r="AE267" s="467"/>
      <c r="AF267" s="419"/>
      <c r="AG267" s="256">
        <v>13</v>
      </c>
      <c r="AH267" s="243">
        <v>0</v>
      </c>
      <c r="AI267" s="243">
        <v>1</v>
      </c>
      <c r="AJ267" s="244"/>
      <c r="AK267" s="4"/>
    </row>
    <row r="268" spans="1:38" x14ac:dyDescent="0.35">
      <c r="A268" s="270"/>
      <c r="B268" s="265"/>
      <c r="C268" s="829"/>
      <c r="D268" s="402"/>
      <c r="E268" s="840"/>
      <c r="F268" s="402"/>
      <c r="G268" s="829"/>
      <c r="H268" s="402"/>
      <c r="I268" s="829"/>
      <c r="J268" s="402"/>
      <c r="K268" s="829"/>
      <c r="L268" s="402"/>
      <c r="M268" s="829"/>
      <c r="N268" s="402"/>
      <c r="O268" s="829"/>
      <c r="P268" s="427"/>
      <c r="Q268" s="829"/>
      <c r="R268" s="402"/>
      <c r="S268" s="829"/>
      <c r="T268" s="402"/>
      <c r="U268" s="829"/>
      <c r="V268" s="402"/>
      <c r="W268" s="829"/>
      <c r="X268" s="402"/>
      <c r="Y268" s="829"/>
      <c r="Z268" s="402"/>
      <c r="AA268" s="829"/>
      <c r="AB268" s="419"/>
      <c r="AC268" s="829"/>
      <c r="AD268" s="467"/>
      <c r="AE268" s="467"/>
      <c r="AF268" s="419"/>
      <c r="AG268" s="257"/>
      <c r="AH268" s="428"/>
      <c r="AI268" s="428"/>
      <c r="AJ268" s="267"/>
      <c r="AK268" s="4"/>
    </row>
    <row r="269" spans="1:38" ht="6" customHeight="1" x14ac:dyDescent="0.35">
      <c r="A269" s="270"/>
      <c r="B269" s="265"/>
      <c r="C269" s="513"/>
      <c r="D269" s="401"/>
      <c r="E269" s="245">
        <v>0</v>
      </c>
      <c r="F269" s="401"/>
      <c r="G269" s="513"/>
      <c r="H269" s="401"/>
      <c r="I269" s="513"/>
      <c r="J269" s="401"/>
      <c r="K269" s="513"/>
      <c r="L269" s="401"/>
      <c r="M269" s="513"/>
      <c r="N269" s="401"/>
      <c r="O269" s="513"/>
      <c r="P269" s="427"/>
      <c r="Q269" s="513"/>
      <c r="R269" s="401"/>
      <c r="S269" s="513"/>
      <c r="T269" s="401"/>
      <c r="U269" s="513"/>
      <c r="V269" s="401"/>
      <c r="W269" s="513"/>
      <c r="X269" s="401"/>
      <c r="Y269" s="513"/>
      <c r="Z269" s="401"/>
      <c r="AA269" s="513"/>
      <c r="AB269" s="419"/>
      <c r="AC269" s="513"/>
      <c r="AD269" s="467"/>
      <c r="AE269" s="467"/>
      <c r="AF269" s="419"/>
      <c r="AG269" s="257"/>
      <c r="AH269" s="428"/>
      <c r="AI269" s="428"/>
      <c r="AJ269" s="267"/>
      <c r="AK269" s="4"/>
    </row>
    <row r="270" spans="1:38" ht="14.25" customHeight="1" x14ac:dyDescent="0.35">
      <c r="A270" s="270"/>
      <c r="B270" s="265"/>
      <c r="C270" s="412" t="s">
        <v>65</v>
      </c>
      <c r="D270" s="402"/>
      <c r="E270" s="468" t="s">
        <v>65</v>
      </c>
      <c r="F270" s="402"/>
      <c r="G270" s="412" t="s">
        <v>203</v>
      </c>
      <c r="H270" s="402"/>
      <c r="I270" s="412" t="s">
        <v>79</v>
      </c>
      <c r="J270" s="402"/>
      <c r="K270" s="412" t="s">
        <v>65</v>
      </c>
      <c r="L270" s="402"/>
      <c r="M270" s="412" t="s">
        <v>65</v>
      </c>
      <c r="N270" s="402"/>
      <c r="O270" s="412" t="s">
        <v>65</v>
      </c>
      <c r="P270" s="412"/>
      <c r="Q270" s="421" t="s">
        <v>77</v>
      </c>
      <c r="R270" s="402"/>
      <c r="S270" s="412" t="s">
        <v>65</v>
      </c>
      <c r="T270" s="402"/>
      <c r="U270" s="468" t="s">
        <v>126</v>
      </c>
      <c r="W270" s="468" t="s">
        <v>79</v>
      </c>
      <c r="Y270" s="468" t="s">
        <v>77</v>
      </c>
      <c r="AA270" s="468" t="s">
        <v>77</v>
      </c>
      <c r="AB270" s="4"/>
      <c r="AC270" s="468" t="s">
        <v>77</v>
      </c>
      <c r="AD270" s="468"/>
      <c r="AE270" s="468"/>
      <c r="AF270" s="419"/>
      <c r="AG270" s="257"/>
      <c r="AH270" s="428"/>
      <c r="AI270" s="428"/>
      <c r="AJ270" s="267"/>
      <c r="AK270" s="4"/>
    </row>
    <row r="271" spans="1:38" ht="14.25" customHeight="1" x14ac:dyDescent="0.35">
      <c r="A271" s="270"/>
      <c r="B271" s="457"/>
      <c r="C271" s="468"/>
      <c r="E271" s="468"/>
      <c r="G271" s="468"/>
      <c r="I271" s="468"/>
      <c r="K271" s="468"/>
      <c r="M271" s="468"/>
      <c r="O271" s="468"/>
      <c r="P271" s="468"/>
      <c r="Q271" s="441"/>
      <c r="S271" s="468"/>
      <c r="U271" s="468"/>
      <c r="V271" s="258"/>
      <c r="W271" s="474"/>
      <c r="X271" s="258"/>
      <c r="Y271" s="474"/>
      <c r="Z271" s="475"/>
      <c r="AA271" s="474"/>
      <c r="AB271" s="10"/>
      <c r="AC271" s="474"/>
      <c r="AD271" s="474"/>
      <c r="AE271" s="474"/>
      <c r="AF271" s="419"/>
      <c r="AG271" s="257"/>
      <c r="AI271" s="428"/>
      <c r="AJ271" s="267"/>
      <c r="AK271" s="4"/>
    </row>
    <row r="272" spans="1:38" ht="14.25" customHeight="1" thickBot="1" x14ac:dyDescent="0.4">
      <c r="A272" s="270"/>
      <c r="B272" s="265"/>
      <c r="C272" s="412"/>
      <c r="D272" s="402"/>
      <c r="E272" s="412"/>
      <c r="F272" s="402"/>
      <c r="G272" s="412"/>
      <c r="H272" s="402"/>
      <c r="I272" s="412"/>
      <c r="J272" s="402"/>
      <c r="K272" s="412"/>
      <c r="L272" s="402"/>
      <c r="M272" s="412"/>
      <c r="N272" s="402"/>
      <c r="O272" s="412"/>
      <c r="P272" s="412"/>
      <c r="Q272" s="421"/>
      <c r="R272" s="402"/>
      <c r="S272" s="412"/>
      <c r="T272" s="402"/>
      <c r="U272" s="412"/>
      <c r="V272" s="402"/>
      <c r="W272" s="412"/>
      <c r="X272" s="402"/>
      <c r="Y272" s="473"/>
      <c r="Z272" s="402"/>
      <c r="AA272" s="473"/>
      <c r="AB272" s="419"/>
      <c r="AC272" s="473"/>
      <c r="AD272" s="472"/>
      <c r="AE272" s="472"/>
      <c r="AF272" s="419"/>
      <c r="AG272" s="257"/>
      <c r="AH272" s="428"/>
      <c r="AI272" s="428"/>
      <c r="AJ272" s="267"/>
      <c r="AK272" s="4"/>
    </row>
    <row r="273" spans="1:37" ht="14.25" customHeight="1" thickBot="1" x14ac:dyDescent="0.4">
      <c r="A273" s="379"/>
      <c r="B273" s="870" t="s">
        <v>688</v>
      </c>
      <c r="C273" s="871"/>
      <c r="D273" s="871"/>
      <c r="E273" s="871"/>
      <c r="F273" s="871"/>
      <c r="G273" s="871"/>
      <c r="H273" s="871"/>
      <c r="I273" s="871"/>
      <c r="J273" s="871"/>
      <c r="K273" s="871"/>
      <c r="L273" s="871"/>
      <c r="M273" s="871"/>
      <c r="N273" s="871"/>
      <c r="O273" s="871"/>
      <c r="P273" s="871"/>
      <c r="Q273" s="871"/>
      <c r="R273" s="871"/>
      <c r="S273" s="871"/>
      <c r="T273" s="871"/>
      <c r="U273" s="871"/>
      <c r="V273" s="871"/>
      <c r="W273" s="871"/>
      <c r="X273" s="871"/>
      <c r="Y273" s="871"/>
      <c r="Z273" s="871"/>
      <c r="AA273" s="871"/>
      <c r="AB273" s="871"/>
      <c r="AC273" s="872"/>
      <c r="AD273" s="304"/>
      <c r="AE273" s="304"/>
      <c r="AF273" s="380"/>
      <c r="AG273" s="275"/>
      <c r="AH273" s="276"/>
      <c r="AI273" s="276"/>
      <c r="AJ273" s="284"/>
      <c r="AK273" s="4"/>
    </row>
    <row r="274" spans="1:37" ht="14.25" customHeight="1" x14ac:dyDescent="0.35">
      <c r="A274" s="381"/>
      <c r="B274" s="278"/>
      <c r="C274" s="261"/>
      <c r="D274" s="259"/>
      <c r="E274" s="261"/>
      <c r="F274" s="259"/>
      <c r="G274" s="261"/>
      <c r="H274" s="259"/>
      <c r="I274" s="261"/>
      <c r="J274" s="259"/>
      <c r="K274" s="261"/>
      <c r="L274" s="259"/>
      <c r="M274" s="261"/>
      <c r="N274" s="259"/>
      <c r="O274" s="261"/>
      <c r="P274" s="261"/>
      <c r="Q274" s="285"/>
      <c r="R274" s="259"/>
      <c r="S274" s="261"/>
      <c r="T274" s="259"/>
      <c r="U274" s="261"/>
      <c r="V274" s="259"/>
      <c r="W274" s="261"/>
      <c r="X274" s="259"/>
      <c r="Y274" s="382"/>
      <c r="Z274" s="259"/>
      <c r="AA274" s="382"/>
      <c r="AB274" s="292"/>
      <c r="AC274" s="382"/>
      <c r="AD274" s="383"/>
      <c r="AE274" s="383"/>
      <c r="AF274" s="292"/>
      <c r="AG274" s="262"/>
      <c r="AH274" s="263"/>
      <c r="AI274" s="263"/>
      <c r="AJ274" s="264"/>
      <c r="AK274" s="4"/>
    </row>
    <row r="275" spans="1:37" x14ac:dyDescent="0.35">
      <c r="A275" s="265"/>
      <c r="B275" s="265"/>
      <c r="C275" s="412" t="s">
        <v>516</v>
      </c>
      <c r="D275" s="412"/>
      <c r="E275" s="412" t="s">
        <v>508</v>
      </c>
      <c r="F275" s="412"/>
      <c r="G275" s="412" t="s">
        <v>518</v>
      </c>
      <c r="H275" s="412"/>
      <c r="I275" s="412" t="s">
        <v>476</v>
      </c>
      <c r="J275" s="412"/>
      <c r="K275" s="412" t="s">
        <v>491</v>
      </c>
      <c r="L275" s="412"/>
      <c r="M275" s="412" t="s">
        <v>499</v>
      </c>
      <c r="N275" s="412"/>
      <c r="O275" s="412" t="s">
        <v>727</v>
      </c>
      <c r="P275" s="412"/>
      <c r="Q275" s="421" t="s">
        <v>728</v>
      </c>
      <c r="R275" s="412"/>
      <c r="S275" s="412" t="s">
        <v>729</v>
      </c>
      <c r="T275" s="412"/>
      <c r="U275" s="412" t="s">
        <v>730</v>
      </c>
      <c r="V275" s="412"/>
      <c r="W275" s="412" t="s">
        <v>447</v>
      </c>
      <c r="X275" s="412"/>
      <c r="Y275" s="412" t="s">
        <v>731</v>
      </c>
      <c r="Z275" s="412"/>
      <c r="AA275" s="412" t="s">
        <v>466</v>
      </c>
      <c r="AB275" s="412"/>
      <c r="AC275" s="412" t="s">
        <v>459</v>
      </c>
      <c r="AD275" s="468"/>
      <c r="AE275" s="468"/>
      <c r="AF275" s="402"/>
      <c r="AG275" s="266"/>
      <c r="AH275" s="436"/>
      <c r="AI275" s="436"/>
      <c r="AJ275" s="267"/>
      <c r="AK275" s="4"/>
    </row>
    <row r="276" spans="1:37" x14ac:dyDescent="0.35">
      <c r="A276" s="268"/>
      <c r="B276" s="270"/>
      <c r="C276" s="401" t="e">
        <v>#N/A</v>
      </c>
      <c r="D276" s="401" t="e">
        <v>#N/A</v>
      </c>
      <c r="E276" s="401">
        <v>0</v>
      </c>
      <c r="F276" s="401" t="e">
        <v>#N/A</v>
      </c>
      <c r="G276" s="401">
        <v>0</v>
      </c>
      <c r="H276" s="401" t="e">
        <v>#N/A</v>
      </c>
      <c r="I276" s="401">
        <v>0</v>
      </c>
      <c r="J276" s="401" t="e">
        <v>#N/A</v>
      </c>
      <c r="K276" s="401">
        <v>0</v>
      </c>
      <c r="L276" s="401" t="e">
        <v>#N/A</v>
      </c>
      <c r="M276" s="401">
        <v>0</v>
      </c>
      <c r="N276" s="401" t="e">
        <v>#N/A</v>
      </c>
      <c r="O276" s="401">
        <v>0</v>
      </c>
      <c r="P276" s="401"/>
      <c r="Q276" s="423">
        <v>0</v>
      </c>
      <c r="R276" s="401"/>
      <c r="S276" s="401">
        <v>0</v>
      </c>
      <c r="T276" s="401"/>
      <c r="U276" s="401">
        <v>0</v>
      </c>
      <c r="V276" s="401"/>
      <c r="W276" s="401">
        <v>0</v>
      </c>
      <c r="X276" s="401"/>
      <c r="Y276" s="401">
        <v>0</v>
      </c>
      <c r="Z276" s="401"/>
      <c r="AA276" s="401">
        <v>0</v>
      </c>
      <c r="AB276" s="419"/>
      <c r="AC276" s="401">
        <v>0</v>
      </c>
      <c r="AD276" s="255"/>
      <c r="AE276" s="255"/>
      <c r="AF276" s="419"/>
      <c r="AG276" s="269"/>
      <c r="AH276" s="437"/>
      <c r="AI276" s="438"/>
      <c r="AJ276" s="267"/>
      <c r="AK276" s="4"/>
    </row>
    <row r="277" spans="1:37" s="255" customFormat="1" ht="15" thickBot="1" x14ac:dyDescent="0.4">
      <c r="A277" s="270">
        <v>319</v>
      </c>
      <c r="B277" s="270"/>
      <c r="C277" s="401">
        <v>320</v>
      </c>
      <c r="D277" s="401"/>
      <c r="E277" s="401">
        <v>321</v>
      </c>
      <c r="F277" s="401"/>
      <c r="G277" s="401">
        <v>322</v>
      </c>
      <c r="H277" s="401"/>
      <c r="I277" s="401">
        <v>323</v>
      </c>
      <c r="J277" s="401"/>
      <c r="K277" s="401">
        <v>324</v>
      </c>
      <c r="L277" s="401"/>
      <c r="M277" s="401">
        <v>325</v>
      </c>
      <c r="N277" s="401"/>
      <c r="O277" s="401">
        <v>326</v>
      </c>
      <c r="P277" s="401"/>
      <c r="Q277" s="423">
        <v>327</v>
      </c>
      <c r="R277" s="401"/>
      <c r="S277" s="401">
        <v>328</v>
      </c>
      <c r="T277" s="401"/>
      <c r="U277" s="401">
        <v>329</v>
      </c>
      <c r="V277" s="401"/>
      <c r="W277" s="401">
        <v>330</v>
      </c>
      <c r="X277" s="401"/>
      <c r="Y277" s="401">
        <v>331</v>
      </c>
      <c r="Z277" s="401"/>
      <c r="AA277" s="401">
        <v>332</v>
      </c>
      <c r="AB277" s="471"/>
      <c r="AC277" s="401">
        <v>333</v>
      </c>
      <c r="AF277" s="471"/>
      <c r="AG277" s="269"/>
      <c r="AH277" s="437"/>
      <c r="AI277" s="439"/>
      <c r="AJ277" s="267"/>
      <c r="AK277" s="279"/>
    </row>
    <row r="278" spans="1:37" ht="15" thickBot="1" x14ac:dyDescent="0.4">
      <c r="A278" s="270"/>
      <c r="B278" s="360">
        <v>447.53</v>
      </c>
      <c r="C278" s="828"/>
      <c r="D278" s="415">
        <v>399</v>
      </c>
      <c r="E278" s="828"/>
      <c r="F278" s="415">
        <v>353</v>
      </c>
      <c r="G278" s="828"/>
      <c r="H278" s="415">
        <v>355</v>
      </c>
      <c r="I278" s="828"/>
      <c r="J278" s="415">
        <v>331</v>
      </c>
      <c r="K278" s="828"/>
      <c r="L278" s="415">
        <v>335</v>
      </c>
      <c r="M278" s="828"/>
      <c r="N278" s="415">
        <v>336</v>
      </c>
      <c r="O278" s="830" t="s">
        <v>710</v>
      </c>
      <c r="P278" s="415">
        <v>244</v>
      </c>
      <c r="Q278" s="830" t="s">
        <v>710</v>
      </c>
      <c r="R278" s="415">
        <v>354</v>
      </c>
      <c r="S278" s="830"/>
      <c r="T278" s="415">
        <v>341</v>
      </c>
      <c r="U278" s="830" t="s">
        <v>15</v>
      </c>
      <c r="V278" s="415">
        <v>323</v>
      </c>
      <c r="W278" s="828"/>
      <c r="X278" s="415">
        <v>333</v>
      </c>
      <c r="Y278" s="828"/>
      <c r="Z278" s="415">
        <v>323.56400000000002</v>
      </c>
      <c r="AA278" s="828"/>
      <c r="AB278" s="415">
        <v>414.99599999999998</v>
      </c>
      <c r="AC278" s="828"/>
      <c r="AD278" s="467"/>
      <c r="AE278" s="467"/>
      <c r="AF278" s="419"/>
      <c r="AG278" s="256">
        <v>10</v>
      </c>
      <c r="AH278" s="243">
        <v>0</v>
      </c>
      <c r="AI278" s="243">
        <v>0</v>
      </c>
      <c r="AJ278" s="244"/>
      <c r="AK278" s="4"/>
    </row>
    <row r="279" spans="1:37" x14ac:dyDescent="0.35">
      <c r="A279" s="270"/>
      <c r="B279" s="265"/>
      <c r="C279" s="829"/>
      <c r="D279" s="402"/>
      <c r="E279" s="829"/>
      <c r="F279" s="402"/>
      <c r="G279" s="829"/>
      <c r="H279" s="402"/>
      <c r="I279" s="829"/>
      <c r="J279" s="402"/>
      <c r="K279" s="829"/>
      <c r="L279" s="402"/>
      <c r="M279" s="829"/>
      <c r="N279" s="402"/>
      <c r="O279" s="831"/>
      <c r="P279" s="427"/>
      <c r="Q279" s="831"/>
      <c r="R279" s="402"/>
      <c r="S279" s="831"/>
      <c r="T279" s="402"/>
      <c r="U279" s="831"/>
      <c r="V279" s="402"/>
      <c r="W279" s="829"/>
      <c r="X279" s="402"/>
      <c r="Y279" s="829"/>
      <c r="Z279" s="402"/>
      <c r="AA279" s="829"/>
      <c r="AB279" s="419"/>
      <c r="AC279" s="829"/>
      <c r="AD279" s="467"/>
      <c r="AE279" s="467"/>
      <c r="AF279" s="419"/>
      <c r="AG279" s="257"/>
      <c r="AH279" s="428"/>
      <c r="AI279" s="428"/>
      <c r="AJ279" s="267"/>
      <c r="AK279" s="4"/>
    </row>
    <row r="280" spans="1:37" ht="6" customHeight="1" x14ac:dyDescent="0.35">
      <c r="A280" s="270"/>
      <c r="B280" s="265"/>
      <c r="C280" s="245">
        <v>0</v>
      </c>
      <c r="D280" s="401"/>
      <c r="E280" s="513"/>
      <c r="F280" s="401"/>
      <c r="G280" s="513"/>
      <c r="H280" s="401"/>
      <c r="I280" s="513"/>
      <c r="J280" s="401"/>
      <c r="K280" s="513"/>
      <c r="L280" s="401"/>
      <c r="M280" s="513"/>
      <c r="N280" s="401"/>
      <c r="O280" s="245">
        <v>0</v>
      </c>
      <c r="P280" s="427"/>
      <c r="Q280" s="245">
        <v>0</v>
      </c>
      <c r="R280" s="401"/>
      <c r="S280" s="245">
        <v>0</v>
      </c>
      <c r="T280" s="401"/>
      <c r="U280" s="245">
        <v>0</v>
      </c>
      <c r="V280" s="401"/>
      <c r="W280" s="513"/>
      <c r="X280" s="401"/>
      <c r="Y280" s="513"/>
      <c r="Z280" s="401"/>
      <c r="AA280" s="513"/>
      <c r="AB280" s="419"/>
      <c r="AC280" s="513"/>
      <c r="AD280" s="467"/>
      <c r="AE280" s="467"/>
      <c r="AF280" s="419"/>
      <c r="AG280" s="257"/>
      <c r="AH280" s="428"/>
      <c r="AI280" s="428"/>
      <c r="AJ280" s="267"/>
      <c r="AK280" s="4"/>
    </row>
    <row r="281" spans="1:37" ht="14.25" customHeight="1" x14ac:dyDescent="0.35">
      <c r="A281" s="270"/>
      <c r="B281" s="265"/>
      <c r="C281" s="468" t="s">
        <v>475</v>
      </c>
      <c r="E281" s="468" t="s">
        <v>79</v>
      </c>
      <c r="G281" s="468" t="s">
        <v>65</v>
      </c>
      <c r="I281" s="468" t="s">
        <v>65</v>
      </c>
      <c r="K281" s="468" t="s">
        <v>79</v>
      </c>
      <c r="M281" s="468" t="s">
        <v>79</v>
      </c>
      <c r="O281" s="468" t="s">
        <v>126</v>
      </c>
      <c r="P281" s="468"/>
      <c r="Q281" s="441" t="s">
        <v>203</v>
      </c>
      <c r="R281" s="402"/>
      <c r="S281" s="412" t="s">
        <v>65</v>
      </c>
      <c r="T281" s="402"/>
      <c r="U281" s="412" t="s">
        <v>65</v>
      </c>
      <c r="V281" s="402"/>
      <c r="W281" s="412" t="s">
        <v>65</v>
      </c>
      <c r="X281" s="402"/>
      <c r="Y281" s="412" t="s">
        <v>79</v>
      </c>
      <c r="Z281" s="402"/>
      <c r="AA281" s="412" t="s">
        <v>475</v>
      </c>
      <c r="AB281" s="419"/>
      <c r="AC281" s="412" t="s">
        <v>77</v>
      </c>
      <c r="AD281" s="468"/>
      <c r="AE281" s="468"/>
      <c r="AF281" s="419"/>
      <c r="AG281" s="257"/>
      <c r="AH281" s="428"/>
      <c r="AI281" s="428"/>
      <c r="AJ281" s="267"/>
      <c r="AK281" s="4"/>
    </row>
    <row r="282" spans="1:37" ht="14.25" customHeight="1" x14ac:dyDescent="0.35">
      <c r="A282" s="270"/>
      <c r="B282" s="265"/>
      <c r="C282" s="468"/>
      <c r="E282" s="468"/>
      <c r="G282" s="468"/>
      <c r="I282" s="468"/>
      <c r="J282" s="453"/>
      <c r="K282" s="468"/>
      <c r="M282" s="468"/>
      <c r="O282" s="468"/>
      <c r="P282" s="468"/>
      <c r="Q282" s="441"/>
      <c r="R282" s="402"/>
      <c r="S282" s="412"/>
      <c r="T282" s="402"/>
      <c r="U282" s="412"/>
      <c r="V282" s="402"/>
      <c r="W282" s="468"/>
      <c r="Y282" s="468"/>
      <c r="AA282" s="468"/>
      <c r="AB282" s="4"/>
      <c r="AC282" s="468"/>
      <c r="AD282" s="468"/>
      <c r="AE282" s="468"/>
      <c r="AF282" s="419"/>
      <c r="AG282" s="257"/>
      <c r="AH282" s="428"/>
      <c r="AI282" s="428"/>
      <c r="AJ282" s="267"/>
      <c r="AK282" s="4"/>
    </row>
    <row r="283" spans="1:37" ht="14.25" customHeight="1" thickBot="1" x14ac:dyDescent="0.4">
      <c r="A283" s="270"/>
      <c r="B283" s="265"/>
      <c r="C283" s="412"/>
      <c r="D283" s="402"/>
      <c r="E283" s="412"/>
      <c r="F283" s="402"/>
      <c r="G283" s="412"/>
      <c r="H283" s="402"/>
      <c r="I283" s="412"/>
      <c r="J283" s="402"/>
      <c r="K283" s="412"/>
      <c r="L283" s="402"/>
      <c r="M283" s="412"/>
      <c r="N283" s="402"/>
      <c r="O283" s="412"/>
      <c r="P283" s="412"/>
      <c r="Q283" s="421"/>
      <c r="R283" s="402"/>
      <c r="S283" s="412"/>
      <c r="T283" s="402"/>
      <c r="U283" s="412"/>
      <c r="V283" s="402"/>
      <c r="W283" s="412"/>
      <c r="X283" s="402"/>
      <c r="Y283" s="473"/>
      <c r="Z283" s="402"/>
      <c r="AA283" s="473"/>
      <c r="AB283" s="419"/>
      <c r="AC283" s="473"/>
      <c r="AD283" s="473"/>
      <c r="AE283" s="473"/>
      <c r="AF283" s="419"/>
      <c r="AG283" s="257"/>
      <c r="AH283" s="428"/>
      <c r="AI283" s="428"/>
      <c r="AJ283" s="267"/>
      <c r="AK283" s="4"/>
    </row>
    <row r="284" spans="1:37" ht="14.25" customHeight="1" thickBot="1" x14ac:dyDescent="0.4">
      <c r="A284" s="379"/>
      <c r="B284" s="870" t="s">
        <v>688</v>
      </c>
      <c r="C284" s="871"/>
      <c r="D284" s="871"/>
      <c r="E284" s="871"/>
      <c r="F284" s="871"/>
      <c r="G284" s="871"/>
      <c r="H284" s="871"/>
      <c r="I284" s="871"/>
      <c r="J284" s="871"/>
      <c r="K284" s="871"/>
      <c r="L284" s="871"/>
      <c r="M284" s="871"/>
      <c r="N284" s="871"/>
      <c r="O284" s="871"/>
      <c r="P284" s="871"/>
      <c r="Q284" s="871"/>
      <c r="R284" s="871"/>
      <c r="S284" s="871"/>
      <c r="T284" s="871"/>
      <c r="U284" s="871"/>
      <c r="V284" s="871"/>
      <c r="W284" s="871"/>
      <c r="X284" s="871"/>
      <c r="Y284" s="871"/>
      <c r="Z284" s="871"/>
      <c r="AA284" s="871"/>
      <c r="AB284" s="871"/>
      <c r="AC284" s="872"/>
      <c r="AD284" s="304"/>
      <c r="AE284" s="304"/>
      <c r="AF284" s="380"/>
      <c r="AG284" s="275"/>
      <c r="AH284" s="276"/>
      <c r="AI284" s="276"/>
      <c r="AJ284" s="284"/>
      <c r="AK284" s="4"/>
    </row>
    <row r="285" spans="1:37" ht="14.25" customHeight="1" x14ac:dyDescent="0.35">
      <c r="A285" s="381"/>
      <c r="B285" s="278"/>
      <c r="C285" s="261"/>
      <c r="D285" s="259"/>
      <c r="E285" s="261"/>
      <c r="F285" s="259"/>
      <c r="G285" s="261"/>
      <c r="H285" s="259"/>
      <c r="I285" s="261"/>
      <c r="J285" s="259"/>
      <c r="K285" s="261"/>
      <c r="L285" s="259"/>
      <c r="M285" s="261"/>
      <c r="N285" s="259"/>
      <c r="O285" s="261"/>
      <c r="P285" s="261"/>
      <c r="Q285" s="285"/>
      <c r="R285" s="259"/>
      <c r="S285" s="261"/>
      <c r="T285" s="259"/>
      <c r="U285" s="261"/>
      <c r="V285" s="259"/>
      <c r="W285" s="261"/>
      <c r="X285" s="259"/>
      <c r="Y285" s="382"/>
      <c r="Z285" s="259"/>
      <c r="AA285" s="384"/>
      <c r="AB285" s="292"/>
      <c r="AC285" s="385" t="s">
        <v>631</v>
      </c>
      <c r="AD285" s="383"/>
      <c r="AE285" s="383"/>
      <c r="AF285" s="292"/>
      <c r="AG285" s="262"/>
      <c r="AH285" s="263"/>
      <c r="AI285" s="263"/>
      <c r="AJ285" s="264"/>
      <c r="AK285" s="4"/>
    </row>
    <row r="286" spans="1:37" x14ac:dyDescent="0.35">
      <c r="A286" s="265"/>
      <c r="B286" s="265"/>
      <c r="C286" s="412" t="s">
        <v>460</v>
      </c>
      <c r="D286" s="412"/>
      <c r="E286" s="412" t="s">
        <v>477</v>
      </c>
      <c r="F286" s="412"/>
      <c r="G286" s="412" t="s">
        <v>481</v>
      </c>
      <c r="H286" s="412"/>
      <c r="I286" s="412" t="s">
        <v>484</v>
      </c>
      <c r="J286" s="412"/>
      <c r="K286" s="412" t="s">
        <v>487</v>
      </c>
      <c r="L286" s="412"/>
      <c r="M286" s="412" t="s">
        <v>492</v>
      </c>
      <c r="N286" s="412"/>
      <c r="O286" s="412" t="s">
        <v>497</v>
      </c>
      <c r="P286" s="412"/>
      <c r="Q286" s="421" t="s">
        <v>500</v>
      </c>
      <c r="R286" s="412"/>
      <c r="S286" s="412" t="s">
        <v>503</v>
      </c>
      <c r="T286" s="412"/>
      <c r="U286" s="412" t="s">
        <v>507</v>
      </c>
      <c r="V286" s="412"/>
      <c r="W286" s="412" t="s">
        <v>732</v>
      </c>
      <c r="X286" s="412"/>
      <c r="Y286" s="412" t="s">
        <v>482</v>
      </c>
      <c r="Z286" s="412"/>
      <c r="AA286" s="412" t="s">
        <v>473</v>
      </c>
      <c r="AB286" s="412"/>
      <c r="AC286" s="412" t="s">
        <v>733</v>
      </c>
      <c r="AD286" s="468"/>
      <c r="AE286" s="468"/>
      <c r="AF286" s="402"/>
      <c r="AG286" s="266"/>
      <c r="AH286" s="436"/>
      <c r="AI286" s="436"/>
      <c r="AJ286" s="267"/>
      <c r="AK286" s="4"/>
    </row>
    <row r="287" spans="1:37" x14ac:dyDescent="0.35">
      <c r="A287" s="268"/>
      <c r="B287" s="270"/>
      <c r="C287" s="401" t="e">
        <v>#N/A</v>
      </c>
      <c r="D287" s="401" t="e">
        <v>#N/A</v>
      </c>
      <c r="E287" s="401">
        <v>0</v>
      </c>
      <c r="F287" s="401" t="e">
        <v>#N/A</v>
      </c>
      <c r="G287" s="401">
        <v>0</v>
      </c>
      <c r="H287" s="401" t="e">
        <v>#N/A</v>
      </c>
      <c r="I287" s="401">
        <v>0</v>
      </c>
      <c r="J287" s="401" t="e">
        <v>#N/A</v>
      </c>
      <c r="K287" s="401">
        <v>0</v>
      </c>
      <c r="L287" s="401" t="e">
        <v>#N/A</v>
      </c>
      <c r="M287" s="401">
        <v>0</v>
      </c>
      <c r="N287" s="401" t="e">
        <v>#N/A</v>
      </c>
      <c r="O287" s="401">
        <v>0</v>
      </c>
      <c r="P287" s="401"/>
      <c r="Q287" s="423">
        <v>0</v>
      </c>
      <c r="R287" s="401"/>
      <c r="S287" s="401">
        <v>0</v>
      </c>
      <c r="T287" s="401"/>
      <c r="U287" s="401">
        <v>0</v>
      </c>
      <c r="V287" s="401"/>
      <c r="W287" s="401">
        <v>0</v>
      </c>
      <c r="X287" s="401"/>
      <c r="Y287" s="401">
        <v>0</v>
      </c>
      <c r="Z287" s="401"/>
      <c r="AA287" s="401">
        <v>0</v>
      </c>
      <c r="AB287" s="419"/>
      <c r="AC287" s="401">
        <v>0</v>
      </c>
      <c r="AD287" s="255"/>
      <c r="AE287" s="255"/>
      <c r="AF287" s="419"/>
      <c r="AG287" s="269"/>
      <c r="AH287" s="437"/>
      <c r="AI287" s="438"/>
      <c r="AJ287" s="267"/>
      <c r="AK287" s="4"/>
    </row>
    <row r="288" spans="1:37" s="255" customFormat="1" ht="15" thickBot="1" x14ac:dyDescent="0.4">
      <c r="A288" s="270">
        <v>333</v>
      </c>
      <c r="B288" s="270"/>
      <c r="C288" s="401">
        <v>334</v>
      </c>
      <c r="D288" s="401"/>
      <c r="E288" s="401">
        <v>335</v>
      </c>
      <c r="F288" s="401"/>
      <c r="G288" s="401">
        <v>336</v>
      </c>
      <c r="H288" s="401"/>
      <c r="I288" s="401">
        <v>337</v>
      </c>
      <c r="J288" s="401"/>
      <c r="K288" s="401">
        <v>338</v>
      </c>
      <c r="L288" s="401"/>
      <c r="M288" s="401">
        <v>339</v>
      </c>
      <c r="N288" s="401"/>
      <c r="O288" s="401">
        <v>340</v>
      </c>
      <c r="P288" s="401"/>
      <c r="Q288" s="423">
        <v>341</v>
      </c>
      <c r="R288" s="401"/>
      <c r="S288" s="401">
        <v>342</v>
      </c>
      <c r="T288" s="401"/>
      <c r="U288" s="401">
        <v>343</v>
      </c>
      <c r="V288" s="401"/>
      <c r="W288" s="401">
        <v>344</v>
      </c>
      <c r="X288" s="401"/>
      <c r="Y288" s="401">
        <v>345</v>
      </c>
      <c r="Z288" s="401"/>
      <c r="AA288" s="401">
        <v>346</v>
      </c>
      <c r="AB288" s="471"/>
      <c r="AC288" s="401">
        <v>347</v>
      </c>
      <c r="AF288" s="471"/>
      <c r="AG288" s="269"/>
      <c r="AH288" s="437"/>
      <c r="AI288" s="439"/>
      <c r="AJ288" s="267"/>
      <c r="AK288" s="279"/>
    </row>
    <row r="289" spans="1:37" ht="15" thickBot="1" x14ac:dyDescent="0.4">
      <c r="A289" s="270"/>
      <c r="B289" s="360">
        <v>423.00400000000002</v>
      </c>
      <c r="C289" s="828"/>
      <c r="D289" s="415">
        <v>345</v>
      </c>
      <c r="E289" s="828"/>
      <c r="F289" s="415">
        <v>381.40300000000002</v>
      </c>
      <c r="G289" s="828"/>
      <c r="H289" s="415">
        <v>396.00200000000001</v>
      </c>
      <c r="I289" s="828"/>
      <c r="J289" s="415">
        <v>371</v>
      </c>
      <c r="K289" s="828"/>
      <c r="L289" s="415">
        <v>329</v>
      </c>
      <c r="M289" s="828"/>
      <c r="N289" s="415">
        <v>366</v>
      </c>
      <c r="O289" s="828"/>
      <c r="P289" s="415">
        <v>340</v>
      </c>
      <c r="Q289" s="828"/>
      <c r="R289" s="415">
        <v>347</v>
      </c>
      <c r="S289" s="828"/>
      <c r="T289" s="415">
        <v>352</v>
      </c>
      <c r="U289" s="828"/>
      <c r="V289" s="415">
        <v>381</v>
      </c>
      <c r="W289" s="828"/>
      <c r="X289" s="415">
        <v>389.73399999999998</v>
      </c>
      <c r="Y289" s="828"/>
      <c r="Z289" s="415">
        <v>374.99799999999999</v>
      </c>
      <c r="AA289" s="828"/>
      <c r="AB289" s="415">
        <v>365.99799999999999</v>
      </c>
      <c r="AC289" s="828"/>
      <c r="AD289" s="467"/>
      <c r="AE289" s="467"/>
      <c r="AF289" s="419"/>
      <c r="AG289" s="256">
        <v>14</v>
      </c>
      <c r="AH289" s="243">
        <v>0</v>
      </c>
      <c r="AI289" s="243">
        <v>0</v>
      </c>
      <c r="AJ289" s="244"/>
      <c r="AK289" s="4"/>
    </row>
    <row r="290" spans="1:37" x14ac:dyDescent="0.35">
      <c r="A290" s="270"/>
      <c r="B290" s="265"/>
      <c r="C290" s="829"/>
      <c r="D290" s="402"/>
      <c r="E290" s="829"/>
      <c r="F290" s="402"/>
      <c r="G290" s="829"/>
      <c r="H290" s="402"/>
      <c r="I290" s="829"/>
      <c r="J290" s="402"/>
      <c r="K290" s="829"/>
      <c r="L290" s="402"/>
      <c r="M290" s="829"/>
      <c r="N290" s="402"/>
      <c r="O290" s="829"/>
      <c r="P290" s="427"/>
      <c r="Q290" s="829"/>
      <c r="R290" s="402"/>
      <c r="S290" s="829"/>
      <c r="T290" s="402"/>
      <c r="U290" s="829"/>
      <c r="V290" s="402"/>
      <c r="W290" s="829"/>
      <c r="X290" s="402"/>
      <c r="Y290" s="829"/>
      <c r="Z290" s="402"/>
      <c r="AA290" s="829"/>
      <c r="AB290" s="419"/>
      <c r="AC290" s="829"/>
      <c r="AD290" s="467"/>
      <c r="AE290" s="467"/>
      <c r="AF290" s="419"/>
      <c r="AG290" s="257"/>
      <c r="AH290" s="428"/>
      <c r="AI290" s="428"/>
      <c r="AJ290" s="267"/>
      <c r="AK290" s="4"/>
    </row>
    <row r="291" spans="1:37" ht="6" customHeight="1" x14ac:dyDescent="0.35">
      <c r="A291" s="270"/>
      <c r="B291" s="265"/>
      <c r="C291" s="513"/>
      <c r="D291" s="401"/>
      <c r="E291" s="513"/>
      <c r="F291" s="401"/>
      <c r="G291" s="513"/>
      <c r="H291" s="401"/>
      <c r="I291" s="513"/>
      <c r="J291" s="401"/>
      <c r="K291" s="513"/>
      <c r="L291" s="401"/>
      <c r="M291" s="513"/>
      <c r="N291" s="401"/>
      <c r="O291" s="513"/>
      <c r="P291" s="427"/>
      <c r="Q291" s="513"/>
      <c r="R291" s="401"/>
      <c r="S291" s="513"/>
      <c r="T291" s="401"/>
      <c r="U291" s="513"/>
      <c r="V291" s="401"/>
      <c r="W291" s="513"/>
      <c r="X291" s="401"/>
      <c r="Y291" s="513"/>
      <c r="Z291" s="401"/>
      <c r="AA291" s="513"/>
      <c r="AB291" s="419"/>
      <c r="AC291" s="245">
        <v>0</v>
      </c>
      <c r="AD291" s="467"/>
      <c r="AE291" s="467"/>
      <c r="AF291" s="419"/>
      <c r="AG291" s="257"/>
      <c r="AH291" s="428"/>
      <c r="AI291" s="428"/>
      <c r="AJ291" s="267"/>
      <c r="AK291" s="4"/>
    </row>
    <row r="292" spans="1:37" ht="14.25" customHeight="1" x14ac:dyDescent="0.35">
      <c r="A292" s="270"/>
      <c r="B292" s="265"/>
      <c r="C292" s="412" t="s">
        <v>77</v>
      </c>
      <c r="D292" s="402"/>
      <c r="E292" s="412" t="s">
        <v>65</v>
      </c>
      <c r="F292" s="402"/>
      <c r="G292" s="412" t="s">
        <v>126</v>
      </c>
      <c r="H292" s="402"/>
      <c r="I292" s="412" t="s">
        <v>77</v>
      </c>
      <c r="J292" s="402"/>
      <c r="K292" s="412" t="s">
        <v>65</v>
      </c>
      <c r="L292" s="402"/>
      <c r="M292" s="412" t="s">
        <v>65</v>
      </c>
      <c r="N292" s="402"/>
      <c r="O292" s="412" t="s">
        <v>77</v>
      </c>
      <c r="P292" s="412"/>
      <c r="Q292" s="421" t="s">
        <v>79</v>
      </c>
      <c r="R292" s="402"/>
      <c r="S292" s="412" t="s">
        <v>79</v>
      </c>
      <c r="T292" s="402"/>
      <c r="U292" s="412" t="s">
        <v>65</v>
      </c>
      <c r="V292" s="402"/>
      <c r="W292" s="412" t="s">
        <v>65</v>
      </c>
      <c r="X292" s="402"/>
      <c r="Y292" s="412" t="s">
        <v>126</v>
      </c>
      <c r="Z292" s="402"/>
      <c r="AA292" s="412" t="s">
        <v>65</v>
      </c>
      <c r="AB292" s="419"/>
      <c r="AC292" s="412" t="s">
        <v>63</v>
      </c>
      <c r="AD292" s="468"/>
      <c r="AE292" s="468"/>
      <c r="AF292" s="419"/>
      <c r="AG292" s="257"/>
      <c r="AH292" s="428"/>
      <c r="AI292" s="428"/>
      <c r="AJ292" s="267"/>
      <c r="AK292" s="4"/>
    </row>
    <row r="293" spans="1:37" ht="14.25" customHeight="1" x14ac:dyDescent="0.35">
      <c r="A293" s="270"/>
      <c r="B293" s="265"/>
      <c r="C293" s="468"/>
      <c r="D293" s="402"/>
      <c r="E293" s="412"/>
      <c r="F293" s="402"/>
      <c r="G293" s="412"/>
      <c r="H293" s="402"/>
      <c r="I293" s="412"/>
      <c r="J293" s="402"/>
      <c r="K293" s="412"/>
      <c r="L293" s="402"/>
      <c r="M293" s="412"/>
      <c r="N293" s="402"/>
      <c r="O293" s="412"/>
      <c r="P293" s="412"/>
      <c r="Q293" s="421"/>
      <c r="R293" s="402"/>
      <c r="S293" s="412"/>
      <c r="T293" s="402"/>
      <c r="U293" s="412"/>
      <c r="V293" s="402"/>
      <c r="W293" s="412"/>
      <c r="X293" s="402"/>
      <c r="Y293" s="412"/>
      <c r="Z293" s="402"/>
      <c r="AA293" s="412"/>
      <c r="AB293" s="419"/>
      <c r="AC293" s="412" t="s">
        <v>634</v>
      </c>
      <c r="AD293" s="468"/>
      <c r="AE293" s="468"/>
      <c r="AF293" s="419"/>
      <c r="AG293" s="257"/>
      <c r="AH293" s="428"/>
      <c r="AI293" s="428"/>
      <c r="AJ293" s="267"/>
      <c r="AK293" s="4"/>
    </row>
    <row r="294" spans="1:37" ht="14.25" customHeight="1" thickBot="1" x14ac:dyDescent="0.4">
      <c r="A294" s="270"/>
      <c r="B294" s="265"/>
      <c r="C294" s="412"/>
      <c r="D294" s="402"/>
      <c r="E294" s="412"/>
      <c r="F294" s="402"/>
      <c r="G294" s="412"/>
      <c r="H294" s="402"/>
      <c r="I294" s="412"/>
      <c r="J294" s="402"/>
      <c r="K294" s="412"/>
      <c r="L294" s="402"/>
      <c r="M294" s="412"/>
      <c r="N294" s="402"/>
      <c r="O294" s="412"/>
      <c r="P294" s="412"/>
      <c r="Q294" s="421"/>
      <c r="R294" s="402"/>
      <c r="S294" s="412"/>
      <c r="T294" s="402"/>
      <c r="U294" s="412"/>
      <c r="V294" s="402"/>
      <c r="W294" s="412"/>
      <c r="X294" s="402"/>
      <c r="Y294" s="473"/>
      <c r="Z294" s="402"/>
      <c r="AA294" s="473"/>
      <c r="AB294" s="419"/>
      <c r="AC294" s="473"/>
      <c r="AD294" s="472"/>
      <c r="AE294" s="472"/>
      <c r="AF294" s="419"/>
      <c r="AG294" s="257"/>
      <c r="AH294" s="428"/>
      <c r="AI294" s="428"/>
      <c r="AJ294" s="267"/>
      <c r="AK294" s="4"/>
    </row>
    <row r="295" spans="1:37" ht="14.25" customHeight="1" thickBot="1" x14ac:dyDescent="0.4">
      <c r="A295" s="379"/>
      <c r="B295" s="870" t="s">
        <v>688</v>
      </c>
      <c r="C295" s="871"/>
      <c r="D295" s="871"/>
      <c r="E295" s="871"/>
      <c r="F295" s="871"/>
      <c r="G295" s="871"/>
      <c r="H295" s="871"/>
      <c r="I295" s="871"/>
      <c r="J295" s="871"/>
      <c r="K295" s="871"/>
      <c r="L295" s="871"/>
      <c r="M295" s="871"/>
      <c r="N295" s="871"/>
      <c r="O295" s="871"/>
      <c r="P295" s="871"/>
      <c r="Q295" s="871"/>
      <c r="R295" s="871"/>
      <c r="S295" s="871"/>
      <c r="T295" s="871"/>
      <c r="U295" s="871"/>
      <c r="V295" s="871"/>
      <c r="W295" s="871"/>
      <c r="X295" s="871"/>
      <c r="Y295" s="871"/>
      <c r="Z295" s="871"/>
      <c r="AA295" s="871"/>
      <c r="AB295" s="871"/>
      <c r="AC295" s="872"/>
      <c r="AD295" s="304"/>
      <c r="AE295" s="304"/>
      <c r="AF295" s="380"/>
      <c r="AG295" s="275"/>
      <c r="AH295" s="276"/>
      <c r="AI295" s="276"/>
      <c r="AJ295" s="284"/>
      <c r="AK295" s="4"/>
    </row>
    <row r="296" spans="1:37" x14ac:dyDescent="0.35">
      <c r="A296" s="278"/>
      <c r="B296" s="278"/>
      <c r="C296" s="261"/>
      <c r="D296" s="261"/>
      <c r="E296" s="384"/>
      <c r="F296" s="373"/>
      <c r="G296" s="384"/>
      <c r="H296" s="261"/>
      <c r="I296" s="261"/>
      <c r="J296" s="261"/>
      <c r="K296" s="261"/>
      <c r="L296" s="261"/>
      <c r="M296" s="261"/>
      <c r="N296" s="261"/>
      <c r="O296" s="261"/>
      <c r="P296" s="261"/>
      <c r="Q296" s="285"/>
      <c r="R296" s="261"/>
      <c r="S296" s="261"/>
      <c r="T296" s="261"/>
      <c r="U296" s="261"/>
      <c r="V296" s="261"/>
      <c r="W296" s="261"/>
      <c r="X296" s="261"/>
      <c r="Y296" s="261"/>
      <c r="Z296" s="261"/>
      <c r="AA296" s="261"/>
      <c r="AB296" s="259"/>
      <c r="AC296" s="295"/>
      <c r="AD296" s="312"/>
      <c r="AE296" s="312"/>
      <c r="AF296" s="295"/>
      <c r="AG296" s="262"/>
      <c r="AH296" s="263"/>
      <c r="AI296" s="386"/>
      <c r="AJ296" s="387"/>
      <c r="AK296" s="4"/>
    </row>
    <row r="297" spans="1:37" x14ac:dyDescent="0.35">
      <c r="A297" s="265"/>
      <c r="B297" s="265"/>
      <c r="C297" s="412" t="s">
        <v>501</v>
      </c>
      <c r="D297" s="412"/>
      <c r="E297" s="412" t="s">
        <v>532</v>
      </c>
      <c r="F297" s="412"/>
      <c r="G297" s="412" t="s">
        <v>541</v>
      </c>
      <c r="H297" s="412"/>
      <c r="I297" s="412" t="s">
        <v>734</v>
      </c>
      <c r="J297" s="412"/>
      <c r="K297" s="412" t="s">
        <v>542</v>
      </c>
      <c r="L297" s="412"/>
      <c r="M297" s="412" t="s">
        <v>553</v>
      </c>
      <c r="N297" s="412"/>
      <c r="O297" s="412" t="s">
        <v>735</v>
      </c>
      <c r="P297" s="412"/>
      <c r="Q297" s="421" t="s">
        <v>551</v>
      </c>
      <c r="R297" s="412"/>
      <c r="S297" s="412" t="s">
        <v>736</v>
      </c>
      <c r="T297" s="412"/>
      <c r="U297" s="412" t="s">
        <v>543</v>
      </c>
      <c r="V297" s="412"/>
      <c r="W297" s="412" t="s">
        <v>530</v>
      </c>
      <c r="X297" s="412"/>
      <c r="Y297" s="412" t="s">
        <v>737</v>
      </c>
      <c r="Z297" s="412"/>
      <c r="AA297" s="412" t="s">
        <v>738</v>
      </c>
      <c r="AB297" s="412"/>
      <c r="AC297" s="412" t="s">
        <v>739</v>
      </c>
      <c r="AD297" s="468"/>
      <c r="AE297" s="468"/>
      <c r="AF297" s="402"/>
      <c r="AG297" s="266"/>
      <c r="AH297" s="436"/>
      <c r="AI297" s="436"/>
      <c r="AJ297" s="267"/>
      <c r="AK297" s="4"/>
    </row>
    <row r="298" spans="1:37" x14ac:dyDescent="0.35">
      <c r="A298" s="268"/>
      <c r="B298" s="270"/>
      <c r="C298" s="401">
        <v>0</v>
      </c>
      <c r="D298" s="401" t="e">
        <v>#N/A</v>
      </c>
      <c r="E298" s="401">
        <v>0</v>
      </c>
      <c r="F298" s="401" t="e">
        <v>#N/A</v>
      </c>
      <c r="G298" s="401">
        <v>0</v>
      </c>
      <c r="H298" s="401" t="e">
        <v>#N/A</v>
      </c>
      <c r="I298" s="401">
        <v>0</v>
      </c>
      <c r="J298" s="401" t="e">
        <v>#N/A</v>
      </c>
      <c r="K298" s="401">
        <v>0</v>
      </c>
      <c r="L298" s="401" t="e">
        <v>#N/A</v>
      </c>
      <c r="M298" s="401">
        <v>0</v>
      </c>
      <c r="N298" s="401" t="e">
        <v>#N/A</v>
      </c>
      <c r="O298" s="401">
        <v>0</v>
      </c>
      <c r="P298" s="401"/>
      <c r="Q298" s="423">
        <v>0</v>
      </c>
      <c r="R298" s="401"/>
      <c r="S298" s="401">
        <v>0</v>
      </c>
      <c r="T298" s="401"/>
      <c r="U298" s="401">
        <v>0</v>
      </c>
      <c r="V298" s="401"/>
      <c r="W298" s="401">
        <v>0</v>
      </c>
      <c r="X298" s="401"/>
      <c r="Y298" s="401" t="e">
        <v>#N/A</v>
      </c>
      <c r="Z298" s="401"/>
      <c r="AA298" s="401" t="e">
        <v>#N/A</v>
      </c>
      <c r="AB298" s="419"/>
      <c r="AC298" s="401" t="e">
        <v>#N/A</v>
      </c>
      <c r="AD298" s="255"/>
      <c r="AE298" s="255"/>
      <c r="AF298" s="419"/>
      <c r="AG298" s="269"/>
      <c r="AH298" s="437"/>
      <c r="AI298" s="438"/>
      <c r="AJ298" s="267"/>
      <c r="AK298" s="4"/>
    </row>
    <row r="299" spans="1:37" s="255" customFormat="1" ht="15" thickBot="1" x14ac:dyDescent="0.4">
      <c r="A299" s="270">
        <v>347</v>
      </c>
      <c r="B299" s="270"/>
      <c r="C299" s="401">
        <v>348</v>
      </c>
      <c r="D299" s="401"/>
      <c r="E299" s="401">
        <v>349</v>
      </c>
      <c r="F299" s="401"/>
      <c r="G299" s="401">
        <v>350</v>
      </c>
      <c r="H299" s="401"/>
      <c r="I299" s="401">
        <v>351</v>
      </c>
      <c r="J299" s="401"/>
      <c r="K299" s="401">
        <v>352</v>
      </c>
      <c r="L299" s="401"/>
      <c r="M299" s="401">
        <v>353</v>
      </c>
      <c r="N299" s="401"/>
      <c r="O299" s="401">
        <v>354</v>
      </c>
      <c r="P299" s="401"/>
      <c r="Q299" s="423">
        <v>355</v>
      </c>
      <c r="R299" s="401"/>
      <c r="S299" s="401">
        <v>356</v>
      </c>
      <c r="T299" s="401"/>
      <c r="U299" s="401">
        <v>357</v>
      </c>
      <c r="V299" s="401"/>
      <c r="W299" s="401">
        <v>358</v>
      </c>
      <c r="X299" s="401"/>
      <c r="Y299" s="401">
        <v>359</v>
      </c>
      <c r="Z299" s="401"/>
      <c r="AA299" s="401">
        <v>360</v>
      </c>
      <c r="AB299" s="471"/>
      <c r="AC299" s="401">
        <v>361</v>
      </c>
      <c r="AF299" s="471"/>
      <c r="AG299" s="269"/>
      <c r="AH299" s="437"/>
      <c r="AI299" s="439"/>
      <c r="AJ299" s="267"/>
      <c r="AK299" s="279"/>
    </row>
    <row r="300" spans="1:37" ht="15" thickBot="1" x14ac:dyDescent="0.4">
      <c r="A300" s="270"/>
      <c r="B300" s="360">
        <v>464</v>
      </c>
      <c r="C300" s="828"/>
      <c r="D300" s="415">
        <v>352.00400000000002</v>
      </c>
      <c r="E300" s="828"/>
      <c r="F300" s="415">
        <v>330</v>
      </c>
      <c r="G300" s="828"/>
      <c r="H300" s="415">
        <v>378.94</v>
      </c>
      <c r="I300" s="830" t="s">
        <v>235</v>
      </c>
      <c r="J300" s="415">
        <v>365</v>
      </c>
      <c r="K300" s="828"/>
      <c r="L300" s="415">
        <v>406</v>
      </c>
      <c r="M300" s="828"/>
      <c r="N300" s="415">
        <v>408.99900000000002</v>
      </c>
      <c r="O300" s="830" t="s">
        <v>235</v>
      </c>
      <c r="P300" s="415">
        <v>383.00099999999998</v>
      </c>
      <c r="Q300" s="828"/>
      <c r="R300" s="415">
        <v>311</v>
      </c>
      <c r="S300" s="830" t="s">
        <v>235</v>
      </c>
      <c r="T300" s="415">
        <v>360</v>
      </c>
      <c r="U300" s="828"/>
      <c r="V300" s="415">
        <v>378</v>
      </c>
      <c r="W300" s="828"/>
      <c r="X300" s="415">
        <v>339</v>
      </c>
      <c r="Y300" s="830" t="s">
        <v>235</v>
      </c>
      <c r="Z300" s="415">
        <v>329</v>
      </c>
      <c r="AA300" s="839" t="s">
        <v>15</v>
      </c>
      <c r="AB300" s="415">
        <v>340.12099999999998</v>
      </c>
      <c r="AC300" s="828"/>
      <c r="AD300" s="467"/>
      <c r="AE300" s="467"/>
      <c r="AF300" s="419"/>
      <c r="AG300" s="256">
        <v>9</v>
      </c>
      <c r="AH300" s="243">
        <v>0</v>
      </c>
      <c r="AI300" s="243">
        <v>0</v>
      </c>
      <c r="AJ300" s="244"/>
      <c r="AK300" s="4"/>
    </row>
    <row r="301" spans="1:37" x14ac:dyDescent="0.35">
      <c r="A301" s="270"/>
      <c r="B301" s="265"/>
      <c r="C301" s="829"/>
      <c r="D301" s="402"/>
      <c r="E301" s="829"/>
      <c r="F301" s="402"/>
      <c r="G301" s="829"/>
      <c r="H301" s="402"/>
      <c r="I301" s="831"/>
      <c r="J301" s="402"/>
      <c r="K301" s="829"/>
      <c r="L301" s="402"/>
      <c r="M301" s="829"/>
      <c r="N301" s="402"/>
      <c r="O301" s="831"/>
      <c r="P301" s="427"/>
      <c r="Q301" s="829"/>
      <c r="R301" s="402"/>
      <c r="S301" s="831"/>
      <c r="T301" s="402"/>
      <c r="U301" s="829"/>
      <c r="V301" s="402"/>
      <c r="W301" s="829"/>
      <c r="X301" s="402"/>
      <c r="Y301" s="831"/>
      <c r="Z301" s="402"/>
      <c r="AA301" s="840"/>
      <c r="AB301" s="419"/>
      <c r="AC301" s="829"/>
      <c r="AD301" s="467"/>
      <c r="AE301" s="467"/>
      <c r="AF301" s="419"/>
      <c r="AG301" s="257"/>
      <c r="AH301" s="428"/>
      <c r="AI301" s="428"/>
      <c r="AJ301" s="267"/>
      <c r="AK301" s="4"/>
    </row>
    <row r="302" spans="1:37" ht="6" customHeight="1" x14ac:dyDescent="0.35">
      <c r="A302" s="270"/>
      <c r="B302" s="265"/>
      <c r="C302" s="513"/>
      <c r="D302" s="401"/>
      <c r="E302" s="245">
        <v>0</v>
      </c>
      <c r="F302" s="401"/>
      <c r="G302" s="245">
        <v>0</v>
      </c>
      <c r="H302" s="401"/>
      <c r="I302" s="245">
        <v>0</v>
      </c>
      <c r="J302" s="401"/>
      <c r="K302" s="245">
        <v>0</v>
      </c>
      <c r="L302" s="401"/>
      <c r="M302" s="245">
        <v>0</v>
      </c>
      <c r="N302" s="401"/>
      <c r="O302" s="245">
        <v>0</v>
      </c>
      <c r="P302" s="427"/>
      <c r="Q302" s="245">
        <v>0</v>
      </c>
      <c r="R302" s="401"/>
      <c r="S302" s="245">
        <v>0</v>
      </c>
      <c r="T302" s="401"/>
      <c r="U302" s="245">
        <v>0</v>
      </c>
      <c r="V302" s="401"/>
      <c r="W302" s="245">
        <v>0</v>
      </c>
      <c r="X302" s="401"/>
      <c r="Y302" s="245">
        <v>0</v>
      </c>
      <c r="Z302" s="401"/>
      <c r="AA302" s="245">
        <v>0</v>
      </c>
      <c r="AB302" s="419"/>
      <c r="AC302" s="245">
        <v>0</v>
      </c>
      <c r="AD302" s="467"/>
      <c r="AE302" s="467"/>
      <c r="AF302" s="419"/>
      <c r="AG302" s="257"/>
      <c r="AH302" s="428"/>
      <c r="AI302" s="428"/>
      <c r="AJ302" s="267"/>
      <c r="AK302" s="4"/>
    </row>
    <row r="303" spans="1:37" ht="14.25" customHeight="1" x14ac:dyDescent="0.35">
      <c r="A303" s="270"/>
      <c r="B303" s="265"/>
      <c r="C303" s="412" t="s">
        <v>77</v>
      </c>
      <c r="D303" s="402"/>
      <c r="E303" s="412" t="s">
        <v>79</v>
      </c>
      <c r="F303" s="402"/>
      <c r="G303" s="412" t="s">
        <v>65</v>
      </c>
      <c r="H303" s="402"/>
      <c r="I303" s="412" t="s">
        <v>150</v>
      </c>
      <c r="J303" s="402"/>
      <c r="K303" s="412" t="s">
        <v>77</v>
      </c>
      <c r="L303" s="402"/>
      <c r="M303" s="412" t="s">
        <v>77</v>
      </c>
      <c r="N303" s="402"/>
      <c r="O303" s="412" t="s">
        <v>65</v>
      </c>
      <c r="P303" s="412"/>
      <c r="Q303" s="421" t="s">
        <v>79</v>
      </c>
      <c r="R303" s="402"/>
      <c r="S303" s="412" t="s">
        <v>65</v>
      </c>
      <c r="T303" s="402"/>
      <c r="U303" s="412" t="s">
        <v>65</v>
      </c>
      <c r="V303" s="402"/>
      <c r="W303" s="412" t="s">
        <v>65</v>
      </c>
      <c r="X303" s="402"/>
      <c r="Y303" s="412" t="s">
        <v>65</v>
      </c>
      <c r="Z303" s="402"/>
      <c r="AA303" s="412" t="s">
        <v>77</v>
      </c>
      <c r="AB303" s="419"/>
      <c r="AC303" s="412" t="s">
        <v>740</v>
      </c>
      <c r="AD303" s="468"/>
      <c r="AE303" s="468"/>
      <c r="AF303" s="419"/>
      <c r="AG303" s="257"/>
      <c r="AH303" s="428"/>
      <c r="AI303" s="428"/>
      <c r="AJ303" s="267"/>
      <c r="AK303" s="4"/>
    </row>
    <row r="304" spans="1:37" ht="14.25" customHeight="1" x14ac:dyDescent="0.35">
      <c r="A304" s="270"/>
      <c r="B304" s="265"/>
      <c r="C304" s="412"/>
      <c r="D304" s="402"/>
      <c r="E304" s="412"/>
      <c r="F304" s="402"/>
      <c r="G304" s="412"/>
      <c r="H304" s="402"/>
      <c r="I304" s="412"/>
      <c r="J304" s="402"/>
      <c r="K304" s="412"/>
      <c r="L304" s="402"/>
      <c r="M304" s="412"/>
      <c r="N304" s="402"/>
      <c r="O304" s="412"/>
      <c r="P304" s="412"/>
      <c r="Q304" s="421"/>
      <c r="R304" s="402"/>
      <c r="S304" s="412"/>
      <c r="T304" s="402"/>
      <c r="U304" s="412"/>
      <c r="V304" s="402"/>
      <c r="W304" s="412"/>
      <c r="X304" s="402"/>
      <c r="Y304" s="412"/>
      <c r="Z304" s="402"/>
      <c r="AA304" s="412"/>
      <c r="AB304" s="419"/>
      <c r="AC304" s="412"/>
      <c r="AD304" s="468"/>
      <c r="AE304" s="468"/>
      <c r="AF304" s="419"/>
      <c r="AG304" s="257"/>
      <c r="AH304" s="428"/>
      <c r="AI304" s="428"/>
      <c r="AJ304" s="267"/>
      <c r="AK304" s="4"/>
    </row>
    <row r="305" spans="1:37" ht="14.25" customHeight="1" thickBot="1" x14ac:dyDescent="0.4">
      <c r="A305" s="270"/>
      <c r="B305" s="265"/>
      <c r="C305" s="412"/>
      <c r="D305" s="402"/>
      <c r="E305" s="412"/>
      <c r="F305" s="402"/>
      <c r="G305" s="412"/>
      <c r="H305" s="402"/>
      <c r="I305" s="412"/>
      <c r="J305" s="402"/>
      <c r="K305" s="412"/>
      <c r="L305" s="402"/>
      <c r="M305" s="412"/>
      <c r="N305" s="402"/>
      <c r="O305" s="412"/>
      <c r="P305" s="412"/>
      <c r="Q305" s="421"/>
      <c r="R305" s="402"/>
      <c r="S305" s="412"/>
      <c r="T305" s="402"/>
      <c r="U305" s="412"/>
      <c r="V305" s="402"/>
      <c r="W305" s="412"/>
      <c r="X305" s="402"/>
      <c r="Y305" s="412"/>
      <c r="Z305" s="402"/>
      <c r="AA305" s="412"/>
      <c r="AB305" s="419"/>
      <c r="AC305" s="412"/>
      <c r="AD305" s="468"/>
      <c r="AE305" s="468"/>
      <c r="AF305" s="419"/>
      <c r="AG305" s="257"/>
      <c r="AH305" s="428"/>
      <c r="AI305" s="428"/>
      <c r="AJ305" s="267"/>
      <c r="AK305" s="4"/>
    </row>
    <row r="306" spans="1:37" ht="14.25" customHeight="1" thickBot="1" x14ac:dyDescent="0.4">
      <c r="A306" s="379"/>
      <c r="B306" s="870" t="s">
        <v>688</v>
      </c>
      <c r="C306" s="871"/>
      <c r="D306" s="871"/>
      <c r="E306" s="871"/>
      <c r="F306" s="871"/>
      <c r="G306" s="871"/>
      <c r="H306" s="871"/>
      <c r="I306" s="871"/>
      <c r="J306" s="871"/>
      <c r="K306" s="871"/>
      <c r="L306" s="871"/>
      <c r="M306" s="871"/>
      <c r="N306" s="871"/>
      <c r="O306" s="871"/>
      <c r="P306" s="871"/>
      <c r="Q306" s="871"/>
      <c r="R306" s="871"/>
      <c r="S306" s="871"/>
      <c r="T306" s="871"/>
      <c r="U306" s="871"/>
      <c r="V306" s="871"/>
      <c r="W306" s="871"/>
      <c r="X306" s="871"/>
      <c r="Y306" s="871"/>
      <c r="Z306" s="871"/>
      <c r="AA306" s="871"/>
      <c r="AB306" s="871"/>
      <c r="AC306" s="872"/>
      <c r="AD306" s="304"/>
      <c r="AE306" s="304"/>
      <c r="AF306" s="380"/>
      <c r="AG306" s="969"/>
      <c r="AH306" s="970"/>
      <c r="AI306" s="970"/>
      <c r="AJ306" s="971"/>
      <c r="AK306" s="4"/>
    </row>
    <row r="307" spans="1:37" ht="14.25" customHeight="1" x14ac:dyDescent="0.35">
      <c r="A307" s="401"/>
      <c r="B307" s="268" t="s">
        <v>711</v>
      </c>
      <c r="C307" s="412"/>
      <c r="D307" s="402"/>
      <c r="E307" s="412"/>
      <c r="F307" s="402"/>
      <c r="G307" s="412"/>
      <c r="H307" s="402"/>
      <c r="I307" s="412"/>
      <c r="J307" s="402"/>
      <c r="K307" s="412"/>
      <c r="L307" s="402"/>
      <c r="M307" s="412"/>
      <c r="N307" s="402"/>
      <c r="O307" s="412"/>
      <c r="P307" s="412"/>
      <c r="Q307" s="476" t="s">
        <v>631</v>
      </c>
      <c r="R307" s="402"/>
      <c r="S307" s="412"/>
      <c r="T307" s="402"/>
      <c r="U307" s="412"/>
      <c r="V307" s="402"/>
      <c r="W307" s="412"/>
      <c r="X307" s="402"/>
      <c r="Y307" s="412"/>
      <c r="Z307" s="402"/>
      <c r="AA307" s="412"/>
      <c r="AB307" s="419"/>
      <c r="AC307" s="412"/>
      <c r="AD307" s="468"/>
      <c r="AE307" s="468"/>
      <c r="AF307" s="419"/>
      <c r="AG307" s="257"/>
      <c r="AH307" s="428"/>
      <c r="AI307" s="428"/>
      <c r="AJ307" s="267"/>
      <c r="AK307" s="4"/>
    </row>
    <row r="308" spans="1:37" ht="15" thickBot="1" x14ac:dyDescent="0.4">
      <c r="A308" s="402"/>
      <c r="B308" s="265"/>
      <c r="C308" s="412" t="s">
        <v>741</v>
      </c>
      <c r="D308" s="412"/>
      <c r="E308" s="412" t="s">
        <v>742</v>
      </c>
      <c r="F308" s="412"/>
      <c r="G308" s="412" t="s">
        <v>743</v>
      </c>
      <c r="H308" s="412"/>
      <c r="I308" s="412" t="s">
        <v>744</v>
      </c>
      <c r="J308" s="412"/>
      <c r="K308" s="412" t="s">
        <v>745</v>
      </c>
      <c r="L308" s="412"/>
      <c r="M308" s="412" t="s">
        <v>746</v>
      </c>
      <c r="N308" s="412"/>
      <c r="O308" s="412" t="s">
        <v>747</v>
      </c>
      <c r="P308" s="412"/>
      <c r="Q308" s="421" t="s">
        <v>748</v>
      </c>
      <c r="R308" s="412"/>
      <c r="S308" s="412" t="s">
        <v>749</v>
      </c>
      <c r="T308" s="412"/>
      <c r="U308" s="412"/>
      <c r="V308" s="412"/>
      <c r="W308" s="412"/>
      <c r="X308" s="412"/>
      <c r="Y308" s="412"/>
      <c r="Z308" s="412"/>
      <c r="AA308" s="412"/>
      <c r="AB308" s="412"/>
      <c r="AC308" s="412"/>
      <c r="AD308" s="468"/>
      <c r="AE308" s="468"/>
      <c r="AF308" s="402"/>
      <c r="AG308" s="266"/>
      <c r="AH308" s="436"/>
      <c r="AI308" s="436"/>
      <c r="AJ308" s="267"/>
      <c r="AK308" s="4"/>
    </row>
    <row r="309" spans="1:37" x14ac:dyDescent="0.35">
      <c r="A309" s="403"/>
      <c r="B309" s="270"/>
      <c r="C309" s="401">
        <v>0</v>
      </c>
      <c r="D309" s="401" t="e">
        <v>#N/A</v>
      </c>
      <c r="E309" s="401">
        <v>0</v>
      </c>
      <c r="F309" s="401" t="e">
        <v>#N/A</v>
      </c>
      <c r="G309" s="401" t="e">
        <v>#N/A</v>
      </c>
      <c r="H309" s="401" t="e">
        <v>#N/A</v>
      </c>
      <c r="I309" s="401" t="e">
        <v>#N/A</v>
      </c>
      <c r="J309" s="401" t="e">
        <v>#N/A</v>
      </c>
      <c r="K309" s="401" t="e">
        <v>#N/A</v>
      </c>
      <c r="L309" s="401" t="e">
        <v>#N/A</v>
      </c>
      <c r="M309" s="401" t="e">
        <v>#N/A</v>
      </c>
      <c r="N309" s="401" t="e">
        <v>#N/A</v>
      </c>
      <c r="O309" s="401" t="e">
        <v>#N/A</v>
      </c>
      <c r="P309" s="401"/>
      <c r="Q309" s="423" t="e">
        <v>#N/A</v>
      </c>
      <c r="R309" s="401"/>
      <c r="S309" s="401" t="e">
        <v>#N/A</v>
      </c>
      <c r="T309" s="401"/>
      <c r="U309" s="388"/>
      <c r="V309" s="401"/>
      <c r="W309" s="401"/>
      <c r="X309" s="401"/>
      <c r="Y309" s="401"/>
      <c r="Z309" s="401"/>
      <c r="AA309" s="401"/>
      <c r="AB309" s="419"/>
      <c r="AC309" s="401"/>
      <c r="AD309" s="401"/>
      <c r="AE309" s="401"/>
      <c r="AF309" s="419"/>
      <c r="AG309" s="269"/>
      <c r="AH309" s="437"/>
      <c r="AI309" s="438"/>
      <c r="AJ309" s="267"/>
      <c r="AK309" s="4"/>
    </row>
    <row r="310" spans="1:37" s="255" customFormat="1" ht="15" thickBot="1" x14ac:dyDescent="0.4">
      <c r="A310" s="401">
        <v>361</v>
      </c>
      <c r="B310" s="270"/>
      <c r="C310" s="401">
        <v>362</v>
      </c>
      <c r="D310" s="401"/>
      <c r="E310" s="401">
        <v>363</v>
      </c>
      <c r="F310" s="401"/>
      <c r="G310" s="401">
        <v>364</v>
      </c>
      <c r="H310" s="401"/>
      <c r="I310" s="401">
        <v>365</v>
      </c>
      <c r="J310" s="401"/>
      <c r="K310" s="401">
        <v>366</v>
      </c>
      <c r="L310" s="401"/>
      <c r="M310" s="401">
        <v>367</v>
      </c>
      <c r="N310" s="401"/>
      <c r="O310" s="401">
        <v>368</v>
      </c>
      <c r="P310" s="401"/>
      <c r="Q310" s="423">
        <v>369</v>
      </c>
      <c r="R310" s="401"/>
      <c r="S310" s="401">
        <v>370</v>
      </c>
      <c r="T310" s="401"/>
      <c r="U310" s="389"/>
      <c r="V310" s="401"/>
      <c r="W310" s="401">
        <v>372</v>
      </c>
      <c r="X310" s="401"/>
      <c r="Y310" s="401"/>
      <c r="Z310" s="401"/>
      <c r="AA310" s="401"/>
      <c r="AB310" s="471"/>
      <c r="AC310" s="401"/>
      <c r="AD310" s="401"/>
      <c r="AE310" s="401"/>
      <c r="AF310" s="471"/>
      <c r="AG310" s="269"/>
      <c r="AH310" s="437"/>
      <c r="AI310" s="439"/>
      <c r="AJ310" s="267"/>
      <c r="AK310" s="279"/>
    </row>
    <row r="311" spans="1:37" ht="15" thickBot="1" x14ac:dyDescent="0.4">
      <c r="A311" s="401"/>
      <c r="B311" s="360">
        <v>209.655</v>
      </c>
      <c r="C311" s="830" t="s">
        <v>235</v>
      </c>
      <c r="D311" s="415">
        <v>363</v>
      </c>
      <c r="E311" s="807"/>
      <c r="F311" s="415">
        <v>346</v>
      </c>
      <c r="G311" s="880" t="s">
        <v>786</v>
      </c>
      <c r="H311" s="415">
        <v>307</v>
      </c>
      <c r="I311" s="830" t="s">
        <v>235</v>
      </c>
      <c r="J311" s="415">
        <v>301</v>
      </c>
      <c r="K311" s="830" t="s">
        <v>15</v>
      </c>
      <c r="L311" s="415">
        <v>320</v>
      </c>
      <c r="M311" s="839" t="s">
        <v>235</v>
      </c>
      <c r="N311" s="415">
        <v>325</v>
      </c>
      <c r="O311" s="828"/>
      <c r="P311" s="415">
        <v>320</v>
      </c>
      <c r="Q311" s="830"/>
      <c r="R311" s="415">
        <v>300</v>
      </c>
      <c r="S311" s="830"/>
      <c r="T311" s="415">
        <v>94</v>
      </c>
      <c r="U311" s="390" t="s">
        <v>750</v>
      </c>
      <c r="V311" s="415"/>
      <c r="W311" s="882"/>
      <c r="X311" s="415"/>
      <c r="Y311" s="882"/>
      <c r="Z311" s="415"/>
      <c r="AA311" s="882"/>
      <c r="AB311" s="415"/>
      <c r="AC311" s="882"/>
      <c r="AD311" s="427"/>
      <c r="AE311" s="427"/>
      <c r="AF311" s="419"/>
      <c r="AG311" s="256">
        <v>2</v>
      </c>
      <c r="AH311" s="243">
        <v>0</v>
      </c>
      <c r="AI311" s="243">
        <v>0</v>
      </c>
      <c r="AJ311" s="244"/>
      <c r="AK311" s="4"/>
    </row>
    <row r="312" spans="1:37" x14ac:dyDescent="0.35">
      <c r="A312" s="401"/>
      <c r="B312" s="265"/>
      <c r="C312" s="831"/>
      <c r="D312" s="402"/>
      <c r="E312" s="808"/>
      <c r="F312" s="402"/>
      <c r="G312" s="881"/>
      <c r="H312" s="402"/>
      <c r="I312" s="831"/>
      <c r="J312" s="402"/>
      <c r="K312" s="831"/>
      <c r="L312" s="402"/>
      <c r="M312" s="840"/>
      <c r="N312" s="402"/>
      <c r="O312" s="829"/>
      <c r="P312" s="427"/>
      <c r="Q312" s="831"/>
      <c r="R312" s="402"/>
      <c r="S312" s="831"/>
      <c r="T312" s="402"/>
      <c r="U312" s="390"/>
      <c r="V312" s="402"/>
      <c r="W312" s="882"/>
      <c r="X312" s="402"/>
      <c r="Y312" s="882"/>
      <c r="Z312" s="402"/>
      <c r="AA312" s="882"/>
      <c r="AB312" s="419"/>
      <c r="AC312" s="882"/>
      <c r="AD312" s="427"/>
      <c r="AE312" s="427"/>
      <c r="AF312" s="419"/>
      <c r="AG312" s="257"/>
      <c r="AH312" s="428"/>
      <c r="AI312" s="428"/>
      <c r="AJ312" s="267"/>
      <c r="AK312" s="4"/>
    </row>
    <row r="313" spans="1:37" ht="6" customHeight="1" thickBot="1" x14ac:dyDescent="0.4">
      <c r="A313" s="401"/>
      <c r="B313" s="265"/>
      <c r="C313" s="245">
        <v>0</v>
      </c>
      <c r="D313" s="401"/>
      <c r="E313" s="245">
        <v>0</v>
      </c>
      <c r="F313" s="401"/>
      <c r="G313" s="245">
        <v>0</v>
      </c>
      <c r="H313" s="401"/>
      <c r="I313" s="245">
        <v>0</v>
      </c>
      <c r="J313" s="401"/>
      <c r="K313" s="245">
        <v>0</v>
      </c>
      <c r="L313" s="401"/>
      <c r="M313" s="245">
        <v>0</v>
      </c>
      <c r="N313" s="401"/>
      <c r="O313" s="245">
        <v>0</v>
      </c>
      <c r="P313" s="427"/>
      <c r="Q313" s="245">
        <v>0</v>
      </c>
      <c r="R313" s="401"/>
      <c r="S313" s="245">
        <v>0</v>
      </c>
      <c r="T313" s="401"/>
      <c r="U313" s="391"/>
      <c r="V313" s="401"/>
      <c r="W313" s="427">
        <v>0</v>
      </c>
      <c r="X313" s="401"/>
      <c r="Y313" s="427"/>
      <c r="Z313" s="401"/>
      <c r="AA313" s="427"/>
      <c r="AB313" s="419"/>
      <c r="AC313" s="427"/>
      <c r="AD313" s="427"/>
      <c r="AE313" s="427"/>
      <c r="AF313" s="419"/>
      <c r="AG313" s="257"/>
      <c r="AH313" s="428"/>
      <c r="AI313" s="428"/>
      <c r="AJ313" s="267"/>
      <c r="AK313" s="4"/>
    </row>
    <row r="314" spans="1:37" ht="14.25" customHeight="1" thickBot="1" x14ac:dyDescent="0.4">
      <c r="A314" s="401"/>
      <c r="B314" s="265"/>
      <c r="C314" s="412" t="s">
        <v>640</v>
      </c>
      <c r="D314" s="402"/>
      <c r="E314" s="412" t="s">
        <v>65</v>
      </c>
      <c r="F314" s="402"/>
      <c r="G314" s="412" t="s">
        <v>79</v>
      </c>
      <c r="H314" s="402"/>
      <c r="I314" s="412" t="s">
        <v>79</v>
      </c>
      <c r="J314" s="402"/>
      <c r="K314" s="412" t="s">
        <v>79</v>
      </c>
      <c r="L314" s="402"/>
      <c r="M314" s="412" t="s">
        <v>79</v>
      </c>
      <c r="N314" s="402"/>
      <c r="O314" s="412" t="s">
        <v>65</v>
      </c>
      <c r="P314" s="412"/>
      <c r="Q314" s="421" t="s">
        <v>197</v>
      </c>
      <c r="R314" s="402"/>
      <c r="S314" s="412" t="s">
        <v>468</v>
      </c>
      <c r="T314" s="402"/>
      <c r="U314" s="412" t="s">
        <v>751</v>
      </c>
      <c r="V314" s="402"/>
      <c r="W314" s="412"/>
      <c r="X314" s="402"/>
      <c r="Y314" s="412"/>
      <c r="Z314" s="402"/>
      <c r="AA314" s="412"/>
      <c r="AB314" s="419"/>
      <c r="AC314" s="412"/>
      <c r="AD314" s="412"/>
      <c r="AE314" s="412"/>
      <c r="AF314" s="419"/>
      <c r="AG314" s="257"/>
      <c r="AH314" s="428"/>
      <c r="AI314" s="428"/>
      <c r="AJ314" s="267"/>
      <c r="AK314" s="4"/>
    </row>
    <row r="315" spans="1:37" ht="14.25" customHeight="1" thickBot="1" x14ac:dyDescent="0.4">
      <c r="A315" s="401"/>
      <c r="B315" s="870" t="s">
        <v>688</v>
      </c>
      <c r="C315" s="871"/>
      <c r="D315" s="871"/>
      <c r="E315" s="871"/>
      <c r="F315" s="871"/>
      <c r="G315" s="871"/>
      <c r="H315" s="871"/>
      <c r="I315" s="871"/>
      <c r="J315" s="871"/>
      <c r="K315" s="871"/>
      <c r="L315" s="871"/>
      <c r="M315" s="871"/>
      <c r="N315" s="871"/>
      <c r="O315" s="871"/>
      <c r="P315" s="871"/>
      <c r="Q315" s="871"/>
      <c r="R315" s="871"/>
      <c r="S315" s="871"/>
      <c r="T315" s="871"/>
      <c r="U315" s="871"/>
      <c r="V315" s="871"/>
      <c r="W315" s="872"/>
      <c r="X315" s="452"/>
      <c r="Y315" s="452"/>
      <c r="Z315" s="452"/>
      <c r="AA315" s="452"/>
      <c r="AB315" s="452"/>
      <c r="AC315" s="452"/>
      <c r="AD315" s="452"/>
      <c r="AE315" s="452"/>
      <c r="AF315" s="419"/>
      <c r="AG315" s="257"/>
      <c r="AH315" s="428"/>
      <c r="AI315" s="428"/>
      <c r="AJ315" s="267"/>
      <c r="AK315" s="4"/>
    </row>
    <row r="316" spans="1:37" ht="14.25" customHeight="1" x14ac:dyDescent="0.35">
      <c r="A316" s="401"/>
      <c r="B316" s="265"/>
      <c r="C316" s="412"/>
      <c r="D316" s="402"/>
      <c r="E316" s="412"/>
      <c r="F316" s="402"/>
      <c r="G316" s="412"/>
      <c r="H316" s="402"/>
      <c r="I316" s="412"/>
      <c r="J316" s="402"/>
      <c r="K316" s="412"/>
      <c r="L316" s="402"/>
      <c r="M316" s="412"/>
      <c r="N316" s="402"/>
      <c r="O316" s="412"/>
      <c r="P316" s="412"/>
      <c r="Q316" s="421" t="s">
        <v>634</v>
      </c>
      <c r="R316" s="402"/>
      <c r="S316" s="412" t="s">
        <v>752</v>
      </c>
      <c r="T316" s="402"/>
      <c r="U316" s="412"/>
      <c r="V316" s="402"/>
      <c r="W316" s="412"/>
      <c r="X316" s="402"/>
      <c r="Y316" s="412"/>
      <c r="Z316" s="402"/>
      <c r="AA316" s="412"/>
      <c r="AB316" s="419"/>
      <c r="AC316" s="412"/>
      <c r="AD316" s="412"/>
      <c r="AE316" s="412"/>
      <c r="AF316" s="419"/>
      <c r="AG316" s="257"/>
      <c r="AH316" s="428"/>
      <c r="AI316" s="428"/>
      <c r="AJ316" s="267"/>
      <c r="AK316" s="4"/>
    </row>
    <row r="317" spans="1:37" ht="14.25" customHeight="1" thickBot="1" x14ac:dyDescent="0.4">
      <c r="A317" s="401"/>
      <c r="B317" s="265"/>
      <c r="C317" s="412"/>
      <c r="D317" s="402"/>
      <c r="E317" s="412"/>
      <c r="F317" s="402"/>
      <c r="G317" s="412"/>
      <c r="H317" s="402"/>
      <c r="I317" s="412"/>
      <c r="J317" s="402"/>
      <c r="K317" s="412"/>
      <c r="L317" s="402"/>
      <c r="M317" s="412"/>
      <c r="N317" s="402"/>
      <c r="O317" s="412"/>
      <c r="P317" s="412"/>
      <c r="Q317" s="421"/>
      <c r="R317" s="402"/>
      <c r="S317" s="412"/>
      <c r="T317" s="402"/>
      <c r="U317" s="412"/>
      <c r="V317" s="402"/>
      <c r="W317" s="412"/>
      <c r="X317" s="402"/>
      <c r="Y317" s="412"/>
      <c r="Z317" s="402"/>
      <c r="AA317" s="412"/>
      <c r="AB317" s="419"/>
      <c r="AC317" s="412"/>
      <c r="AD317" s="412"/>
      <c r="AE317" s="412"/>
      <c r="AF317" s="419"/>
      <c r="AG317" s="257"/>
      <c r="AH317" s="428"/>
      <c r="AI317" s="428"/>
      <c r="AJ317" s="267"/>
      <c r="AK317" s="4"/>
    </row>
    <row r="318" spans="1:37" ht="15" thickBot="1" x14ac:dyDescent="0.4">
      <c r="A318" s="402"/>
      <c r="B318" s="265"/>
      <c r="C318" s="412"/>
      <c r="D318" s="412"/>
      <c r="E318" s="412"/>
      <c r="F318" s="412"/>
      <c r="G318" s="412"/>
      <c r="H318" s="412"/>
      <c r="I318" s="412"/>
      <c r="J318" s="412"/>
      <c r="K318" s="412"/>
      <c r="L318" s="412"/>
      <c r="M318" s="412"/>
      <c r="N318" s="412"/>
      <c r="O318" s="412"/>
      <c r="P318" s="412"/>
      <c r="Q318" s="421"/>
      <c r="R318" s="412"/>
      <c r="S318" s="412"/>
      <c r="T318" s="412"/>
      <c r="U318" s="412"/>
      <c r="V318" s="412"/>
      <c r="W318" s="412"/>
      <c r="X318" s="412"/>
      <c r="Y318" s="412"/>
      <c r="Z318" s="412"/>
      <c r="AA318" s="412"/>
      <c r="AB318" s="402"/>
      <c r="AC318" s="898" t="s">
        <v>753</v>
      </c>
      <c r="AD318" s="898"/>
      <c r="AE318" s="898"/>
      <c r="AF318" s="898"/>
      <c r="AG318" s="392">
        <f>SUM(AG11:AG311)</f>
        <v>306</v>
      </c>
      <c r="AH318" s="392"/>
      <c r="AI318" s="392">
        <f>SUM(AI25:AI311)</f>
        <v>172</v>
      </c>
      <c r="AJ318" s="477">
        <f>SUM(AJ25:AJ311)</f>
        <v>0</v>
      </c>
      <c r="AK318" s="4"/>
    </row>
    <row r="319" spans="1:37" ht="16" customHeight="1" x14ac:dyDescent="0.35">
      <c r="A319" s="402"/>
      <c r="B319" s="478" t="s">
        <v>754</v>
      </c>
      <c r="C319" s="479"/>
      <c r="D319" s="428"/>
      <c r="E319" s="428"/>
      <c r="F319" s="428"/>
      <c r="G319" s="428"/>
      <c r="H319" s="428"/>
      <c r="I319" s="428"/>
      <c r="J319" s="428"/>
      <c r="K319" s="428"/>
      <c r="L319" s="428"/>
      <c r="M319" s="428"/>
      <c r="N319" s="428"/>
      <c r="O319" s="428"/>
      <c r="P319" s="428"/>
      <c r="Q319" s="439"/>
      <c r="R319" s="428"/>
      <c r="S319" s="899" t="s">
        <v>755</v>
      </c>
      <c r="T319" s="899"/>
      <c r="U319" s="899"/>
      <c r="V319" s="899"/>
      <c r="W319" s="899"/>
      <c r="X319" s="899"/>
      <c r="Y319" s="899"/>
      <c r="Z319" s="899"/>
      <c r="AA319" s="428"/>
      <c r="AB319" s="428"/>
      <c r="AC319" s="428"/>
      <c r="AD319" s="428"/>
      <c r="AE319" s="428"/>
      <c r="AF319" s="428"/>
      <c r="AG319" s="428"/>
      <c r="AH319" s="428"/>
      <c r="AI319" s="428"/>
      <c r="AJ319" s="369"/>
      <c r="AK319" s="4"/>
    </row>
    <row r="320" spans="1:37" ht="15" thickBot="1" x14ac:dyDescent="0.4">
      <c r="A320" s="402"/>
      <c r="B320" s="480"/>
      <c r="C320" s="437"/>
      <c r="D320" s="428"/>
      <c r="E320" s="428"/>
      <c r="F320" s="428"/>
      <c r="G320" s="428"/>
      <c r="H320" s="428"/>
      <c r="I320" s="428"/>
      <c r="J320" s="428"/>
      <c r="K320" s="428"/>
      <c r="L320" s="428"/>
      <c r="M320" s="428"/>
      <c r="N320" s="428"/>
      <c r="O320" s="428"/>
      <c r="P320" s="428"/>
      <c r="Q320" s="439"/>
      <c r="R320" s="428"/>
      <c r="S320" s="428"/>
      <c r="T320" s="428"/>
      <c r="U320" s="428"/>
      <c r="V320" s="428"/>
      <c r="W320" s="428"/>
      <c r="X320" s="428"/>
      <c r="Y320" s="428"/>
      <c r="Z320" s="428"/>
      <c r="AA320" s="428"/>
      <c r="AB320" s="428"/>
      <c r="AC320" s="428"/>
      <c r="AD320" s="428"/>
      <c r="AE320" s="428"/>
      <c r="AF320" s="428"/>
      <c r="AG320" s="428"/>
      <c r="AH320" s="428"/>
      <c r="AI320" s="428"/>
      <c r="AJ320" s="369"/>
      <c r="AK320" s="4"/>
    </row>
    <row r="321" spans="2:37" ht="15" customHeight="1" x14ac:dyDescent="0.35">
      <c r="B321" s="481"/>
      <c r="C321" s="393"/>
      <c r="D321" s="393"/>
      <c r="E321" s="393"/>
      <c r="F321" s="393"/>
      <c r="G321" s="979" t="s">
        <v>756</v>
      </c>
      <c r="H321" s="979"/>
      <c r="I321" s="980" t="s">
        <v>757</v>
      </c>
      <c r="J321" s="980"/>
      <c r="K321" s="980"/>
      <c r="L321" s="980"/>
      <c r="M321" s="981" t="s">
        <v>758</v>
      </c>
      <c r="N321" s="981"/>
      <c r="O321" s="982" t="s">
        <v>759</v>
      </c>
      <c r="P321" s="982"/>
      <c r="Q321" s="394"/>
      <c r="R321" s="395"/>
      <c r="S321" s="983" t="s">
        <v>760</v>
      </c>
      <c r="T321" s="974"/>
      <c r="U321" s="973" t="s">
        <v>761</v>
      </c>
      <c r="V321" s="981"/>
      <c r="W321" s="974"/>
      <c r="X321" s="972" t="s">
        <v>762</v>
      </c>
      <c r="Y321" s="973" t="s">
        <v>753</v>
      </c>
      <c r="Z321" s="974"/>
      <c r="AA321" s="975" t="s">
        <v>763</v>
      </c>
      <c r="AB321" s="975"/>
      <c r="AC321" s="975" t="s">
        <v>764</v>
      </c>
      <c r="AD321" s="976"/>
      <c r="AE321" s="976"/>
      <c r="AF321" s="977"/>
      <c r="AG321" s="989" t="s">
        <v>681</v>
      </c>
      <c r="AH321" s="926"/>
      <c r="AI321" s="926"/>
      <c r="AJ321" s="927"/>
      <c r="AK321" s="4"/>
    </row>
    <row r="322" spans="2:37" ht="22.75" customHeight="1" thickBot="1" x14ac:dyDescent="0.4">
      <c r="B322" s="482"/>
      <c r="C322" s="448"/>
      <c r="D322" s="448"/>
      <c r="E322" s="448"/>
      <c r="G322" s="901"/>
      <c r="H322" s="901"/>
      <c r="I322" s="903"/>
      <c r="J322" s="903"/>
      <c r="K322" s="903"/>
      <c r="L322" s="903"/>
      <c r="M322" s="905"/>
      <c r="N322" s="905"/>
      <c r="O322" s="907"/>
      <c r="P322" s="907"/>
      <c r="Q322" s="483"/>
      <c r="R322" s="396"/>
      <c r="S322" s="984"/>
      <c r="T322" s="889"/>
      <c r="U322" s="888"/>
      <c r="V322" s="911"/>
      <c r="W322" s="889"/>
      <c r="X322" s="884"/>
      <c r="Y322" s="888"/>
      <c r="Z322" s="889"/>
      <c r="AA322" s="893"/>
      <c r="AB322" s="893"/>
      <c r="AC322" s="893"/>
      <c r="AD322" s="896"/>
      <c r="AE322" s="896"/>
      <c r="AF322" s="978"/>
      <c r="AG322" s="989"/>
      <c r="AH322" s="926"/>
      <c r="AI322" s="926"/>
      <c r="AJ322" s="927"/>
      <c r="AK322" s="4"/>
    </row>
    <row r="323" spans="2:37" x14ac:dyDescent="0.35">
      <c r="B323" s="482"/>
      <c r="C323" s="448"/>
      <c r="D323" s="448"/>
      <c r="E323" s="448"/>
      <c r="F323" s="448"/>
      <c r="G323" s="448"/>
      <c r="H323" s="448"/>
      <c r="I323" s="448"/>
      <c r="J323" s="448"/>
      <c r="K323" s="448"/>
      <c r="L323" s="448"/>
      <c r="M323" s="448"/>
      <c r="N323" s="448"/>
      <c r="O323" s="483"/>
      <c r="P323" s="483"/>
      <c r="Q323" s="483"/>
      <c r="R323" s="396"/>
      <c r="S323" s="984"/>
      <c r="T323" s="889"/>
      <c r="U323" s="888"/>
      <c r="V323" s="911"/>
      <c r="W323" s="889"/>
      <c r="X323" s="884"/>
      <c r="Y323" s="888"/>
      <c r="Z323" s="889"/>
      <c r="AA323" s="893"/>
      <c r="AB323" s="893"/>
      <c r="AC323" s="893"/>
      <c r="AD323" s="896"/>
      <c r="AE323" s="896"/>
      <c r="AF323" s="978"/>
      <c r="AG323" s="989"/>
      <c r="AH323" s="926"/>
      <c r="AI323" s="926"/>
      <c r="AJ323" s="927"/>
      <c r="AK323" s="4"/>
    </row>
    <row r="324" spans="2:37" x14ac:dyDescent="0.35">
      <c r="B324" s="482"/>
      <c r="C324" s="448"/>
      <c r="D324" s="448"/>
      <c r="E324" s="448"/>
      <c r="F324" s="448"/>
      <c r="G324" s="448"/>
      <c r="H324" s="448"/>
      <c r="I324" s="448"/>
      <c r="J324" s="448"/>
      <c r="K324" s="448"/>
      <c r="L324" s="448"/>
      <c r="M324" s="448"/>
      <c r="N324" s="448"/>
      <c r="O324" s="448"/>
      <c r="P324" s="448"/>
      <c r="Q324" s="448"/>
      <c r="R324" s="398"/>
      <c r="S324" s="984"/>
      <c r="T324" s="889"/>
      <c r="U324" s="888"/>
      <c r="V324" s="911"/>
      <c r="W324" s="889"/>
      <c r="X324" s="884"/>
      <c r="Y324" s="888"/>
      <c r="Z324" s="889"/>
      <c r="AA324" s="893"/>
      <c r="AB324" s="893"/>
      <c r="AC324" s="893"/>
      <c r="AD324" s="896"/>
      <c r="AE324" s="896"/>
      <c r="AF324" s="978"/>
      <c r="AG324" s="989"/>
      <c r="AH324" s="926"/>
      <c r="AI324" s="926"/>
      <c r="AJ324" s="927"/>
      <c r="AK324" s="4"/>
    </row>
    <row r="325" spans="2:37" x14ac:dyDescent="0.35">
      <c r="B325" s="482"/>
      <c r="C325" s="448"/>
      <c r="D325" s="448"/>
      <c r="E325" s="443" t="s">
        <v>765</v>
      </c>
      <c r="F325" s="448"/>
      <c r="G325" s="448"/>
      <c r="H325" s="448"/>
      <c r="I325" s="484"/>
      <c r="J325" s="448"/>
      <c r="K325" s="448"/>
      <c r="L325" s="448"/>
      <c r="M325" s="448"/>
      <c r="N325" s="443" t="s">
        <v>766</v>
      </c>
      <c r="O325" s="448"/>
      <c r="P325" s="448"/>
      <c r="Q325" s="448"/>
      <c r="R325" s="398"/>
      <c r="S325" s="985"/>
      <c r="T325" s="891"/>
      <c r="U325" s="890"/>
      <c r="V325" s="912"/>
      <c r="W325" s="891"/>
      <c r="X325" s="885"/>
      <c r="Y325" s="890"/>
      <c r="Z325" s="891"/>
      <c r="AA325" s="893"/>
      <c r="AB325" s="893"/>
      <c r="AC325" s="893"/>
      <c r="AD325" s="896"/>
      <c r="AE325" s="896"/>
      <c r="AF325" s="978"/>
      <c r="AG325" s="989"/>
      <c r="AH325" s="926"/>
      <c r="AI325" s="926"/>
      <c r="AJ325" s="927"/>
      <c r="AK325" s="4"/>
    </row>
    <row r="326" spans="2:37" x14ac:dyDescent="0.35">
      <c r="B326" s="482"/>
      <c r="C326" s="448"/>
      <c r="D326" s="448"/>
      <c r="E326" s="443" t="s">
        <v>767</v>
      </c>
      <c r="F326" s="448"/>
      <c r="G326" s="448"/>
      <c r="H326" s="941"/>
      <c r="I326" s="443" t="s">
        <v>768</v>
      </c>
      <c r="J326" s="941"/>
      <c r="K326" s="443" t="s">
        <v>768</v>
      </c>
      <c r="L326" s="942"/>
      <c r="M326" s="448"/>
      <c r="N326" s="443" t="s">
        <v>769</v>
      </c>
      <c r="O326" s="448"/>
      <c r="P326" s="448"/>
      <c r="Q326" s="448"/>
      <c r="R326" s="398"/>
      <c r="S326" s="987">
        <v>1</v>
      </c>
      <c r="T326" s="915"/>
      <c r="U326" s="916" t="s">
        <v>21</v>
      </c>
      <c r="V326" s="917"/>
      <c r="W326" s="915"/>
      <c r="X326" s="918" t="s">
        <v>770</v>
      </c>
      <c r="Y326" s="919">
        <v>379</v>
      </c>
      <c r="Z326" s="920"/>
      <c r="AA326" s="923">
        <f>AG318</f>
        <v>306</v>
      </c>
      <c r="AB326" s="923"/>
      <c r="AC326" s="923">
        <f>+Y326-AA326</f>
        <v>73</v>
      </c>
      <c r="AD326" s="924"/>
      <c r="AE326" s="924"/>
      <c r="AF326" s="988"/>
      <c r="AG326" s="989"/>
      <c r="AH326" s="926"/>
      <c r="AI326" s="926"/>
      <c r="AJ326" s="927"/>
      <c r="AK326" s="913"/>
    </row>
    <row r="327" spans="2:37" x14ac:dyDescent="0.35">
      <c r="B327" s="482"/>
      <c r="C327" s="448"/>
      <c r="D327" s="448"/>
      <c r="E327" s="986" t="s">
        <v>771</v>
      </c>
      <c r="F327" s="986"/>
      <c r="G327" s="448"/>
      <c r="H327" s="941"/>
      <c r="I327" s="448"/>
      <c r="J327" s="941"/>
      <c r="K327" s="448"/>
      <c r="L327" s="942"/>
      <c r="M327" s="448"/>
      <c r="N327" s="448"/>
      <c r="O327" s="443" t="s">
        <v>772</v>
      </c>
      <c r="P327" s="448"/>
      <c r="Q327" s="448"/>
      <c r="R327" s="398"/>
      <c r="S327" s="985"/>
      <c r="T327" s="891"/>
      <c r="U327" s="890"/>
      <c r="V327" s="912"/>
      <c r="W327" s="891"/>
      <c r="X327" s="885"/>
      <c r="Y327" s="921"/>
      <c r="Z327" s="922"/>
      <c r="AA327" s="923"/>
      <c r="AB327" s="923"/>
      <c r="AC327" s="923"/>
      <c r="AD327" s="924"/>
      <c r="AE327" s="924"/>
      <c r="AF327" s="988"/>
      <c r="AG327" s="989"/>
      <c r="AH327" s="926"/>
      <c r="AI327" s="926"/>
      <c r="AJ327" s="927"/>
      <c r="AK327" s="913"/>
    </row>
    <row r="328" spans="2:37" ht="12.65" customHeight="1" x14ac:dyDescent="0.35">
      <c r="B328" s="482"/>
      <c r="C328" s="448"/>
      <c r="D328" s="443"/>
      <c r="E328" s="986"/>
      <c r="F328" s="986"/>
      <c r="G328" s="485"/>
      <c r="H328" s="486"/>
      <c r="I328" s="485"/>
      <c r="J328" s="486"/>
      <c r="K328" s="485"/>
      <c r="L328" s="485"/>
      <c r="M328" s="485"/>
      <c r="N328" s="443"/>
      <c r="O328" s="448"/>
      <c r="P328" s="448"/>
      <c r="Q328" s="448"/>
      <c r="R328" s="398"/>
      <c r="S328" s="987">
        <v>2</v>
      </c>
      <c r="T328" s="915"/>
      <c r="U328" s="916" t="s">
        <v>25</v>
      </c>
      <c r="V328" s="917"/>
      <c r="W328" s="915"/>
      <c r="X328" s="918" t="s">
        <v>770</v>
      </c>
      <c r="Y328" s="919">
        <f>+Y326</f>
        <v>379</v>
      </c>
      <c r="Z328" s="920"/>
      <c r="AA328" s="923">
        <f>AI318</f>
        <v>172</v>
      </c>
      <c r="AB328" s="923"/>
      <c r="AC328" s="923">
        <f>+Y328-AA328</f>
        <v>207</v>
      </c>
      <c r="AD328" s="924"/>
      <c r="AE328" s="924"/>
      <c r="AF328" s="988"/>
      <c r="AG328" s="989"/>
      <c r="AH328" s="926"/>
      <c r="AI328" s="926"/>
      <c r="AJ328" s="927"/>
      <c r="AK328" s="913"/>
    </row>
    <row r="329" spans="2:37" x14ac:dyDescent="0.35">
      <c r="B329" s="482"/>
      <c r="C329" s="448"/>
      <c r="D329" s="448"/>
      <c r="E329" s="448"/>
      <c r="G329" s="448"/>
      <c r="H329" s="448"/>
      <c r="I329" s="448"/>
      <c r="J329" s="448"/>
      <c r="K329" s="443"/>
      <c r="L329" s="448"/>
      <c r="M329" s="448"/>
      <c r="N329" s="448"/>
      <c r="O329" s="448"/>
      <c r="P329" s="448"/>
      <c r="Q329" s="448"/>
      <c r="R329" s="398"/>
      <c r="S329" s="985"/>
      <c r="T329" s="891"/>
      <c r="U329" s="890"/>
      <c r="V329" s="912"/>
      <c r="W329" s="891"/>
      <c r="X329" s="885"/>
      <c r="Y329" s="921"/>
      <c r="Z329" s="922"/>
      <c r="AA329" s="923"/>
      <c r="AB329" s="923"/>
      <c r="AC329" s="923"/>
      <c r="AD329" s="924"/>
      <c r="AE329" s="924"/>
      <c r="AF329" s="988"/>
      <c r="AG329" s="989"/>
      <c r="AH329" s="926"/>
      <c r="AI329" s="926"/>
      <c r="AJ329" s="927"/>
      <c r="AK329" s="913"/>
    </row>
    <row r="330" spans="2:37" x14ac:dyDescent="0.35">
      <c r="B330" s="482"/>
      <c r="C330" s="448"/>
      <c r="D330" s="448"/>
      <c r="E330" s="448"/>
      <c r="F330" s="487"/>
      <c r="G330" s="448"/>
      <c r="H330" s="448"/>
      <c r="I330" s="483"/>
      <c r="J330" s="483"/>
      <c r="K330" s="448"/>
      <c r="M330" s="448"/>
      <c r="N330" s="448"/>
      <c r="O330" s="448"/>
      <c r="P330" s="448"/>
      <c r="Q330" s="448"/>
      <c r="R330" s="398"/>
      <c r="S330" s="987">
        <v>3</v>
      </c>
      <c r="T330" s="915"/>
      <c r="U330" s="916" t="s">
        <v>773</v>
      </c>
      <c r="V330" s="917"/>
      <c r="W330" s="915"/>
      <c r="X330" s="918" t="s">
        <v>774</v>
      </c>
      <c r="Y330" s="930">
        <v>139.6</v>
      </c>
      <c r="Z330" s="931"/>
      <c r="AA330" s="938">
        <f>AJ318</f>
        <v>0</v>
      </c>
      <c r="AB330" s="938"/>
      <c r="AC330" s="938">
        <f>+Y330-AA330</f>
        <v>139.6</v>
      </c>
      <c r="AD330" s="939"/>
      <c r="AE330" s="939"/>
      <c r="AF330" s="994"/>
      <c r="AG330" s="989"/>
      <c r="AH330" s="926"/>
      <c r="AI330" s="926"/>
      <c r="AJ330" s="927"/>
      <c r="AK330" s="913"/>
    </row>
    <row r="331" spans="2:37" x14ac:dyDescent="0.35">
      <c r="B331" s="482"/>
      <c r="C331" s="448"/>
      <c r="D331" s="448"/>
      <c r="E331" s="448"/>
      <c r="F331" s="487"/>
      <c r="G331" s="448"/>
      <c r="H331" s="448"/>
      <c r="I331" s="483"/>
      <c r="J331" s="483"/>
      <c r="K331" s="448"/>
      <c r="L331" s="448"/>
      <c r="M331" s="448"/>
      <c r="N331" s="448"/>
      <c r="O331" s="448"/>
      <c r="P331" s="448"/>
      <c r="Q331" s="448"/>
      <c r="R331" s="398"/>
      <c r="S331" s="985"/>
      <c r="T331" s="891"/>
      <c r="U331" s="890"/>
      <c r="V331" s="912"/>
      <c r="W331" s="891"/>
      <c r="X331" s="885"/>
      <c r="Y331" s="932"/>
      <c r="Z331" s="933"/>
      <c r="AA331" s="938"/>
      <c r="AB331" s="938"/>
      <c r="AC331" s="938"/>
      <c r="AD331" s="939"/>
      <c r="AE331" s="939"/>
      <c r="AF331" s="994"/>
      <c r="AG331" s="989"/>
      <c r="AH331" s="926"/>
      <c r="AI331" s="926"/>
      <c r="AJ331" s="927"/>
      <c r="AK331" s="913"/>
    </row>
    <row r="332" spans="2:37" x14ac:dyDescent="0.35">
      <c r="B332" s="482"/>
      <c r="C332" s="448"/>
      <c r="D332" s="448"/>
      <c r="E332" s="448"/>
      <c r="F332" s="487"/>
      <c r="G332" s="448"/>
      <c r="H332" s="448"/>
      <c r="I332" s="448"/>
      <c r="J332" s="448"/>
      <c r="K332" s="448"/>
      <c r="L332" s="448"/>
      <c r="M332" s="448"/>
      <c r="N332" s="448"/>
      <c r="O332" s="448"/>
      <c r="P332" s="448"/>
      <c r="Q332" s="448"/>
      <c r="R332" s="398"/>
      <c r="S332" s="987">
        <v>4</v>
      </c>
      <c r="T332" s="915"/>
      <c r="U332" s="916" t="s">
        <v>24</v>
      </c>
      <c r="V332" s="917"/>
      <c r="W332" s="915"/>
      <c r="X332" s="918" t="s">
        <v>770</v>
      </c>
      <c r="Y332" s="919">
        <f>+Y326</f>
        <v>379</v>
      </c>
      <c r="Z332" s="920"/>
      <c r="AA332" s="923">
        <v>218</v>
      </c>
      <c r="AB332" s="923"/>
      <c r="AC332" s="923">
        <f>+Y332-AA332</f>
        <v>161</v>
      </c>
      <c r="AD332" s="924"/>
      <c r="AE332" s="924"/>
      <c r="AF332" s="988"/>
      <c r="AG332" s="989"/>
      <c r="AH332" s="926"/>
      <c r="AI332" s="926"/>
      <c r="AJ332" s="927"/>
      <c r="AK332" s="913"/>
    </row>
    <row r="333" spans="2:37" x14ac:dyDescent="0.35">
      <c r="B333" s="943" t="s">
        <v>775</v>
      </c>
      <c r="C333" s="944"/>
      <c r="D333" s="944" t="s">
        <v>776</v>
      </c>
      <c r="E333" s="944"/>
      <c r="F333" s="489"/>
      <c r="G333" s="489" t="s">
        <v>777</v>
      </c>
      <c r="H333" s="489"/>
      <c r="I333" s="489"/>
      <c r="J333" s="489"/>
      <c r="K333" s="489"/>
      <c r="L333" s="489"/>
      <c r="M333" s="489" t="s">
        <v>778</v>
      </c>
      <c r="N333" s="489"/>
      <c r="O333" s="489"/>
      <c r="P333" s="489" t="s">
        <v>779</v>
      </c>
      <c r="Q333" s="448"/>
      <c r="R333" s="399"/>
      <c r="S333" s="985"/>
      <c r="T333" s="891"/>
      <c r="U333" s="890"/>
      <c r="V333" s="912"/>
      <c r="W333" s="891"/>
      <c r="X333" s="885"/>
      <c r="Y333" s="921"/>
      <c r="Z333" s="922"/>
      <c r="AA333" s="923"/>
      <c r="AB333" s="923"/>
      <c r="AC333" s="923"/>
      <c r="AD333" s="924"/>
      <c r="AE333" s="924"/>
      <c r="AF333" s="988"/>
      <c r="AG333" s="989"/>
      <c r="AH333" s="926"/>
      <c r="AI333" s="926"/>
      <c r="AJ333" s="927"/>
      <c r="AK333" s="913"/>
    </row>
    <row r="334" spans="2:37" ht="24" customHeight="1" x14ac:dyDescent="0.35">
      <c r="B334" s="488"/>
      <c r="C334" s="489"/>
      <c r="D334" s="489"/>
      <c r="E334" s="489"/>
      <c r="F334" s="489"/>
      <c r="G334" s="489"/>
      <c r="H334" s="489"/>
      <c r="I334" s="489"/>
      <c r="J334" s="489" t="s">
        <v>780</v>
      </c>
      <c r="K334" s="489"/>
      <c r="L334" s="489"/>
      <c r="M334" s="489"/>
      <c r="N334" s="489"/>
      <c r="O334" s="489"/>
      <c r="P334" s="489"/>
      <c r="Q334" s="448"/>
      <c r="R334" s="399"/>
      <c r="S334" s="987">
        <v>5</v>
      </c>
      <c r="T334" s="915"/>
      <c r="U334" s="896" t="s">
        <v>634</v>
      </c>
      <c r="V334" s="945"/>
      <c r="W334" s="946"/>
      <c r="X334" s="397" t="s">
        <v>770</v>
      </c>
      <c r="Y334" s="924"/>
      <c r="Z334" s="947"/>
      <c r="AA334" s="923"/>
      <c r="AB334" s="923"/>
      <c r="AC334" s="923">
        <f>+Y334-AA334</f>
        <v>0</v>
      </c>
      <c r="AD334" s="924"/>
      <c r="AE334" s="924"/>
      <c r="AF334" s="988"/>
      <c r="AG334" s="989"/>
      <c r="AH334" s="926"/>
      <c r="AI334" s="926"/>
      <c r="AJ334" s="927"/>
      <c r="AK334" s="913"/>
    </row>
    <row r="335" spans="2:37" ht="22.5" customHeight="1" thickBot="1" x14ac:dyDescent="0.4">
      <c r="B335" s="490"/>
      <c r="C335" s="491"/>
      <c r="D335" s="491"/>
      <c r="E335" s="491"/>
      <c r="F335" s="491"/>
      <c r="G335" s="491"/>
      <c r="H335" s="491"/>
      <c r="I335" s="491"/>
      <c r="J335" s="491"/>
      <c r="K335" s="491"/>
      <c r="L335" s="491"/>
      <c r="M335" s="491"/>
      <c r="N335" s="492"/>
      <c r="O335" s="492"/>
      <c r="P335" s="492"/>
      <c r="Q335" s="492"/>
      <c r="R335" s="493"/>
      <c r="S335" s="992"/>
      <c r="T335" s="993"/>
      <c r="U335" s="948" t="s">
        <v>307</v>
      </c>
      <c r="V335" s="949"/>
      <c r="W335" s="950"/>
      <c r="X335" s="494" t="s">
        <v>770</v>
      </c>
      <c r="Y335" s="936"/>
      <c r="Z335" s="951"/>
      <c r="AA335" s="935"/>
      <c r="AB335" s="935"/>
      <c r="AC335" s="935">
        <f>+Y335-AA335</f>
        <v>0</v>
      </c>
      <c r="AD335" s="936"/>
      <c r="AE335" s="936"/>
      <c r="AF335" s="991"/>
      <c r="AG335" s="990"/>
      <c r="AH335" s="928"/>
      <c r="AI335" s="928"/>
      <c r="AJ335" s="929"/>
      <c r="AK335" s="913"/>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63" priority="327" operator="equal">
      <formula>"completedw"</formula>
    </cfRule>
    <cfRule type="cellIs" dxfId="1662" priority="328" operator="equal">
      <formula>"HOLD"</formula>
    </cfRule>
    <cfRule type="cellIs" dxfId="1661" priority="329" operator="equal">
      <formula>"ROW"</formula>
    </cfRule>
  </conditionalFormatting>
  <conditionalFormatting sqref="A53:B53">
    <cfRule type="cellIs" dxfId="1660" priority="325" operator="equal">
      <formula>"HOLD"</formula>
    </cfRule>
    <cfRule type="cellIs" dxfId="1659" priority="324" operator="equal">
      <formula>"completedw"</formula>
    </cfRule>
    <cfRule type="cellIs" dxfId="1658" priority="326" operator="equal">
      <formula>"ROW"</formula>
    </cfRule>
  </conditionalFormatting>
  <conditionalFormatting sqref="A63:B63">
    <cfRule type="cellIs" dxfId="1657" priority="321" operator="equal">
      <formula>"completedw"</formula>
    </cfRule>
    <cfRule type="cellIs" dxfId="1656" priority="322" operator="equal">
      <formula>"HOLD"</formula>
    </cfRule>
    <cfRule type="cellIs" dxfId="1655" priority="323" operator="equal">
      <formula>"ROW"</formula>
    </cfRule>
  </conditionalFormatting>
  <conditionalFormatting sqref="A68:B70">
    <cfRule type="cellIs" dxfId="1654" priority="1409" operator="equal">
      <formula>"ROW"</formula>
    </cfRule>
    <cfRule type="cellIs" dxfId="1653" priority="1408" operator="equal">
      <formula>"HOLD"</formula>
    </cfRule>
    <cfRule type="cellIs" dxfId="1652" priority="1407" operator="equal">
      <formula>"completedw"</formula>
    </cfRule>
  </conditionalFormatting>
  <conditionalFormatting sqref="A74:B74">
    <cfRule type="cellIs" dxfId="1651" priority="318" operator="equal">
      <formula>"completedw"</formula>
    </cfRule>
    <cfRule type="cellIs" dxfId="1650" priority="320" operator="equal">
      <formula>"ROW"</formula>
    </cfRule>
    <cfRule type="cellIs" dxfId="1649" priority="319" operator="equal">
      <formula>"HOLD"</formula>
    </cfRule>
  </conditionalFormatting>
  <conditionalFormatting sqref="A79:B81">
    <cfRule type="cellIs" dxfId="1648" priority="1403" operator="equal">
      <formula>"HOLD"</formula>
    </cfRule>
    <cfRule type="cellIs" dxfId="1647" priority="1404" operator="equal">
      <formula>"ROW"</formula>
    </cfRule>
    <cfRule type="cellIs" dxfId="1646" priority="1402" operator="equal">
      <formula>"completedw"</formula>
    </cfRule>
  </conditionalFormatting>
  <conditionalFormatting sqref="A85:B85">
    <cfRule type="cellIs" dxfId="1645" priority="316" operator="equal">
      <formula>"HOLD"</formula>
    </cfRule>
    <cfRule type="cellIs" dxfId="1644" priority="315" operator="equal">
      <formula>"completedw"</formula>
    </cfRule>
    <cfRule type="cellIs" dxfId="1643" priority="317" operator="equal">
      <formula>"ROW"</formula>
    </cfRule>
  </conditionalFormatting>
  <conditionalFormatting sqref="A90:B92">
    <cfRule type="cellIs" dxfId="1642" priority="1397" operator="equal">
      <formula>"completedw"</formula>
    </cfRule>
    <cfRule type="cellIs" dxfId="1641" priority="1398" operator="equal">
      <formula>"HOLD"</formula>
    </cfRule>
    <cfRule type="cellIs" dxfId="1640" priority="1399" operator="equal">
      <formula>"ROW"</formula>
    </cfRule>
  </conditionalFormatting>
  <conditionalFormatting sqref="A96:B96">
    <cfRule type="cellIs" dxfId="1639" priority="313" operator="equal">
      <formula>"HOLD"</formula>
    </cfRule>
    <cfRule type="cellIs" dxfId="1638" priority="312" operator="equal">
      <formula>"completedw"</formula>
    </cfRule>
    <cfRule type="cellIs" dxfId="1637" priority="314" operator="equal">
      <formula>"ROW"</formula>
    </cfRule>
  </conditionalFormatting>
  <conditionalFormatting sqref="A108:B108">
    <cfRule type="cellIs" dxfId="1636" priority="309" operator="equal">
      <formula>"completedw"</formula>
    </cfRule>
    <cfRule type="cellIs" dxfId="1635" priority="310" operator="equal">
      <formula>"HOLD"</formula>
    </cfRule>
    <cfRule type="cellIs" dxfId="1634" priority="311" operator="equal">
      <formula>"ROW"</formula>
    </cfRule>
  </conditionalFormatting>
  <conditionalFormatting sqref="A120:B120">
    <cfRule type="cellIs" dxfId="1633" priority="305" operator="equal">
      <formula>"ROW"</formula>
    </cfRule>
    <cfRule type="cellIs" dxfId="1632" priority="304" operator="equal">
      <formula>"HOLD"</formula>
    </cfRule>
    <cfRule type="cellIs" dxfId="1631" priority="303" operator="equal">
      <formula>"completedw"</formula>
    </cfRule>
  </conditionalFormatting>
  <conditionalFormatting sqref="A132:B132">
    <cfRule type="cellIs" dxfId="1630" priority="301" operator="equal">
      <formula>"HOLD"</formula>
    </cfRule>
    <cfRule type="cellIs" dxfId="1629" priority="302" operator="equal">
      <formula>"ROW"</formula>
    </cfRule>
    <cfRule type="cellIs" dxfId="1628" priority="300" operator="equal">
      <formula>"completedw"</formula>
    </cfRule>
  </conditionalFormatting>
  <conditionalFormatting sqref="A144:B144">
    <cfRule type="cellIs" dxfId="1627" priority="273" operator="equal">
      <formula>"completedw"</formula>
    </cfRule>
    <cfRule type="cellIs" dxfId="1626" priority="275" operator="equal">
      <formula>"ROW"</formula>
    </cfRule>
    <cfRule type="cellIs" dxfId="1625" priority="274" operator="equal">
      <formula>"HOLD"</formula>
    </cfRule>
  </conditionalFormatting>
  <conditionalFormatting sqref="A156:B157">
    <cfRule type="cellIs" dxfId="1624" priority="272" operator="equal">
      <formula>"ROW"</formula>
    </cfRule>
    <cfRule type="cellIs" dxfId="1623" priority="271" operator="equal">
      <formula>"HOLD"</formula>
    </cfRule>
    <cfRule type="cellIs" dxfId="1622" priority="270" operator="equal">
      <formula>"completedw"</formula>
    </cfRule>
  </conditionalFormatting>
  <conditionalFormatting sqref="A167:B167">
    <cfRule type="cellIs" dxfId="1621" priority="298" operator="equal">
      <formula>"HOLD"</formula>
    </cfRule>
    <cfRule type="cellIs" dxfId="1620" priority="297" operator="equal">
      <formula>"completedw"</formula>
    </cfRule>
    <cfRule type="cellIs" dxfId="1619" priority="299" operator="equal">
      <formula>"ROW"</formula>
    </cfRule>
  </conditionalFormatting>
  <conditionalFormatting sqref="A178:B178">
    <cfRule type="cellIs" dxfId="1618" priority="294" operator="equal">
      <formula>"completedw"</formula>
    </cfRule>
    <cfRule type="cellIs" dxfId="1617" priority="295" operator="equal">
      <formula>"HOLD"</formula>
    </cfRule>
    <cfRule type="cellIs" dxfId="1616" priority="296" operator="equal">
      <formula>"ROW"</formula>
    </cfRule>
  </conditionalFormatting>
  <conditionalFormatting sqref="A189:B189">
    <cfRule type="cellIs" dxfId="1615" priority="291" operator="equal">
      <formula>"completedw"</formula>
    </cfRule>
    <cfRule type="cellIs" dxfId="1614" priority="292" operator="equal">
      <formula>"HOLD"</formula>
    </cfRule>
    <cfRule type="cellIs" dxfId="1613" priority="293" operator="equal">
      <formula>"ROW"</formula>
    </cfRule>
  </conditionalFormatting>
  <conditionalFormatting sqref="A200:B200">
    <cfRule type="cellIs" dxfId="1612" priority="269" operator="equal">
      <formula>"ROW"</formula>
    </cfRule>
    <cfRule type="cellIs" dxfId="1611" priority="268" operator="equal">
      <formula>"HOLD"</formula>
    </cfRule>
    <cfRule type="cellIs" dxfId="1610" priority="267" operator="equal">
      <formula>"completedw"</formula>
    </cfRule>
  </conditionalFormatting>
  <conditionalFormatting sqref="A243:B243">
    <cfRule type="cellIs" dxfId="1609" priority="338" operator="equal">
      <formula>"ROW"</formula>
    </cfRule>
    <cfRule type="cellIs" dxfId="1608" priority="337" operator="equal">
      <formula>"HOLD"</formula>
    </cfRule>
    <cfRule type="cellIs" dxfId="1607" priority="336" operator="equal">
      <formula>"completedw"</formula>
    </cfRule>
  </conditionalFormatting>
  <conditionalFormatting sqref="A253:B253">
    <cfRule type="cellIs" dxfId="1606" priority="335" operator="equal">
      <formula>"ROW"</formula>
    </cfRule>
    <cfRule type="cellIs" dxfId="1605" priority="334" operator="equal">
      <formula>"HOLD"</formula>
    </cfRule>
    <cfRule type="cellIs" dxfId="1604" priority="333" operator="equal">
      <formula>"completedw"</formula>
    </cfRule>
  </conditionalFormatting>
  <conditionalFormatting sqref="A259:B261">
    <cfRule type="cellIs" dxfId="1603" priority="129" operator="equal">
      <formula>"completedw"</formula>
    </cfRule>
    <cfRule type="cellIs" dxfId="1602" priority="131" operator="equal">
      <formula>"ROW"</formula>
    </cfRule>
    <cfRule type="cellIs" dxfId="1601" priority="130" operator="equal">
      <formula>"HOLD"</formula>
    </cfRule>
  </conditionalFormatting>
  <conditionalFormatting sqref="A263:B263">
    <cfRule type="cellIs" dxfId="1600" priority="331" operator="equal">
      <formula>"HOLD"</formula>
    </cfRule>
    <cfRule type="cellIs" dxfId="1599" priority="330" operator="equal">
      <formula>"completedw"</formula>
    </cfRule>
    <cfRule type="cellIs" dxfId="1598" priority="332" operator="equal">
      <formula>"ROW"</formula>
    </cfRule>
  </conditionalFormatting>
  <conditionalFormatting sqref="A273:B273">
    <cfRule type="cellIs" dxfId="1597" priority="290" operator="equal">
      <formula>"ROW"</formula>
    </cfRule>
    <cfRule type="cellIs" dxfId="1596" priority="289" operator="equal">
      <formula>"HOLD"</formula>
    </cfRule>
    <cfRule type="cellIs" dxfId="1595" priority="288" operator="equal">
      <formula>"completedw"</formula>
    </cfRule>
  </conditionalFormatting>
  <conditionalFormatting sqref="A278:B280">
    <cfRule type="cellIs" dxfId="1594" priority="1330" operator="equal">
      <formula>"completedw"</formula>
    </cfRule>
    <cfRule type="cellIs" dxfId="1593" priority="1331" operator="equal">
      <formula>"HOLD"</formula>
    </cfRule>
    <cfRule type="cellIs" dxfId="1592" priority="1332" operator="equal">
      <formula>"ROW"</formula>
    </cfRule>
  </conditionalFormatting>
  <conditionalFormatting sqref="A284:B284">
    <cfRule type="cellIs" dxfId="1591" priority="287" operator="equal">
      <formula>"ROW"</formula>
    </cfRule>
    <cfRule type="cellIs" dxfId="1590" priority="286" operator="equal">
      <formula>"HOLD"</formula>
    </cfRule>
    <cfRule type="cellIs" dxfId="1589" priority="285" operator="equal">
      <formula>"completedw"</formula>
    </cfRule>
  </conditionalFormatting>
  <conditionalFormatting sqref="A289:B291">
    <cfRule type="cellIs" dxfId="1588" priority="1323" operator="equal">
      <formula>"completedw"</formula>
    </cfRule>
    <cfRule type="cellIs" dxfId="1587" priority="1324" operator="equal">
      <formula>"HOLD"</formula>
    </cfRule>
    <cfRule type="cellIs" dxfId="1586" priority="1325" operator="equal">
      <formula>"ROW"</formula>
    </cfRule>
  </conditionalFormatting>
  <conditionalFormatting sqref="A295:B295">
    <cfRule type="cellIs" dxfId="1585" priority="284" operator="equal">
      <formula>"ROW"</formula>
    </cfRule>
    <cfRule type="cellIs" dxfId="1584" priority="282" operator="equal">
      <formula>"completedw"</formula>
    </cfRule>
    <cfRule type="cellIs" dxfId="1583" priority="283" operator="equal">
      <formula>"HOLD"</formula>
    </cfRule>
  </conditionalFormatting>
  <conditionalFormatting sqref="A300:B302">
    <cfRule type="cellIs" dxfId="1582" priority="769" operator="equal">
      <formula>"HOLD"</formula>
    </cfRule>
    <cfRule type="cellIs" dxfId="1581" priority="770" operator="equal">
      <formula>"ROW"</formula>
    </cfRule>
    <cfRule type="cellIs" dxfId="1580" priority="768" operator="equal">
      <formula>"completedw"</formula>
    </cfRule>
  </conditionalFormatting>
  <conditionalFormatting sqref="A306:B306">
    <cfRule type="cellIs" dxfId="1579" priority="280" operator="equal">
      <formula>"HOLD"</formula>
    </cfRule>
    <cfRule type="cellIs" dxfId="1578" priority="281" operator="equal">
      <formula>"ROW"</formula>
    </cfRule>
    <cfRule type="cellIs" dxfId="1577" priority="279" operator="equal">
      <formula>"completedw"</formula>
    </cfRule>
  </conditionalFormatting>
  <conditionalFormatting sqref="A311:B313">
    <cfRule type="cellIs" dxfId="1576" priority="683" operator="equal">
      <formula>"ROW"</formula>
    </cfRule>
    <cfRule type="cellIs" dxfId="1575" priority="681" operator="equal">
      <formula>"completedw"</formula>
    </cfRule>
    <cfRule type="cellIs" dxfId="1574" priority="682" operator="equal">
      <formula>"HOLD"</formula>
    </cfRule>
  </conditionalFormatting>
  <conditionalFormatting sqref="A315:B315">
    <cfRule type="cellIs" dxfId="1573" priority="251" operator="equal">
      <formula>"completedw"</formula>
    </cfRule>
    <cfRule type="cellIs" dxfId="1572" priority="253" operator="equal">
      <formula>"ROW"</formula>
    </cfRule>
    <cfRule type="cellIs" dxfId="1571" priority="252" operator="equal">
      <formula>"HOLD"</formula>
    </cfRule>
  </conditionalFormatting>
  <conditionalFormatting sqref="A61:C62">
    <cfRule type="cellIs" dxfId="1570" priority="477" operator="equal">
      <formula>"completedw"</formula>
    </cfRule>
    <cfRule type="cellIs" dxfId="1569" priority="478" operator="equal">
      <formula>"HOLD"</formula>
    </cfRule>
    <cfRule type="cellIs" dxfId="1568" priority="479" operator="equal">
      <formula>"ROW"</formula>
    </cfRule>
  </conditionalFormatting>
  <conditionalFormatting sqref="A106:C107">
    <cfRule type="cellIs" dxfId="1567" priority="793" operator="equal">
      <formula>"completedw"</formula>
    </cfRule>
    <cfRule type="cellIs" dxfId="1566" priority="795" operator="equal">
      <formula>"ROW"</formula>
    </cfRule>
    <cfRule type="cellIs" dxfId="1565" priority="794" operator="equal">
      <formula>"HOLD"</formula>
    </cfRule>
  </conditionalFormatting>
  <conditionalFormatting sqref="A267:C268">
    <cfRule type="cellIs" dxfId="1564" priority="1011" operator="equal">
      <formula>"ROW"</formula>
    </cfRule>
    <cfRule type="cellIs" dxfId="1563" priority="1010" operator="equal">
      <formula>"HOLD"</formula>
    </cfRule>
    <cfRule type="cellIs" dxfId="1562" priority="1009" operator="equal">
      <formula>"completedw"</formula>
    </cfRule>
  </conditionalFormatting>
  <conditionalFormatting sqref="A187:E187">
    <cfRule type="cellIs" dxfId="1561" priority="361" operator="equal">
      <formula>"HOLD"</formula>
    </cfRule>
    <cfRule type="cellIs" dxfId="1560" priority="362" operator="equal">
      <formula>"ROW"</formula>
    </cfRule>
    <cfRule type="cellIs" dxfId="1559" priority="360" operator="equal">
      <formula>"completedw"</formula>
    </cfRule>
  </conditionalFormatting>
  <conditionalFormatting sqref="A208:E209">
    <cfRule type="cellIs" dxfId="1558" priority="230" operator="equal">
      <formula>"completedw"</formula>
    </cfRule>
    <cfRule type="cellIs" dxfId="1557" priority="231" operator="equal">
      <formula>"HOLD"</formula>
    </cfRule>
    <cfRule type="cellIs" dxfId="1556" priority="232" operator="equal">
      <formula>"ROW"</formula>
    </cfRule>
  </conditionalFormatting>
  <conditionalFormatting sqref="A72:I73">
    <cfRule type="cellIs" dxfId="1555" priority="429" operator="equal">
      <formula>"completedw"</formula>
    </cfRule>
    <cfRule type="cellIs" dxfId="1554" priority="430" operator="equal">
      <formula>"HOLD"</formula>
    </cfRule>
    <cfRule type="cellIs" dxfId="1553" priority="431" operator="equal">
      <formula>"ROW"</formula>
    </cfRule>
  </conditionalFormatting>
  <conditionalFormatting sqref="A118:I119">
    <cfRule type="cellIs" dxfId="1552" priority="217" operator="equal">
      <formula>"ROW"</formula>
    </cfRule>
    <cfRule type="cellIs" dxfId="1551" priority="216" operator="equal">
      <formula>"HOLD"</formula>
    </cfRule>
    <cfRule type="cellIs" dxfId="1550" priority="215" operator="equal">
      <formula>"completedw"</formula>
    </cfRule>
  </conditionalFormatting>
  <conditionalFormatting sqref="A180:L182">
    <cfRule type="cellIs" dxfId="1549" priority="1" operator="equal">
      <formula>"completedw"</formula>
    </cfRule>
    <cfRule type="cellIs" dxfId="1548" priority="2" operator="equal">
      <formula>"HOLD"</formula>
    </cfRule>
    <cfRule type="cellIs" dxfId="1547" priority="3" operator="equal">
      <formula>"ROW"</formula>
    </cfRule>
  </conditionalFormatting>
  <conditionalFormatting sqref="A183:L186">
    <cfRule type="cellIs" dxfId="1546" priority="1292" operator="equal">
      <formula>"ROW"</formula>
    </cfRule>
    <cfRule type="cellIs" dxfId="1545" priority="1290" operator="equal">
      <formula>"completedw"</formula>
    </cfRule>
    <cfRule type="cellIs" dxfId="1544"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3" priority="526" operator="equal">
      <formula>"completedw"</formula>
    </cfRule>
    <cfRule type="cellIs" dxfId="1542" priority="528" operator="equal">
      <formula>"ROW"</formula>
    </cfRule>
    <cfRule type="cellIs" dxfId="1541" priority="527" operator="equal">
      <formula>"HOLD"</formula>
    </cfRule>
  </conditionalFormatting>
  <conditionalFormatting sqref="B57">
    <cfRule type="cellIs" dxfId="1540" priority="1410" operator="equal">
      <formula>"wip"</formula>
    </cfRule>
    <cfRule type="cellIs" dxfId="1539" priority="1411" operator="equal">
      <formula>"Completed"</formula>
    </cfRule>
  </conditionalFormatting>
  <conditionalFormatting sqref="B68">
    <cfRule type="cellIs" dxfId="1538" priority="1405" operator="equal">
      <formula>"wip"</formula>
    </cfRule>
    <cfRule type="cellIs" dxfId="1537" priority="1406" operator="equal">
      <formula>"Completed"</formula>
    </cfRule>
  </conditionalFormatting>
  <conditionalFormatting sqref="B79">
    <cfRule type="cellIs" dxfId="1536" priority="1400" operator="equal">
      <formula>"wip"</formula>
    </cfRule>
    <cfRule type="cellIs" dxfId="1535" priority="1401" operator="equal">
      <formula>"Completed"</formula>
    </cfRule>
  </conditionalFormatting>
  <conditionalFormatting sqref="B90">
    <cfRule type="cellIs" dxfId="1534" priority="1395" operator="equal">
      <formula>"wip"</formula>
    </cfRule>
    <cfRule type="cellIs" dxfId="1533" priority="1396" operator="equal">
      <formula>"Completed"</formula>
    </cfRule>
  </conditionalFormatting>
  <conditionalFormatting sqref="B102">
    <cfRule type="cellIs" dxfId="1532" priority="1629" operator="equal">
      <formula>"Completed"</formula>
    </cfRule>
    <cfRule type="cellIs" dxfId="1531" priority="1628" operator="equal">
      <formula>"wip"</formula>
    </cfRule>
  </conditionalFormatting>
  <conditionalFormatting sqref="B114">
    <cfRule type="cellIs" dxfId="1530" priority="1627" operator="equal">
      <formula>"Completed"</formula>
    </cfRule>
    <cfRule type="cellIs" dxfId="1529" priority="1626" operator="equal">
      <formula>"wip"</formula>
    </cfRule>
  </conditionalFormatting>
  <conditionalFormatting sqref="B126">
    <cfRule type="cellIs" dxfId="1528" priority="1625" operator="equal">
      <formula>"Completed"</formula>
    </cfRule>
    <cfRule type="cellIs" dxfId="1527" priority="1624" operator="equal">
      <formula>"wip"</formula>
    </cfRule>
  </conditionalFormatting>
  <conditionalFormatting sqref="B138">
    <cfRule type="cellIs" dxfId="1526" priority="1622" operator="equal">
      <formula>"wip"</formula>
    </cfRule>
    <cfRule type="cellIs" dxfId="1525" priority="1623" operator="equal">
      <formula>"Completed"</formula>
    </cfRule>
  </conditionalFormatting>
  <conditionalFormatting sqref="B150">
    <cfRule type="cellIs" dxfId="1524" priority="1621" operator="equal">
      <formula>"Completed"</formula>
    </cfRule>
    <cfRule type="cellIs" dxfId="1523" priority="1620" operator="equal">
      <formula>"wip"</formula>
    </cfRule>
  </conditionalFormatting>
  <conditionalFormatting sqref="B161">
    <cfRule type="cellIs" dxfId="1522" priority="1619" operator="equal">
      <formula>"Completed"</formula>
    </cfRule>
    <cfRule type="cellIs" dxfId="1521" priority="1618" operator="equal">
      <formula>"wip"</formula>
    </cfRule>
  </conditionalFormatting>
  <conditionalFormatting sqref="B172">
    <cfRule type="cellIs" dxfId="1520" priority="1616" operator="equal">
      <formula>"wip"</formula>
    </cfRule>
    <cfRule type="cellIs" dxfId="1519" priority="1617" operator="equal">
      <formula>"Completed"</formula>
    </cfRule>
  </conditionalFormatting>
  <conditionalFormatting sqref="B183">
    <cfRule type="cellIs" dxfId="1518" priority="1589" operator="equal">
      <formula>"Completed"</formula>
    </cfRule>
    <cfRule type="cellIs" dxfId="1517" priority="1588" operator="equal">
      <formula>"wip"</formula>
    </cfRule>
  </conditionalFormatting>
  <conditionalFormatting sqref="B194">
    <cfRule type="cellIs" dxfId="1516" priority="1558" operator="equal">
      <formula>"wip"</formula>
    </cfRule>
    <cfRule type="cellIs" dxfId="1515" priority="1559" operator="equal">
      <formula>"Completed"</formula>
    </cfRule>
  </conditionalFormatting>
  <conditionalFormatting sqref="B204">
    <cfRule type="cellIs" dxfId="1514" priority="1531" operator="equal">
      <formula>"Completed"</formula>
    </cfRule>
    <cfRule type="cellIs" dxfId="1513" priority="1530" operator="equal">
      <formula>"wip"</formula>
    </cfRule>
  </conditionalFormatting>
  <conditionalFormatting sqref="B215">
    <cfRule type="cellIs" dxfId="1512" priority="1502" operator="equal">
      <formula>"wip"</formula>
    </cfRule>
    <cfRule type="cellIs" dxfId="1511" priority="1503" operator="equal">
      <formula>"Completed"</formula>
    </cfRule>
  </conditionalFormatting>
  <conditionalFormatting sqref="B221">
    <cfRule type="cellIs" dxfId="1510" priority="344" operator="equal">
      <formula>"ROW"</formula>
    </cfRule>
    <cfRule type="cellIs" dxfId="1509" priority="343" operator="equal">
      <formula>"HOLD"</formula>
    </cfRule>
    <cfRule type="cellIs" dxfId="1508" priority="342" operator="equal">
      <formula>"completedw"</formula>
    </cfRule>
  </conditionalFormatting>
  <conditionalFormatting sqref="B226">
    <cfRule type="cellIs" dxfId="1507" priority="1475" operator="equal">
      <formula>"Completed"</formula>
    </cfRule>
    <cfRule type="cellIs" dxfId="1506" priority="1474" operator="equal">
      <formula>"wip"</formula>
    </cfRule>
  </conditionalFormatting>
  <conditionalFormatting sqref="B232">
    <cfRule type="cellIs" dxfId="1505" priority="341" operator="equal">
      <formula>"ROW"</formula>
    </cfRule>
    <cfRule type="cellIs" dxfId="1504" priority="340" operator="equal">
      <formula>"HOLD"</formula>
    </cfRule>
    <cfRule type="cellIs" dxfId="1503" priority="339" operator="equal">
      <formula>"completedw"</formula>
    </cfRule>
  </conditionalFormatting>
  <conditionalFormatting sqref="B237">
    <cfRule type="cellIs" dxfId="1502" priority="1447" operator="equal">
      <formula>"Completed"</formula>
    </cfRule>
    <cfRule type="cellIs" dxfId="1501" priority="1446" operator="equal">
      <formula>"wip"</formula>
    </cfRule>
  </conditionalFormatting>
  <conditionalFormatting sqref="B247">
    <cfRule type="cellIs" dxfId="1500" priority="1419" operator="equal">
      <formula>"Completed"</formula>
    </cfRule>
    <cfRule type="cellIs" dxfId="1499" priority="1418" operator="equal">
      <formula>"wip"</formula>
    </cfRule>
  </conditionalFormatting>
  <conditionalFormatting sqref="B257">
    <cfRule type="cellIs" dxfId="1498" priority="1364" operator="equal">
      <formula>"wip"</formula>
    </cfRule>
    <cfRule type="cellIs" dxfId="1497" priority="1365" operator="equal">
      <formula>"Completed"</formula>
    </cfRule>
  </conditionalFormatting>
  <conditionalFormatting sqref="B267">
    <cfRule type="cellIs" dxfId="1496" priority="1393" operator="equal">
      <formula>"wip"</formula>
    </cfRule>
    <cfRule type="cellIs" dxfId="1495" priority="1394" operator="equal">
      <formula>"Completed"</formula>
    </cfRule>
  </conditionalFormatting>
  <conditionalFormatting sqref="B278">
    <cfRule type="cellIs" dxfId="1494" priority="1329" operator="equal">
      <formula>"Completed"</formula>
    </cfRule>
    <cfRule type="cellIs" dxfId="1493" priority="1328" operator="equal">
      <formula>"wip"</formula>
    </cfRule>
  </conditionalFormatting>
  <conditionalFormatting sqref="B289">
    <cfRule type="cellIs" dxfId="1492" priority="1321" operator="equal">
      <formula>"wip"</formula>
    </cfRule>
    <cfRule type="cellIs" dxfId="1491" priority="1322" operator="equal">
      <formula>"Completed"</formula>
    </cfRule>
  </conditionalFormatting>
  <conditionalFormatting sqref="B300">
    <cfRule type="cellIs" dxfId="1490" priority="766" operator="equal">
      <formula>"wip"</formula>
    </cfRule>
    <cfRule type="cellIs" dxfId="1489" priority="767" operator="equal">
      <formula>"Completed"</formula>
    </cfRule>
  </conditionalFormatting>
  <conditionalFormatting sqref="B311">
    <cfRule type="cellIs" dxfId="1488" priority="680" operator="equal">
      <formula>"Completed"</formula>
    </cfRule>
    <cfRule type="cellIs" dxfId="1487"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6" priority="1260" operator="equal">
      <formula>"wip"</formula>
    </cfRule>
    <cfRule type="cellIs" dxfId="1485" priority="1259" operator="equal">
      <formula>"Completed"</formula>
    </cfRule>
  </conditionalFormatting>
  <conditionalFormatting sqref="C25">
    <cfRule type="containsText" dxfId="1484" priority="14" operator="containsText" text="Hold">
      <formula>NOT(ISERROR(SEARCH("Hold",C25)))</formula>
    </cfRule>
  </conditionalFormatting>
  <conditionalFormatting sqref="C36:C37">
    <cfRule type="cellIs" dxfId="1483" priority="584" operator="equal">
      <formula>"completedw"</formula>
    </cfRule>
    <cfRule type="containsText" dxfId="1482" priority="583" operator="containsText" text="Hold">
      <formula>NOT(ISERROR(SEARCH("Hold",C36)))</formula>
    </cfRule>
    <cfRule type="cellIs" dxfId="1481" priority="588" operator="equal">
      <formula>"Completed"</formula>
    </cfRule>
    <cfRule type="cellIs" dxfId="1480" priority="587" operator="equal">
      <formula>"wip"</formula>
    </cfRule>
    <cfRule type="cellIs" dxfId="1479" priority="586" operator="equal">
      <formula>"ROW"</formula>
    </cfRule>
    <cfRule type="cellIs" dxfId="1478" priority="585" operator="equal">
      <formula>"HOLD"</formula>
    </cfRule>
  </conditionalFormatting>
  <conditionalFormatting sqref="C79:C80">
    <cfRule type="cellIs" dxfId="1477" priority="208" operator="equal">
      <formula>"completedw"</formula>
    </cfRule>
    <cfRule type="cellIs" dxfId="1476" priority="209" operator="equal">
      <formula>"HOLD"</formula>
    </cfRule>
    <cfRule type="cellIs" dxfId="1475" priority="212" operator="equal">
      <formula>"Completed"</formula>
    </cfRule>
    <cfRule type="cellIs" dxfId="1474" priority="211" operator="equal">
      <formula>"wip"</formula>
    </cfRule>
    <cfRule type="cellIs" dxfId="1473" priority="210" operator="equal">
      <formula>"ROW"</formula>
    </cfRule>
    <cfRule type="containsText" dxfId="1472" priority="207" operator="containsText" text="Hold">
      <formula>NOT(ISERROR(SEARCH("Hold",C79)))</formula>
    </cfRule>
  </conditionalFormatting>
  <conditionalFormatting sqref="C90:C91">
    <cfRule type="cellIs" dxfId="1471" priority="566" operator="equal">
      <formula>"HOLD"</formula>
    </cfRule>
    <cfRule type="cellIs" dxfId="1470" priority="567" operator="equal">
      <formula>"ROW"</formula>
    </cfRule>
    <cfRule type="cellIs" dxfId="1469" priority="568" operator="equal">
      <formula>"wip"</formula>
    </cfRule>
    <cfRule type="cellIs" dxfId="1468" priority="569" operator="equal">
      <formula>"Completed"</formula>
    </cfRule>
    <cfRule type="cellIs" dxfId="1467" priority="565" operator="equal">
      <formula>"completedw"</formula>
    </cfRule>
    <cfRule type="containsText" dxfId="1466" priority="564" operator="containsText" text="Hold">
      <formula>NOT(ISERROR(SEARCH("Hold",C90)))</formula>
    </cfRule>
  </conditionalFormatting>
  <conditionalFormatting sqref="C102:C103">
    <cfRule type="cellIs" dxfId="1465" priority="206" operator="equal">
      <formula>"Completed"</formula>
    </cfRule>
    <cfRule type="containsText" dxfId="1464" priority="201" operator="containsText" text="Hold">
      <formula>NOT(ISERROR(SEARCH("Hold",C102)))</formula>
    </cfRule>
    <cfRule type="cellIs" dxfId="1463" priority="202" operator="equal">
      <formula>"completedw"</formula>
    </cfRule>
    <cfRule type="cellIs" dxfId="1462" priority="203" operator="equal">
      <formula>"HOLD"</formula>
    </cfRule>
    <cfRule type="cellIs" dxfId="1461" priority="204" operator="equal">
      <formula>"ROW"</formula>
    </cfRule>
    <cfRule type="cellIs" dxfId="1460" priority="205" operator="equal">
      <formula>"wip"</formula>
    </cfRule>
  </conditionalFormatting>
  <conditionalFormatting sqref="C138:C139">
    <cfRule type="containsText" dxfId="1459" priority="1234" operator="containsText" text="Hold">
      <formula>NOT(ISERROR(SEARCH("Hold",C138)))</formula>
    </cfRule>
  </conditionalFormatting>
  <conditionalFormatting sqref="C161:C162">
    <cfRule type="containsText" dxfId="1458" priority="1155" operator="containsText" text="Hold">
      <formula>NOT(ISERROR(SEARCH("Hold",C161)))</formula>
    </cfRule>
  </conditionalFormatting>
  <conditionalFormatting sqref="C172:C173">
    <cfRule type="containsText" dxfId="1457" priority="530" operator="containsText" text="Hold">
      <formula>NOT(ISERROR(SEARCH("Hold",C172)))</formula>
    </cfRule>
  </conditionalFormatting>
  <conditionalFormatting sqref="C183:C184">
    <cfRule type="containsText" dxfId="1456" priority="1158" operator="containsText" text="Hold">
      <formula>NOT(ISERROR(SEARCH("Hold",C183)))</formula>
    </cfRule>
  </conditionalFormatting>
  <conditionalFormatting sqref="C194:C195">
    <cfRule type="containsText" dxfId="1455" priority="804" operator="containsText" text="Hold">
      <formula>NOT(ISERROR(SEARCH("Hold",C194)))</formula>
    </cfRule>
  </conditionalFormatting>
  <conditionalFormatting sqref="C204:C205">
    <cfRule type="containsText" dxfId="1454" priority="177" operator="containsText" text="Hold">
      <formula>NOT(ISERROR(SEARCH("Hold",C204)))</formula>
    </cfRule>
  </conditionalFormatting>
  <conditionalFormatting sqref="C220">
    <cfRule type="cellIs" dxfId="1453" priority="144" operator="equal">
      <formula>"ROW"</formula>
    </cfRule>
    <cfRule type="cellIs" dxfId="1452" priority="142" operator="equal">
      <formula>"completedw"</formula>
    </cfRule>
    <cfRule type="cellIs" dxfId="1451" priority="143" operator="equal">
      <formula>"HOLD"</formula>
    </cfRule>
  </conditionalFormatting>
  <conditionalFormatting sqref="C226:C227">
    <cfRule type="containsText" dxfId="1450" priority="1131" operator="containsText" text="Hold">
      <formula>NOT(ISERROR(SEARCH("Hold",C226)))</formula>
    </cfRule>
  </conditionalFormatting>
  <conditionalFormatting sqref="C230">
    <cfRule type="cellIs" dxfId="1449" priority="169" operator="equal">
      <formula>"HOLD"</formula>
    </cfRule>
    <cfRule type="cellIs" dxfId="1448" priority="168" operator="equal">
      <formula>"completedw"</formula>
    </cfRule>
    <cfRule type="cellIs" dxfId="1447" priority="170" operator="equal">
      <formula>"ROW"</formula>
    </cfRule>
  </conditionalFormatting>
  <conditionalFormatting sqref="C237:C238">
    <cfRule type="containsText" dxfId="1446" priority="1130" operator="containsText" text="Hold">
      <formula>NOT(ISERROR(SEARCH("Hold",C237)))</formula>
    </cfRule>
  </conditionalFormatting>
  <conditionalFormatting sqref="C247:C248">
    <cfRule type="containsText" dxfId="1445" priority="1108" operator="containsText" text="Hold">
      <formula>NOT(ISERROR(SEARCH("Hold",C247)))</formula>
    </cfRule>
  </conditionalFormatting>
  <conditionalFormatting sqref="C257:C258">
    <cfRule type="containsText" dxfId="1444" priority="1107" operator="containsText" text="Hold">
      <formula>NOT(ISERROR(SEARCH("Hold",C257)))</formula>
    </cfRule>
  </conditionalFormatting>
  <conditionalFormatting sqref="C267:C268">
    <cfRule type="cellIs" dxfId="1443" priority="1013" operator="equal">
      <formula>"Completed"</formula>
    </cfRule>
    <cfRule type="cellIs" dxfId="1442" priority="1012" operator="equal">
      <formula>"wip"</formula>
    </cfRule>
    <cfRule type="containsText" dxfId="1441" priority="1008" operator="containsText" text="Hold">
      <formula>NOT(ISERROR(SEARCH("Hold",C267)))</formula>
    </cfRule>
  </conditionalFormatting>
  <conditionalFormatting sqref="C278:C279">
    <cfRule type="containsText" dxfId="1440" priority="1002" operator="containsText" text="Hold">
      <formula>NOT(ISERROR(SEARCH("Hold",C278)))</formula>
    </cfRule>
  </conditionalFormatting>
  <conditionalFormatting sqref="C289:C290">
    <cfRule type="cellIs" dxfId="1439" priority="867" operator="equal">
      <formula>"ROW"</formula>
    </cfRule>
    <cfRule type="cellIs" dxfId="1438" priority="866" operator="equal">
      <formula>"HOLD"</formula>
    </cfRule>
    <cfRule type="cellIs" dxfId="1437" priority="865" operator="equal">
      <formula>"completedw"</formula>
    </cfRule>
    <cfRule type="containsText" dxfId="1436" priority="864" operator="containsText" text="Hold">
      <formula>NOT(ISERROR(SEARCH("Hold",C289)))</formula>
    </cfRule>
    <cfRule type="cellIs" dxfId="1435" priority="868" operator="equal">
      <formula>"wip"</formula>
    </cfRule>
    <cfRule type="cellIs" dxfId="1434" priority="869" operator="equal">
      <formula>"Completed"</formula>
    </cfRule>
  </conditionalFormatting>
  <conditionalFormatting sqref="C300:C301">
    <cfRule type="containsText" dxfId="1433" priority="760" operator="containsText" text="Hold">
      <formula>NOT(ISERROR(SEARCH("Hold",C300)))</formula>
    </cfRule>
  </conditionalFormatting>
  <conditionalFormatting sqref="C311:C312">
    <cfRule type="containsText" dxfId="1432" priority="673" operator="containsText" text="Hold">
      <formula>NOT(ISERROR(SEARCH("Hold",C311)))</formula>
    </cfRule>
  </conditionalFormatting>
  <conditionalFormatting sqref="C278:D279 D79:R80 N268:P268 N290:P290 I47:AE48 Q267:Q268">
    <cfRule type="cellIs" dxfId="1431" priority="1003" operator="equal">
      <formula>"completedw"</formula>
    </cfRule>
    <cfRule type="cellIs" dxfId="1430" priority="1004" operator="equal">
      <formula>"HOLD"</formula>
    </cfRule>
    <cfRule type="cellIs" dxfId="1429" priority="1005" operator="equal">
      <formula>"ROW"</formula>
    </cfRule>
    <cfRule type="cellIs" dxfId="1428" priority="1006" operator="equal">
      <formula>"wip"</formula>
    </cfRule>
    <cfRule type="cellIs" dxfId="1427" priority="1007" operator="equal">
      <formula>"Completed"</formula>
    </cfRule>
  </conditionalFormatting>
  <conditionalFormatting sqref="C300:D301">
    <cfRule type="cellIs" dxfId="1426" priority="763" operator="equal">
      <formula>"ROW"</formula>
    </cfRule>
    <cfRule type="cellIs" dxfId="1425" priority="765" operator="equal">
      <formula>"Completed"</formula>
    </cfRule>
    <cfRule type="cellIs" dxfId="1424" priority="764" operator="equal">
      <formula>"wip"</formula>
    </cfRule>
    <cfRule type="cellIs" dxfId="1423" priority="762" operator="equal">
      <formula>"HOLD"</formula>
    </cfRule>
    <cfRule type="cellIs" dxfId="1422" priority="761" operator="equal">
      <formula>"completedw"</formula>
    </cfRule>
  </conditionalFormatting>
  <conditionalFormatting sqref="C311:D312">
    <cfRule type="cellIs" dxfId="1421" priority="678" operator="equal">
      <formula>"Completed"</formula>
    </cfRule>
    <cfRule type="cellIs" dxfId="1420" priority="674" operator="equal">
      <formula>"completedw"</formula>
    </cfRule>
    <cfRule type="cellIs" dxfId="1419" priority="675" operator="equal">
      <formula>"HOLD"</formula>
    </cfRule>
    <cfRule type="cellIs" dxfId="1418" priority="676" operator="equal">
      <formula>"ROW"</formula>
    </cfRule>
    <cfRule type="cellIs" dxfId="1417" priority="677" operator="equal">
      <formula>"wip"</formula>
    </cfRule>
  </conditionalFormatting>
  <conditionalFormatting sqref="C25:F25 B25:B26 D26 F26">
    <cfRule type="cellIs" dxfId="1416" priority="49" operator="equal">
      <formula>"wip"</formula>
    </cfRule>
    <cfRule type="cellIs" dxfId="1415" priority="50" operator="equal">
      <formula>"Completed"</formula>
    </cfRule>
  </conditionalFormatting>
  <conditionalFormatting sqref="C47:F48">
    <cfRule type="cellIs" dxfId="1414" priority="1211" operator="equal">
      <formula>"completedw"</formula>
    </cfRule>
    <cfRule type="cellIs" dxfId="1413" priority="1212" operator="equal">
      <formula>"HOLD"</formula>
    </cfRule>
    <cfRule type="cellIs" dxfId="1412" priority="1213" operator="equal">
      <formula>"ROW"</formula>
    </cfRule>
    <cfRule type="cellIs" dxfId="1411" priority="1215" operator="equal">
      <formula>"Completed"</formula>
    </cfRule>
    <cfRule type="cellIs" dxfId="1410" priority="1214" operator="equal">
      <formula>"wip"</formula>
    </cfRule>
  </conditionalFormatting>
  <conditionalFormatting sqref="C68:F69">
    <cfRule type="cellIs" dxfId="1409" priority="1223" operator="equal">
      <formula>"completedw"</formula>
    </cfRule>
    <cfRule type="cellIs" dxfId="1408" priority="1227" operator="equal">
      <formula>"Completed"</formula>
    </cfRule>
    <cfRule type="cellIs" dxfId="1407" priority="1226" operator="equal">
      <formula>"wip"</formula>
    </cfRule>
    <cfRule type="cellIs" dxfId="1406" priority="1225" operator="equal">
      <formula>"ROW"</formula>
    </cfRule>
    <cfRule type="cellIs" dxfId="1405" priority="1224" operator="equal">
      <formula>"HOLD"</formula>
    </cfRule>
  </conditionalFormatting>
  <conditionalFormatting sqref="C51:I51">
    <cfRule type="cellIs" dxfId="1404" priority="499" operator="equal">
      <formula>"HOLD"</formula>
    </cfRule>
    <cfRule type="cellIs" dxfId="1403" priority="500" operator="equal">
      <formula>"ROW"</formula>
    </cfRule>
    <cfRule type="cellIs" dxfId="1402" priority="498" operator="equal">
      <formula>"completedw"</formula>
    </cfRule>
  </conditionalFormatting>
  <conditionalFormatting sqref="C81:AA81 C302:AA302 C313:AA313">
    <cfRule type="cellIs" dxfId="1401" priority="1271" operator="equal">
      <formula>"completedw"</formula>
    </cfRule>
    <cfRule type="cellIs" dxfId="1400" priority="1272" operator="equal">
      <formula>"HOLD"</formula>
    </cfRule>
    <cfRule type="cellIs" dxfId="1399" priority="1275" operator="equal">
      <formula>"wip"</formula>
    </cfRule>
    <cfRule type="cellIs" dxfId="1398" priority="1274" operator="equal">
      <formula>"Completed"</formula>
    </cfRule>
    <cfRule type="cellIs" dxfId="1397" priority="1273" operator="equal">
      <formula>"ROW"</formula>
    </cfRule>
  </conditionalFormatting>
  <conditionalFormatting sqref="C185:AA185">
    <cfRule type="cellIs" dxfId="1396" priority="629" operator="equal">
      <formula>"Completed"</formula>
    </cfRule>
  </conditionalFormatting>
  <conditionalFormatting sqref="C259:AA259">
    <cfRule type="cellIs" dxfId="1395" priority="1310" operator="equal">
      <formula>"Completed"</formula>
    </cfRule>
    <cfRule type="cellIs" dxfId="1394" priority="1309" operator="equal">
      <formula>"ROW"</formula>
    </cfRule>
    <cfRule type="cellIs" dxfId="1393" priority="1308" operator="equal">
      <formula>"HOLD"</formula>
    </cfRule>
    <cfRule type="cellIs" dxfId="1392" priority="1307" operator="equal">
      <formula>"completedw"</formula>
    </cfRule>
  </conditionalFormatting>
  <conditionalFormatting sqref="C38:AC38">
    <cfRule type="cellIs" dxfId="1391" priority="1264" operator="equal">
      <formula>"wip"</formula>
    </cfRule>
    <cfRule type="cellIs" dxfId="1390" priority="1263" operator="equal">
      <formula>"Completed"</formula>
    </cfRule>
  </conditionalFormatting>
  <conditionalFormatting sqref="C57:AE58 B36">
    <cfRule type="cellIs" dxfId="1389" priority="1258" operator="equal">
      <formula>"Completed"</formula>
    </cfRule>
    <cfRule type="cellIs" dxfId="1388" priority="1257" operator="equal">
      <formula>"wip"</formula>
    </cfRule>
  </conditionalFormatting>
  <conditionalFormatting sqref="D172">
    <cfRule type="cellIs" dxfId="1387" priority="1614" operator="equal">
      <formula>"wip"</formula>
    </cfRule>
    <cfRule type="cellIs" dxfId="1386" priority="1615" operator="equal">
      <formula>"Completed"</formula>
    </cfRule>
  </conditionalFormatting>
  <conditionalFormatting sqref="D183">
    <cfRule type="cellIs" dxfId="1385" priority="1586" operator="equal">
      <formula>"wip"</formula>
    </cfRule>
    <cfRule type="cellIs" dxfId="1384" priority="1587" operator="equal">
      <formula>"Completed"</formula>
    </cfRule>
  </conditionalFormatting>
  <conditionalFormatting sqref="D194">
    <cfRule type="cellIs" dxfId="1383" priority="1556" operator="equal">
      <formula>"wip"</formula>
    </cfRule>
    <cfRule type="cellIs" dxfId="1382" priority="1557" operator="equal">
      <formula>"Completed"</formula>
    </cfRule>
  </conditionalFormatting>
  <conditionalFormatting sqref="D204">
    <cfRule type="cellIs" dxfId="1381" priority="1529" operator="equal">
      <formula>"Completed"</formula>
    </cfRule>
    <cfRule type="cellIs" dxfId="1380" priority="1528" operator="equal">
      <formula>"wip"</formula>
    </cfRule>
  </conditionalFormatting>
  <conditionalFormatting sqref="D215">
    <cfRule type="cellIs" dxfId="1379" priority="1501" operator="equal">
      <formula>"Completed"</formula>
    </cfRule>
    <cfRule type="cellIs" dxfId="1378" priority="1500" operator="equal">
      <formula>"wip"</formula>
    </cfRule>
  </conditionalFormatting>
  <conditionalFormatting sqref="D226">
    <cfRule type="cellIs" dxfId="1377" priority="1473" operator="equal">
      <formula>"Completed"</formula>
    </cfRule>
    <cfRule type="cellIs" dxfId="1376" priority="1472" operator="equal">
      <formula>"wip"</formula>
    </cfRule>
  </conditionalFormatting>
  <conditionalFormatting sqref="D237">
    <cfRule type="cellIs" dxfId="1375" priority="1445" operator="equal">
      <formula>"Completed"</formula>
    </cfRule>
    <cfRule type="cellIs" dxfId="1374" priority="1444" operator="equal">
      <formula>"wip"</formula>
    </cfRule>
  </conditionalFormatting>
  <conditionalFormatting sqref="D247">
    <cfRule type="cellIs" dxfId="1373" priority="1390" operator="equal">
      <formula>"wip"</formula>
    </cfRule>
    <cfRule type="cellIs" dxfId="1372" priority="1391" operator="equal">
      <formula>"Completed"</formula>
    </cfRule>
  </conditionalFormatting>
  <conditionalFormatting sqref="D257">
    <cfRule type="cellIs" dxfId="1371" priority="1363" operator="equal">
      <formula>"Completed"</formula>
    </cfRule>
    <cfRule type="cellIs" dxfId="1370" priority="1362" operator="equal">
      <formula>"wip"</formula>
    </cfRule>
  </conditionalFormatting>
  <conditionalFormatting sqref="D36:E37">
    <cfRule type="cellIs" dxfId="1369" priority="594" operator="equal">
      <formula>"Completed"</formula>
    </cfRule>
    <cfRule type="cellIs" dxfId="1368" priority="592" operator="equal">
      <formula>"ROW"</formula>
    </cfRule>
    <cfRule type="cellIs" dxfId="1367" priority="591" operator="equal">
      <formula>"HOLD"</formula>
    </cfRule>
    <cfRule type="cellIs" dxfId="1366" priority="590" operator="equal">
      <formula>"completedw"</formula>
    </cfRule>
    <cfRule type="cellIs" dxfId="1365" priority="593" operator="equal">
      <formula>"wip"</formula>
    </cfRule>
  </conditionalFormatting>
  <conditionalFormatting sqref="D267:E268">
    <cfRule type="cellIs" dxfId="1364" priority="1015" operator="equal">
      <formula>"completedw"</formula>
    </cfRule>
    <cfRule type="cellIs" dxfId="1363" priority="1019" operator="equal">
      <formula>"Completed"</formula>
    </cfRule>
    <cfRule type="cellIs" dxfId="1362" priority="1016" operator="equal">
      <formula>"HOLD"</formula>
    </cfRule>
    <cfRule type="cellIs" dxfId="1361" priority="1018" operator="equal">
      <formula>"wip"</formula>
    </cfRule>
    <cfRule type="cellIs" dxfId="1360" priority="1017" operator="equal">
      <formula>"ROW"</formula>
    </cfRule>
  </conditionalFormatting>
  <conditionalFormatting sqref="D289:E290">
    <cfRule type="cellIs" dxfId="1359" priority="874" operator="equal">
      <formula>"wip"</formula>
    </cfRule>
    <cfRule type="cellIs" dxfId="1358" priority="873" operator="equal">
      <formula>"ROW"</formula>
    </cfRule>
    <cfRule type="cellIs" dxfId="1357" priority="872" operator="equal">
      <formula>"HOLD"</formula>
    </cfRule>
    <cfRule type="cellIs" dxfId="1356" priority="875" operator="equal">
      <formula>"Completed"</formula>
    </cfRule>
    <cfRule type="cellIs" dxfId="1355" priority="871" operator="equal">
      <formula>"completedw"</formula>
    </cfRule>
  </conditionalFormatting>
  <conditionalFormatting sqref="D219:G220">
    <cfRule type="cellIs" dxfId="1354" priority="187" operator="equal">
      <formula>"ROW"</formula>
    </cfRule>
    <cfRule type="cellIs" dxfId="1353" priority="185" operator="equal">
      <formula>"completedw"</formula>
    </cfRule>
    <cfRule type="cellIs" dxfId="1352" priority="186" operator="equal">
      <formula>"HOLD"</formula>
    </cfRule>
  </conditionalFormatting>
  <conditionalFormatting sqref="D90:I91">
    <cfRule type="cellIs" dxfId="1351" priority="1167" operator="equal">
      <formula>"Completed"</formula>
    </cfRule>
    <cfRule type="cellIs" dxfId="1350" priority="1164" operator="equal">
      <formula>"HOLD"</formula>
    </cfRule>
    <cfRule type="cellIs" dxfId="1349" priority="1166" operator="equal">
      <formula>"wip"</formula>
    </cfRule>
    <cfRule type="cellIs" dxfId="1348" priority="1165" operator="equal">
      <formula>"ROW"</formula>
    </cfRule>
    <cfRule type="cellIs" dxfId="1347"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6" priority="1315" operator="equal">
      <formula>"ROW"</formula>
    </cfRule>
    <cfRule type="cellIs" dxfId="1345"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4"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43"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42" priority="1293" operator="equal">
      <formula>"wip"</formula>
    </cfRule>
  </conditionalFormatting>
  <conditionalFormatting sqref="E25">
    <cfRule type="containsText" dxfId="1341" priority="42" operator="containsText" text="Hold">
      <formula>NOT(ISERROR(SEARCH("Hold",E25)))</formula>
    </cfRule>
  </conditionalFormatting>
  <conditionalFormatting sqref="E36:E37">
    <cfRule type="containsText" dxfId="1340" priority="589" operator="containsText" text="Hold">
      <formula>NOT(ISERROR(SEARCH("Hold",E36)))</formula>
    </cfRule>
  </conditionalFormatting>
  <conditionalFormatting sqref="E47:E48">
    <cfRule type="containsText" dxfId="1339" priority="1210" operator="containsText" text="Hold">
      <formula>NOT(ISERROR(SEARCH("Hold",E47)))</formula>
    </cfRule>
  </conditionalFormatting>
  <conditionalFormatting sqref="E68:E69">
    <cfRule type="containsText" dxfId="1338" priority="1222" operator="containsText" text="Hold">
      <formula>NOT(ISERROR(SEARCH("Hold",E68)))</formula>
    </cfRule>
  </conditionalFormatting>
  <conditionalFormatting sqref="E83:E84">
    <cfRule type="cellIs" dxfId="1337" priority="115" operator="equal">
      <formula>"completedw"</formula>
    </cfRule>
    <cfRule type="cellIs" dxfId="1336" priority="116" operator="equal">
      <formula>"HOLD"</formula>
    </cfRule>
    <cfRule type="cellIs" dxfId="1335" priority="117" operator="equal">
      <formula>"ROW"</formula>
    </cfRule>
  </conditionalFormatting>
  <conditionalFormatting sqref="E94:E95">
    <cfRule type="cellIs" dxfId="1334" priority="422" operator="equal">
      <formula>"ROW"</formula>
    </cfRule>
    <cfRule type="cellIs" dxfId="1333" priority="421" operator="equal">
      <formula>"HOLD"</formula>
    </cfRule>
    <cfRule type="cellIs" dxfId="1332" priority="420" operator="equal">
      <formula>"completedw"</formula>
    </cfRule>
  </conditionalFormatting>
  <conditionalFormatting sqref="E106:E107">
    <cfRule type="cellIs" dxfId="1331" priority="414" operator="equal">
      <formula>"completedw"</formula>
    </cfRule>
    <cfRule type="cellIs" dxfId="1330" priority="416" operator="equal">
      <formula>"ROW"</formula>
    </cfRule>
    <cfRule type="cellIs" dxfId="1329" priority="415" operator="equal">
      <formula>"HOLD"</formula>
    </cfRule>
  </conditionalFormatting>
  <conditionalFormatting sqref="E126:E127">
    <cfRule type="containsText" dxfId="1328" priority="792" operator="containsText" text="Hold">
      <formula>NOT(ISERROR(SEARCH("Hold",E126)))</formula>
    </cfRule>
  </conditionalFormatting>
  <conditionalFormatting sqref="E138:E139">
    <cfRule type="containsText" dxfId="1327" priority="1233" operator="containsText" text="Hold">
      <formula>NOT(ISERROR(SEARCH("Hold",E138)))</formula>
    </cfRule>
  </conditionalFormatting>
  <conditionalFormatting sqref="E154:E155">
    <cfRule type="cellIs" dxfId="1326" priority="393" operator="equal">
      <formula>"completedw"</formula>
    </cfRule>
    <cfRule type="cellIs" dxfId="1325" priority="394" operator="equal">
      <formula>"HOLD"</formula>
    </cfRule>
    <cfRule type="cellIs" dxfId="1324" priority="395" operator="equal">
      <formula>"ROW"</formula>
    </cfRule>
  </conditionalFormatting>
  <conditionalFormatting sqref="E161:E162">
    <cfRule type="containsText" dxfId="1323" priority="1154" operator="containsText" text="Hold">
      <formula>NOT(ISERROR(SEARCH("Hold",E161)))</formula>
    </cfRule>
  </conditionalFormatting>
  <conditionalFormatting sqref="E172:E173">
    <cfRule type="containsText" dxfId="1322" priority="529" operator="containsText" text="Hold">
      <formula>NOT(ISERROR(SEARCH("Hold",E172)))</formula>
    </cfRule>
  </conditionalFormatting>
  <conditionalFormatting sqref="E183:E184">
    <cfRule type="containsText" dxfId="1321" priority="787" operator="containsText" text="Hold">
      <formula>NOT(ISERROR(SEARCH("Hold",E183)))</formula>
    </cfRule>
  </conditionalFormatting>
  <conditionalFormatting sqref="E194:E195">
    <cfRule type="containsText" dxfId="1320" priority="805" operator="containsText" text="Hold">
      <formula>NOT(ISERROR(SEARCH("Hold",E194)))</formula>
    </cfRule>
  </conditionalFormatting>
  <conditionalFormatting sqref="E215:E216">
    <cfRule type="containsText" dxfId="1319" priority="1157" operator="containsText" text="Hold">
      <formula>NOT(ISERROR(SEARCH("Hold",E215)))</formula>
    </cfRule>
  </conditionalFormatting>
  <conditionalFormatting sqref="E226:E227">
    <cfRule type="containsText" dxfId="1318" priority="1132" operator="containsText" text="Hold">
      <formula>NOT(ISERROR(SEARCH("Hold",E226)))</formula>
    </cfRule>
  </conditionalFormatting>
  <conditionalFormatting sqref="E230">
    <cfRule type="cellIs" dxfId="1317" priority="524" operator="equal">
      <formula>"HOLD"</formula>
    </cfRule>
    <cfRule type="cellIs" dxfId="1316" priority="525" operator="equal">
      <formula>"ROW"</formula>
    </cfRule>
    <cfRule type="cellIs" dxfId="1315" priority="523" operator="equal">
      <formula>"completedw"</formula>
    </cfRule>
  </conditionalFormatting>
  <conditionalFormatting sqref="E237:E238">
    <cfRule type="containsText" dxfId="1314" priority="1129" operator="containsText" text="Hold">
      <formula>NOT(ISERROR(SEARCH("Hold",E237)))</formula>
    </cfRule>
  </conditionalFormatting>
  <conditionalFormatting sqref="E247:E248">
    <cfRule type="containsText" dxfId="1313" priority="1109" operator="containsText" text="Hold">
      <formula>NOT(ISERROR(SEARCH("Hold",E247)))</formula>
    </cfRule>
  </conditionalFormatting>
  <conditionalFormatting sqref="E257:E258">
    <cfRule type="containsText" dxfId="1312" priority="1106" operator="containsText" text="Hold">
      <formula>NOT(ISERROR(SEARCH("Hold",E257)))</formula>
    </cfRule>
  </conditionalFormatting>
  <conditionalFormatting sqref="E267:E268">
    <cfRule type="containsText" dxfId="1311" priority="1014" operator="containsText" text="Hold">
      <formula>NOT(ISERROR(SEARCH("Hold",E267)))</formula>
    </cfRule>
  </conditionalFormatting>
  <conditionalFormatting sqref="E278:E279">
    <cfRule type="containsText" dxfId="1310" priority="996" operator="containsText" text="Hold">
      <formula>NOT(ISERROR(SEARCH("Hold",E278)))</formula>
    </cfRule>
  </conditionalFormatting>
  <conditionalFormatting sqref="E289:E290">
    <cfRule type="containsText" dxfId="1309" priority="870" operator="containsText" text="Hold">
      <formula>NOT(ISERROR(SEARCH("Hold",E289)))</formula>
    </cfRule>
  </conditionalFormatting>
  <conditionalFormatting sqref="E300:E301">
    <cfRule type="cellIs" dxfId="1308" priority="125" operator="equal">
      <formula>"wip"</formula>
    </cfRule>
    <cfRule type="cellIs" dxfId="1307" priority="124" operator="equal">
      <formula>"ROW"</formula>
    </cfRule>
    <cfRule type="cellIs" dxfId="1306" priority="122" operator="equal">
      <formula>"completedw"</formula>
    </cfRule>
    <cfRule type="containsText" dxfId="1305" priority="121" operator="containsText" text="Hold">
      <formula>NOT(ISERROR(SEARCH("Hold",E300)))</formula>
    </cfRule>
    <cfRule type="cellIs" dxfId="1304" priority="123" operator="equal">
      <formula>"HOLD"</formula>
    </cfRule>
    <cfRule type="cellIs" dxfId="1303" priority="126" operator="equal">
      <formula>"Completed"</formula>
    </cfRule>
  </conditionalFormatting>
  <conditionalFormatting sqref="E311:E312">
    <cfRule type="containsText" dxfId="1302" priority="106" operator="containsText" text="Hold">
      <formula>NOT(ISERROR(SEARCH("Hold",E311)))</formula>
    </cfRule>
  </conditionalFormatting>
  <conditionalFormatting sqref="E278:F279">
    <cfRule type="cellIs" dxfId="1301" priority="999" operator="equal">
      <formula>"ROW"</formula>
    </cfRule>
    <cfRule type="cellIs" dxfId="1300" priority="997" operator="equal">
      <formula>"completedw"</formula>
    </cfRule>
    <cfRule type="cellIs" dxfId="1299" priority="1000" operator="equal">
      <formula>"wip"</formula>
    </cfRule>
    <cfRule type="cellIs" dxfId="1298" priority="998" operator="equal">
      <formula>"HOLD"</formula>
    </cfRule>
    <cfRule type="cellIs" dxfId="1297" priority="1001" operator="equal">
      <formula>"Completed"</formula>
    </cfRule>
  </conditionalFormatting>
  <conditionalFormatting sqref="E311:F312">
    <cfRule type="cellIs" dxfId="1296" priority="109" operator="equal">
      <formula>"ROW"</formula>
    </cfRule>
    <cfRule type="cellIs" dxfId="1295" priority="107" operator="equal">
      <formula>"completedw"</formula>
    </cfRule>
    <cfRule type="cellIs" dxfId="1294" priority="108" operator="equal">
      <formula>"HOLD"</formula>
    </cfRule>
    <cfRule type="cellIs" dxfId="1293" priority="111" operator="equal">
      <formula>"Completed"</formula>
    </cfRule>
    <cfRule type="cellIs" dxfId="1292" priority="110" operator="equal">
      <formula>"wip"</formula>
    </cfRule>
  </conditionalFormatting>
  <conditionalFormatting sqref="E61:I62">
    <cfRule type="cellIs" dxfId="1291" priority="475" operator="equal">
      <formula>"HOLD"</formula>
    </cfRule>
    <cfRule type="cellIs" dxfId="1290" priority="476" operator="equal">
      <formula>"ROW"</formula>
    </cfRule>
    <cfRule type="cellIs" dxfId="1289" priority="474" operator="equal">
      <formula>"completedw"</formula>
    </cfRule>
  </conditionalFormatting>
  <conditionalFormatting sqref="F172">
    <cfRule type="cellIs" dxfId="1288" priority="1613" operator="equal">
      <formula>"Completed"</formula>
    </cfRule>
    <cfRule type="cellIs" dxfId="1287" priority="1612" operator="equal">
      <formula>"wip"</formula>
    </cfRule>
  </conditionalFormatting>
  <conditionalFormatting sqref="F183">
    <cfRule type="cellIs" dxfId="1286" priority="1584" operator="equal">
      <formula>"wip"</formula>
    </cfRule>
    <cfRule type="cellIs" dxfId="1285" priority="1585" operator="equal">
      <formula>"Completed"</formula>
    </cfRule>
  </conditionalFormatting>
  <conditionalFormatting sqref="F194">
    <cfRule type="cellIs" dxfId="1284" priority="1554" operator="equal">
      <formula>"wip"</formula>
    </cfRule>
    <cfRule type="cellIs" dxfId="1283" priority="1555" operator="equal">
      <formula>"Completed"</formula>
    </cfRule>
  </conditionalFormatting>
  <conditionalFormatting sqref="F204">
    <cfRule type="cellIs" dxfId="1282" priority="1527" operator="equal">
      <formula>"Completed"</formula>
    </cfRule>
    <cfRule type="cellIs" dxfId="1281" priority="1526" operator="equal">
      <formula>"wip"</formula>
    </cfRule>
  </conditionalFormatting>
  <conditionalFormatting sqref="F215">
    <cfRule type="cellIs" dxfId="1280" priority="1499" operator="equal">
      <formula>"Completed"</formula>
    </cfRule>
    <cfRule type="cellIs" dxfId="1279" priority="1498" operator="equal">
      <formula>"wip"</formula>
    </cfRule>
  </conditionalFormatting>
  <conditionalFormatting sqref="F226">
    <cfRule type="cellIs" dxfId="1278" priority="1470" operator="equal">
      <formula>"wip"</formula>
    </cfRule>
    <cfRule type="cellIs" dxfId="1277" priority="1471" operator="equal">
      <formula>"Completed"</formula>
    </cfRule>
  </conditionalFormatting>
  <conditionalFormatting sqref="F237">
    <cfRule type="cellIs" dxfId="1276" priority="1443" operator="equal">
      <formula>"Completed"</formula>
    </cfRule>
    <cfRule type="cellIs" dxfId="1275" priority="1442" operator="equal">
      <formula>"wip"</formula>
    </cfRule>
  </conditionalFormatting>
  <conditionalFormatting sqref="F247">
    <cfRule type="cellIs" dxfId="1274" priority="1388" operator="equal">
      <formula>"wip"</formula>
    </cfRule>
    <cfRule type="cellIs" dxfId="1273" priority="1389" operator="equal">
      <formula>"Completed"</formula>
    </cfRule>
  </conditionalFormatting>
  <conditionalFormatting sqref="F257">
    <cfRule type="cellIs" dxfId="1272" priority="1360" operator="equal">
      <formula>"wip"</formula>
    </cfRule>
    <cfRule type="cellIs" dxfId="1271" priority="1361" operator="equal">
      <formula>"Completed"</formula>
    </cfRule>
  </conditionalFormatting>
  <conditionalFormatting sqref="F36:G37">
    <cfRule type="cellIs" dxfId="1270" priority="600" operator="equal">
      <formula>"Completed"</formula>
    </cfRule>
    <cfRule type="cellIs" dxfId="1269" priority="599" operator="equal">
      <formula>"wip"</formula>
    </cfRule>
    <cfRule type="cellIs" dxfId="1268" priority="598" operator="equal">
      <formula>"ROW"</formula>
    </cfRule>
    <cfRule type="cellIs" dxfId="1267" priority="597" operator="equal">
      <formula>"HOLD"</formula>
    </cfRule>
    <cfRule type="cellIs" dxfId="1266" priority="596" operator="equal">
      <formula>"completedw"</formula>
    </cfRule>
  </conditionalFormatting>
  <conditionalFormatting sqref="F267:G268">
    <cfRule type="cellIs" dxfId="1265" priority="1024" operator="equal">
      <formula>"wip"</formula>
    </cfRule>
    <cfRule type="cellIs" dxfId="1264" priority="1025" operator="equal">
      <formula>"Completed"</formula>
    </cfRule>
    <cfRule type="cellIs" dxfId="1263" priority="1022" operator="equal">
      <formula>"HOLD"</formula>
    </cfRule>
    <cfRule type="cellIs" dxfId="1262" priority="1021" operator="equal">
      <formula>"completedw"</formula>
    </cfRule>
    <cfRule type="cellIs" dxfId="1261" priority="1023" operator="equal">
      <formula>"ROW"</formula>
    </cfRule>
  </conditionalFormatting>
  <conditionalFormatting sqref="F289:G290">
    <cfRule type="cellIs" dxfId="1260" priority="881" operator="equal">
      <formula>"Completed"</formula>
    </cfRule>
    <cfRule type="cellIs" dxfId="1259" priority="878" operator="equal">
      <formula>"HOLD"</formula>
    </cfRule>
    <cfRule type="cellIs" dxfId="1258" priority="879" operator="equal">
      <formula>"ROW"</formula>
    </cfRule>
    <cfRule type="cellIs" dxfId="1257" priority="880" operator="equal">
      <formula>"wip"</formula>
    </cfRule>
    <cfRule type="cellIs" dxfId="1256" priority="877" operator="equal">
      <formula>"completedw"</formula>
    </cfRule>
  </conditionalFormatting>
  <conditionalFormatting sqref="F300:H301">
    <cfRule type="cellIs" dxfId="1255" priority="750" operator="equal">
      <formula>"completedw"</formula>
    </cfRule>
    <cfRule type="cellIs" dxfId="1254" priority="753" operator="equal">
      <formula>"wip"</formula>
    </cfRule>
    <cfRule type="cellIs" dxfId="1253" priority="754" operator="equal">
      <formula>"Completed"</formula>
    </cfRule>
    <cfRule type="cellIs" dxfId="1252" priority="752" operator="equal">
      <formula>"ROW"</formula>
    </cfRule>
    <cfRule type="cellIs" dxfId="1251" priority="751" operator="equal">
      <formula>"HOLD"</formula>
    </cfRule>
  </conditionalFormatting>
  <conditionalFormatting sqref="G25:G26">
    <cfRule type="containsText" dxfId="1250" priority="22" operator="containsText" text="Hold">
      <formula>NOT(ISERROR(SEARCH("Hold",G25)))</formula>
    </cfRule>
  </conditionalFormatting>
  <conditionalFormatting sqref="G29">
    <cfRule type="cellIs" dxfId="1249" priority="47" operator="equal">
      <formula>"HOLD"</formula>
    </cfRule>
    <cfRule type="cellIs" dxfId="1248" priority="48" operator="equal">
      <formula>"ROW"</formula>
    </cfRule>
    <cfRule type="cellIs" dxfId="1247" priority="46" operator="equal">
      <formula>"completedw"</formula>
    </cfRule>
  </conditionalFormatting>
  <conditionalFormatting sqref="G36:G37">
    <cfRule type="containsText" dxfId="1246" priority="595" operator="containsText" text="Hold">
      <formula>NOT(ISERROR(SEARCH("Hold",G36)))</formula>
    </cfRule>
  </conditionalFormatting>
  <conditionalFormatting sqref="G47:G48">
    <cfRule type="containsText" dxfId="1245" priority="1204" operator="containsText" text="Hold">
      <formula>NOT(ISERROR(SEARCH("Hold",G47)))</formula>
    </cfRule>
  </conditionalFormatting>
  <conditionalFormatting sqref="G68:G69">
    <cfRule type="containsText" dxfId="1244" priority="1216" operator="containsText" text="Hold">
      <formula>NOT(ISERROR(SEARCH("Hold",G68)))</formula>
    </cfRule>
  </conditionalFormatting>
  <conditionalFormatting sqref="G114:G115">
    <cfRule type="containsText" dxfId="1243" priority="1255" operator="containsText" text="Hold">
      <formula>NOT(ISERROR(SEARCH("Hold",G114)))</formula>
    </cfRule>
  </conditionalFormatting>
  <conditionalFormatting sqref="G126:G127">
    <cfRule type="containsText" dxfId="1242" priority="1240" operator="containsText" text="Hold">
      <formula>NOT(ISERROR(SEARCH("Hold",G126)))</formula>
    </cfRule>
  </conditionalFormatting>
  <conditionalFormatting sqref="G133">
    <cfRule type="cellIs" dxfId="1241" priority="259" operator="equal">
      <formula>"ROW"</formula>
    </cfRule>
    <cfRule type="cellIs" dxfId="1240" priority="258" operator="equal">
      <formula>"HOLD"</formula>
    </cfRule>
    <cfRule type="cellIs" dxfId="1239" priority="257" operator="equal">
      <formula>"completedw"</formula>
    </cfRule>
  </conditionalFormatting>
  <conditionalFormatting sqref="G138:G139">
    <cfRule type="containsText" dxfId="1238" priority="1252" operator="containsText" text="Hold">
      <formula>NOT(ISERROR(SEARCH("Hold",G138)))</formula>
    </cfRule>
  </conditionalFormatting>
  <conditionalFormatting sqref="G161:G162">
    <cfRule type="containsText" dxfId="1237" priority="1153" operator="containsText" text="Hold">
      <formula>NOT(ISERROR(SEARCH("Hold",G161)))</formula>
    </cfRule>
  </conditionalFormatting>
  <conditionalFormatting sqref="G176:G177">
    <cfRule type="cellIs" dxfId="1236" priority="365" operator="equal">
      <formula>"ROW"</formula>
    </cfRule>
    <cfRule type="cellIs" dxfId="1235" priority="364" operator="equal">
      <formula>"HOLD"</formula>
    </cfRule>
    <cfRule type="cellIs" dxfId="1234" priority="363" operator="equal">
      <formula>"completedw"</formula>
    </cfRule>
  </conditionalFormatting>
  <conditionalFormatting sqref="G187">
    <cfRule type="cellIs" dxfId="1233" priority="357" operator="equal">
      <formula>"completedw"</formula>
    </cfRule>
    <cfRule type="cellIs" dxfId="1232" priority="358" operator="equal">
      <formula>"HOLD"</formula>
    </cfRule>
    <cfRule type="cellIs" dxfId="1231" priority="359" operator="equal">
      <formula>"ROW"</formula>
    </cfRule>
  </conditionalFormatting>
  <conditionalFormatting sqref="G194:G195">
    <cfRule type="containsText" dxfId="1230" priority="806" operator="containsText" text="Hold">
      <formula>NOT(ISERROR(SEARCH("Hold",G194)))</formula>
    </cfRule>
  </conditionalFormatting>
  <conditionalFormatting sqref="G204:G205">
    <cfRule type="containsText" dxfId="1229" priority="788" operator="containsText" text="Hold">
      <formula>NOT(ISERROR(SEARCH("Hold",G204)))</formula>
    </cfRule>
  </conditionalFormatting>
  <conditionalFormatting sqref="G208:G209">
    <cfRule type="cellIs" dxfId="1228" priority="239" operator="equal">
      <formula>"completedw"</formula>
    </cfRule>
    <cfRule type="cellIs" dxfId="1227" priority="240" operator="equal">
      <formula>"HOLD"</formula>
    </cfRule>
    <cfRule type="cellIs" dxfId="1226" priority="241" operator="equal">
      <formula>"ROW"</formula>
    </cfRule>
  </conditionalFormatting>
  <conditionalFormatting sqref="G215:G216">
    <cfRule type="containsText" dxfId="1225" priority="1156" operator="containsText" text="Hold">
      <formula>NOT(ISERROR(SEARCH("Hold",G215)))</formula>
    </cfRule>
  </conditionalFormatting>
  <conditionalFormatting sqref="G226:G227">
    <cfRule type="containsText" dxfId="1224" priority="1133" operator="containsText" text="Hold">
      <formula>NOT(ISERROR(SEARCH("Hold",G226)))</formula>
    </cfRule>
  </conditionalFormatting>
  <conditionalFormatting sqref="G237:G238">
    <cfRule type="containsText" dxfId="1223" priority="1128" operator="containsText" text="Hold">
      <formula>NOT(ISERROR(SEARCH("Hold",G237)))</formula>
    </cfRule>
  </conditionalFormatting>
  <conditionalFormatting sqref="G247:G248">
    <cfRule type="containsText" dxfId="1222" priority="1110" operator="containsText" text="Hold">
      <formula>NOT(ISERROR(SEARCH("Hold",G247)))</formula>
    </cfRule>
  </conditionalFormatting>
  <conditionalFormatting sqref="G257:G258">
    <cfRule type="containsText" dxfId="1221" priority="1105" operator="containsText" text="Hold">
      <formula>NOT(ISERROR(SEARCH("Hold",G257)))</formula>
    </cfRule>
  </conditionalFormatting>
  <conditionalFormatting sqref="G267:G268">
    <cfRule type="containsText" dxfId="1220" priority="1020" operator="containsText" text="Hold">
      <formula>NOT(ISERROR(SEARCH("Hold",G267)))</formula>
    </cfRule>
  </conditionalFormatting>
  <conditionalFormatting sqref="G278:G279">
    <cfRule type="containsText" dxfId="1219" priority="990" operator="containsText" text="Hold">
      <formula>NOT(ISERROR(SEARCH("Hold",G278)))</formula>
    </cfRule>
  </conditionalFormatting>
  <conditionalFormatting sqref="G289:G290">
    <cfRule type="containsText" dxfId="1218" priority="876" operator="containsText" text="Hold">
      <formula>NOT(ISERROR(SEARCH("Hold",G289)))</formula>
    </cfRule>
  </conditionalFormatting>
  <conditionalFormatting sqref="G300:G301">
    <cfRule type="containsText" dxfId="1217" priority="749" operator="containsText" text="Hold">
      <formula>NOT(ISERROR(SEARCH("Hold",G300)))</formula>
    </cfRule>
  </conditionalFormatting>
  <conditionalFormatting sqref="G311:G312">
    <cfRule type="containsText" dxfId="1216" priority="100" operator="containsText" text="Hold">
      <formula>NOT(ISERROR(SEARCH("Hold",G311)))</formula>
    </cfRule>
  </conditionalFormatting>
  <conditionalFormatting sqref="G25:H26">
    <cfRule type="cellIs" dxfId="1215" priority="26" operator="equal">
      <formula>"wip"</formula>
    </cfRule>
    <cfRule type="cellIs" dxfId="1214" priority="27" operator="equal">
      <formula>"Completed"</formula>
    </cfRule>
    <cfRule type="cellIs" dxfId="1213" priority="23" operator="equal">
      <formula>"completedw"</formula>
    </cfRule>
    <cfRule type="cellIs" dxfId="1212" priority="24" operator="equal">
      <formula>"HOLD"</formula>
    </cfRule>
    <cfRule type="cellIs" dxfId="1211" priority="25" operator="equal">
      <formula>"ROW"</formula>
    </cfRule>
  </conditionalFormatting>
  <conditionalFormatting sqref="G47:H48">
    <cfRule type="cellIs" dxfId="1210" priority="1207" operator="equal">
      <formula>"ROW"</formula>
    </cfRule>
    <cfRule type="cellIs" dxfId="1209" priority="1206" operator="equal">
      <formula>"HOLD"</formula>
    </cfRule>
    <cfRule type="cellIs" dxfId="1208" priority="1209" operator="equal">
      <formula>"Completed"</formula>
    </cfRule>
    <cfRule type="cellIs" dxfId="1207" priority="1205" operator="equal">
      <formula>"completedw"</formula>
    </cfRule>
    <cfRule type="cellIs" dxfId="1206" priority="1208" operator="equal">
      <formula>"wip"</formula>
    </cfRule>
  </conditionalFormatting>
  <conditionalFormatting sqref="G68:H69">
    <cfRule type="cellIs" dxfId="1205" priority="1221" operator="equal">
      <formula>"Completed"</formula>
    </cfRule>
    <cfRule type="cellIs" dxfId="1204" priority="1217" operator="equal">
      <formula>"completedw"</formula>
    </cfRule>
    <cfRule type="cellIs" dxfId="1203" priority="1218" operator="equal">
      <formula>"HOLD"</formula>
    </cfRule>
    <cfRule type="cellIs" dxfId="1202" priority="1219" operator="equal">
      <formula>"ROW"</formula>
    </cfRule>
  </conditionalFormatting>
  <conditionalFormatting sqref="G278:H279">
    <cfRule type="cellIs" dxfId="1201" priority="991" operator="equal">
      <formula>"completedw"</formula>
    </cfRule>
    <cfRule type="cellIs" dxfId="1200" priority="992" operator="equal">
      <formula>"HOLD"</formula>
    </cfRule>
    <cfRule type="cellIs" dxfId="1199" priority="993" operator="equal">
      <formula>"ROW"</formula>
    </cfRule>
    <cfRule type="cellIs" dxfId="1198" priority="994" operator="equal">
      <formula>"wip"</formula>
    </cfRule>
    <cfRule type="cellIs" dxfId="1197" priority="995" operator="equal">
      <formula>"Completed"</formula>
    </cfRule>
  </conditionalFormatting>
  <conditionalFormatting sqref="G311:H312">
    <cfRule type="cellIs" dxfId="1196" priority="105" operator="equal">
      <formula>"Completed"</formula>
    </cfRule>
    <cfRule type="cellIs" dxfId="1195" priority="104" operator="equal">
      <formula>"wip"</formula>
    </cfRule>
    <cfRule type="cellIs" dxfId="1194" priority="103" operator="equal">
      <formula>"ROW"</formula>
    </cfRule>
    <cfRule type="cellIs" dxfId="1193" priority="102" operator="equal">
      <formula>"HOLD"</formula>
    </cfRule>
    <cfRule type="cellIs" dxfId="1192" priority="101" operator="equal">
      <formula>"completedw"</formula>
    </cfRule>
  </conditionalFormatting>
  <conditionalFormatting sqref="G83:I84">
    <cfRule type="cellIs" dxfId="1191" priority="428" operator="equal">
      <formula>"ROW"</formula>
    </cfRule>
    <cfRule type="cellIs" dxfId="1190" priority="427" operator="equal">
      <formula>"HOLD"</formula>
    </cfRule>
    <cfRule type="cellIs" dxfId="1189" priority="426" operator="equal">
      <formula>"completedw"</formula>
    </cfRule>
  </conditionalFormatting>
  <conditionalFormatting sqref="G106:I107">
    <cfRule type="cellIs" dxfId="1188" priority="412" operator="equal">
      <formula>"HOLD"</formula>
    </cfRule>
    <cfRule type="cellIs" dxfId="1187" priority="411" operator="equal">
      <formula>"completedw"</formula>
    </cfRule>
    <cfRule type="cellIs" dxfId="1186" priority="413" operator="equal">
      <formula>"ROW"</formula>
    </cfRule>
  </conditionalFormatting>
  <conditionalFormatting sqref="G68:AB69">
    <cfRule type="cellIs" dxfId="1185" priority="1220" operator="equal">
      <formula>"wip"</formula>
    </cfRule>
  </conditionalFormatting>
  <conditionalFormatting sqref="H134 J134">
    <cfRule type="cellIs" dxfId="1184" priority="254" operator="equal">
      <formula>"completedw"</formula>
    </cfRule>
    <cfRule type="cellIs" dxfId="1183" priority="255" operator="equal">
      <formula>"HOLD"</formula>
    </cfRule>
    <cfRule type="cellIs" dxfId="1182" priority="256" operator="equal">
      <formula>"ROW"</formula>
    </cfRule>
  </conditionalFormatting>
  <conditionalFormatting sqref="H167">
    <cfRule type="cellIs" dxfId="1181" priority="278" operator="equal">
      <formula>"ROW"</formula>
    </cfRule>
    <cfRule type="cellIs" dxfId="1180" priority="277" operator="equal">
      <formula>"HOLD"</formula>
    </cfRule>
    <cfRule type="cellIs" dxfId="1179" priority="276" operator="equal">
      <formula>"completedw"</formula>
    </cfRule>
  </conditionalFormatting>
  <conditionalFormatting sqref="H172">
    <cfRule type="cellIs" dxfId="1178" priority="1611" operator="equal">
      <formula>"Completed"</formula>
    </cfRule>
    <cfRule type="cellIs" dxfId="1177" priority="1610" operator="equal">
      <formula>"wip"</formula>
    </cfRule>
  </conditionalFormatting>
  <conditionalFormatting sqref="H183">
    <cfRule type="cellIs" dxfId="1176" priority="1583" operator="equal">
      <formula>"Completed"</formula>
    </cfRule>
    <cfRule type="cellIs" dxfId="1175" priority="1582" operator="equal">
      <formula>"wip"</formula>
    </cfRule>
  </conditionalFormatting>
  <conditionalFormatting sqref="H194">
    <cfRule type="cellIs" dxfId="1174" priority="1553" operator="equal">
      <formula>"Completed"</formula>
    </cfRule>
    <cfRule type="cellIs" dxfId="1173" priority="1552" operator="equal">
      <formula>"wip"</formula>
    </cfRule>
  </conditionalFormatting>
  <conditionalFormatting sqref="H204">
    <cfRule type="cellIs" dxfId="1172" priority="1525" operator="equal">
      <formula>"Completed"</formula>
    </cfRule>
    <cfRule type="cellIs" dxfId="1171" priority="1524" operator="equal">
      <formula>"wip"</formula>
    </cfRule>
  </conditionalFormatting>
  <conditionalFormatting sqref="H215">
    <cfRule type="cellIs" dxfId="1170" priority="1496" operator="equal">
      <formula>"wip"</formula>
    </cfRule>
    <cfRule type="cellIs" dxfId="1169" priority="1497" operator="equal">
      <formula>"Completed"</formula>
    </cfRule>
  </conditionalFormatting>
  <conditionalFormatting sqref="H226">
    <cfRule type="cellIs" dxfId="1168" priority="1469" operator="equal">
      <formula>"Completed"</formula>
    </cfRule>
    <cfRule type="cellIs" dxfId="1167" priority="1468" operator="equal">
      <formula>"wip"</formula>
    </cfRule>
  </conditionalFormatting>
  <conditionalFormatting sqref="H237">
    <cfRule type="cellIs" dxfId="1166" priority="1440" operator="equal">
      <formula>"wip"</formula>
    </cfRule>
    <cfRule type="cellIs" dxfId="1165" priority="1441" operator="equal">
      <formula>"Completed"</formula>
    </cfRule>
  </conditionalFormatting>
  <conditionalFormatting sqref="H247">
    <cfRule type="cellIs" dxfId="1164" priority="1387" operator="equal">
      <formula>"Completed"</formula>
    </cfRule>
    <cfRule type="cellIs" dxfId="1163" priority="1386" operator="equal">
      <formula>"wip"</formula>
    </cfRule>
  </conditionalFormatting>
  <conditionalFormatting sqref="H257">
    <cfRule type="cellIs" dxfId="1162" priority="1358" operator="equal">
      <formula>"wip"</formula>
    </cfRule>
    <cfRule type="cellIs" dxfId="1161" priority="1359" operator="equal">
      <formula>"Completed"</formula>
    </cfRule>
  </conditionalFormatting>
  <conditionalFormatting sqref="H36:I37">
    <cfRule type="cellIs" dxfId="1160" priority="604" operator="equal">
      <formula>"ROW"</formula>
    </cfRule>
    <cfRule type="cellIs" dxfId="1159" priority="606" operator="equal">
      <formula>"Completed"</formula>
    </cfRule>
    <cfRule type="cellIs" dxfId="1158" priority="605" operator="equal">
      <formula>"wip"</formula>
    </cfRule>
    <cfRule type="cellIs" dxfId="1157" priority="602" operator="equal">
      <formula>"completedw"</formula>
    </cfRule>
    <cfRule type="cellIs" dxfId="1156" priority="603" operator="equal">
      <formula>"HOLD"</formula>
    </cfRule>
  </conditionalFormatting>
  <conditionalFormatting sqref="H267:I268">
    <cfRule type="cellIs" dxfId="1155" priority="1031" operator="equal">
      <formula>"Completed"</formula>
    </cfRule>
    <cfRule type="cellIs" dxfId="1154" priority="1028" operator="equal">
      <formula>"HOLD"</formula>
    </cfRule>
    <cfRule type="cellIs" dxfId="1153" priority="1029" operator="equal">
      <formula>"ROW"</formula>
    </cfRule>
    <cfRule type="cellIs" dxfId="1152" priority="1030" operator="equal">
      <formula>"wip"</formula>
    </cfRule>
    <cfRule type="cellIs" dxfId="1151" priority="1027" operator="equal">
      <formula>"completedw"</formula>
    </cfRule>
  </conditionalFormatting>
  <conditionalFormatting sqref="H289:I290">
    <cfRule type="cellIs" dxfId="1150" priority="887" operator="equal">
      <formula>"Completed"</formula>
    </cfRule>
    <cfRule type="cellIs" dxfId="1149" priority="885" operator="equal">
      <formula>"ROW"</formula>
    </cfRule>
    <cfRule type="cellIs" dxfId="1148" priority="883" operator="equal">
      <formula>"completedw"</formula>
    </cfRule>
    <cfRule type="cellIs" dxfId="1147" priority="884" operator="equal">
      <formula>"HOLD"</formula>
    </cfRule>
    <cfRule type="cellIs" dxfId="1146" priority="886" operator="equal">
      <formula>"wip"</formula>
    </cfRule>
  </conditionalFormatting>
  <conditionalFormatting sqref="I25:I26">
    <cfRule type="containsText" dxfId="1145" priority="16" operator="containsText" text="Hold">
      <formula>NOT(ISERROR(SEARCH("Hold",I25)))</formula>
    </cfRule>
    <cfRule type="cellIs" dxfId="1144" priority="17" operator="equal">
      <formula>"completedw"</formula>
    </cfRule>
    <cfRule type="cellIs" dxfId="1143" priority="18" operator="equal">
      <formula>"HOLD"</formula>
    </cfRule>
    <cfRule type="cellIs" dxfId="1142" priority="19" operator="equal">
      <formula>"ROW"</formula>
    </cfRule>
    <cfRule type="cellIs" dxfId="1141" priority="20" operator="equal">
      <formula>"wip"</formula>
    </cfRule>
    <cfRule type="cellIs" dxfId="1140" priority="21" operator="equal">
      <formula>"Completed"</formula>
    </cfRule>
  </conditionalFormatting>
  <conditionalFormatting sqref="I36:I37">
    <cfRule type="containsText" dxfId="1139" priority="601" operator="containsText" text="Hold">
      <formula>NOT(ISERROR(SEARCH("Hold",I36)))</formula>
    </cfRule>
  </conditionalFormatting>
  <conditionalFormatting sqref="I47:I48">
    <cfRule type="containsText" dxfId="1138" priority="576" operator="containsText" text="Hold">
      <formula>NOT(ISERROR(SEARCH("Hold",I47)))</formula>
    </cfRule>
  </conditionalFormatting>
  <conditionalFormatting sqref="I68:I69">
    <cfRule type="cellIs" dxfId="1137" priority="533" operator="equal">
      <formula>"HOLD"</formula>
    </cfRule>
    <cfRule type="cellIs" dxfId="1136" priority="532" operator="equal">
      <formula>"completedw"</formula>
    </cfRule>
    <cfRule type="cellIs" dxfId="1135" priority="534" operator="equal">
      <formula>"ROW"</formula>
    </cfRule>
    <cfRule type="cellIs" dxfId="1134" priority="535" operator="equal">
      <formula>"Completed"</formula>
    </cfRule>
    <cfRule type="containsText" dxfId="1133" priority="531" operator="containsText" text="Hold">
      <formula>NOT(ISERROR(SEARCH("Hold",I68)))</formula>
    </cfRule>
  </conditionalFormatting>
  <conditionalFormatting sqref="I90:I91">
    <cfRule type="containsText" dxfId="1132" priority="1162" operator="containsText" text="Hold">
      <formula>NOT(ISERROR(SEARCH("Hold",I90)))</formula>
    </cfRule>
  </conditionalFormatting>
  <conditionalFormatting sqref="I114:I115">
    <cfRule type="containsText" dxfId="1131" priority="1237" operator="containsText" text="Hold">
      <formula>NOT(ISERROR(SEARCH("Hold",I114)))</formula>
    </cfRule>
  </conditionalFormatting>
  <conditionalFormatting sqref="I126:I127">
    <cfRule type="containsText" dxfId="1130" priority="621" operator="containsText" text="Hold">
      <formula>NOT(ISERROR(SEARCH("Hold",I126)))</formula>
    </cfRule>
  </conditionalFormatting>
  <conditionalFormatting sqref="I138:I139">
    <cfRule type="containsText" dxfId="1129" priority="547" operator="containsText" text="Hold">
      <formula>NOT(ISERROR(SEARCH("Hold",I138)))</formula>
    </cfRule>
  </conditionalFormatting>
  <conditionalFormatting sqref="I161:I162">
    <cfRule type="containsText" dxfId="1128" priority="51" operator="containsText" text="Hold">
      <formula>NOT(ISERROR(SEARCH("Hold",I161)))</formula>
    </cfRule>
  </conditionalFormatting>
  <conditionalFormatting sqref="I176:I177">
    <cfRule type="cellIs" dxfId="1127" priority="368" operator="equal">
      <formula>"ROW"</formula>
    </cfRule>
    <cfRule type="cellIs" dxfId="1126" priority="367" operator="equal">
      <formula>"HOLD"</formula>
    </cfRule>
    <cfRule type="cellIs" dxfId="1125" priority="366" operator="equal">
      <formula>"completedw"</formula>
    </cfRule>
  </conditionalFormatting>
  <conditionalFormatting sqref="I194:I195">
    <cfRule type="containsText" dxfId="1124" priority="1249" operator="containsText" text="Hold">
      <formula>NOT(ISERROR(SEARCH("Hold",I194)))</formula>
    </cfRule>
  </conditionalFormatting>
  <conditionalFormatting sqref="I208:I209">
    <cfRule type="cellIs" dxfId="1123" priority="246" operator="equal">
      <formula>"HOLD"</formula>
    </cfRule>
    <cfRule type="cellIs" dxfId="1122" priority="245" operator="equal">
      <formula>"completedw"</formula>
    </cfRule>
    <cfRule type="cellIs" dxfId="1121" priority="247" operator="equal">
      <formula>"ROW"</formula>
    </cfRule>
  </conditionalFormatting>
  <conditionalFormatting sqref="I215:I216">
    <cfRule type="containsText" dxfId="1120" priority="1151" operator="containsText" text="Hold">
      <formula>NOT(ISERROR(SEARCH("Hold",I215)))</formula>
    </cfRule>
    <cfRule type="containsText" dxfId="1119" priority="127" operator="containsText" text="Hold">
      <formula>NOT(ISERROR(SEARCH("Hold",I215)))</formula>
    </cfRule>
  </conditionalFormatting>
  <conditionalFormatting sqref="I226:I227">
    <cfRule type="containsText" dxfId="1118" priority="1134" operator="containsText" text="Hold">
      <formula>NOT(ISERROR(SEARCH("Hold",I226)))</formula>
    </cfRule>
  </conditionalFormatting>
  <conditionalFormatting sqref="I237:I238">
    <cfRule type="containsText" dxfId="1117" priority="1127" operator="containsText" text="Hold">
      <formula>NOT(ISERROR(SEARCH("Hold",I237)))</formula>
    </cfRule>
  </conditionalFormatting>
  <conditionalFormatting sqref="I247:I248">
    <cfRule type="containsText" dxfId="1116" priority="1111" operator="containsText" text="Hold">
      <formula>NOT(ISERROR(SEARCH("Hold",I247)))</formula>
    </cfRule>
  </conditionalFormatting>
  <conditionalFormatting sqref="I257:I258">
    <cfRule type="containsText" dxfId="1115" priority="1104" operator="containsText" text="Hold">
      <formula>NOT(ISERROR(SEARCH("Hold",I257)))</formula>
    </cfRule>
  </conditionalFormatting>
  <conditionalFormatting sqref="I267:I268">
    <cfRule type="containsText" dxfId="1114" priority="1026" operator="containsText" text="Hold">
      <formula>NOT(ISERROR(SEARCH("Hold",I267)))</formula>
    </cfRule>
  </conditionalFormatting>
  <conditionalFormatting sqref="I278:I279">
    <cfRule type="containsText" dxfId="1113" priority="984" operator="containsText" text="Hold">
      <formula>NOT(ISERROR(SEARCH("Hold",I278)))</formula>
    </cfRule>
  </conditionalFormatting>
  <conditionalFormatting sqref="I289:I290">
    <cfRule type="containsText" dxfId="1112" priority="882" operator="containsText" text="Hold">
      <formula>NOT(ISERROR(SEARCH("Hold",I289)))</formula>
    </cfRule>
  </conditionalFormatting>
  <conditionalFormatting sqref="I300:I301">
    <cfRule type="containsText" dxfId="1111" priority="743" operator="containsText" text="Hold">
      <formula>NOT(ISERROR(SEARCH("Hold",I300)))</formula>
    </cfRule>
  </conditionalFormatting>
  <conditionalFormatting sqref="I311:I312">
    <cfRule type="containsText" dxfId="1110" priority="94" operator="containsText" text="Hold">
      <formula>NOT(ISERROR(SEARCH("Hold",I311)))</formula>
    </cfRule>
  </conditionalFormatting>
  <conditionalFormatting sqref="I278:J279">
    <cfRule type="cellIs" dxfId="1109" priority="985" operator="equal">
      <formula>"completedw"</formula>
    </cfRule>
    <cfRule type="cellIs" dxfId="1108" priority="986" operator="equal">
      <formula>"HOLD"</formula>
    </cfRule>
    <cfRule type="cellIs" dxfId="1107" priority="989" operator="equal">
      <formula>"Completed"</formula>
    </cfRule>
    <cfRule type="cellIs" dxfId="1106" priority="988" operator="equal">
      <formula>"wip"</formula>
    </cfRule>
    <cfRule type="cellIs" dxfId="1105" priority="987" operator="equal">
      <formula>"ROW"</formula>
    </cfRule>
  </conditionalFormatting>
  <conditionalFormatting sqref="I300:J301">
    <cfRule type="cellIs" dxfId="1104" priority="744" operator="equal">
      <formula>"completedw"</formula>
    </cfRule>
    <cfRule type="cellIs" dxfId="1103" priority="746" operator="equal">
      <formula>"ROW"</formula>
    </cfRule>
    <cfRule type="cellIs" dxfId="1102" priority="747" operator="equal">
      <formula>"wip"</formula>
    </cfRule>
    <cfRule type="cellIs" dxfId="1101" priority="748" operator="equal">
      <formula>"Completed"</formula>
    </cfRule>
    <cfRule type="cellIs" dxfId="1100" priority="745" operator="equal">
      <formula>"HOLD"</formula>
    </cfRule>
  </conditionalFormatting>
  <conditionalFormatting sqref="I311:J312">
    <cfRule type="cellIs" dxfId="1099" priority="98" operator="equal">
      <formula>"wip"</formula>
    </cfRule>
    <cfRule type="cellIs" dxfId="1098" priority="99" operator="equal">
      <formula>"Completed"</formula>
    </cfRule>
    <cfRule type="cellIs" dxfId="1097" priority="96" operator="equal">
      <formula>"HOLD"</formula>
    </cfRule>
    <cfRule type="cellIs" dxfId="1096" priority="95" operator="equal">
      <formula>"completedw"</formula>
    </cfRule>
    <cfRule type="cellIs" dxfId="1095" priority="97" operator="equal">
      <formula>"ROW"</formula>
    </cfRule>
  </conditionalFormatting>
  <conditionalFormatting sqref="I29:K30">
    <cfRule type="cellIs" dxfId="1094" priority="44" operator="equal">
      <formula>"HOLD"</formula>
    </cfRule>
    <cfRule type="cellIs" dxfId="1093" priority="43" operator="equal">
      <formula>"completedw"</formula>
    </cfRule>
    <cfRule type="cellIs" dxfId="1092" priority="45" operator="equal">
      <formula>"ROW"</formula>
    </cfRule>
  </conditionalFormatting>
  <conditionalFormatting sqref="I219:M220">
    <cfRule type="cellIs" dxfId="1091" priority="182" operator="equal">
      <formula>"completedw"</formula>
    </cfRule>
    <cfRule type="cellIs" dxfId="1090" priority="184" operator="equal">
      <formula>"ROW"</formula>
    </cfRule>
    <cfRule type="cellIs" dxfId="1089" priority="183" operator="equal">
      <formula>"HOLD"</formula>
    </cfRule>
  </conditionalFormatting>
  <conditionalFormatting sqref="J172">
    <cfRule type="cellIs" dxfId="1088" priority="1609" operator="equal">
      <formula>"Completed"</formula>
    </cfRule>
    <cfRule type="cellIs" dxfId="1087" priority="1608" operator="equal">
      <formula>"wip"</formula>
    </cfRule>
  </conditionalFormatting>
  <conditionalFormatting sqref="J183">
    <cfRule type="cellIs" dxfId="1086" priority="1580" operator="equal">
      <formula>"wip"</formula>
    </cfRule>
    <cfRule type="cellIs" dxfId="1085" priority="1581" operator="equal">
      <formula>"Completed"</formula>
    </cfRule>
  </conditionalFormatting>
  <conditionalFormatting sqref="J194">
    <cfRule type="cellIs" dxfId="1084" priority="1550" operator="equal">
      <formula>"wip"</formula>
    </cfRule>
    <cfRule type="cellIs" dxfId="1083" priority="1551" operator="equal">
      <formula>"Completed"</formula>
    </cfRule>
  </conditionalFormatting>
  <conditionalFormatting sqref="J204">
    <cfRule type="cellIs" dxfId="1082" priority="1523" operator="equal">
      <formula>"Completed"</formula>
    </cfRule>
    <cfRule type="cellIs" dxfId="1081" priority="1522" operator="equal">
      <formula>"wip"</formula>
    </cfRule>
  </conditionalFormatting>
  <conditionalFormatting sqref="J215">
    <cfRule type="cellIs" dxfId="1080" priority="1494" operator="equal">
      <formula>"wip"</formula>
    </cfRule>
    <cfRule type="cellIs" dxfId="1079" priority="1495" operator="equal">
      <formula>"Completed"</formula>
    </cfRule>
  </conditionalFormatting>
  <conditionalFormatting sqref="J226">
    <cfRule type="cellIs" dxfId="1078" priority="1467" operator="equal">
      <formula>"Completed"</formula>
    </cfRule>
    <cfRule type="cellIs" dxfId="1077" priority="1466" operator="equal">
      <formula>"wip"</formula>
    </cfRule>
  </conditionalFormatting>
  <conditionalFormatting sqref="J237">
    <cfRule type="cellIs" dxfId="1076" priority="1438" operator="equal">
      <formula>"wip"</formula>
    </cfRule>
    <cfRule type="cellIs" dxfId="1075" priority="1439" operator="equal">
      <formula>"Completed"</formula>
    </cfRule>
  </conditionalFormatting>
  <conditionalFormatting sqref="J247">
    <cfRule type="cellIs" dxfId="1074" priority="1384" operator="equal">
      <formula>"wip"</formula>
    </cfRule>
    <cfRule type="cellIs" dxfId="1073" priority="1385" operator="equal">
      <formula>"Completed"</formula>
    </cfRule>
  </conditionalFormatting>
  <conditionalFormatting sqref="J257">
    <cfRule type="cellIs" dxfId="1072" priority="1356" operator="equal">
      <formula>"wip"</formula>
    </cfRule>
    <cfRule type="cellIs" dxfId="1071" priority="1357" operator="equal">
      <formula>"Completed"</formula>
    </cfRule>
  </conditionalFormatting>
  <conditionalFormatting sqref="J25:K26">
    <cfRule type="cellIs" dxfId="1070" priority="29" operator="equal">
      <formula>"completedw"</formula>
    </cfRule>
    <cfRule type="cellIs" dxfId="1069" priority="30" operator="equal">
      <formula>"HOLD"</formula>
    </cfRule>
    <cfRule type="cellIs" dxfId="1068" priority="31" operator="equal">
      <formula>"ROW"</formula>
    </cfRule>
    <cfRule type="cellIs" dxfId="1067" priority="32" operator="equal">
      <formula>"wip"</formula>
    </cfRule>
    <cfRule type="cellIs" dxfId="1066" priority="33" operator="equal">
      <formula>"Completed"</formula>
    </cfRule>
  </conditionalFormatting>
  <conditionalFormatting sqref="J36:K37">
    <cfRule type="cellIs" dxfId="1065" priority="611" operator="equal">
      <formula>"wip"</formula>
    </cfRule>
    <cfRule type="cellIs" dxfId="1064" priority="612" operator="equal">
      <formula>"Completed"</formula>
    </cfRule>
    <cfRule type="cellIs" dxfId="1063" priority="610" operator="equal">
      <formula>"ROW"</formula>
    </cfRule>
    <cfRule type="cellIs" dxfId="1062" priority="609" operator="equal">
      <formula>"HOLD"</formula>
    </cfRule>
    <cfRule type="cellIs" dxfId="1061" priority="608" operator="equal">
      <formula>"completedw"</formula>
    </cfRule>
  </conditionalFormatting>
  <conditionalFormatting sqref="J267:K268">
    <cfRule type="cellIs" dxfId="1060" priority="1035" operator="equal">
      <formula>"ROW"</formula>
    </cfRule>
    <cfRule type="cellIs" dxfId="1059" priority="1036" operator="equal">
      <formula>"wip"</formula>
    </cfRule>
    <cfRule type="cellIs" dxfId="1058" priority="1034" operator="equal">
      <formula>"HOLD"</formula>
    </cfRule>
    <cfRule type="cellIs" dxfId="1057" priority="1033" operator="equal">
      <formula>"completedw"</formula>
    </cfRule>
    <cfRule type="cellIs" dxfId="1056" priority="1037" operator="equal">
      <formula>"Completed"</formula>
    </cfRule>
  </conditionalFormatting>
  <conditionalFormatting sqref="J289:K290">
    <cfRule type="cellIs" dxfId="1055" priority="892" operator="equal">
      <formula>"wip"</formula>
    </cfRule>
    <cfRule type="cellIs" dxfId="1054" priority="891" operator="equal">
      <formula>"ROW"</formula>
    </cfRule>
    <cfRule type="cellIs" dxfId="1053" priority="890" operator="equal">
      <formula>"HOLD"</formula>
    </cfRule>
    <cfRule type="cellIs" dxfId="1052" priority="893" operator="equal">
      <formula>"Completed"</formula>
    </cfRule>
    <cfRule type="cellIs" dxfId="1051" priority="889" operator="equal">
      <formula>"completedw"</formula>
    </cfRule>
  </conditionalFormatting>
  <conditionalFormatting sqref="J90:L91">
    <cfRule type="cellIs" dxfId="1050" priority="1177" operator="equal">
      <formula>"ROW"</formula>
    </cfRule>
    <cfRule type="cellIs" dxfId="1049" priority="1178" operator="equal">
      <formula>"wip"</formula>
    </cfRule>
    <cfRule type="cellIs" dxfId="1048" priority="1179" operator="equal">
      <formula>"Completed"</formula>
    </cfRule>
    <cfRule type="cellIs" dxfId="1047" priority="1175" operator="equal">
      <formula>"completedw"</formula>
    </cfRule>
    <cfRule type="cellIs" dxfId="1046" priority="1176" operator="equal">
      <formula>"HOLD"</formula>
    </cfRule>
  </conditionalFormatting>
  <conditionalFormatting sqref="J68:AE69">
    <cfRule type="cellIs" dxfId="1045" priority="812" operator="equal">
      <formula>"Completed"</formula>
    </cfRule>
    <cfRule type="cellIs" dxfId="1044" priority="810" operator="equal">
      <formula>"ROW"</formula>
    </cfRule>
    <cfRule type="cellIs" dxfId="1043" priority="809" operator="equal">
      <formula>"HOLD"</formula>
    </cfRule>
    <cfRule type="cellIs" dxfId="1042" priority="808" operator="equal">
      <formula>"completedw"</formula>
    </cfRule>
  </conditionalFormatting>
  <conditionalFormatting sqref="K25:K26">
    <cfRule type="containsText" dxfId="1041" priority="28" operator="containsText" text="Hold">
      <formula>NOT(ISERROR(SEARCH("Hold",K25)))</formula>
    </cfRule>
  </conditionalFormatting>
  <conditionalFormatting sqref="K36:K37">
    <cfRule type="containsText" dxfId="1040" priority="607" operator="containsText" text="Hold">
      <formula>NOT(ISERROR(SEARCH("Hold",K36)))</formula>
    </cfRule>
  </conditionalFormatting>
  <conditionalFormatting sqref="K51">
    <cfRule type="cellIs" dxfId="1039" priority="495" operator="equal">
      <formula>"completedw"</formula>
    </cfRule>
    <cfRule type="cellIs" dxfId="1038" priority="496" operator="equal">
      <formula>"HOLD"</formula>
    </cfRule>
    <cfRule type="cellIs" dxfId="1037" priority="497" operator="equal">
      <formula>"ROW"</formula>
    </cfRule>
  </conditionalFormatting>
  <conditionalFormatting sqref="K61:K62">
    <cfRule type="cellIs" dxfId="1036" priority="471" operator="equal">
      <formula>"completedw"</formula>
    </cfRule>
    <cfRule type="cellIs" dxfId="1035" priority="473" operator="equal">
      <formula>"ROW"</formula>
    </cfRule>
    <cfRule type="cellIs" dxfId="1034" priority="472" operator="equal">
      <formula>"HOLD"</formula>
    </cfRule>
  </conditionalFormatting>
  <conditionalFormatting sqref="K72:K73">
    <cfRule type="cellIs" dxfId="1033" priority="433" operator="equal">
      <formula>"HOLD"</formula>
    </cfRule>
    <cfRule type="cellIs" dxfId="1032" priority="434" operator="equal">
      <formula>"ROW"</formula>
    </cfRule>
    <cfRule type="cellIs" dxfId="1031" priority="432" operator="equal">
      <formula>"completedw"</formula>
    </cfRule>
  </conditionalFormatting>
  <conditionalFormatting sqref="K83:K84">
    <cfRule type="cellIs" dxfId="1030" priority="423" operator="equal">
      <formula>"completedw"</formula>
    </cfRule>
    <cfRule type="cellIs" dxfId="1029" priority="424" operator="equal">
      <formula>"HOLD"</formula>
    </cfRule>
    <cfRule type="cellIs" dxfId="1028" priority="425" operator="equal">
      <formula>"ROW"</formula>
    </cfRule>
  </conditionalFormatting>
  <conditionalFormatting sqref="K90:K91">
    <cfRule type="containsText" dxfId="1027" priority="1174" operator="containsText" text="Hold">
      <formula>NOT(ISERROR(SEARCH("Hold",K90)))</formula>
    </cfRule>
  </conditionalFormatting>
  <conditionalFormatting sqref="K106:K107">
    <cfRule type="cellIs" dxfId="1026" priority="410" operator="equal">
      <formula>"ROW"</formula>
    </cfRule>
    <cfRule type="cellIs" dxfId="1025" priority="409" operator="equal">
      <formula>"HOLD"</formula>
    </cfRule>
    <cfRule type="cellIs" dxfId="1024" priority="408" operator="equal">
      <formula>"completedw"</formula>
    </cfRule>
  </conditionalFormatting>
  <conditionalFormatting sqref="K114:K115">
    <cfRule type="containsText" dxfId="1023" priority="1238" operator="containsText" text="Hold">
      <formula>NOT(ISERROR(SEARCH("Hold",K114)))</formula>
    </cfRule>
  </conditionalFormatting>
  <conditionalFormatting sqref="K118:K119">
    <cfRule type="cellIs" dxfId="1022" priority="402" operator="equal">
      <formula>"completedw"</formula>
    </cfRule>
    <cfRule type="cellIs" dxfId="1021" priority="404" operator="equal">
      <formula>"ROW"</formula>
    </cfRule>
    <cfRule type="cellIs" dxfId="1020" priority="403" operator="equal">
      <formula>"HOLD"</formula>
    </cfRule>
  </conditionalFormatting>
  <conditionalFormatting sqref="K126:K127">
    <cfRule type="containsText" dxfId="1019" priority="6" operator="containsText" text="Hold">
      <formula>NOT(ISERROR(SEARCH("Hold",K126)))</formula>
    </cfRule>
  </conditionalFormatting>
  <conditionalFormatting sqref="K138:K139">
    <cfRule type="containsText" dxfId="1018" priority="546" operator="containsText" text="Hold">
      <formula>NOT(ISERROR(SEARCH("Hold",K138)))</formula>
    </cfRule>
  </conditionalFormatting>
  <conditionalFormatting sqref="K150:K151">
    <cfRule type="containsText" dxfId="1017" priority="1251" operator="containsText" text="Hold">
      <formula>NOT(ISERROR(SEARCH("Hold",K150)))</formula>
    </cfRule>
  </conditionalFormatting>
  <conditionalFormatting sqref="K161:K162">
    <cfRule type="containsText" dxfId="1016" priority="15" operator="containsText" text="Hold">
      <formula>NOT(ISERROR(SEARCH("Hold",K161)))</formula>
    </cfRule>
  </conditionalFormatting>
  <conditionalFormatting sqref="K176:K177">
    <cfRule type="cellIs" dxfId="1015" priority="370" operator="equal">
      <formula>"HOLD"</formula>
    </cfRule>
    <cfRule type="cellIs" dxfId="1014" priority="371" operator="equal">
      <formula>"ROW"</formula>
    </cfRule>
    <cfRule type="cellIs" dxfId="1013" priority="369" operator="equal">
      <formula>"completedw"</formula>
    </cfRule>
  </conditionalFormatting>
  <conditionalFormatting sqref="K183:K184">
    <cfRule type="containsText" dxfId="1012" priority="542" operator="containsText" text="Hold">
      <formula>NOT(ISERROR(SEARCH("Hold",K183)))</formula>
    </cfRule>
  </conditionalFormatting>
  <conditionalFormatting sqref="K194:K195">
    <cfRule type="containsText" dxfId="1011" priority="628" operator="containsText" text="Hold">
      <formula>NOT(ISERROR(SEARCH("Hold",K194)))</formula>
    </cfRule>
  </conditionalFormatting>
  <conditionalFormatting sqref="K208:K209">
    <cfRule type="cellIs" dxfId="1010" priority="228" operator="equal">
      <formula>"HOLD"</formula>
    </cfRule>
    <cfRule type="cellIs" dxfId="1009" priority="229" operator="equal">
      <formula>"ROW"</formula>
    </cfRule>
    <cfRule type="cellIs" dxfId="1008" priority="227" operator="equal">
      <formula>"completedw"</formula>
    </cfRule>
  </conditionalFormatting>
  <conditionalFormatting sqref="K215:K216">
    <cfRule type="containsText" dxfId="1007" priority="1150" operator="containsText" text="Hold">
      <formula>NOT(ISERROR(SEARCH("Hold",K215)))</formula>
    </cfRule>
  </conditionalFormatting>
  <conditionalFormatting sqref="K226:K227">
    <cfRule type="containsText" dxfId="1006" priority="1135" operator="containsText" text="Hold">
      <formula>NOT(ISERROR(SEARCH("Hold",K226)))</formula>
    </cfRule>
  </conditionalFormatting>
  <conditionalFormatting sqref="K237:K238">
    <cfRule type="containsText" dxfId="1005" priority="1152" operator="containsText" text="Hold">
      <formula>NOT(ISERROR(SEARCH("Hold",K237)))</formula>
    </cfRule>
  </conditionalFormatting>
  <conditionalFormatting sqref="K247:K248">
    <cfRule type="containsText" dxfId="1004" priority="1112" operator="containsText" text="Hold">
      <formula>NOT(ISERROR(SEARCH("Hold",K247)))</formula>
    </cfRule>
  </conditionalFormatting>
  <conditionalFormatting sqref="K257:K258">
    <cfRule type="containsText" dxfId="1003" priority="141" operator="containsText" text="Hold">
      <formula>NOT(ISERROR(SEARCH("Hold",K257)))</formula>
    </cfRule>
  </conditionalFormatting>
  <conditionalFormatting sqref="K267:K268">
    <cfRule type="containsText" dxfId="1002" priority="1032" operator="containsText" text="Hold">
      <formula>NOT(ISERROR(SEARCH("Hold",K267)))</formula>
    </cfRule>
  </conditionalFormatting>
  <conditionalFormatting sqref="K278:K279">
    <cfRule type="containsText" dxfId="1001" priority="978" operator="containsText" text="Hold">
      <formula>NOT(ISERROR(SEARCH("Hold",K278)))</formula>
    </cfRule>
  </conditionalFormatting>
  <conditionalFormatting sqref="K289:K290">
    <cfRule type="containsText" dxfId="1000" priority="888" operator="containsText" text="Hold">
      <formula>NOT(ISERROR(SEARCH("Hold",K289)))</formula>
    </cfRule>
  </conditionalFormatting>
  <conditionalFormatting sqref="K300:K301">
    <cfRule type="containsText" dxfId="999" priority="737" operator="containsText" text="Hold">
      <formula>NOT(ISERROR(SEARCH("Hold",K300)))</formula>
    </cfRule>
  </conditionalFormatting>
  <conditionalFormatting sqref="K311:K312">
    <cfRule type="containsText" dxfId="998" priority="88" operator="containsText" text="Hold">
      <formula>NOT(ISERROR(SEARCH("Hold",K311)))</formula>
    </cfRule>
  </conditionalFormatting>
  <conditionalFormatting sqref="K278:L279">
    <cfRule type="cellIs" dxfId="997" priority="980" operator="equal">
      <formula>"HOLD"</formula>
    </cfRule>
    <cfRule type="cellIs" dxfId="996" priority="979" operator="equal">
      <formula>"completedw"</formula>
    </cfRule>
    <cfRule type="cellIs" dxfId="995" priority="983" operator="equal">
      <formula>"Completed"</formula>
    </cfRule>
    <cfRule type="cellIs" dxfId="994" priority="982" operator="equal">
      <formula>"wip"</formula>
    </cfRule>
    <cfRule type="cellIs" dxfId="993" priority="981" operator="equal">
      <formula>"ROW"</formula>
    </cfRule>
  </conditionalFormatting>
  <conditionalFormatting sqref="K300:L301">
    <cfRule type="cellIs" dxfId="992" priority="740" operator="equal">
      <formula>"ROW"</formula>
    </cfRule>
    <cfRule type="cellIs" dxfId="991" priority="742" operator="equal">
      <formula>"Completed"</formula>
    </cfRule>
    <cfRule type="cellIs" dxfId="990" priority="741" operator="equal">
      <formula>"wip"</formula>
    </cfRule>
    <cfRule type="cellIs" dxfId="989" priority="738" operator="equal">
      <formula>"completedw"</formula>
    </cfRule>
    <cfRule type="cellIs" dxfId="988" priority="739" operator="equal">
      <formula>"HOLD"</formula>
    </cfRule>
  </conditionalFormatting>
  <conditionalFormatting sqref="K311:L312">
    <cfRule type="cellIs" dxfId="987" priority="93" operator="equal">
      <formula>"Completed"</formula>
    </cfRule>
    <cfRule type="cellIs" dxfId="986" priority="92" operator="equal">
      <formula>"wip"</formula>
    </cfRule>
    <cfRule type="cellIs" dxfId="985" priority="91" operator="equal">
      <formula>"ROW"</formula>
    </cfRule>
    <cfRule type="cellIs" dxfId="984" priority="90" operator="equal">
      <formula>"HOLD"</formula>
    </cfRule>
    <cfRule type="cellIs" dxfId="983" priority="89" operator="equal">
      <formula>"completedw"</formula>
    </cfRule>
  </conditionalFormatting>
  <conditionalFormatting sqref="L172">
    <cfRule type="cellIs" dxfId="982" priority="1607" operator="equal">
      <formula>"Completed"</formula>
    </cfRule>
    <cfRule type="cellIs" dxfId="981" priority="1606" operator="equal">
      <formula>"wip"</formula>
    </cfRule>
  </conditionalFormatting>
  <conditionalFormatting sqref="L183">
    <cfRule type="cellIs" dxfId="980" priority="1577" operator="equal">
      <formula>"Completed"</formula>
    </cfRule>
    <cfRule type="cellIs" dxfId="979" priority="1576" operator="equal">
      <formula>"wip"</formula>
    </cfRule>
  </conditionalFormatting>
  <conditionalFormatting sqref="L194">
    <cfRule type="cellIs" dxfId="978" priority="1548" operator="equal">
      <formula>"wip"</formula>
    </cfRule>
    <cfRule type="cellIs" dxfId="977" priority="1549" operator="equal">
      <formula>"Completed"</formula>
    </cfRule>
  </conditionalFormatting>
  <conditionalFormatting sqref="L204">
    <cfRule type="cellIs" dxfId="976" priority="1520" operator="equal">
      <formula>"wip"</formula>
    </cfRule>
    <cfRule type="cellIs" dxfId="975" priority="1521" operator="equal">
      <formula>"Completed"</formula>
    </cfRule>
  </conditionalFormatting>
  <conditionalFormatting sqref="L215">
    <cfRule type="cellIs" dxfId="974" priority="1493" operator="equal">
      <formula>"Completed"</formula>
    </cfRule>
    <cfRule type="cellIs" dxfId="973" priority="1492" operator="equal">
      <formula>"wip"</formula>
    </cfRule>
  </conditionalFormatting>
  <conditionalFormatting sqref="L226">
    <cfRule type="cellIs" dxfId="972" priority="1464" operator="equal">
      <formula>"wip"</formula>
    </cfRule>
    <cfRule type="cellIs" dxfId="971" priority="1465" operator="equal">
      <formula>"Completed"</formula>
    </cfRule>
  </conditionalFormatting>
  <conditionalFormatting sqref="L237">
    <cfRule type="cellIs" dxfId="970" priority="1436" operator="equal">
      <formula>"wip"</formula>
    </cfRule>
    <cfRule type="cellIs" dxfId="969" priority="1437" operator="equal">
      <formula>"Completed"</formula>
    </cfRule>
  </conditionalFormatting>
  <conditionalFormatting sqref="L247">
    <cfRule type="cellIs" dxfId="968" priority="1383" operator="equal">
      <formula>"Completed"</formula>
    </cfRule>
    <cfRule type="cellIs" dxfId="967" priority="1382" operator="equal">
      <formula>"wip"</formula>
    </cfRule>
  </conditionalFormatting>
  <conditionalFormatting sqref="L257">
    <cfRule type="cellIs" dxfId="966" priority="1355" operator="equal">
      <formula>"Completed"</formula>
    </cfRule>
    <cfRule type="cellIs" dxfId="965" priority="1354" operator="equal">
      <formula>"wip"</formula>
    </cfRule>
  </conditionalFormatting>
  <conditionalFormatting sqref="L267:M268">
    <cfRule type="cellIs" dxfId="964" priority="1041" operator="equal">
      <formula>"ROW"</formula>
    </cfRule>
    <cfRule type="cellIs" dxfId="963" priority="1039" operator="equal">
      <formula>"completedw"</formula>
    </cfRule>
    <cfRule type="cellIs" dxfId="962" priority="1040" operator="equal">
      <formula>"HOLD"</formula>
    </cfRule>
    <cfRule type="cellIs" dxfId="961" priority="1043" operator="equal">
      <formula>"Completed"</formula>
    </cfRule>
    <cfRule type="cellIs" dxfId="960" priority="1042" operator="equal">
      <formula>"wip"</formula>
    </cfRule>
  </conditionalFormatting>
  <conditionalFormatting sqref="L289:M290">
    <cfRule type="cellIs" dxfId="959" priority="895" operator="equal">
      <formula>"completedw"</formula>
    </cfRule>
    <cfRule type="cellIs" dxfId="958" priority="896" operator="equal">
      <formula>"HOLD"</formula>
    </cfRule>
    <cfRule type="cellIs" dxfId="957" priority="897" operator="equal">
      <formula>"ROW"</formula>
    </cfRule>
    <cfRule type="cellIs" dxfId="956" priority="898" operator="equal">
      <formula>"wip"</formula>
    </cfRule>
    <cfRule type="cellIs" dxfId="955" priority="899" operator="equal">
      <formula>"Completed"</formula>
    </cfRule>
  </conditionalFormatting>
  <conditionalFormatting sqref="L36:N37">
    <cfRule type="cellIs" dxfId="954" priority="778" operator="equal">
      <formula>"wip"</formula>
    </cfRule>
    <cfRule type="cellIs" dxfId="953" priority="779" operator="equal">
      <formula>"Completed"</formula>
    </cfRule>
    <cfRule type="cellIs" dxfId="952" priority="775" operator="equal">
      <formula>"completedw"</formula>
    </cfRule>
    <cfRule type="cellIs" dxfId="951" priority="776" operator="equal">
      <formula>"HOLD"</formula>
    </cfRule>
    <cfRule type="cellIs" dxfId="950" priority="777" operator="equal">
      <formula>"ROW"</formula>
    </cfRule>
  </conditionalFormatting>
  <conditionalFormatting sqref="L208:N208">
    <cfRule type="cellIs" dxfId="949" priority="225" operator="equal">
      <formula>"HOLD"</formula>
    </cfRule>
    <cfRule type="cellIs" dxfId="948" priority="224" operator="equal">
      <formula>"completedw"</formula>
    </cfRule>
    <cfRule type="cellIs" dxfId="947" priority="226" operator="equal">
      <formula>"ROW"</formula>
    </cfRule>
  </conditionalFormatting>
  <conditionalFormatting sqref="L25:AE25 U14:V14 X14:AC14 L26 N26 P26 R26 T26 V26 X26 Z26 AB26 AD26 B47">
    <cfRule type="cellIs" dxfId="946" priority="1630" operator="equal">
      <formula>"wip"</formula>
    </cfRule>
  </conditionalFormatting>
  <conditionalFormatting sqref="L25:AE25 U14:V14 X14:AC14 U15 W15 L26 N26 P26 R26 T26 V26 X26 Z26 AB26 AD26 B47">
    <cfRule type="cellIs" dxfId="945"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4" priority="1412" operator="equal">
      <formula>"completedw"</formula>
    </cfRule>
    <cfRule type="cellIs" dxfId="943" priority="1413" operator="equal">
      <formula>"HOLD"</formula>
    </cfRule>
    <cfRule type="cellIs" dxfId="942" priority="1414" operator="equal">
      <formula>"ROW"</formula>
    </cfRule>
  </conditionalFormatting>
  <conditionalFormatting sqref="M25">
    <cfRule type="containsText" dxfId="941" priority="200" operator="containsText" text="Hold">
      <formula>NOT(ISERROR(SEARCH("Hold",M25)))</formula>
    </cfRule>
  </conditionalFormatting>
  <conditionalFormatting sqref="M36:M37">
    <cfRule type="containsText" dxfId="940" priority="774" operator="containsText" text="Hold">
      <formula>NOT(ISERROR(SEARCH("Hold",M36)))</formula>
    </cfRule>
  </conditionalFormatting>
  <conditionalFormatting sqref="M51">
    <cfRule type="cellIs" dxfId="939" priority="493" operator="equal">
      <formula>"HOLD"</formula>
    </cfRule>
    <cfRule type="cellIs" dxfId="938" priority="492" operator="equal">
      <formula>"completedw"</formula>
    </cfRule>
    <cfRule type="cellIs" dxfId="937" priority="494" operator="equal">
      <formula>"ROW"</formula>
    </cfRule>
  </conditionalFormatting>
  <conditionalFormatting sqref="M61:M62">
    <cfRule type="cellIs" dxfId="936" priority="470" operator="equal">
      <formula>"ROW"</formula>
    </cfRule>
    <cfRule type="cellIs" dxfId="935" priority="469" operator="equal">
      <formula>"HOLD"</formula>
    </cfRule>
    <cfRule type="cellIs" dxfId="934" priority="468" operator="equal">
      <formula>"completedw"</formula>
    </cfRule>
  </conditionalFormatting>
  <conditionalFormatting sqref="M72:M73">
    <cfRule type="cellIs" dxfId="933" priority="435" operator="equal">
      <formula>"completedw"</formula>
    </cfRule>
    <cfRule type="cellIs" dxfId="932" priority="436" operator="equal">
      <formula>"HOLD"</formula>
    </cfRule>
    <cfRule type="cellIs" dxfId="931" priority="437" operator="equal">
      <formula>"ROW"</formula>
    </cfRule>
  </conditionalFormatting>
  <conditionalFormatting sqref="M90:M91">
    <cfRule type="containsText" dxfId="930" priority="1168" operator="containsText" text="Hold">
      <formula>NOT(ISERROR(SEARCH("Hold",M90)))</formula>
    </cfRule>
  </conditionalFormatting>
  <conditionalFormatting sqref="M114:M115">
    <cfRule type="containsText" dxfId="929" priority="1254" operator="containsText" text="Hold">
      <formula>NOT(ISERROR(SEARCH("Hold",M114)))</formula>
    </cfRule>
  </conditionalFormatting>
  <conditionalFormatting sqref="M126:M127">
    <cfRule type="containsText" dxfId="928"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7"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6" priority="1633" operator="equal">
      <formula>"HOLD"</formula>
    </cfRule>
    <cfRule type="cellIs" dxfId="925" priority="1634" operator="equal">
      <formula>"ROW"</formula>
    </cfRule>
  </conditionalFormatting>
  <conditionalFormatting sqref="M138:M139">
    <cfRule type="containsText" dxfId="924" priority="167" operator="containsText" text="Hold">
      <formula>NOT(ISERROR(SEARCH("Hold",M138)))</formula>
    </cfRule>
  </conditionalFormatting>
  <conditionalFormatting sqref="M150:M151">
    <cfRule type="containsText" dxfId="923" priority="1232" operator="containsText" text="Hold">
      <formula>NOT(ISERROR(SEARCH("Hold",M150)))</formula>
    </cfRule>
  </conditionalFormatting>
  <conditionalFormatting sqref="M161:M162">
    <cfRule type="containsText" dxfId="922" priority="520" operator="containsText" text="Hold">
      <formula>NOT(ISERROR(SEARCH("Hold",M161)))</formula>
    </cfRule>
  </conditionalFormatting>
  <conditionalFormatting sqref="M176:M177">
    <cfRule type="cellIs" dxfId="921" priority="374" operator="equal">
      <formula>"ROW"</formula>
    </cfRule>
    <cfRule type="cellIs" dxfId="920" priority="373" operator="equal">
      <formula>"HOLD"</formula>
    </cfRule>
    <cfRule type="cellIs" dxfId="919" priority="372" operator="equal">
      <formula>"completedw"</formula>
    </cfRule>
  </conditionalFormatting>
  <conditionalFormatting sqref="M179:M184">
    <cfRule type="cellIs" dxfId="918" priority="539" operator="equal">
      <formula>"ROW"</formula>
    </cfRule>
    <cfRule type="cellIs" dxfId="917" priority="537" operator="equal">
      <formula>"completedw"</formula>
    </cfRule>
    <cfRule type="cellIs" dxfId="916" priority="538" operator="equal">
      <formula>"HOLD"</formula>
    </cfRule>
  </conditionalFormatting>
  <conditionalFormatting sqref="M183:M184">
    <cfRule type="cellIs" dxfId="915" priority="540" operator="equal">
      <formula>"wip"</formula>
    </cfRule>
    <cfRule type="cellIs" dxfId="914" priority="541" operator="equal">
      <formula>"Completed"</formula>
    </cfRule>
    <cfRule type="containsText" dxfId="913" priority="536" operator="containsText" text="Hold">
      <formula>NOT(ISERROR(SEARCH("Hold",M183)))</formula>
    </cfRule>
  </conditionalFormatting>
  <conditionalFormatting sqref="M188">
    <cfRule type="cellIs" dxfId="912" priority="780" operator="equal">
      <formula>"completedw"</formula>
    </cfRule>
    <cfRule type="cellIs" dxfId="911" priority="782" operator="equal">
      <formula>"ROW"</formula>
    </cfRule>
    <cfRule type="cellIs" dxfId="910" priority="781" operator="equal">
      <formula>"HOLD"</formula>
    </cfRule>
  </conditionalFormatting>
  <conditionalFormatting sqref="M194:M195">
    <cfRule type="containsText" dxfId="909" priority="627" operator="containsText" text="Hold">
      <formula>NOT(ISERROR(SEARCH("Hold",M194)))</formula>
    </cfRule>
  </conditionalFormatting>
  <conditionalFormatting sqref="M215:M216">
    <cfRule type="containsText" dxfId="908" priority="1149" operator="containsText" text="Hold">
      <formula>NOT(ISERROR(SEARCH("Hold",M215)))</formula>
    </cfRule>
  </conditionalFormatting>
  <conditionalFormatting sqref="M226:M227">
    <cfRule type="containsText" dxfId="907" priority="1136" operator="containsText" text="Hold">
      <formula>NOT(ISERROR(SEARCH("Hold",M226)))</formula>
    </cfRule>
  </conditionalFormatting>
  <conditionalFormatting sqref="M237:M238">
    <cfRule type="containsText" dxfId="906" priority="1126" operator="containsText" text="Hold">
      <formula>NOT(ISERROR(SEARCH("Hold",M237)))</formula>
    </cfRule>
  </conditionalFormatting>
  <conditionalFormatting sqref="M247:M248">
    <cfRule type="containsText" dxfId="905" priority="1113" operator="containsText" text="Hold">
      <formula>NOT(ISERROR(SEARCH("Hold",M247)))</formula>
    </cfRule>
  </conditionalFormatting>
  <conditionalFormatting sqref="M257:M258">
    <cfRule type="containsText" dxfId="904" priority="1103" operator="containsText" text="Hold">
      <formula>NOT(ISERROR(SEARCH("Hold",M257)))</formula>
    </cfRule>
  </conditionalFormatting>
  <conditionalFormatting sqref="M267:M268">
    <cfRule type="containsText" dxfId="903" priority="1038" operator="containsText" text="Hold">
      <formula>NOT(ISERROR(SEARCH("Hold",M267)))</formula>
    </cfRule>
  </conditionalFormatting>
  <conditionalFormatting sqref="M278:M279">
    <cfRule type="containsText" dxfId="902" priority="972" operator="containsText" text="Hold">
      <formula>NOT(ISERROR(SEARCH("Hold",M278)))</formula>
    </cfRule>
  </conditionalFormatting>
  <conditionalFormatting sqref="M289:M290">
    <cfRule type="containsText" dxfId="901" priority="894" operator="containsText" text="Hold">
      <formula>NOT(ISERROR(SEARCH("Hold",M289)))</formula>
    </cfRule>
  </conditionalFormatting>
  <conditionalFormatting sqref="M300:M301">
    <cfRule type="containsText" dxfId="900" priority="731" operator="containsText" text="Hold">
      <formula>NOT(ISERROR(SEARCH("Hold",M300)))</formula>
    </cfRule>
  </conditionalFormatting>
  <conditionalFormatting sqref="M311:M312">
    <cfRule type="containsText" dxfId="899" priority="82" operator="containsText" text="Hold">
      <formula>NOT(ISERROR(SEARCH("Hold",M311)))</formula>
    </cfRule>
  </conditionalFormatting>
  <conditionalFormatting sqref="M90:N91">
    <cfRule type="cellIs" dxfId="898" priority="1169" operator="equal">
      <formula>"completedw"</formula>
    </cfRule>
    <cfRule type="cellIs" dxfId="897" priority="1170" operator="equal">
      <formula>"HOLD"</formula>
    </cfRule>
    <cfRule type="cellIs" dxfId="896" priority="1172" operator="equal">
      <formula>"wip"</formula>
    </cfRule>
    <cfRule type="cellIs" dxfId="895" priority="1173" operator="equal">
      <formula>"Completed"</formula>
    </cfRule>
    <cfRule type="cellIs" dxfId="894" priority="1171" operator="equal">
      <formula>"ROW"</formula>
    </cfRule>
  </conditionalFormatting>
  <conditionalFormatting sqref="M311:N312">
    <cfRule type="cellIs" dxfId="893" priority="84" operator="equal">
      <formula>"HOLD"</formula>
    </cfRule>
    <cfRule type="cellIs" dxfId="892" priority="85" operator="equal">
      <formula>"ROW"</formula>
    </cfRule>
    <cfRule type="cellIs" dxfId="891" priority="86" operator="equal">
      <formula>"wip"</formula>
    </cfRule>
    <cfRule type="cellIs" dxfId="890" priority="87" operator="equal">
      <formula>"Completed"</formula>
    </cfRule>
    <cfRule type="cellIs" dxfId="889" priority="83" operator="equal">
      <formula>"completedw"</formula>
    </cfRule>
  </conditionalFormatting>
  <conditionalFormatting sqref="M278:P279">
    <cfRule type="cellIs" dxfId="888" priority="976" operator="equal">
      <formula>"wip"</formula>
    </cfRule>
    <cfRule type="cellIs" dxfId="887" priority="975" operator="equal">
      <formula>"ROW"</formula>
    </cfRule>
    <cfRule type="cellIs" dxfId="886" priority="974" operator="equal">
      <formula>"HOLD"</formula>
    </cfRule>
    <cfRule type="cellIs" dxfId="885" priority="973" operator="equal">
      <formula>"completedw"</formula>
    </cfRule>
    <cfRule type="cellIs" dxfId="884" priority="977" operator="equal">
      <formula>"Completed"</formula>
    </cfRule>
  </conditionalFormatting>
  <conditionalFormatting sqref="M300:P301">
    <cfRule type="cellIs" dxfId="883" priority="732" operator="equal">
      <formula>"completedw"</formula>
    </cfRule>
    <cfRule type="cellIs" dxfId="882" priority="736" operator="equal">
      <formula>"Completed"</formula>
    </cfRule>
    <cfRule type="cellIs" dxfId="881" priority="734" operator="equal">
      <formula>"ROW"</formula>
    </cfRule>
    <cfRule type="cellIs" dxfId="880" priority="733" operator="equal">
      <formula>"HOLD"</formula>
    </cfRule>
    <cfRule type="cellIs" dxfId="879" priority="735" operator="equal">
      <formula>"wip"</formula>
    </cfRule>
  </conditionalFormatting>
  <conditionalFormatting sqref="M106:Q107">
    <cfRule type="cellIs" dxfId="878" priority="112" operator="equal">
      <formula>"completedw"</formula>
    </cfRule>
    <cfRule type="cellIs" dxfId="877" priority="114" operator="equal">
      <formula>"ROW"</formula>
    </cfRule>
    <cfRule type="cellIs" dxfId="876" priority="113" operator="equal">
      <formula>"HOLD"</formula>
    </cfRule>
  </conditionalFormatting>
  <conditionalFormatting sqref="N172">
    <cfRule type="cellIs" dxfId="875" priority="1604" operator="equal">
      <formula>"wip"</formula>
    </cfRule>
    <cfRule type="cellIs" dxfId="874" priority="1605" operator="equal">
      <formula>"Completed"</formula>
    </cfRule>
  </conditionalFormatting>
  <conditionalFormatting sqref="N183">
    <cfRule type="cellIs" dxfId="873" priority="1578" operator="equal">
      <formula>"wip"</formula>
    </cfRule>
    <cfRule type="cellIs" dxfId="872" priority="1579" operator="equal">
      <formula>"Completed"</formula>
    </cfRule>
  </conditionalFormatting>
  <conditionalFormatting sqref="N194">
    <cfRule type="cellIs" dxfId="871" priority="1546" operator="equal">
      <formula>"wip"</formula>
    </cfRule>
    <cfRule type="cellIs" dxfId="870" priority="1547" operator="equal">
      <formula>"Completed"</formula>
    </cfRule>
  </conditionalFormatting>
  <conditionalFormatting sqref="N204">
    <cfRule type="cellIs" dxfId="869" priority="1518" operator="equal">
      <formula>"wip"</formula>
    </cfRule>
    <cfRule type="cellIs" dxfId="868" priority="1519" operator="equal">
      <formula>"Completed"</formula>
    </cfRule>
  </conditionalFormatting>
  <conditionalFormatting sqref="N215">
    <cfRule type="cellIs" dxfId="867" priority="1490" operator="equal">
      <formula>"wip"</formula>
    </cfRule>
    <cfRule type="cellIs" dxfId="866" priority="1491" operator="equal">
      <formula>"Completed"</formula>
    </cfRule>
  </conditionalFormatting>
  <conditionalFormatting sqref="N226">
    <cfRule type="cellIs" dxfId="865" priority="1463" operator="equal">
      <formula>"Completed"</formula>
    </cfRule>
    <cfRule type="cellIs" dxfId="864" priority="1462" operator="equal">
      <formula>"wip"</formula>
    </cfRule>
  </conditionalFormatting>
  <conditionalFormatting sqref="N237">
    <cfRule type="cellIs" dxfId="863" priority="1435" operator="equal">
      <formula>"Completed"</formula>
    </cfRule>
    <cfRule type="cellIs" dxfId="862" priority="1434" operator="equal">
      <formula>"wip"</formula>
    </cfRule>
  </conditionalFormatting>
  <conditionalFormatting sqref="N247">
    <cfRule type="cellIs" dxfId="861" priority="1381" operator="equal">
      <formula>"Completed"</formula>
    </cfRule>
    <cfRule type="cellIs" dxfId="860" priority="1380" operator="equal">
      <formula>"wip"</formula>
    </cfRule>
  </conditionalFormatting>
  <conditionalFormatting sqref="N257">
    <cfRule type="cellIs" dxfId="859" priority="1353" operator="equal">
      <formula>"Completed"</formula>
    </cfRule>
    <cfRule type="cellIs" dxfId="858" priority="1352" operator="equal">
      <formula>"wip"</formula>
    </cfRule>
  </conditionalFormatting>
  <conditionalFormatting sqref="N267:O267">
    <cfRule type="cellIs" dxfId="857" priority="1045" operator="equal">
      <formula>"completedw"</formula>
    </cfRule>
    <cfRule type="cellIs" dxfId="856" priority="1047" operator="equal">
      <formula>"ROW"</formula>
    </cfRule>
    <cfRule type="cellIs" dxfId="855" priority="1048" operator="equal">
      <formula>"wip"</formula>
    </cfRule>
    <cfRule type="cellIs" dxfId="854" priority="1049" operator="equal">
      <formula>"Completed"</formula>
    </cfRule>
    <cfRule type="cellIs" dxfId="853" priority="1046" operator="equal">
      <formula>"HOLD"</formula>
    </cfRule>
  </conditionalFormatting>
  <conditionalFormatting sqref="N289:O289">
    <cfRule type="cellIs" dxfId="852" priority="904" operator="equal">
      <formula>"wip"</formula>
    </cfRule>
    <cfRule type="cellIs" dxfId="851" priority="901" operator="equal">
      <formula>"completedw"</formula>
    </cfRule>
    <cfRule type="cellIs" dxfId="850" priority="902" operator="equal">
      <formula>"HOLD"</formula>
    </cfRule>
    <cfRule type="cellIs" dxfId="849" priority="903" operator="equal">
      <formula>"ROW"</formula>
    </cfRule>
    <cfRule type="cellIs" dxfId="848" priority="905" operator="equal">
      <formula>"Completed"</formula>
    </cfRule>
  </conditionalFormatting>
  <conditionalFormatting sqref="O29:O30">
    <cfRule type="cellIs" dxfId="847" priority="784" operator="equal">
      <formula>"completedw"</formula>
    </cfRule>
    <cfRule type="cellIs" dxfId="846" priority="785" operator="equal">
      <formula>"HOLD"</formula>
    </cfRule>
    <cfRule type="cellIs" dxfId="845" priority="786" operator="equal">
      <formula>"ROW"</formula>
    </cfRule>
  </conditionalFormatting>
  <conditionalFormatting sqref="O215:O216">
    <cfRule type="containsText" dxfId="844" priority="5" operator="containsText" text="Hold">
      <formula>NOT(ISERROR(SEARCH("Hold",O215)))</formula>
    </cfRule>
  </conditionalFormatting>
  <conditionalFormatting sqref="O267">
    <cfRule type="containsText" dxfId="843" priority="1044" operator="containsText" text="Hold">
      <formula>NOT(ISERROR(SEARCH("Hold",O267)))</formula>
    </cfRule>
  </conditionalFormatting>
  <conditionalFormatting sqref="O289">
    <cfRule type="containsText" dxfId="842" priority="900" operator="containsText" text="Hold">
      <formula>NOT(ISERROR(SEARCH("Hold",O289)))</formula>
    </cfRule>
  </conditionalFormatting>
  <conditionalFormatting sqref="O36:Q37">
    <cfRule type="cellIs" dxfId="841" priority="159" operator="equal">
      <formula>"completedw"</formula>
    </cfRule>
    <cfRule type="cellIs" dxfId="840" priority="160" operator="equal">
      <formula>"HOLD"</formula>
    </cfRule>
    <cfRule type="cellIs" dxfId="839" priority="161" operator="equal">
      <formula>"ROW"</formula>
    </cfRule>
    <cfRule type="cellIs" dxfId="838" priority="163" operator="equal">
      <formula>"Completed"</formula>
    </cfRule>
    <cfRule type="cellIs" dxfId="837" priority="162" operator="equal">
      <formula>"wip"</formula>
    </cfRule>
    <cfRule type="containsText" dxfId="836" priority="158" operator="containsText" text="Hold">
      <formula>NOT(ISERROR(SEARCH("Hold",O36)))</formula>
    </cfRule>
  </conditionalFormatting>
  <conditionalFormatting sqref="O72:Q73">
    <cfRule type="cellIs" dxfId="835" priority="439" operator="equal">
      <formula>"HOLD"</formula>
    </cfRule>
    <cfRule type="cellIs" dxfId="834" priority="440" operator="equal">
      <formula>"ROW"</formula>
    </cfRule>
    <cfRule type="cellIs" dxfId="833" priority="438" operator="equal">
      <formula>"completedw"</formula>
    </cfRule>
  </conditionalFormatting>
  <conditionalFormatting sqref="O90:Q91">
    <cfRule type="cellIs" dxfId="832" priority="13" operator="equal">
      <formula>"Completed"</formula>
    </cfRule>
    <cfRule type="cellIs" dxfId="831" priority="9" operator="equal">
      <formula>"completedw"</formula>
    </cfRule>
    <cfRule type="cellIs" dxfId="830" priority="10" operator="equal">
      <formula>"HOLD"</formula>
    </cfRule>
    <cfRule type="cellIs" dxfId="829" priority="11" operator="equal">
      <formula>"ROW"</formula>
    </cfRule>
    <cfRule type="cellIs" dxfId="828" priority="12" operator="equal">
      <formula>"wip"</formula>
    </cfRule>
    <cfRule type="containsText" dxfId="827"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826" priority="783" operator="containsText" text="Hold">
      <formula>NOT(ISERROR(SEARCH("Hold",C79)))</formula>
    </cfRule>
  </conditionalFormatting>
  <conditionalFormatting sqref="O126:Q127">
    <cfRule type="containsText" dxfId="825" priority="619" operator="containsText" text="Hold">
      <formula>NOT(ISERROR(SEARCH("Hold",O126)))</formula>
    </cfRule>
  </conditionalFormatting>
  <conditionalFormatting sqref="O138:Q139">
    <cfRule type="containsText" dxfId="824" priority="623" operator="containsText" text="Hold">
      <formula>NOT(ISERROR(SEARCH("Hold",O138)))</formula>
    </cfRule>
  </conditionalFormatting>
  <conditionalFormatting sqref="O187:Q187">
    <cfRule type="cellIs" dxfId="823" priority="356" operator="equal">
      <formula>"ROW"</formula>
    </cfRule>
    <cfRule type="cellIs" dxfId="822" priority="355" operator="equal">
      <formula>"HOLD"</formula>
    </cfRule>
    <cfRule type="cellIs" dxfId="821" priority="354" operator="equal">
      <formula>"completedw"</formula>
    </cfRule>
  </conditionalFormatting>
  <conditionalFormatting sqref="O194:Q195">
    <cfRule type="containsText" dxfId="820" priority="626" operator="containsText" text="Hold">
      <formula>NOT(ISERROR(SEARCH("Hold",O194)))</formula>
    </cfRule>
  </conditionalFormatting>
  <conditionalFormatting sqref="O300:Q301">
    <cfRule type="containsText" dxfId="819" priority="725" operator="containsText" text="Hold">
      <formula>NOT(ISERROR(SEARCH("Hold",O300)))</formula>
    </cfRule>
  </conditionalFormatting>
  <conditionalFormatting sqref="O311:Q312">
    <cfRule type="containsText" dxfId="818" priority="76" operator="containsText" text="Hold">
      <formula>NOT(ISERROR(SEARCH("Hold",O311)))</formula>
    </cfRule>
  </conditionalFormatting>
  <conditionalFormatting sqref="O311:R312">
    <cfRule type="cellIs" dxfId="817" priority="77" operator="equal">
      <formula>"completedw"</formula>
    </cfRule>
    <cfRule type="cellIs" dxfId="816" priority="79" operator="equal">
      <formula>"ROW"</formula>
    </cfRule>
    <cfRule type="cellIs" dxfId="815" priority="80" operator="equal">
      <formula>"wip"</formula>
    </cfRule>
    <cfRule type="cellIs" dxfId="814" priority="81" operator="equal">
      <formula>"Completed"</formula>
    </cfRule>
    <cfRule type="cellIs" dxfId="813" priority="78" operator="equal">
      <formula>"HOLD"</formula>
    </cfRule>
  </conditionalFormatting>
  <conditionalFormatting sqref="O208:S209">
    <cfRule type="cellIs" dxfId="812" priority="222" operator="equal">
      <formula>"HOLD"</formula>
    </cfRule>
    <cfRule type="cellIs" dxfId="811" priority="221" operator="equal">
      <formula>"completedw"</formula>
    </cfRule>
    <cfRule type="cellIs" dxfId="810" priority="223" operator="equal">
      <formula>"ROW"</formula>
    </cfRule>
  </conditionalFormatting>
  <conditionalFormatting sqref="O61:W62">
    <cfRule type="cellIs" dxfId="809" priority="118" operator="equal">
      <formula>"completedw"</formula>
    </cfRule>
    <cfRule type="cellIs" dxfId="808" priority="119" operator="equal">
      <formula>"HOLD"</formula>
    </cfRule>
    <cfRule type="cellIs" dxfId="807" priority="120" operator="equal">
      <formula>"ROW"</formula>
    </cfRule>
  </conditionalFormatting>
  <conditionalFormatting sqref="O176:W177">
    <cfRule type="cellIs" dxfId="806" priority="377" operator="equal">
      <formula>"ROW"</formula>
    </cfRule>
    <cfRule type="cellIs" dxfId="805" priority="376" operator="equal">
      <formula>"HOLD"</formula>
    </cfRule>
    <cfRule type="cellIs" dxfId="804" priority="375" operator="equal">
      <formula>"completedw"</formula>
    </cfRule>
  </conditionalFormatting>
  <conditionalFormatting sqref="P172">
    <cfRule type="cellIs" dxfId="803" priority="1602" operator="equal">
      <formula>"wip"</formula>
    </cfRule>
    <cfRule type="cellIs" dxfId="802" priority="1603" operator="equal">
      <formula>"Completed"</formula>
    </cfRule>
  </conditionalFormatting>
  <conditionalFormatting sqref="P183">
    <cfRule type="cellIs" dxfId="801" priority="1574" operator="equal">
      <formula>"wip"</formula>
    </cfRule>
    <cfRule type="cellIs" dxfId="800" priority="1575" operator="equal">
      <formula>"Completed"</formula>
    </cfRule>
  </conditionalFormatting>
  <conditionalFormatting sqref="P194">
    <cfRule type="cellIs" dxfId="799" priority="1545" operator="equal">
      <formula>"Completed"</formula>
    </cfRule>
    <cfRule type="cellIs" dxfId="798" priority="1544" operator="equal">
      <formula>"wip"</formula>
    </cfRule>
  </conditionalFormatting>
  <conditionalFormatting sqref="P204">
    <cfRule type="cellIs" dxfId="797" priority="1517" operator="equal">
      <formula>"Completed"</formula>
    </cfRule>
    <cfRule type="cellIs" dxfId="796" priority="1516" operator="equal">
      <formula>"wip"</formula>
    </cfRule>
  </conditionalFormatting>
  <conditionalFormatting sqref="P215">
    <cfRule type="cellIs" dxfId="795" priority="1488" operator="equal">
      <formula>"wip"</formula>
    </cfRule>
    <cfRule type="cellIs" dxfId="794" priority="1489" operator="equal">
      <formula>"Completed"</formula>
    </cfRule>
  </conditionalFormatting>
  <conditionalFormatting sqref="P226">
    <cfRule type="cellIs" dxfId="793" priority="1461" operator="equal">
      <formula>"Completed"</formula>
    </cfRule>
    <cfRule type="cellIs" dxfId="792" priority="1460" operator="equal">
      <formula>"wip"</formula>
    </cfRule>
  </conditionalFormatting>
  <conditionalFormatting sqref="P237">
    <cfRule type="cellIs" dxfId="791" priority="1432" operator="equal">
      <formula>"wip"</formula>
    </cfRule>
    <cfRule type="cellIs" dxfId="790" priority="1433" operator="equal">
      <formula>"Completed"</formula>
    </cfRule>
  </conditionalFormatting>
  <conditionalFormatting sqref="P247">
    <cfRule type="cellIs" dxfId="789" priority="1378" operator="equal">
      <formula>"wip"</formula>
    </cfRule>
    <cfRule type="cellIs" dxfId="788" priority="1379" operator="equal">
      <formula>"Completed"</formula>
    </cfRule>
  </conditionalFormatting>
  <conditionalFormatting sqref="P257">
    <cfRule type="cellIs" dxfId="787" priority="1350" operator="equal">
      <formula>"wip"</formula>
    </cfRule>
    <cfRule type="cellIs" dxfId="786" priority="1351" operator="equal">
      <formula>"Completed"</formula>
    </cfRule>
  </conditionalFormatting>
  <conditionalFormatting sqref="P267">
    <cfRule type="cellIs" dxfId="785" priority="157" operator="equal">
      <formula>"Completed"</formula>
    </cfRule>
    <cfRule type="cellIs" dxfId="784" priority="154" operator="equal">
      <formula>"HOLD"</formula>
    </cfRule>
    <cfRule type="cellIs" dxfId="783" priority="153" operator="equal">
      <formula>"completedw"</formula>
    </cfRule>
    <cfRule type="cellIs" dxfId="782" priority="155" operator="equal">
      <formula>"ROW"</formula>
    </cfRule>
    <cfRule type="cellIs" dxfId="781" priority="156" operator="equal">
      <formula>"wip"</formula>
    </cfRule>
  </conditionalFormatting>
  <conditionalFormatting sqref="P289">
    <cfRule type="cellIs" dxfId="780" priority="149" operator="equal">
      <formula>"HOLD"</formula>
    </cfRule>
    <cfRule type="cellIs" dxfId="779" priority="152" operator="equal">
      <formula>"Completed"</formula>
    </cfRule>
    <cfRule type="cellIs" dxfId="778" priority="148" operator="equal">
      <formula>"completedw"</formula>
    </cfRule>
    <cfRule type="cellIs" dxfId="777" priority="151" operator="equal">
      <formula>"wip"</formula>
    </cfRule>
    <cfRule type="cellIs" dxfId="776" priority="150" operator="equal">
      <formula>"ROW"</formula>
    </cfRule>
  </conditionalFormatting>
  <conditionalFormatting sqref="Q143">
    <cfRule type="cellIs" dxfId="775" priority="164" operator="equal">
      <formula>"completedw"</formula>
    </cfRule>
    <cfRule type="cellIs" dxfId="774" priority="165" operator="equal">
      <formula>"HOLD"</formula>
    </cfRule>
    <cfRule type="cellIs" dxfId="773" priority="166" operator="equal">
      <formula>"ROW"</formula>
    </cfRule>
  </conditionalFormatting>
  <conditionalFormatting sqref="Q161:Q162">
    <cfRule type="containsText" dxfId="772" priority="519" operator="containsText" text="Hold">
      <formula>NOT(ISERROR(SEARCH("Hold",Q161)))</formula>
    </cfRule>
  </conditionalFormatting>
  <conditionalFormatting sqref="Q215:Q216">
    <cfRule type="containsText" dxfId="771" priority="4" operator="containsText" text="Hold">
      <formula>NOT(ISERROR(SEARCH("Hold",Q215)))</formula>
    </cfRule>
  </conditionalFormatting>
  <conditionalFormatting sqref="Q267:Q268">
    <cfRule type="containsText" dxfId="770" priority="1050" operator="containsText" text="Hold">
      <formula>NOT(ISERROR(SEARCH("Hold",Q267)))</formula>
    </cfRule>
  </conditionalFormatting>
  <conditionalFormatting sqref="Q289:Q290">
    <cfRule type="containsText" dxfId="769" priority="906" operator="containsText" text="Hold">
      <formula>NOT(ISERROR(SEARCH("Hold",Q289)))</formula>
    </cfRule>
  </conditionalFormatting>
  <conditionalFormatting sqref="Q278:R279">
    <cfRule type="cellIs" dxfId="768" priority="969" operator="equal">
      <formula>"ROW"</formula>
    </cfRule>
    <cfRule type="cellIs" dxfId="767" priority="971" operator="equal">
      <formula>"Completed"</formula>
    </cfRule>
    <cfRule type="cellIs" dxfId="766" priority="970" operator="equal">
      <formula>"wip"</formula>
    </cfRule>
    <cfRule type="cellIs" dxfId="765" priority="967" operator="equal">
      <formula>"completedw"</formula>
    </cfRule>
    <cfRule type="cellIs" dxfId="764" priority="968" operator="equal">
      <formula>"HOLD"</formula>
    </cfRule>
  </conditionalFormatting>
  <conditionalFormatting sqref="Q300:R301">
    <cfRule type="cellIs" dxfId="763" priority="726" operator="equal">
      <formula>"completedw"</formula>
    </cfRule>
    <cfRule type="cellIs" dxfId="762" priority="730" operator="equal">
      <formula>"Completed"</formula>
    </cfRule>
    <cfRule type="cellIs" dxfId="761" priority="728" operator="equal">
      <formula>"ROW"</formula>
    </cfRule>
    <cfRule type="cellIs" dxfId="760" priority="727" operator="equal">
      <formula>"HOLD"</formula>
    </cfRule>
    <cfRule type="cellIs" dxfId="759" priority="729" operator="equal">
      <formula>"wip"</formula>
    </cfRule>
  </conditionalFormatting>
  <conditionalFormatting sqref="Q29:S30">
    <cfRule type="cellIs" dxfId="758" priority="517" operator="equal">
      <formula>"HOLD"</formula>
    </cfRule>
    <cfRule type="cellIs" dxfId="757" priority="516" operator="equal">
      <formula>"completedw"</formula>
    </cfRule>
    <cfRule type="cellIs" dxfId="756" priority="518" operator="equal">
      <formula>"ROW"</formula>
    </cfRule>
  </conditionalFormatting>
  <conditionalFormatting sqref="Q289:S290">
    <cfRule type="cellIs" dxfId="755" priority="909" operator="equal">
      <formula>"HOLD"</formula>
    </cfRule>
    <cfRule type="cellIs" dxfId="754" priority="910" operator="equal">
      <formula>"ROW"</formula>
    </cfRule>
    <cfRule type="cellIs" dxfId="753" priority="911" operator="equal">
      <formula>"wip"</formula>
    </cfRule>
    <cfRule type="cellIs" dxfId="752" priority="912" operator="equal">
      <formula>"Completed"</formula>
    </cfRule>
    <cfRule type="cellIs" dxfId="751" priority="908" operator="equal">
      <formula>"completedw"</formula>
    </cfRule>
  </conditionalFormatting>
  <conditionalFormatting sqref="R172">
    <cfRule type="cellIs" dxfId="750" priority="1601" operator="equal">
      <formula>"Completed"</formula>
    </cfRule>
    <cfRule type="cellIs" dxfId="749" priority="1600" operator="equal">
      <formula>"wip"</formula>
    </cfRule>
  </conditionalFormatting>
  <conditionalFormatting sqref="R183">
    <cfRule type="cellIs" dxfId="748" priority="1573" operator="equal">
      <formula>"Completed"</formula>
    </cfRule>
    <cfRule type="cellIs" dxfId="747" priority="1572" operator="equal">
      <formula>"wip"</formula>
    </cfRule>
  </conditionalFormatting>
  <conditionalFormatting sqref="R194">
    <cfRule type="cellIs" dxfId="746" priority="1543" operator="equal">
      <formula>"Completed"</formula>
    </cfRule>
    <cfRule type="cellIs" dxfId="745" priority="1542" operator="equal">
      <formula>"wip"</formula>
    </cfRule>
  </conditionalFormatting>
  <conditionalFormatting sqref="R204">
    <cfRule type="cellIs" dxfId="744" priority="1515" operator="equal">
      <formula>"Completed"</formula>
    </cfRule>
    <cfRule type="cellIs" dxfId="743" priority="1514" operator="equal">
      <formula>"wip"</formula>
    </cfRule>
  </conditionalFormatting>
  <conditionalFormatting sqref="R215">
    <cfRule type="cellIs" dxfId="742" priority="1486" operator="equal">
      <formula>"wip"</formula>
    </cfRule>
    <cfRule type="cellIs" dxfId="741" priority="1487" operator="equal">
      <formula>"Completed"</formula>
    </cfRule>
  </conditionalFormatting>
  <conditionalFormatting sqref="R226">
    <cfRule type="cellIs" dxfId="740" priority="1458" operator="equal">
      <formula>"wip"</formula>
    </cfRule>
    <cfRule type="cellIs" dxfId="739" priority="1459" operator="equal">
      <formula>"Completed"</formula>
    </cfRule>
  </conditionalFormatting>
  <conditionalFormatting sqref="R237">
    <cfRule type="cellIs" dxfId="738" priority="1430" operator="equal">
      <formula>"wip"</formula>
    </cfRule>
    <cfRule type="cellIs" dxfId="737" priority="1431" operator="equal">
      <formula>"Completed"</formula>
    </cfRule>
  </conditionalFormatting>
  <conditionalFormatting sqref="R247">
    <cfRule type="cellIs" dxfId="736" priority="1376" operator="equal">
      <formula>"wip"</formula>
    </cfRule>
    <cfRule type="cellIs" dxfId="735" priority="1377" operator="equal">
      <formula>"Completed"</formula>
    </cfRule>
  </conditionalFormatting>
  <conditionalFormatting sqref="R257">
    <cfRule type="cellIs" dxfId="734" priority="1348" operator="equal">
      <formula>"wip"</formula>
    </cfRule>
    <cfRule type="cellIs" dxfId="733" priority="1349" operator="equal">
      <formula>"Completed"</formula>
    </cfRule>
  </conditionalFormatting>
  <conditionalFormatting sqref="R90:S91">
    <cfRule type="cellIs" dxfId="732" priority="57" operator="equal">
      <formula>"Completed"</formula>
    </cfRule>
    <cfRule type="cellIs" dxfId="731" priority="55" operator="equal">
      <formula>"ROW"</formula>
    </cfRule>
    <cfRule type="cellIs" dxfId="730" priority="56" operator="equal">
      <formula>"wip"</formula>
    </cfRule>
    <cfRule type="cellIs" dxfId="729" priority="53" operator="equal">
      <formula>"completedw"</formula>
    </cfRule>
    <cfRule type="cellIs" dxfId="728" priority="54" operator="equal">
      <formula>"HOLD"</formula>
    </cfRule>
  </conditionalFormatting>
  <conditionalFormatting sqref="R267:S268">
    <cfRule type="cellIs" dxfId="727" priority="1056" operator="equal">
      <formula>"Completed"</formula>
    </cfRule>
    <cfRule type="cellIs" dxfId="726" priority="1055" operator="equal">
      <formula>"wip"</formula>
    </cfRule>
    <cfRule type="cellIs" dxfId="725" priority="1054" operator="equal">
      <formula>"ROW"</formula>
    </cfRule>
    <cfRule type="cellIs" dxfId="724" priority="1053" operator="equal">
      <formula>"HOLD"</formula>
    </cfRule>
    <cfRule type="cellIs" dxfId="723" priority="1052" operator="equal">
      <formula>"completedw"</formula>
    </cfRule>
  </conditionalFormatting>
  <conditionalFormatting sqref="R36:V37">
    <cfRule type="cellIs" dxfId="722" priority="578" operator="equal">
      <formula>"completedw"</formula>
    </cfRule>
    <cfRule type="cellIs" dxfId="721" priority="581" operator="equal">
      <formula>"wip"</formula>
    </cfRule>
    <cfRule type="cellIs" dxfId="720" priority="579" operator="equal">
      <formula>"HOLD"</formula>
    </cfRule>
    <cfRule type="cellIs" dxfId="719" priority="580" operator="equal">
      <formula>"ROW"</formula>
    </cfRule>
    <cfRule type="cellIs" dxfId="718" priority="582" operator="equal">
      <formula>"Completed"</formula>
    </cfRule>
  </conditionalFormatting>
  <conditionalFormatting sqref="S36:S37">
    <cfRule type="containsText" dxfId="717" priority="577" operator="containsText" text="Hold">
      <formula>NOT(ISERROR(SEARCH("Hold",S36)))</formula>
    </cfRule>
  </conditionalFormatting>
  <conditionalFormatting sqref="S51">
    <cfRule type="cellIs" dxfId="716" priority="491" operator="equal">
      <formula>"ROW"</formula>
    </cfRule>
    <cfRule type="cellIs" dxfId="715" priority="490" operator="equal">
      <formula>"HOLD"</formula>
    </cfRule>
    <cfRule type="cellIs" dxfId="714" priority="489" operator="equal">
      <formula>"completedw"</formula>
    </cfRule>
  </conditionalFormatting>
  <conditionalFormatting sqref="S72:S73">
    <cfRule type="cellIs" dxfId="713" priority="443" operator="equal">
      <formula>"ROW"</formula>
    </cfRule>
    <cfRule type="cellIs" dxfId="712" priority="441" operator="equal">
      <formula>"completedw"</formula>
    </cfRule>
    <cfRule type="cellIs" dxfId="711" priority="442" operator="equal">
      <formula>"HOLD"</formula>
    </cfRule>
  </conditionalFormatting>
  <conditionalFormatting sqref="S79:S80">
    <cfRule type="containsText" dxfId="710" priority="570" operator="containsText" text="Hold">
      <formula>NOT(ISERROR(SEARCH("Hold",S79)))</formula>
    </cfRule>
    <cfRule type="cellIs" dxfId="709" priority="571" operator="equal">
      <formula>"completedw"</formula>
    </cfRule>
    <cfRule type="cellIs" dxfId="708" priority="574" operator="equal">
      <formula>"wip"</formula>
    </cfRule>
    <cfRule type="cellIs" dxfId="707" priority="572" operator="equal">
      <formula>"HOLD"</formula>
    </cfRule>
    <cfRule type="cellIs" dxfId="706" priority="575" operator="equal">
      <formula>"Completed"</formula>
    </cfRule>
    <cfRule type="cellIs" dxfId="705" priority="573" operator="equal">
      <formula>"ROW"</formula>
    </cfRule>
  </conditionalFormatting>
  <conditionalFormatting sqref="S90:S91">
    <cfRule type="containsText" dxfId="704" priority="52" operator="containsText" text="Hold">
      <formula>NOT(ISERROR(SEARCH("Hold",S90)))</formula>
    </cfRule>
  </conditionalFormatting>
  <conditionalFormatting sqref="S102:S103">
    <cfRule type="containsText" dxfId="703" priority="815" operator="containsText" text="Hold">
      <formula>NOT(ISERROR(SEARCH("Hold",S102)))</formula>
    </cfRule>
  </conditionalFormatting>
  <conditionalFormatting sqref="S106:S107">
    <cfRule type="cellIs" dxfId="702" priority="407" operator="equal">
      <formula>"ROW"</formula>
    </cfRule>
    <cfRule type="cellIs" dxfId="701" priority="406" operator="equal">
      <formula>"HOLD"</formula>
    </cfRule>
    <cfRule type="cellIs" dxfId="700" priority="405" operator="equal">
      <formula>"completedw"</formula>
    </cfRule>
  </conditionalFormatting>
  <conditionalFormatting sqref="S114:S115">
    <cfRule type="containsText" dxfId="699" priority="1236" operator="containsText" text="Hold">
      <formula>NOT(ISERROR(SEARCH("Hold",S114)))</formula>
    </cfRule>
  </conditionalFormatting>
  <conditionalFormatting sqref="S118:S119">
    <cfRule type="cellIs" dxfId="698" priority="180" operator="equal">
      <formula>"HOLD"</formula>
    </cfRule>
    <cfRule type="cellIs" dxfId="697" priority="181" operator="equal">
      <formula>"ROW"</formula>
    </cfRule>
    <cfRule type="cellIs" dxfId="696" priority="179" operator="equal">
      <formula>"completedw"</formula>
    </cfRule>
  </conditionalFormatting>
  <conditionalFormatting sqref="S122">
    <cfRule type="cellIs" dxfId="695" priority="260" operator="equal">
      <formula>"completedw"</formula>
    </cfRule>
    <cfRule type="cellIs" dxfId="694" priority="262" operator="equal">
      <formula>"ROW"</formula>
    </cfRule>
    <cfRule type="cellIs" dxfId="693" priority="261" operator="equal">
      <formula>"HOLD"</formula>
    </cfRule>
  </conditionalFormatting>
  <conditionalFormatting sqref="S126:S127">
    <cfRule type="containsText" dxfId="692" priority="618" operator="containsText" text="Hold">
      <formula>NOT(ISERROR(SEARCH("Hold",S126)))</formula>
    </cfRule>
  </conditionalFormatting>
  <conditionalFormatting sqref="S138:S139">
    <cfRule type="containsText" dxfId="691" priority="622" operator="containsText" text="Hold">
      <formula>NOT(ISERROR(SEARCH("Hold",S138)))</formula>
    </cfRule>
  </conditionalFormatting>
  <conditionalFormatting sqref="S142:S143 S145">
    <cfRule type="cellIs" dxfId="690" priority="400" operator="equal">
      <formula>"HOLD"</formula>
    </cfRule>
    <cfRule type="cellIs" dxfId="689" priority="401" operator="equal">
      <formula>"ROW"</formula>
    </cfRule>
    <cfRule type="cellIs" dxfId="688" priority="399" operator="equal">
      <formula>"completedw"</formula>
    </cfRule>
  </conditionalFormatting>
  <conditionalFormatting sqref="S150:S151">
    <cfRule type="containsText" dxfId="687" priority="1231" operator="containsText" text="Hold">
      <formula>NOT(ISERROR(SEARCH("Hold",S150)))</formula>
    </cfRule>
  </conditionalFormatting>
  <conditionalFormatting sqref="S187">
    <cfRule type="cellIs" dxfId="686" priority="351" operator="equal">
      <formula>"completedw"</formula>
    </cfRule>
    <cfRule type="cellIs" dxfId="685" priority="352" operator="equal">
      <formula>"HOLD"</formula>
    </cfRule>
    <cfRule type="cellIs" dxfId="684" priority="353" operator="equal">
      <formula>"ROW"</formula>
    </cfRule>
  </conditionalFormatting>
  <conditionalFormatting sqref="S194:S195">
    <cfRule type="containsText" dxfId="683" priority="625" operator="containsText" text="Hold">
      <formula>NOT(ISERROR(SEARCH("Hold",S194)))</formula>
    </cfRule>
  </conditionalFormatting>
  <conditionalFormatting sqref="S215:S216">
    <cfRule type="containsText" dxfId="682" priority="1148" operator="containsText" text="Hold">
      <formula>NOT(ISERROR(SEARCH("Hold",S215)))</formula>
    </cfRule>
    <cfRule type="containsText" dxfId="681" priority="128" operator="containsText" text="Hold">
      <formula>NOT(ISERROR(SEARCH("Hold",S215)))</formula>
    </cfRule>
  </conditionalFormatting>
  <conditionalFormatting sqref="S226:S227">
    <cfRule type="containsText" dxfId="680" priority="1137" operator="containsText" text="Hold">
      <formula>NOT(ISERROR(SEARCH("Hold",S226)))</formula>
    </cfRule>
  </conditionalFormatting>
  <conditionalFormatting sqref="S237:S238">
    <cfRule type="containsText" dxfId="679" priority="1125" operator="containsText" text="Hold">
      <formula>NOT(ISERROR(SEARCH("Hold",S237)))</formula>
    </cfRule>
  </conditionalFormatting>
  <conditionalFormatting sqref="S247:S248">
    <cfRule type="containsText" dxfId="678" priority="1114" operator="containsText" text="Hold">
      <formula>NOT(ISERROR(SEARCH("Hold",S247)))</formula>
    </cfRule>
  </conditionalFormatting>
  <conditionalFormatting sqref="S257:S258">
    <cfRule type="containsText" dxfId="677" priority="1102" operator="containsText" text="Hold">
      <formula>NOT(ISERROR(SEARCH("Hold",S257)))</formula>
    </cfRule>
  </conditionalFormatting>
  <conditionalFormatting sqref="S267:S268">
    <cfRule type="containsText" dxfId="676" priority="1051" operator="containsText" text="Hold">
      <formula>NOT(ISERROR(SEARCH("Hold",S267)))</formula>
    </cfRule>
  </conditionalFormatting>
  <conditionalFormatting sqref="S278:S279">
    <cfRule type="containsText" dxfId="675" priority="64" operator="containsText" text="Hold">
      <formula>NOT(ISERROR(SEARCH("Hold",S278)))</formula>
    </cfRule>
  </conditionalFormatting>
  <conditionalFormatting sqref="S289:S290">
    <cfRule type="containsText" dxfId="674" priority="907" operator="containsText" text="Hold">
      <formula>NOT(ISERROR(SEARCH("Hold",S289)))</formula>
    </cfRule>
  </conditionalFormatting>
  <conditionalFormatting sqref="S300:S301">
    <cfRule type="containsText" dxfId="673" priority="719" operator="containsText" text="Hold">
      <formula>NOT(ISERROR(SEARCH("Hold",S300)))</formula>
    </cfRule>
  </conditionalFormatting>
  <conditionalFormatting sqref="S311:S312">
    <cfRule type="cellIs" dxfId="672" priority="75" operator="equal">
      <formula>"Completed"</formula>
    </cfRule>
    <cfRule type="cellIs" dxfId="671" priority="74" operator="equal">
      <formula>"wip"</formula>
    </cfRule>
    <cfRule type="cellIs" dxfId="670" priority="73" operator="equal">
      <formula>"ROW"</formula>
    </cfRule>
    <cfRule type="cellIs" dxfId="669" priority="71" operator="equal">
      <formula>"completedw"</formula>
    </cfRule>
    <cfRule type="cellIs" dxfId="668" priority="72" operator="equal">
      <formula>"HOLD"</formula>
    </cfRule>
    <cfRule type="containsText" dxfId="667" priority="70" operator="containsText" text="Hold">
      <formula>NOT(ISERROR(SEARCH("Hold",S311)))</formula>
    </cfRule>
  </conditionalFormatting>
  <conditionalFormatting sqref="S278:T279">
    <cfRule type="cellIs" dxfId="666" priority="69" operator="equal">
      <formula>"Completed"</formula>
    </cfRule>
    <cfRule type="cellIs" dxfId="665" priority="66" operator="equal">
      <formula>"HOLD"</formula>
    </cfRule>
    <cfRule type="cellIs" dxfId="664" priority="67" operator="equal">
      <formula>"ROW"</formula>
    </cfRule>
    <cfRule type="cellIs" dxfId="663" priority="68" operator="equal">
      <formula>"wip"</formula>
    </cfRule>
    <cfRule type="cellIs" dxfId="662" priority="65" operator="equal">
      <formula>"completedw"</formula>
    </cfRule>
  </conditionalFormatting>
  <conditionalFormatting sqref="S300:T301">
    <cfRule type="cellIs" dxfId="661" priority="722" operator="equal">
      <formula>"ROW"</formula>
    </cfRule>
    <cfRule type="cellIs" dxfId="660" priority="721" operator="equal">
      <formula>"HOLD"</formula>
    </cfRule>
    <cfRule type="cellIs" dxfId="659" priority="723" operator="equal">
      <formula>"wip"</formula>
    </cfRule>
    <cfRule type="cellIs" dxfId="658" priority="724" operator="equal">
      <formula>"Completed"</formula>
    </cfRule>
    <cfRule type="cellIs" dxfId="657" priority="720" operator="equal">
      <formula>"completedw"</formula>
    </cfRule>
  </conditionalFormatting>
  <conditionalFormatting sqref="T172">
    <cfRule type="cellIs" dxfId="656" priority="1599" operator="equal">
      <formula>"Completed"</formula>
    </cfRule>
    <cfRule type="cellIs" dxfId="655" priority="1598" operator="equal">
      <formula>"wip"</formula>
    </cfRule>
  </conditionalFormatting>
  <conditionalFormatting sqref="T183">
    <cfRule type="cellIs" dxfId="654" priority="1570" operator="equal">
      <formula>"wip"</formula>
    </cfRule>
    <cfRule type="cellIs" dxfId="653" priority="1571" operator="equal">
      <formula>"Completed"</formula>
    </cfRule>
  </conditionalFormatting>
  <conditionalFormatting sqref="T194">
    <cfRule type="cellIs" dxfId="652" priority="1540" operator="equal">
      <formula>"wip"</formula>
    </cfRule>
    <cfRule type="cellIs" dxfId="651" priority="1541" operator="equal">
      <formula>"Completed"</formula>
    </cfRule>
  </conditionalFormatting>
  <conditionalFormatting sqref="T204">
    <cfRule type="cellIs" dxfId="650" priority="1512" operator="equal">
      <formula>"wip"</formula>
    </cfRule>
    <cfRule type="cellIs" dxfId="649" priority="1513" operator="equal">
      <formula>"Completed"</formula>
    </cfRule>
  </conditionalFormatting>
  <conditionalFormatting sqref="T215">
    <cfRule type="cellIs" dxfId="648" priority="1484" operator="equal">
      <formula>"wip"</formula>
    </cfRule>
    <cfRule type="cellIs" dxfId="647" priority="1485" operator="equal">
      <formula>"Completed"</formula>
    </cfRule>
  </conditionalFormatting>
  <conditionalFormatting sqref="T226">
    <cfRule type="cellIs" dxfId="646" priority="1457" operator="equal">
      <formula>"Completed"</formula>
    </cfRule>
    <cfRule type="cellIs" dxfId="645" priority="1456" operator="equal">
      <formula>"wip"</formula>
    </cfRule>
  </conditionalFormatting>
  <conditionalFormatting sqref="T237">
    <cfRule type="cellIs" dxfId="644" priority="1428" operator="equal">
      <formula>"wip"</formula>
    </cfRule>
    <cfRule type="cellIs" dxfId="643" priority="1429" operator="equal">
      <formula>"Completed"</formula>
    </cfRule>
  </conditionalFormatting>
  <conditionalFormatting sqref="T247">
    <cfRule type="cellIs" dxfId="642" priority="1374" operator="equal">
      <formula>"wip"</formula>
    </cfRule>
    <cfRule type="cellIs" dxfId="641" priority="1375" operator="equal">
      <formula>"Completed"</formula>
    </cfRule>
  </conditionalFormatting>
  <conditionalFormatting sqref="T257">
    <cfRule type="cellIs" dxfId="640" priority="1346" operator="equal">
      <formula>"wip"</formula>
    </cfRule>
    <cfRule type="cellIs" dxfId="639" priority="1347" operator="equal">
      <formula>"Completed"</formula>
    </cfRule>
  </conditionalFormatting>
  <conditionalFormatting sqref="T267:U268">
    <cfRule type="cellIs" dxfId="638" priority="1059" operator="equal">
      <formula>"HOLD"</formula>
    </cfRule>
    <cfRule type="cellIs" dxfId="637" priority="1062" operator="equal">
      <formula>"Completed"</formula>
    </cfRule>
    <cfRule type="cellIs" dxfId="636" priority="1061" operator="equal">
      <formula>"wip"</formula>
    </cfRule>
    <cfRule type="cellIs" dxfId="635" priority="1060" operator="equal">
      <formula>"ROW"</formula>
    </cfRule>
    <cfRule type="cellIs" dxfId="634" priority="1058" operator="equal">
      <formula>"completedw"</formula>
    </cfRule>
  </conditionalFormatting>
  <conditionalFormatting sqref="T289:U290">
    <cfRule type="cellIs" dxfId="633" priority="918" operator="equal">
      <formula>"Completed"</formula>
    </cfRule>
    <cfRule type="cellIs" dxfId="632" priority="917" operator="equal">
      <formula>"wip"</formula>
    </cfRule>
    <cfRule type="cellIs" dxfId="631" priority="916" operator="equal">
      <formula>"ROW"</formula>
    </cfRule>
    <cfRule type="cellIs" dxfId="630" priority="915" operator="equal">
      <formula>"HOLD"</formula>
    </cfRule>
    <cfRule type="cellIs" dxfId="629" priority="914" operator="equal">
      <formula>"completedw"</formula>
    </cfRule>
  </conditionalFormatting>
  <conditionalFormatting sqref="T90:V91">
    <cfRule type="cellIs" dxfId="628" priority="1242" operator="equal">
      <formula>"completedw"</formula>
    </cfRule>
    <cfRule type="cellIs" dxfId="627" priority="1243" operator="equal">
      <formula>"HOLD"</formula>
    </cfRule>
    <cfRule type="cellIs" dxfId="626" priority="1244" operator="equal">
      <formula>"ROW"</formula>
    </cfRule>
    <cfRule type="cellIs" dxfId="625" priority="1245" operator="equal">
      <formula>"wip"</formula>
    </cfRule>
    <cfRule type="cellIs" dxfId="624" priority="1246" operator="equal">
      <formula>"Completed"</formula>
    </cfRule>
  </conditionalFormatting>
  <conditionalFormatting sqref="T311:V312">
    <cfRule type="cellIs" dxfId="623" priority="661" operator="equal">
      <formula>"HOLD"</formula>
    </cfRule>
    <cfRule type="cellIs" dxfId="622" priority="664" operator="equal">
      <formula>"Completed"</formula>
    </cfRule>
    <cfRule type="cellIs" dxfId="621" priority="660" operator="equal">
      <formula>"completedw"</formula>
    </cfRule>
    <cfRule type="cellIs" dxfId="620" priority="662" operator="equal">
      <formula>"ROW"</formula>
    </cfRule>
    <cfRule type="cellIs" dxfId="619" priority="663" operator="equal">
      <formula>"wip"</formula>
    </cfRule>
  </conditionalFormatting>
  <conditionalFormatting sqref="T79:X80">
    <cfRule type="cellIs" dxfId="618" priority="1200" operator="equal">
      <formula>"HOLD"</formula>
    </cfRule>
    <cfRule type="cellIs" dxfId="617" priority="1199" operator="equal">
      <formula>"completedw"</formula>
    </cfRule>
    <cfRule type="cellIs" dxfId="616" priority="1202" operator="equal">
      <formula>"wip"</formula>
    </cfRule>
    <cfRule type="cellIs" dxfId="615" priority="1201" operator="equal">
      <formula>"ROW"</formula>
    </cfRule>
    <cfRule type="cellIs" dxfId="614" priority="1203" operator="equal">
      <formula>"Completed"</formula>
    </cfRule>
  </conditionalFormatting>
  <conditionalFormatting sqref="T165:Y166">
    <cfRule type="cellIs" dxfId="613" priority="391" operator="equal">
      <formula>"HOLD"</formula>
    </cfRule>
    <cfRule type="cellIs" dxfId="612" priority="390" operator="equal">
      <formula>"completedw"</formula>
    </cfRule>
    <cfRule type="cellIs" dxfId="611" priority="392" operator="equal">
      <formula>"ROW"</formula>
    </cfRule>
  </conditionalFormatting>
  <conditionalFormatting sqref="U15 W15">
    <cfRule type="cellIs" dxfId="610" priority="41" operator="equal">
      <formula>"wip"</formula>
    </cfRule>
  </conditionalFormatting>
  <conditionalFormatting sqref="U29:U30">
    <cfRule type="cellIs" dxfId="609" priority="513" operator="equal">
      <formula>"completedw"</formula>
    </cfRule>
    <cfRule type="cellIs" dxfId="608" priority="514" operator="equal">
      <formula>"HOLD"</formula>
    </cfRule>
    <cfRule type="cellIs" dxfId="607" priority="515" operator="equal">
      <formula>"ROW"</formula>
    </cfRule>
  </conditionalFormatting>
  <conditionalFormatting sqref="U51">
    <cfRule type="cellIs" dxfId="606" priority="487" operator="equal">
      <formula>"HOLD"</formula>
    </cfRule>
    <cfRule type="cellIs" dxfId="605" priority="486" operator="equal">
      <formula>"completedw"</formula>
    </cfRule>
    <cfRule type="cellIs" dxfId="604" priority="488" operator="equal">
      <formula>"ROW"</formula>
    </cfRule>
  </conditionalFormatting>
  <conditionalFormatting sqref="U72:U73">
    <cfRule type="cellIs" dxfId="603" priority="445" operator="equal">
      <formula>"HOLD"</formula>
    </cfRule>
    <cfRule type="cellIs" dxfId="602" priority="446" operator="equal">
      <formula>"ROW"</formula>
    </cfRule>
    <cfRule type="cellIs" dxfId="601" priority="444" operator="equal">
      <formula>"completedw"</formula>
    </cfRule>
  </conditionalFormatting>
  <conditionalFormatting sqref="U90:U91">
    <cfRule type="containsText" dxfId="600" priority="1241" operator="containsText" text="Hold">
      <formula>NOT(ISERROR(SEARCH("Hold",U90)))</formula>
    </cfRule>
  </conditionalFormatting>
  <conditionalFormatting sqref="U102:U103">
    <cfRule type="containsText" dxfId="599" priority="1256" operator="containsText" text="Hold">
      <formula>NOT(ISERROR(SEARCH("Hold",U102)))</formula>
    </cfRule>
  </conditionalFormatting>
  <conditionalFormatting sqref="U114:U115">
    <cfRule type="containsText" dxfId="598" priority="1235" operator="containsText" text="Hold">
      <formula>NOT(ISERROR(SEARCH("Hold",U114)))</formula>
    </cfRule>
  </conditionalFormatting>
  <conditionalFormatting sqref="U126:U127">
    <cfRule type="containsText" dxfId="597" priority="617" operator="containsText" text="Hold">
      <formula>NOT(ISERROR(SEARCH("Hold",U126)))</formula>
    </cfRule>
  </conditionalFormatting>
  <conditionalFormatting sqref="U138:U139">
    <cfRule type="containsText" dxfId="596" priority="1253" operator="containsText" text="Hold">
      <formula>NOT(ISERROR(SEARCH("Hold",U138)))</formula>
    </cfRule>
  </conditionalFormatting>
  <conditionalFormatting sqref="U150:U151">
    <cfRule type="containsText" dxfId="595" priority="521" operator="containsText" text="Hold">
      <formula>NOT(ISERROR(SEARCH("Hold",U150)))</formula>
    </cfRule>
  </conditionalFormatting>
  <conditionalFormatting sqref="U161:U162">
    <cfRule type="containsText" dxfId="594" priority="1239" operator="containsText" text="Hold">
      <formula>NOT(ISERROR(SEARCH("Hold",U161)))</formula>
    </cfRule>
  </conditionalFormatting>
  <conditionalFormatting sqref="U194:U195">
    <cfRule type="containsText" dxfId="593" priority="624" operator="containsText" text="Hold">
      <formula>NOT(ISERROR(SEARCH("Hold",U194)))</formula>
    </cfRule>
  </conditionalFormatting>
  <conditionalFormatting sqref="U208">
    <cfRule type="cellIs" dxfId="592" priority="174" operator="equal">
      <formula>"completedw"</formula>
    </cfRule>
    <cfRule type="cellIs" dxfId="591" priority="175" operator="equal">
      <formula>"HOLD"</formula>
    </cfRule>
    <cfRule type="cellIs" dxfId="590" priority="176" operator="equal">
      <formula>"ROW"</formula>
    </cfRule>
  </conditionalFormatting>
  <conditionalFormatting sqref="U215:U216">
    <cfRule type="containsText" dxfId="589" priority="1147" operator="containsText" text="Hold">
      <formula>NOT(ISERROR(SEARCH("Hold",U215)))</formula>
    </cfRule>
  </conditionalFormatting>
  <conditionalFormatting sqref="U226:U227">
    <cfRule type="containsText" dxfId="588" priority="1138" operator="containsText" text="Hold">
      <formula>NOT(ISERROR(SEARCH("Hold",U226)))</formula>
    </cfRule>
  </conditionalFormatting>
  <conditionalFormatting sqref="U237:U238">
    <cfRule type="containsText" dxfId="587" priority="1124" operator="containsText" text="Hold">
      <formula>NOT(ISERROR(SEARCH("Hold",U237)))</formula>
    </cfRule>
  </conditionalFormatting>
  <conditionalFormatting sqref="U247:U248">
    <cfRule type="containsText" dxfId="586" priority="1115" operator="containsText" text="Hold">
      <formula>NOT(ISERROR(SEARCH("Hold",U247)))</formula>
    </cfRule>
  </conditionalFormatting>
  <conditionalFormatting sqref="U257:U258">
    <cfRule type="containsText" dxfId="585" priority="1101" operator="containsText" text="Hold">
      <formula>NOT(ISERROR(SEARCH("Hold",U257)))</formula>
    </cfRule>
  </conditionalFormatting>
  <conditionalFormatting sqref="U267:U268">
    <cfRule type="containsText" dxfId="584" priority="1057" operator="containsText" text="Hold">
      <formula>NOT(ISERROR(SEARCH("Hold",U267)))</formula>
    </cfRule>
  </conditionalFormatting>
  <conditionalFormatting sqref="U278:U279">
    <cfRule type="cellIs" dxfId="583" priority="62" operator="equal">
      <formula>"wip"</formula>
    </cfRule>
    <cfRule type="cellIs" dxfId="582" priority="63" operator="equal">
      <formula>"Completed"</formula>
    </cfRule>
    <cfRule type="containsText" dxfId="581" priority="58" operator="containsText" text="Hold">
      <formula>NOT(ISERROR(SEARCH("Hold",U278)))</formula>
    </cfRule>
    <cfRule type="cellIs" dxfId="580" priority="61" operator="equal">
      <formula>"ROW"</formula>
    </cfRule>
    <cfRule type="cellIs" dxfId="579" priority="59" operator="equal">
      <formula>"completedw"</formula>
    </cfRule>
    <cfRule type="cellIs" dxfId="578" priority="60" operator="equal">
      <formula>"HOLD"</formula>
    </cfRule>
  </conditionalFormatting>
  <conditionalFormatting sqref="U289:U290">
    <cfRule type="containsText" dxfId="577" priority="913" operator="containsText" text="Hold">
      <formula>NOT(ISERROR(SEARCH("Hold",U289)))</formula>
    </cfRule>
  </conditionalFormatting>
  <conditionalFormatting sqref="U300:U301">
    <cfRule type="containsText" dxfId="576" priority="713" operator="containsText" text="Hold">
      <formula>NOT(ISERROR(SEARCH("Hold",U300)))</formula>
    </cfRule>
  </conditionalFormatting>
  <conditionalFormatting sqref="U311:U312">
    <cfRule type="containsText" dxfId="575" priority="659" operator="containsText" text="Hold">
      <formula>NOT(ISERROR(SEARCH("Hold",U311)))</formula>
    </cfRule>
  </conditionalFormatting>
  <conditionalFormatting sqref="U300:V301">
    <cfRule type="cellIs" dxfId="574" priority="718" operator="equal">
      <formula>"Completed"</formula>
    </cfRule>
    <cfRule type="cellIs" dxfId="573" priority="715" operator="equal">
      <formula>"HOLD"</formula>
    </cfRule>
    <cfRule type="cellIs" dxfId="572" priority="714" operator="equal">
      <formula>"completedw"</formula>
    </cfRule>
    <cfRule type="cellIs" dxfId="571" priority="716" operator="equal">
      <formula>"ROW"</formula>
    </cfRule>
    <cfRule type="cellIs" dxfId="570" priority="717" operator="equal">
      <formula>"wip"</formula>
    </cfRule>
  </conditionalFormatting>
  <conditionalFormatting sqref="U94:W95">
    <cfRule type="cellIs" dxfId="569" priority="798" operator="equal">
      <formula>"ROW"</formula>
    </cfRule>
    <cfRule type="cellIs" dxfId="568" priority="797" operator="equal">
      <formula>"HOLD"</formula>
    </cfRule>
    <cfRule type="cellIs" dxfId="567" priority="796" operator="equal">
      <formula>"completedw"</formula>
    </cfRule>
  </conditionalFormatting>
  <conditionalFormatting sqref="U118:W119">
    <cfRule type="cellIs" dxfId="566" priority="235" operator="equal">
      <formula>"ROW"</formula>
    </cfRule>
    <cfRule type="cellIs" dxfId="565" priority="233" operator="equal">
      <formula>"completedw"</formula>
    </cfRule>
    <cfRule type="cellIs" dxfId="564" priority="234" operator="equal">
      <formula>"HOLD"</formula>
    </cfRule>
  </conditionalFormatting>
  <conditionalFormatting sqref="U16:AD16">
    <cfRule type="cellIs" dxfId="563" priority="38" operator="equal">
      <formula>"Completed"</formula>
    </cfRule>
  </conditionalFormatting>
  <conditionalFormatting sqref="U83:AJ84">
    <cfRule type="cellIs" dxfId="562" priority="213" operator="equal">
      <formula>"HOLD"</formula>
    </cfRule>
    <cfRule type="cellIs" dxfId="561" priority="214" operator="equal">
      <formula>"ROW"</formula>
    </cfRule>
  </conditionalFormatting>
  <conditionalFormatting sqref="V14">
    <cfRule type="containsText" dxfId="560" priority="40" operator="containsText" text="Hold">
      <formula>NOT(ISERROR(SEARCH("Hold",V14)))</formula>
    </cfRule>
  </conditionalFormatting>
  <conditionalFormatting sqref="V98">
    <cfRule type="cellIs" dxfId="559" priority="250" operator="equal">
      <formula>"ROW"</formula>
    </cfRule>
    <cfRule type="cellIs" dxfId="558" priority="248" operator="equal">
      <formula>"completedw"</formula>
    </cfRule>
    <cfRule type="cellIs" dxfId="557" priority="249" operator="equal">
      <formula>"HOLD"</formula>
    </cfRule>
  </conditionalFormatting>
  <conditionalFormatting sqref="V172">
    <cfRule type="cellIs" dxfId="556" priority="1596" operator="equal">
      <formula>"wip"</formula>
    </cfRule>
    <cfRule type="cellIs" dxfId="555" priority="1597" operator="equal">
      <formula>"Completed"</formula>
    </cfRule>
  </conditionalFormatting>
  <conditionalFormatting sqref="V183">
    <cfRule type="cellIs" dxfId="554" priority="1568" operator="equal">
      <formula>"wip"</formula>
    </cfRule>
    <cfRule type="cellIs" dxfId="553" priority="1569" operator="equal">
      <formula>"Completed"</formula>
    </cfRule>
  </conditionalFormatting>
  <conditionalFormatting sqref="V194">
    <cfRule type="cellIs" dxfId="552" priority="1538" operator="equal">
      <formula>"wip"</formula>
    </cfRule>
    <cfRule type="cellIs" dxfId="551" priority="1539" operator="equal">
      <formula>"Completed"</formula>
    </cfRule>
  </conditionalFormatting>
  <conditionalFormatting sqref="V204">
    <cfRule type="cellIs" dxfId="550" priority="1511" operator="equal">
      <formula>"Completed"</formula>
    </cfRule>
    <cfRule type="cellIs" dxfId="549" priority="1510" operator="equal">
      <formula>"wip"</formula>
    </cfRule>
  </conditionalFormatting>
  <conditionalFormatting sqref="V215">
    <cfRule type="cellIs" dxfId="548" priority="1482" operator="equal">
      <formula>"wip"</formula>
    </cfRule>
    <cfRule type="cellIs" dxfId="547" priority="1483" operator="equal">
      <formula>"Completed"</formula>
    </cfRule>
  </conditionalFormatting>
  <conditionalFormatting sqref="V226">
    <cfRule type="cellIs" dxfId="546" priority="1455" operator="equal">
      <formula>"Completed"</formula>
    </cfRule>
    <cfRule type="cellIs" dxfId="545" priority="1454" operator="equal">
      <formula>"wip"</formula>
    </cfRule>
  </conditionalFormatting>
  <conditionalFormatting sqref="V237">
    <cfRule type="cellIs" dxfId="544" priority="1426" operator="equal">
      <formula>"wip"</formula>
    </cfRule>
    <cfRule type="cellIs" dxfId="543" priority="1427" operator="equal">
      <formula>"Completed"</formula>
    </cfRule>
  </conditionalFormatting>
  <conditionalFormatting sqref="V247">
    <cfRule type="cellIs" dxfId="542" priority="1373" operator="equal">
      <formula>"Completed"</formula>
    </cfRule>
    <cfRule type="cellIs" dxfId="541" priority="1372" operator="equal">
      <formula>"wip"</formula>
    </cfRule>
  </conditionalFormatting>
  <conditionalFormatting sqref="V257">
    <cfRule type="cellIs" dxfId="540" priority="1344" operator="equal">
      <formula>"wip"</formula>
    </cfRule>
    <cfRule type="cellIs" dxfId="539" priority="1345" operator="equal">
      <formula>"Completed"</formula>
    </cfRule>
  </conditionalFormatting>
  <conditionalFormatting sqref="V187:W187">
    <cfRule type="cellIs" dxfId="538" priority="244" operator="equal">
      <formula>"ROW"</formula>
    </cfRule>
    <cfRule type="cellIs" dxfId="537" priority="243" operator="equal">
      <formula>"HOLD"</formula>
    </cfRule>
    <cfRule type="cellIs" dxfId="536" priority="242" operator="equal">
      <formula>"completedw"</formula>
    </cfRule>
  </conditionalFormatting>
  <conditionalFormatting sqref="V267:W268">
    <cfRule type="cellIs" dxfId="535" priority="1064" operator="equal">
      <formula>"completedw"</formula>
    </cfRule>
    <cfRule type="cellIs" dxfId="534" priority="1068" operator="equal">
      <formula>"Completed"</formula>
    </cfRule>
    <cfRule type="cellIs" dxfId="533" priority="1067" operator="equal">
      <formula>"wip"</formula>
    </cfRule>
    <cfRule type="cellIs" dxfId="532" priority="1066" operator="equal">
      <formula>"ROW"</formula>
    </cfRule>
    <cfRule type="cellIs" dxfId="531" priority="1065" operator="equal">
      <formula>"HOLD"</formula>
    </cfRule>
  </conditionalFormatting>
  <conditionalFormatting sqref="V289:W290">
    <cfRule type="cellIs" dxfId="530" priority="924" operator="equal">
      <formula>"Completed"</formula>
    </cfRule>
    <cfRule type="cellIs" dxfId="529" priority="923" operator="equal">
      <formula>"wip"</formula>
    </cfRule>
    <cfRule type="cellIs" dxfId="528" priority="921" operator="equal">
      <formula>"HOLD"</formula>
    </cfRule>
    <cfRule type="cellIs" dxfId="527" priority="920" operator="equal">
      <formula>"completedw"</formula>
    </cfRule>
    <cfRule type="cellIs" dxfId="526" priority="922" operator="equal">
      <formula>"ROW"</formula>
    </cfRule>
  </conditionalFormatting>
  <conditionalFormatting sqref="V278:X279">
    <cfRule type="cellIs" dxfId="525" priority="963" operator="equal">
      <formula>"HOLD"</formula>
    </cfRule>
    <cfRule type="cellIs" dxfId="524" priority="962" operator="equal">
      <formula>"completedw"</formula>
    </cfRule>
    <cfRule type="cellIs" dxfId="523" priority="964" operator="equal">
      <formula>"ROW"</formula>
    </cfRule>
    <cfRule type="cellIs" dxfId="522" priority="965" operator="equal">
      <formula>"wip"</formula>
    </cfRule>
    <cfRule type="cellIs" dxfId="521" priority="966" operator="equal">
      <formula>"Completed"</formula>
    </cfRule>
  </conditionalFormatting>
  <conditionalFormatting sqref="W29:W30">
    <cfRule type="cellIs" dxfId="520" priority="510" operator="equal">
      <formula>"completedw"</formula>
    </cfRule>
    <cfRule type="cellIs" dxfId="519" priority="511" operator="equal">
      <formula>"HOLD"</formula>
    </cfRule>
    <cfRule type="cellIs" dxfId="518" priority="512" operator="equal">
      <formula>"ROW"</formula>
    </cfRule>
  </conditionalFormatting>
  <conditionalFormatting sqref="W36:W37">
    <cfRule type="containsText" dxfId="517" priority="552" operator="containsText" text="Hold">
      <formula>NOT(ISERROR(SEARCH("Hold",W36)))</formula>
    </cfRule>
  </conditionalFormatting>
  <conditionalFormatting sqref="W51">
    <cfRule type="cellIs" dxfId="516" priority="485" operator="equal">
      <formula>"ROW"</formula>
    </cfRule>
    <cfRule type="cellIs" dxfId="515" priority="484" operator="equal">
      <formula>"HOLD"</formula>
    </cfRule>
    <cfRule type="cellIs" dxfId="514" priority="483" operator="equal">
      <formula>"completedw"</formula>
    </cfRule>
  </conditionalFormatting>
  <conditionalFormatting sqref="W57:W58">
    <cfRule type="containsText" dxfId="513" priority="802" operator="containsText" text="Hold">
      <formula>NOT(ISERROR(SEARCH("Hold",W57)))</formula>
    </cfRule>
  </conditionalFormatting>
  <conditionalFormatting sqref="W72:W73">
    <cfRule type="cellIs" dxfId="512" priority="447" operator="equal">
      <formula>"completedw"</formula>
    </cfRule>
    <cfRule type="cellIs" dxfId="511" priority="449" operator="equal">
      <formula>"ROW"</formula>
    </cfRule>
    <cfRule type="cellIs" dxfId="510" priority="448" operator="equal">
      <formula>"HOLD"</formula>
    </cfRule>
  </conditionalFormatting>
  <conditionalFormatting sqref="W79:W80">
    <cfRule type="containsText" dxfId="509" priority="1198" operator="containsText" text="Hold">
      <formula>NOT(ISERROR(SEARCH("Hold",W79)))</formula>
    </cfRule>
  </conditionalFormatting>
  <conditionalFormatting sqref="W90:W91">
    <cfRule type="containsText" dxfId="508" priority="816" operator="containsText" text="Hold">
      <formula>NOT(ISERROR(SEARCH("Hold",W90)))</formula>
    </cfRule>
  </conditionalFormatting>
  <conditionalFormatting sqref="W102:W103">
    <cfRule type="containsText" dxfId="507" priority="814" operator="containsText" text="Hold">
      <formula>NOT(ISERROR(SEARCH("Hold",W102)))</formula>
    </cfRule>
  </conditionalFormatting>
  <conditionalFormatting sqref="W126:W127">
    <cfRule type="containsText" dxfId="506" priority="548" operator="containsText" text="Hold">
      <formula>NOT(ISERROR(SEARCH("Hold",W126)))</formula>
    </cfRule>
  </conditionalFormatting>
  <conditionalFormatting sqref="W138:W139">
    <cfRule type="containsText" dxfId="505" priority="545" operator="containsText" text="Hold">
      <formula>NOT(ISERROR(SEARCH("Hold",W138)))</formula>
    </cfRule>
  </conditionalFormatting>
  <conditionalFormatting sqref="W150:W151">
    <cfRule type="containsText" dxfId="504" priority="1230" operator="containsText" text="Hold">
      <formula>NOT(ISERROR(SEARCH("Hold",W150)))</formula>
    </cfRule>
  </conditionalFormatting>
  <conditionalFormatting sqref="W161:W162">
    <cfRule type="containsText" dxfId="503" priority="1160" operator="containsText" text="Hold">
      <formula>NOT(ISERROR(SEARCH("Hold",W161)))</formula>
    </cfRule>
  </conditionalFormatting>
  <conditionalFormatting sqref="W194:W195">
    <cfRule type="containsText" dxfId="502" priority="543" operator="containsText" text="Hold">
      <formula>NOT(ISERROR(SEARCH("Hold",W194)))</formula>
    </cfRule>
  </conditionalFormatting>
  <conditionalFormatting sqref="W215:W216">
    <cfRule type="containsText" dxfId="501" priority="1146" operator="containsText" text="Hold">
      <formula>NOT(ISERROR(SEARCH("Hold",W215)))</formula>
    </cfRule>
  </conditionalFormatting>
  <conditionalFormatting sqref="W219">
    <cfRule type="cellIs" dxfId="500" priority="195" operator="equal">
      <formula>"HOLD"</formula>
    </cfRule>
    <cfRule type="cellIs" dxfId="499" priority="194" operator="equal">
      <formula>"completedw"</formula>
    </cfRule>
    <cfRule type="cellIs" dxfId="498" priority="196" operator="equal">
      <formula>"ROW"</formula>
    </cfRule>
  </conditionalFormatting>
  <conditionalFormatting sqref="W226:W227">
    <cfRule type="containsText" dxfId="497" priority="1139" operator="containsText" text="Hold">
      <formula>NOT(ISERROR(SEARCH("Hold",W226)))</formula>
    </cfRule>
  </conditionalFormatting>
  <conditionalFormatting sqref="W237:W238">
    <cfRule type="containsText" dxfId="496" priority="1123" operator="containsText" text="Hold">
      <formula>NOT(ISERROR(SEARCH("Hold",W237)))</formula>
    </cfRule>
  </conditionalFormatting>
  <conditionalFormatting sqref="W247:W248">
    <cfRule type="containsText" dxfId="495" priority="1116" operator="containsText" text="Hold">
      <formula>NOT(ISERROR(SEARCH("Hold",W247)))</formula>
    </cfRule>
  </conditionalFormatting>
  <conditionalFormatting sqref="W257:W258">
    <cfRule type="containsText" dxfId="494" priority="1100" operator="containsText" text="Hold">
      <formula>NOT(ISERROR(SEARCH("Hold",W257)))</formula>
    </cfRule>
  </conditionalFormatting>
  <conditionalFormatting sqref="W267:W268">
    <cfRule type="containsText" dxfId="493" priority="1063" operator="containsText" text="Hold">
      <formula>NOT(ISERROR(SEARCH("Hold",W267)))</formula>
    </cfRule>
  </conditionalFormatting>
  <conditionalFormatting sqref="W278:W279">
    <cfRule type="containsText" dxfId="492" priority="961" operator="containsText" text="Hold">
      <formula>NOT(ISERROR(SEARCH("Hold",W278)))</formula>
    </cfRule>
  </conditionalFormatting>
  <conditionalFormatting sqref="W289:W290">
    <cfRule type="containsText" dxfId="491" priority="919" operator="containsText" text="Hold">
      <formula>NOT(ISERROR(SEARCH("Hold",W289)))</formula>
    </cfRule>
  </conditionalFormatting>
  <conditionalFormatting sqref="W300:W301">
    <cfRule type="containsText" dxfId="490" priority="707" operator="containsText" text="Hold">
      <formula>NOT(ISERROR(SEARCH("Hold",W300)))</formula>
    </cfRule>
  </conditionalFormatting>
  <conditionalFormatting sqref="W311:W312">
    <cfRule type="containsText" dxfId="489" priority="653" operator="containsText" text="Hold">
      <formula>NOT(ISERROR(SEARCH("Hold",W311)))</formula>
    </cfRule>
  </conditionalFormatting>
  <conditionalFormatting sqref="W36:X37">
    <cfRule type="cellIs" dxfId="488" priority="556" operator="equal">
      <formula>"wip"</formula>
    </cfRule>
    <cfRule type="cellIs" dxfId="487" priority="554" operator="equal">
      <formula>"HOLD"</formula>
    </cfRule>
    <cfRule type="cellIs" dxfId="486" priority="555" operator="equal">
      <formula>"ROW"</formula>
    </cfRule>
    <cfRule type="cellIs" dxfId="485" priority="557" operator="equal">
      <formula>"Completed"</formula>
    </cfRule>
    <cfRule type="cellIs" dxfId="484" priority="553" operator="equal">
      <formula>"completedw"</formula>
    </cfRule>
  </conditionalFormatting>
  <conditionalFormatting sqref="W90:X91">
    <cfRule type="cellIs" dxfId="483" priority="817" operator="equal">
      <formula>"completedw"</formula>
    </cfRule>
    <cfRule type="cellIs" dxfId="482" priority="821" operator="equal">
      <formula>"Completed"</formula>
    </cfRule>
    <cfRule type="cellIs" dxfId="481" priority="820" operator="equal">
      <formula>"wip"</formula>
    </cfRule>
    <cfRule type="cellIs" dxfId="480" priority="819" operator="equal">
      <formula>"ROW"</formula>
    </cfRule>
    <cfRule type="cellIs" dxfId="479" priority="818" operator="equal">
      <formula>"HOLD"</formula>
    </cfRule>
  </conditionalFormatting>
  <conditionalFormatting sqref="W300:X301">
    <cfRule type="cellIs" dxfId="478" priority="708" operator="equal">
      <formula>"completedw"</formula>
    </cfRule>
    <cfRule type="cellIs" dxfId="477" priority="711" operator="equal">
      <formula>"wip"</formula>
    </cfRule>
    <cfRule type="cellIs" dxfId="476" priority="712" operator="equal">
      <formula>"Completed"</formula>
    </cfRule>
    <cfRule type="cellIs" dxfId="475" priority="709" operator="equal">
      <formula>"HOLD"</formula>
    </cfRule>
    <cfRule type="cellIs" dxfId="474" priority="710" operator="equal">
      <formula>"ROW"</formula>
    </cfRule>
  </conditionalFormatting>
  <conditionalFormatting sqref="W311:X312">
    <cfRule type="cellIs" dxfId="473" priority="658" operator="equal">
      <formula>"Completed"</formula>
    </cfRule>
    <cfRule type="cellIs" dxfId="472" priority="657" operator="equal">
      <formula>"wip"</formula>
    </cfRule>
    <cfRule type="cellIs" dxfId="471" priority="654" operator="equal">
      <formula>"completedw"</formula>
    </cfRule>
    <cfRule type="cellIs" dxfId="470" priority="655" operator="equal">
      <formula>"HOLD"</formula>
    </cfRule>
    <cfRule type="cellIs" dxfId="469" priority="656" operator="equal">
      <formula>"ROW"</formula>
    </cfRule>
  </conditionalFormatting>
  <conditionalFormatting sqref="W208:AE208 X209 Z209:AE209">
    <cfRule type="cellIs" dxfId="468" priority="172" operator="equal">
      <formula>"HOLD"</formula>
    </cfRule>
    <cfRule type="cellIs" dxfId="467" priority="171" operator="equal">
      <formula>"completedw"</formula>
    </cfRule>
    <cfRule type="cellIs" dxfId="466" priority="173" operator="equal">
      <formula>"ROW"</formula>
    </cfRule>
  </conditionalFormatting>
  <conditionalFormatting sqref="X14">
    <cfRule type="containsText" dxfId="465" priority="39" operator="containsText" text="Hold">
      <formula>NOT(ISERROR(SEARCH("Hold",X14)))</formula>
    </cfRule>
  </conditionalFormatting>
  <conditionalFormatting sqref="X172">
    <cfRule type="cellIs" dxfId="464" priority="1595" operator="equal">
      <formula>"Completed"</formula>
    </cfRule>
    <cfRule type="cellIs" dxfId="463" priority="1594" operator="equal">
      <formula>"wip"</formula>
    </cfRule>
  </conditionalFormatting>
  <conditionalFormatting sqref="X183">
    <cfRule type="cellIs" dxfId="462" priority="1566" operator="equal">
      <formula>"wip"</formula>
    </cfRule>
    <cfRule type="cellIs" dxfId="461" priority="1567" operator="equal">
      <formula>"Completed"</formula>
    </cfRule>
  </conditionalFormatting>
  <conditionalFormatting sqref="X194">
    <cfRule type="cellIs" dxfId="460" priority="1537" operator="equal">
      <formula>"Completed"</formula>
    </cfRule>
    <cfRule type="cellIs" dxfId="459" priority="1536" operator="equal">
      <formula>"wip"</formula>
    </cfRule>
  </conditionalFormatting>
  <conditionalFormatting sqref="X204">
    <cfRule type="cellIs" dxfId="458" priority="1508" operator="equal">
      <formula>"wip"</formula>
    </cfRule>
    <cfRule type="cellIs" dxfId="457" priority="1509" operator="equal">
      <formula>"Completed"</formula>
    </cfRule>
  </conditionalFormatting>
  <conditionalFormatting sqref="X215">
    <cfRule type="cellIs" dxfId="456" priority="1481" operator="equal">
      <formula>"Completed"</formula>
    </cfRule>
    <cfRule type="cellIs" dxfId="455" priority="1480" operator="equal">
      <formula>"wip"</formula>
    </cfRule>
  </conditionalFormatting>
  <conditionalFormatting sqref="X226">
    <cfRule type="cellIs" dxfId="454" priority="1453" operator="equal">
      <formula>"Completed"</formula>
    </cfRule>
    <cfRule type="cellIs" dxfId="453" priority="1452" operator="equal">
      <formula>"wip"</formula>
    </cfRule>
  </conditionalFormatting>
  <conditionalFormatting sqref="X237">
    <cfRule type="cellIs" dxfId="452" priority="1425" operator="equal">
      <formula>"Completed"</formula>
    </cfRule>
    <cfRule type="cellIs" dxfId="451" priority="1424" operator="equal">
      <formula>"wip"</formula>
    </cfRule>
  </conditionalFormatting>
  <conditionalFormatting sqref="X247">
    <cfRule type="cellIs" dxfId="450" priority="1370" operator="equal">
      <formula>"wip"</formula>
    </cfRule>
    <cfRule type="cellIs" dxfId="449" priority="1371" operator="equal">
      <formula>"Completed"</formula>
    </cfRule>
  </conditionalFormatting>
  <conditionalFormatting sqref="X257">
    <cfRule type="cellIs" dxfId="448" priority="1343" operator="equal">
      <formula>"Completed"</formula>
    </cfRule>
    <cfRule type="cellIs" dxfId="447" priority="1342" operator="equal">
      <formula>"wip"</formula>
    </cfRule>
  </conditionalFormatting>
  <conditionalFormatting sqref="X267:Y268">
    <cfRule type="cellIs" dxfId="446" priority="1074" operator="equal">
      <formula>"Completed"</formula>
    </cfRule>
    <cfRule type="cellIs" dxfId="445" priority="1073" operator="equal">
      <formula>"wip"</formula>
    </cfRule>
    <cfRule type="cellIs" dxfId="444" priority="1072" operator="equal">
      <formula>"ROW"</formula>
    </cfRule>
    <cfRule type="cellIs" dxfId="443" priority="1071" operator="equal">
      <formula>"HOLD"</formula>
    </cfRule>
    <cfRule type="cellIs" dxfId="442" priority="1070" operator="equal">
      <formula>"completedw"</formula>
    </cfRule>
  </conditionalFormatting>
  <conditionalFormatting sqref="X289:Y290">
    <cfRule type="cellIs" dxfId="441" priority="930" operator="equal">
      <formula>"Completed"</formula>
    </cfRule>
    <cfRule type="cellIs" dxfId="440" priority="929" operator="equal">
      <formula>"wip"</formula>
    </cfRule>
  </conditionalFormatting>
  <conditionalFormatting sqref="X289:Z290">
    <cfRule type="cellIs" dxfId="439" priority="926" operator="equal">
      <formula>"completedw"</formula>
    </cfRule>
    <cfRule type="cellIs" dxfId="438" priority="927" operator="equal">
      <formula>"HOLD"</formula>
    </cfRule>
    <cfRule type="cellIs" dxfId="437" priority="928" operator="equal">
      <formula>"ROW"</formula>
    </cfRule>
  </conditionalFormatting>
  <conditionalFormatting sqref="Y29:Y30">
    <cfRule type="cellIs" dxfId="436" priority="507" operator="equal">
      <formula>"completedw"</formula>
    </cfRule>
    <cfRule type="cellIs" dxfId="435" priority="508" operator="equal">
      <formula>"HOLD"</formula>
    </cfRule>
    <cfRule type="cellIs" dxfId="434" priority="509" operator="equal">
      <formula>"ROW"</formula>
    </cfRule>
  </conditionalFormatting>
  <conditionalFormatting sqref="Y36:Y37">
    <cfRule type="containsText" dxfId="433" priority="549" operator="containsText" text="Hold">
      <formula>NOT(ISERROR(SEARCH("Hold",Y36)))</formula>
    </cfRule>
  </conditionalFormatting>
  <conditionalFormatting sqref="Y61:Y62">
    <cfRule type="cellIs" dxfId="432" priority="467" operator="equal">
      <formula>"ROW"</formula>
    </cfRule>
    <cfRule type="cellIs" dxfId="431" priority="465" operator="equal">
      <formula>"completedw"</formula>
    </cfRule>
    <cfRule type="cellIs" dxfId="430" priority="466" operator="equal">
      <formula>"HOLD"</formula>
    </cfRule>
  </conditionalFormatting>
  <conditionalFormatting sqref="Y72:Y73">
    <cfRule type="cellIs" dxfId="429" priority="450" operator="equal">
      <formula>"completedw"</formula>
    </cfRule>
    <cfRule type="cellIs" dxfId="428" priority="452" operator="equal">
      <formula>"ROW"</formula>
    </cfRule>
    <cfRule type="cellIs" dxfId="427" priority="451" operator="equal">
      <formula>"HOLD"</formula>
    </cfRule>
  </conditionalFormatting>
  <conditionalFormatting sqref="Y79:Y80">
    <cfRule type="containsText" dxfId="426" priority="1192" operator="containsText" text="Hold">
      <formula>NOT(ISERROR(SEARCH("Hold",Y79)))</formula>
    </cfRule>
  </conditionalFormatting>
  <conditionalFormatting sqref="Y90:Y91">
    <cfRule type="cellIs" dxfId="425" priority="563" operator="equal">
      <formula>"Completed"</formula>
    </cfRule>
    <cfRule type="cellIs" dxfId="424" priority="559" operator="equal">
      <formula>"completedw"</formula>
    </cfRule>
    <cfRule type="cellIs" dxfId="423" priority="561" operator="equal">
      <formula>"ROW"</formula>
    </cfRule>
    <cfRule type="cellIs" dxfId="422" priority="562" operator="equal">
      <formula>"wip"</formula>
    </cfRule>
    <cfRule type="containsText" dxfId="421" priority="558" operator="containsText" text="Hold">
      <formula>NOT(ISERROR(SEARCH("Hold",Y90)))</formula>
    </cfRule>
    <cfRule type="cellIs" dxfId="420" priority="560" operator="equal">
      <formula>"HOLD"</formula>
    </cfRule>
  </conditionalFormatting>
  <conditionalFormatting sqref="Y94:Y95">
    <cfRule type="cellIs" dxfId="419" priority="801" operator="equal">
      <formula>"ROW"</formula>
    </cfRule>
    <cfRule type="cellIs" dxfId="418" priority="799" operator="equal">
      <formula>"completedw"</formula>
    </cfRule>
    <cfRule type="cellIs" dxfId="417" priority="800" operator="equal">
      <formula>"HOLD"</formula>
    </cfRule>
  </conditionalFormatting>
  <conditionalFormatting sqref="Y102:Y103">
    <cfRule type="containsText" dxfId="416" priority="7" operator="containsText" text="Hold">
      <formula>NOT(ISERROR(SEARCH("Hold",Y102)))</formula>
    </cfRule>
  </conditionalFormatting>
  <conditionalFormatting sqref="Y118">
    <cfRule type="cellIs" dxfId="415" priority="238" operator="equal">
      <formula>"ROW"</formula>
    </cfRule>
    <cfRule type="cellIs" dxfId="414" priority="236" operator="equal">
      <formula>"completedw"</formula>
    </cfRule>
    <cfRule type="cellIs" dxfId="413" priority="237" operator="equal">
      <formula>"HOLD"</formula>
    </cfRule>
  </conditionalFormatting>
  <conditionalFormatting sqref="Y126:Y127">
    <cfRule type="containsText" dxfId="412" priority="1161" operator="containsText" text="Hold">
      <formula>NOT(ISERROR(SEARCH("Hold",Y126)))</formula>
    </cfRule>
  </conditionalFormatting>
  <conditionalFormatting sqref="Y138:Y139">
    <cfRule type="containsText" dxfId="411" priority="544" operator="containsText" text="Hold">
      <formula>NOT(ISERROR(SEARCH("Hold",Y138)))</formula>
    </cfRule>
  </conditionalFormatting>
  <conditionalFormatting sqref="Y150:Y151">
    <cfRule type="containsText" dxfId="410" priority="1229" operator="containsText" text="Hold">
      <formula>NOT(ISERROR(SEARCH("Hold",Y150)))</formula>
    </cfRule>
  </conditionalFormatting>
  <conditionalFormatting sqref="Y176:Y177">
    <cfRule type="cellIs" dxfId="409" priority="378" operator="equal">
      <formula>"completedw"</formula>
    </cfRule>
    <cfRule type="cellIs" dxfId="408" priority="380" operator="equal">
      <formula>"ROW"</formula>
    </cfRule>
    <cfRule type="cellIs" dxfId="407" priority="379" operator="equal">
      <formula>"HOLD"</formula>
    </cfRule>
  </conditionalFormatting>
  <conditionalFormatting sqref="Y187">
    <cfRule type="cellIs" dxfId="406" priority="773" operator="equal">
      <formula>"ROW"</formula>
    </cfRule>
    <cfRule type="cellIs" dxfId="405" priority="772" operator="equal">
      <formula>"HOLD"</formula>
    </cfRule>
    <cfRule type="cellIs" dxfId="404" priority="771" operator="equal">
      <formula>"completedw"</formula>
    </cfRule>
  </conditionalFormatting>
  <conditionalFormatting sqref="Y194:Y195">
    <cfRule type="containsText" dxfId="403" priority="266" operator="containsText" text="Hold">
      <formula>NOT(ISERROR(SEARCH("Hold",Y194)))</formula>
    </cfRule>
  </conditionalFormatting>
  <conditionalFormatting sqref="Y215:Y216">
    <cfRule type="containsText" dxfId="402" priority="1145" operator="containsText" text="Hold">
      <formula>NOT(ISERROR(SEARCH("Hold",Y215)))</formula>
    </cfRule>
  </conditionalFormatting>
  <conditionalFormatting sqref="Y219">
    <cfRule type="cellIs" dxfId="401" priority="191" operator="equal">
      <formula>"completedw"</formula>
    </cfRule>
    <cfRule type="cellIs" dxfId="400" priority="192" operator="equal">
      <formula>"HOLD"</formula>
    </cfRule>
    <cfRule type="cellIs" dxfId="399" priority="193" operator="equal">
      <formula>"ROW"</formula>
    </cfRule>
  </conditionalFormatting>
  <conditionalFormatting sqref="Y226:Y227">
    <cfRule type="containsText" dxfId="398" priority="1140" operator="containsText" text="Hold">
      <formula>NOT(ISERROR(SEARCH("Hold",Y226)))</formula>
    </cfRule>
  </conditionalFormatting>
  <conditionalFormatting sqref="Y237:Y238">
    <cfRule type="containsText" dxfId="397" priority="1122" operator="containsText" text="Hold">
      <formula>NOT(ISERROR(SEARCH("Hold",Y237)))</formula>
    </cfRule>
  </conditionalFormatting>
  <conditionalFormatting sqref="Y247:Y248">
    <cfRule type="containsText" dxfId="396" priority="1117" operator="containsText" text="Hold">
      <formula>NOT(ISERROR(SEARCH("Hold",Y247)))</formula>
    </cfRule>
  </conditionalFormatting>
  <conditionalFormatting sqref="Y257:Y258">
    <cfRule type="containsText" dxfId="395" priority="1099" operator="containsText" text="Hold">
      <formula>NOT(ISERROR(SEARCH("Hold",Y257)))</formula>
    </cfRule>
  </conditionalFormatting>
  <conditionalFormatting sqref="Y267:Y268">
    <cfRule type="containsText" dxfId="394" priority="1069" operator="containsText" text="Hold">
      <formula>NOT(ISERROR(SEARCH("Hold",Y267)))</formula>
    </cfRule>
  </conditionalFormatting>
  <conditionalFormatting sqref="Y278:Y279">
    <cfRule type="containsText" dxfId="393" priority="955" operator="containsText" text="Hold">
      <formula>NOT(ISERROR(SEARCH("Hold",Y278)))</formula>
    </cfRule>
  </conditionalFormatting>
  <conditionalFormatting sqref="Y289:Y290">
    <cfRule type="containsText" dxfId="392" priority="925" operator="containsText" text="Hold">
      <formula>NOT(ISERROR(SEARCH("Hold",Y289)))</formula>
    </cfRule>
  </conditionalFormatting>
  <conditionalFormatting sqref="Y300:Y301">
    <cfRule type="containsText" dxfId="391" priority="701" operator="containsText" text="Hold">
      <formula>NOT(ISERROR(SEARCH("Hold",Y300)))</formula>
    </cfRule>
  </conditionalFormatting>
  <conditionalFormatting sqref="Y311:Y312">
    <cfRule type="containsText" dxfId="390" priority="647" operator="containsText" text="Hold">
      <formula>NOT(ISERROR(SEARCH("Hold",Y311)))</formula>
    </cfRule>
  </conditionalFormatting>
  <conditionalFormatting sqref="Y51:Z51">
    <cfRule type="cellIs" dxfId="389" priority="480" operator="equal">
      <formula>"completedw"</formula>
    </cfRule>
    <cfRule type="cellIs" dxfId="388" priority="481" operator="equal">
      <formula>"HOLD"</formula>
    </cfRule>
    <cfRule type="cellIs" dxfId="387" priority="482" operator="equal">
      <formula>"ROW"</formula>
    </cfRule>
  </conditionalFormatting>
  <conditionalFormatting sqref="Y79:Z80">
    <cfRule type="cellIs" dxfId="386" priority="1193" operator="equal">
      <formula>"completedw"</formula>
    </cfRule>
    <cfRule type="cellIs" dxfId="385" priority="1194" operator="equal">
      <formula>"HOLD"</formula>
    </cfRule>
    <cfRule type="cellIs" dxfId="384" priority="1195" operator="equal">
      <formula>"ROW"</formula>
    </cfRule>
    <cfRule type="cellIs" dxfId="383" priority="1196" operator="equal">
      <formula>"wip"</formula>
    </cfRule>
    <cfRule type="cellIs" dxfId="382" priority="1197" operator="equal">
      <formula>"Completed"</formula>
    </cfRule>
  </conditionalFormatting>
  <conditionalFormatting sqref="Y278:Z279">
    <cfRule type="cellIs" dxfId="381" priority="960" operator="equal">
      <formula>"Completed"</formula>
    </cfRule>
    <cfRule type="cellIs" dxfId="380" priority="959" operator="equal">
      <formula>"wip"</formula>
    </cfRule>
    <cfRule type="cellIs" dxfId="379" priority="958" operator="equal">
      <formula>"ROW"</formula>
    </cfRule>
    <cfRule type="cellIs" dxfId="378" priority="957" operator="equal">
      <formula>"HOLD"</formula>
    </cfRule>
    <cfRule type="cellIs" dxfId="377" priority="956" operator="equal">
      <formula>"completedw"</formula>
    </cfRule>
  </conditionalFormatting>
  <conditionalFormatting sqref="Y300:Z301">
    <cfRule type="cellIs" dxfId="376" priority="702" operator="equal">
      <formula>"completedw"</formula>
    </cfRule>
    <cfRule type="cellIs" dxfId="375" priority="703" operator="equal">
      <formula>"HOLD"</formula>
    </cfRule>
    <cfRule type="cellIs" dxfId="374" priority="704" operator="equal">
      <formula>"ROW"</formula>
    </cfRule>
    <cfRule type="cellIs" dxfId="373" priority="705" operator="equal">
      <formula>"wip"</formula>
    </cfRule>
    <cfRule type="cellIs" dxfId="372" priority="706" operator="equal">
      <formula>"Completed"</formula>
    </cfRule>
  </conditionalFormatting>
  <conditionalFormatting sqref="Y311:Z312">
    <cfRule type="cellIs" dxfId="371" priority="649" operator="equal">
      <formula>"HOLD"</formula>
    </cfRule>
    <cfRule type="cellIs" dxfId="370" priority="648" operator="equal">
      <formula>"completedw"</formula>
    </cfRule>
    <cfRule type="cellIs" dxfId="369" priority="651" operator="equal">
      <formula>"wip"</formula>
    </cfRule>
    <cfRule type="cellIs" dxfId="368" priority="652" operator="equal">
      <formula>"Completed"</formula>
    </cfRule>
    <cfRule type="cellIs" dxfId="367" priority="650" operator="equal">
      <formula>"ROW"</formula>
    </cfRule>
  </conditionalFormatting>
  <conditionalFormatting sqref="Y36:AE37">
    <cfRule type="cellIs" dxfId="366" priority="551" operator="equal">
      <formula>"Completed"</formula>
    </cfRule>
    <cfRule type="cellIs" dxfId="365" priority="550" operator="equal">
      <formula>"wip"</formula>
    </cfRule>
  </conditionalFormatting>
  <conditionalFormatting sqref="Z172">
    <cfRule type="cellIs" dxfId="364" priority="1593" operator="equal">
      <formula>"Completed"</formula>
    </cfRule>
    <cfRule type="cellIs" dxfId="363" priority="1592" operator="equal">
      <formula>"wip"</formula>
    </cfRule>
  </conditionalFormatting>
  <conditionalFormatting sqref="Z183">
    <cfRule type="cellIs" dxfId="362" priority="1564" operator="equal">
      <formula>"wip"</formula>
    </cfRule>
    <cfRule type="cellIs" dxfId="361" priority="1565" operator="equal">
      <formula>"Completed"</formula>
    </cfRule>
  </conditionalFormatting>
  <conditionalFormatting sqref="Z194">
    <cfRule type="cellIs" dxfId="360" priority="1535" operator="equal">
      <formula>"Completed"</formula>
    </cfRule>
    <cfRule type="cellIs" dxfId="359" priority="1534" operator="equal">
      <formula>"wip"</formula>
    </cfRule>
  </conditionalFormatting>
  <conditionalFormatting sqref="Z204">
    <cfRule type="cellIs" dxfId="358" priority="1506" operator="equal">
      <formula>"wip"</formula>
    </cfRule>
    <cfRule type="cellIs" dxfId="357" priority="1507" operator="equal">
      <formula>"Completed"</formula>
    </cfRule>
  </conditionalFormatting>
  <conditionalFormatting sqref="Z215">
    <cfRule type="cellIs" dxfId="356" priority="1479" operator="equal">
      <formula>"Completed"</formula>
    </cfRule>
    <cfRule type="cellIs" dxfId="355" priority="1478" operator="equal">
      <formula>"wip"</formula>
    </cfRule>
  </conditionalFormatting>
  <conditionalFormatting sqref="Z226">
    <cfRule type="cellIs" dxfId="354" priority="1450" operator="equal">
      <formula>"wip"</formula>
    </cfRule>
    <cfRule type="cellIs" dxfId="353" priority="1451" operator="equal">
      <formula>"Completed"</formula>
    </cfRule>
  </conditionalFormatting>
  <conditionalFormatting sqref="Z237">
    <cfRule type="cellIs" dxfId="352" priority="1422" operator="equal">
      <formula>"wip"</formula>
    </cfRule>
    <cfRule type="cellIs" dxfId="351" priority="1423" operator="equal">
      <formula>"Completed"</formula>
    </cfRule>
  </conditionalFormatting>
  <conditionalFormatting sqref="Z247">
    <cfRule type="cellIs" dxfId="350" priority="1368" operator="equal">
      <formula>"wip"</formula>
    </cfRule>
    <cfRule type="cellIs" dxfId="349" priority="1369" operator="equal">
      <formula>"Completed"</formula>
    </cfRule>
  </conditionalFormatting>
  <conditionalFormatting sqref="Z257">
    <cfRule type="cellIs" dxfId="348" priority="1341" operator="equal">
      <formula>"Completed"</formula>
    </cfRule>
    <cfRule type="cellIs" dxfId="347" priority="1340" operator="equal">
      <formula>"wip"</formula>
    </cfRule>
  </conditionalFormatting>
  <conditionalFormatting sqref="Z267:AA268">
    <cfRule type="cellIs" dxfId="346" priority="1080" operator="equal">
      <formula>"Completed"</formula>
    </cfRule>
    <cfRule type="cellIs" dxfId="345" priority="1079" operator="equal">
      <formula>"wip"</formula>
    </cfRule>
    <cfRule type="cellIs" dxfId="344" priority="1078" operator="equal">
      <formula>"ROW"</formula>
    </cfRule>
    <cfRule type="cellIs" dxfId="343" priority="1077" operator="equal">
      <formula>"HOLD"</formula>
    </cfRule>
    <cfRule type="cellIs" dxfId="342" priority="1076" operator="equal">
      <formula>"completedw"</formula>
    </cfRule>
  </conditionalFormatting>
  <conditionalFormatting sqref="Z289:AA290">
    <cfRule type="cellIs" dxfId="341" priority="936" operator="equal">
      <formula>"Completed"</formula>
    </cfRule>
    <cfRule type="cellIs" dxfId="340" priority="935" operator="equal">
      <formula>"wip"</formula>
    </cfRule>
  </conditionalFormatting>
  <conditionalFormatting sqref="Z90:AE91">
    <cfRule type="cellIs" dxfId="339" priority="790" operator="equal">
      <formula>"wip"</formula>
    </cfRule>
    <cfRule type="cellIs" dxfId="338" priority="791" operator="equal">
      <formula>"Completed"</formula>
    </cfRule>
  </conditionalFormatting>
  <conditionalFormatting sqref="AA29:AA30">
    <cfRule type="cellIs" dxfId="337" priority="506" operator="equal">
      <formula>"ROW"</formula>
    </cfRule>
    <cfRule type="cellIs" dxfId="336" priority="505" operator="equal">
      <formula>"HOLD"</formula>
    </cfRule>
    <cfRule type="cellIs" dxfId="335" priority="504" operator="equal">
      <formula>"completedw"</formula>
    </cfRule>
  </conditionalFormatting>
  <conditionalFormatting sqref="AA61:AA62">
    <cfRule type="cellIs" dxfId="334" priority="463" operator="equal">
      <formula>"HOLD"</formula>
    </cfRule>
    <cfRule type="cellIs" dxfId="333" priority="462" operator="equal">
      <formula>"completedw"</formula>
    </cfRule>
    <cfRule type="cellIs" dxfId="332" priority="464" operator="equal">
      <formula>"ROW"</formula>
    </cfRule>
  </conditionalFormatting>
  <conditionalFormatting sqref="AA72:AA73">
    <cfRule type="cellIs" dxfId="331" priority="455" operator="equal">
      <formula>"ROW"</formula>
    </cfRule>
    <cfRule type="cellIs" dxfId="330" priority="454" operator="equal">
      <formula>"HOLD"</formula>
    </cfRule>
    <cfRule type="cellIs" dxfId="329" priority="453" operator="equal">
      <formula>"completedw"</formula>
    </cfRule>
  </conditionalFormatting>
  <conditionalFormatting sqref="AA79:AA80">
    <cfRule type="cellIs" dxfId="328" priority="1187" operator="equal">
      <formula>"completedw"</formula>
    </cfRule>
    <cfRule type="cellIs" dxfId="327" priority="1189" operator="equal">
      <formula>"ROW"</formula>
    </cfRule>
    <cfRule type="cellIs" dxfId="326" priority="1188" operator="equal">
      <formula>"HOLD"</formula>
    </cfRule>
    <cfRule type="containsText" dxfId="325" priority="1186" operator="containsText" text="Hold">
      <formula>NOT(ISERROR(SEARCH("Hold",AA79)))</formula>
    </cfRule>
  </conditionalFormatting>
  <conditionalFormatting sqref="AA90:AA91">
    <cfRule type="containsText" dxfId="324" priority="789" operator="containsText" text="Hold">
      <formula>NOT(ISERROR(SEARCH("Hold",AA90)))</formula>
    </cfRule>
  </conditionalFormatting>
  <conditionalFormatting sqref="AA102:AA103">
    <cfRule type="containsText" dxfId="323" priority="813" operator="containsText" text="Hold">
      <formula>NOT(ISERROR(SEARCH("Hold",AA102)))</formula>
    </cfRule>
  </conditionalFormatting>
  <conditionalFormatting sqref="AA114:AA115">
    <cfRule type="containsText" dxfId="322" priority="1248" operator="containsText" text="Hold">
      <formula>NOT(ISERROR(SEARCH("Hold",AA114)))</formula>
    </cfRule>
  </conditionalFormatting>
  <conditionalFormatting sqref="AA126:AA127">
    <cfRule type="containsText" dxfId="321" priority="615" operator="containsText" text="Hold">
      <formula>NOT(ISERROR(SEARCH("Hold",AA126)))</formula>
    </cfRule>
  </conditionalFormatting>
  <conditionalFormatting sqref="AA138:AA139">
    <cfRule type="containsText" dxfId="320" priority="522" operator="containsText" text="Hold">
      <formula>NOT(ISERROR(SEARCH("Hold",AA138)))</formula>
    </cfRule>
  </conditionalFormatting>
  <conditionalFormatting sqref="AA143">
    <cfRule type="cellIs" dxfId="319" priority="145" operator="equal">
      <formula>"completedw"</formula>
    </cfRule>
    <cfRule type="cellIs" dxfId="318" priority="146" operator="equal">
      <formula>"HOLD"</formula>
    </cfRule>
    <cfRule type="cellIs" dxfId="317" priority="147" operator="equal">
      <formula>"ROW"</formula>
    </cfRule>
  </conditionalFormatting>
  <conditionalFormatting sqref="AA150:AA151">
    <cfRule type="containsText" dxfId="316" priority="1228" operator="containsText" text="Hold">
      <formula>NOT(ISERROR(SEARCH("Hold",AA150)))</formula>
    </cfRule>
  </conditionalFormatting>
  <conditionalFormatting sqref="AA165:AA166">
    <cfRule type="cellIs" dxfId="315" priority="389" operator="equal">
      <formula>"ROW"</formula>
    </cfRule>
    <cfRule type="cellIs" dxfId="314" priority="388" operator="equal">
      <formula>"HOLD"</formula>
    </cfRule>
    <cfRule type="cellIs" dxfId="313" priority="387" operator="equal">
      <formula>"completedw"</formula>
    </cfRule>
  </conditionalFormatting>
  <conditionalFormatting sqref="AA194:AA195">
    <cfRule type="containsText" dxfId="312" priority="265" operator="containsText" text="Hold">
      <formula>NOT(ISERROR(SEARCH("Hold",AA194)))</formula>
    </cfRule>
  </conditionalFormatting>
  <conditionalFormatting sqref="AA215:AA216">
    <cfRule type="containsText" dxfId="311" priority="1144" operator="containsText" text="Hold">
      <formula>NOT(ISERROR(SEARCH("Hold",AA215)))</formula>
    </cfRule>
  </conditionalFormatting>
  <conditionalFormatting sqref="AA219">
    <cfRule type="cellIs" dxfId="310" priority="219" operator="equal">
      <formula>"HOLD"</formula>
    </cfRule>
    <cfRule type="cellIs" dxfId="309" priority="220" operator="equal">
      <formula>"ROW"</formula>
    </cfRule>
    <cfRule type="cellIs" dxfId="308" priority="218" operator="equal">
      <formula>"completedw"</formula>
    </cfRule>
  </conditionalFormatting>
  <conditionalFormatting sqref="AA226:AA227">
    <cfRule type="containsText" dxfId="307" priority="1141" operator="containsText" text="Hold">
      <formula>NOT(ISERROR(SEARCH("Hold",AA226)))</formula>
    </cfRule>
  </conditionalFormatting>
  <conditionalFormatting sqref="AA237:AA238">
    <cfRule type="containsText" dxfId="306" priority="1121" operator="containsText" text="Hold">
      <formula>NOT(ISERROR(SEARCH("Hold",AA237)))</formula>
    </cfRule>
    <cfRule type="containsText" dxfId="305" priority="34" operator="containsText" text="Hold">
      <formula>NOT(ISERROR(SEARCH("Hold",AA237)))</formula>
    </cfRule>
  </conditionalFormatting>
  <conditionalFormatting sqref="AA247:AA248">
    <cfRule type="containsText" dxfId="304" priority="1118" operator="containsText" text="Hold">
      <formula>NOT(ISERROR(SEARCH("Hold",AA247)))</formula>
    </cfRule>
  </conditionalFormatting>
  <conditionalFormatting sqref="AA254:AA258">
    <cfRule type="cellIs" dxfId="303" priority="1094" operator="equal">
      <formula>"completedw"</formula>
    </cfRule>
    <cfRule type="cellIs" dxfId="302" priority="1095" operator="equal">
      <formula>"HOLD"</formula>
    </cfRule>
    <cfRule type="cellIs" dxfId="301" priority="1096" operator="equal">
      <formula>"ROW"</formula>
    </cfRule>
  </conditionalFormatting>
  <conditionalFormatting sqref="AA257:AA258">
    <cfRule type="containsText" dxfId="300" priority="1093" operator="containsText" text="Hold">
      <formula>NOT(ISERROR(SEARCH("Hold",AA257)))</formula>
    </cfRule>
    <cfRule type="cellIs" dxfId="299" priority="1098" operator="equal">
      <formula>"Completed"</formula>
    </cfRule>
  </conditionalFormatting>
  <conditionalFormatting sqref="AA257:AA259">
    <cfRule type="cellIs" dxfId="298" priority="1097" operator="equal">
      <formula>"wip"</formula>
    </cfRule>
  </conditionalFormatting>
  <conditionalFormatting sqref="AA267:AA268">
    <cfRule type="containsText" dxfId="297" priority="1075" operator="containsText" text="Hold">
      <formula>NOT(ISERROR(SEARCH("Hold",AA267)))</formula>
    </cfRule>
  </conditionalFormatting>
  <conditionalFormatting sqref="AA271">
    <cfRule type="cellIs" dxfId="296" priority="138" operator="equal">
      <formula>"completedw"</formula>
    </cfRule>
    <cfRule type="cellIs" dxfId="295" priority="140" operator="equal">
      <formula>"ROW"</formula>
    </cfRule>
    <cfRule type="cellIs" dxfId="294" priority="139" operator="equal">
      <formula>"HOLD"</formula>
    </cfRule>
  </conditionalFormatting>
  <conditionalFormatting sqref="AA278:AA279">
    <cfRule type="cellIs" dxfId="293" priority="954" operator="equal">
      <formula>"Completed"</formula>
    </cfRule>
    <cfRule type="cellIs" dxfId="292" priority="953" operator="equal">
      <formula>"wip"</formula>
    </cfRule>
    <cfRule type="containsText" dxfId="291" priority="949" operator="containsText" text="Hold">
      <formula>NOT(ISERROR(SEARCH("Hold",AA278)))</formula>
    </cfRule>
  </conditionalFormatting>
  <conditionalFormatting sqref="AA278:AA281">
    <cfRule type="cellIs" dxfId="290" priority="952" operator="equal">
      <formula>"ROW"</formula>
    </cfRule>
    <cfRule type="cellIs" dxfId="289" priority="951" operator="equal">
      <formula>"HOLD"</formula>
    </cfRule>
    <cfRule type="cellIs" dxfId="288" priority="950" operator="equal">
      <formula>"completedw"</formula>
    </cfRule>
  </conditionalFormatting>
  <conditionalFormatting sqref="AA285">
    <cfRule type="cellIs" dxfId="287" priority="347" operator="equal">
      <formula>"ROW"</formula>
    </cfRule>
    <cfRule type="cellIs" dxfId="286" priority="346" operator="equal">
      <formula>"HOLD"</formula>
    </cfRule>
    <cfRule type="cellIs" dxfId="285" priority="345" operator="equal">
      <formula>"completedw"</formula>
    </cfRule>
  </conditionalFormatting>
  <conditionalFormatting sqref="AA286:AA294">
    <cfRule type="cellIs" dxfId="284" priority="934" operator="equal">
      <formula>"ROW"</formula>
    </cfRule>
    <cfRule type="cellIs" dxfId="283" priority="932" operator="equal">
      <formula>"completedw"</formula>
    </cfRule>
    <cfRule type="cellIs" dxfId="282" priority="933" operator="equal">
      <formula>"HOLD"</formula>
    </cfRule>
  </conditionalFormatting>
  <conditionalFormatting sqref="AA289:AA290">
    <cfRule type="containsText" dxfId="281" priority="931" operator="containsText" text="Hold">
      <formula>NOT(ISERROR(SEARCH("Hold",AA289)))</formula>
    </cfRule>
  </conditionalFormatting>
  <conditionalFormatting sqref="AA300:AA301">
    <cfRule type="cellIs" dxfId="280" priority="696" operator="equal">
      <formula>"completedw"</formula>
    </cfRule>
    <cfRule type="cellIs" dxfId="279" priority="700" operator="equal">
      <formula>"Completed"</formula>
    </cfRule>
    <cfRule type="cellIs" dxfId="278" priority="699" operator="equal">
      <formula>"wip"</formula>
    </cfRule>
    <cfRule type="cellIs" dxfId="277" priority="698" operator="equal">
      <formula>"ROW"</formula>
    </cfRule>
    <cfRule type="cellIs" dxfId="276" priority="697" operator="equal">
      <formula>"HOLD"</formula>
    </cfRule>
    <cfRule type="containsText" dxfId="275" priority="695" operator="containsText" text="Hold">
      <formula>NOT(ISERROR(SEARCH("Hold",AA300)))</formula>
    </cfRule>
  </conditionalFormatting>
  <conditionalFormatting sqref="AA308:AA312">
    <cfRule type="cellIs" dxfId="274" priority="642" operator="equal">
      <formula>"completedw"</formula>
    </cfRule>
    <cfRule type="cellIs" dxfId="273" priority="643" operator="equal">
      <formula>"HOLD"</formula>
    </cfRule>
    <cfRule type="cellIs" dxfId="272" priority="644" operator="equal">
      <formula>"ROW"</formula>
    </cfRule>
  </conditionalFormatting>
  <conditionalFormatting sqref="AA311:AA312">
    <cfRule type="cellIs" dxfId="271" priority="646" operator="equal">
      <formula>"Completed"</formula>
    </cfRule>
    <cfRule type="containsText" dxfId="270" priority="641" operator="containsText" text="Hold">
      <formula>NOT(ISERROR(SEARCH("Hold",AA311)))</formula>
    </cfRule>
    <cfRule type="cellIs" dxfId="269" priority="645" operator="equal">
      <formula>"wip"</formula>
    </cfRule>
  </conditionalFormatting>
  <conditionalFormatting sqref="AA79:AB80">
    <cfRule type="cellIs" dxfId="268" priority="1191" operator="equal">
      <formula>"Completed"</formula>
    </cfRule>
    <cfRule type="cellIs" dxfId="267" priority="1190" operator="equal">
      <formula>"wip"</formula>
    </cfRule>
  </conditionalFormatting>
  <conditionalFormatting sqref="AA94:AE95">
    <cfRule type="cellIs" dxfId="266" priority="419" operator="equal">
      <formula>"ROW"</formula>
    </cfRule>
    <cfRule type="cellIs" dxfId="265" priority="418" operator="equal">
      <formula>"HOLD"</formula>
    </cfRule>
    <cfRule type="cellIs" dxfId="264" priority="417" operator="equal">
      <formula>"completedw"</formula>
    </cfRule>
  </conditionalFormatting>
  <conditionalFormatting sqref="AA106:AE107">
    <cfRule type="cellIs" dxfId="263" priority="306" operator="equal">
      <formula>"completedw"</formula>
    </cfRule>
    <cfRule type="cellIs" dxfId="262" priority="308" operator="equal">
      <formula>"ROW"</formula>
    </cfRule>
    <cfRule type="cellIs" dxfId="261" priority="307" operator="equal">
      <formula>"HOLD"</formula>
    </cfRule>
  </conditionalFormatting>
  <conditionalFormatting sqref="AA176:AE177">
    <cfRule type="cellIs" dxfId="260" priority="382" operator="equal">
      <formula>"HOLD"</formula>
    </cfRule>
    <cfRule type="cellIs" dxfId="259" priority="381" operator="equal">
      <formula>"completedw"</formula>
    </cfRule>
    <cfRule type="cellIs" dxfId="258" priority="383" operator="equal">
      <formula>"ROW"</formula>
    </cfRule>
  </conditionalFormatting>
  <conditionalFormatting sqref="AA282:AE283">
    <cfRule type="cellIs" dxfId="257" priority="132" operator="equal">
      <formula>"completedw"</formula>
    </cfRule>
    <cfRule type="cellIs" dxfId="256" priority="133" operator="equal">
      <formula>"HOLD"</formula>
    </cfRule>
    <cfRule type="cellIs" dxfId="255" priority="134" operator="equal">
      <formula>"ROW"</formula>
    </cfRule>
  </conditionalFormatting>
  <conditionalFormatting sqref="AA187:AJ187">
    <cfRule type="cellIs" dxfId="254" priority="197" operator="equal">
      <formula>"completedw"</formula>
    </cfRule>
    <cfRule type="cellIs" dxfId="253" priority="198" operator="equal">
      <formula>"HOLD"</formula>
    </cfRule>
    <cfRule type="cellIs" dxfId="252" priority="199" operator="equal">
      <formula>"ROW"</formula>
    </cfRule>
  </conditionalFormatting>
  <conditionalFormatting sqref="AB172">
    <cfRule type="cellIs" dxfId="251" priority="1591" operator="equal">
      <formula>"Completed"</formula>
    </cfRule>
    <cfRule type="cellIs" dxfId="250" priority="1590" operator="equal">
      <formula>"wip"</formula>
    </cfRule>
  </conditionalFormatting>
  <conditionalFormatting sqref="AB183">
    <cfRule type="cellIs" dxfId="249" priority="1563" operator="equal">
      <formula>"Completed"</formula>
    </cfRule>
    <cfRule type="cellIs" dxfId="248" priority="1562" operator="equal">
      <formula>"wip"</formula>
    </cfRule>
  </conditionalFormatting>
  <conditionalFormatting sqref="AB194">
    <cfRule type="cellIs" dxfId="247" priority="1533" operator="equal">
      <formula>"Completed"</formula>
    </cfRule>
    <cfRule type="cellIs" dxfId="246" priority="1532" operator="equal">
      <formula>"wip"</formula>
    </cfRule>
  </conditionalFormatting>
  <conditionalFormatting sqref="AB204">
    <cfRule type="cellIs" dxfId="245" priority="1505" operator="equal">
      <formula>"Completed"</formula>
    </cfRule>
    <cfRule type="cellIs" dxfId="244" priority="1504" operator="equal">
      <formula>"wip"</formula>
    </cfRule>
  </conditionalFormatting>
  <conditionalFormatting sqref="AB215">
    <cfRule type="cellIs" dxfId="243" priority="1476" operator="equal">
      <formula>"wip"</formula>
    </cfRule>
    <cfRule type="cellIs" dxfId="242" priority="1477" operator="equal">
      <formula>"Completed"</formula>
    </cfRule>
  </conditionalFormatting>
  <conditionalFormatting sqref="AB226">
    <cfRule type="cellIs" dxfId="241" priority="1448" operator="equal">
      <formula>"wip"</formula>
    </cfRule>
    <cfRule type="cellIs" dxfId="240" priority="1449" operator="equal">
      <formula>"Completed"</formula>
    </cfRule>
  </conditionalFormatting>
  <conditionalFormatting sqref="AB237">
    <cfRule type="cellIs" dxfId="239" priority="1420" operator="equal">
      <formula>"wip"</formula>
    </cfRule>
    <cfRule type="cellIs" dxfId="238" priority="1421" operator="equal">
      <formula>"Completed"</formula>
    </cfRule>
  </conditionalFormatting>
  <conditionalFormatting sqref="AB247">
    <cfRule type="cellIs" dxfId="237" priority="1367" operator="equal">
      <formula>"Completed"</formula>
    </cfRule>
    <cfRule type="cellIs" dxfId="236" priority="1366" operator="equal">
      <formula>"wip"</formula>
    </cfRule>
  </conditionalFormatting>
  <conditionalFormatting sqref="AB257">
    <cfRule type="cellIs" dxfId="235" priority="1339" operator="equal">
      <formula>"Completed"</formula>
    </cfRule>
    <cfRule type="cellIs" dxfId="234" priority="1338" operator="equal">
      <formula>"wip"</formula>
    </cfRule>
  </conditionalFormatting>
  <conditionalFormatting sqref="AB264:AB272">
    <cfRule type="cellIs" dxfId="233" priority="1336" operator="equal">
      <formula>"HOLD"</formula>
    </cfRule>
    <cfRule type="cellIs" dxfId="232" priority="1335" operator="equal">
      <formula>"completedw"</formula>
    </cfRule>
    <cfRule type="cellIs" dxfId="231" priority="1337" operator="equal">
      <formula>"ROW"</formula>
    </cfRule>
  </conditionalFormatting>
  <conditionalFormatting sqref="AB267">
    <cfRule type="cellIs" dxfId="230" priority="1333" operator="equal">
      <formula>"wip"</formula>
    </cfRule>
    <cfRule type="cellIs" dxfId="229" priority="1334" operator="equal">
      <formula>"Completed"</formula>
    </cfRule>
  </conditionalFormatting>
  <conditionalFormatting sqref="AB278">
    <cfRule type="cellIs" dxfId="228" priority="1326" operator="equal">
      <formula>"wip"</formula>
    </cfRule>
    <cfRule type="cellIs" dxfId="227" priority="1327" operator="equal">
      <formula>"Completed"</formula>
    </cfRule>
  </conditionalFormatting>
  <conditionalFormatting sqref="AB289">
    <cfRule type="cellIs" dxfId="226" priority="1319" operator="equal">
      <formula>"wip"</formula>
    </cfRule>
    <cfRule type="cellIs" dxfId="225" priority="1320" operator="equal">
      <formula>"Completed"</formula>
    </cfRule>
  </conditionalFormatting>
  <conditionalFormatting sqref="AB297:AB305">
    <cfRule type="cellIs" dxfId="224" priority="758" operator="equal">
      <formula>"HOLD"</formula>
    </cfRule>
    <cfRule type="cellIs" dxfId="223" priority="757" operator="equal">
      <formula>"completedw"</formula>
    </cfRule>
    <cfRule type="cellIs" dxfId="222" priority="759" operator="equal">
      <formula>"ROW"</formula>
    </cfRule>
  </conditionalFormatting>
  <conditionalFormatting sqref="AB300">
    <cfRule type="cellIs" dxfId="221" priority="756" operator="equal">
      <formula>"Completed"</formula>
    </cfRule>
    <cfRule type="cellIs" dxfId="220" priority="755" operator="equal">
      <formula>"wip"</formula>
    </cfRule>
  </conditionalFormatting>
  <conditionalFormatting sqref="AB308:AB313">
    <cfRule type="cellIs" dxfId="219" priority="667" operator="equal">
      <formula>"completedw"</formula>
    </cfRule>
    <cfRule type="cellIs" dxfId="218" priority="669" operator="equal">
      <formula>"ROW"</formula>
    </cfRule>
    <cfRule type="cellIs" dxfId="217" priority="668" operator="equal">
      <formula>"HOLD"</formula>
    </cfRule>
  </conditionalFormatting>
  <conditionalFormatting sqref="AB311">
    <cfRule type="cellIs" dxfId="216" priority="665" operator="equal">
      <formula>"wip"</formula>
    </cfRule>
    <cfRule type="cellIs" dxfId="215" priority="666" operator="equal">
      <formula>"Completed"</formula>
    </cfRule>
  </conditionalFormatting>
  <conditionalFormatting sqref="AB79:AE81">
    <cfRule type="cellIs" dxfId="214" priority="1182" operator="equal">
      <formula>"HOLD"</formula>
    </cfRule>
    <cfRule type="cellIs" dxfId="213" priority="1181" operator="equal">
      <formula>"completedw"</formula>
    </cfRule>
    <cfRule type="cellIs" dxfId="212" priority="1183" operator="equal">
      <formula>"ROW"</formula>
    </cfRule>
  </conditionalFormatting>
  <conditionalFormatting sqref="AB142:AE143">
    <cfRule type="cellIs" dxfId="211" priority="397" operator="equal">
      <formula>"HOLD"</formula>
    </cfRule>
    <cfRule type="cellIs" dxfId="210" priority="396" operator="equal">
      <formula>"completedw"</formula>
    </cfRule>
    <cfRule type="cellIs" dxfId="209" priority="398" operator="equal">
      <formula>"ROW"</formula>
    </cfRule>
  </conditionalFormatting>
  <conditionalFormatting sqref="AB254:AE259">
    <cfRule type="cellIs" dxfId="208" priority="1090" operator="equal">
      <formula>"ROW"</formula>
    </cfRule>
    <cfRule type="cellIs" dxfId="207" priority="1089" operator="equal">
      <formula>"HOLD"</formula>
    </cfRule>
    <cfRule type="cellIs" dxfId="206" priority="1088" operator="equal">
      <formula>"completedw"</formula>
    </cfRule>
  </conditionalFormatting>
  <conditionalFormatting sqref="AB274:AE281">
    <cfRule type="cellIs" dxfId="205" priority="944" operator="equal">
      <formula>"completedw"</formula>
    </cfRule>
    <cfRule type="cellIs" dxfId="204" priority="946" operator="equal">
      <formula>"ROW"</formula>
    </cfRule>
    <cfRule type="cellIs" dxfId="203" priority="945" operator="equal">
      <formula>"HOLD"</formula>
    </cfRule>
  </conditionalFormatting>
  <conditionalFormatting sqref="AB285:AE294">
    <cfRule type="cellIs" dxfId="202" priority="940" operator="equal">
      <formula>"ROW"</formula>
    </cfRule>
    <cfRule type="cellIs" dxfId="201" priority="939" operator="equal">
      <formula>"HOLD"</formula>
    </cfRule>
    <cfRule type="cellIs" dxfId="200" priority="938" operator="equal">
      <formula>"completedw"</formula>
    </cfRule>
  </conditionalFormatting>
  <conditionalFormatting sqref="AB102:AJ103">
    <cfRule type="cellIs" dxfId="199" priority="862" operator="equal">
      <formula>"HOLD"</formula>
    </cfRule>
    <cfRule type="cellIs" dxfId="198" priority="861" operator="equal">
      <formula>"completedw"</formula>
    </cfRule>
    <cfRule type="cellIs" dxfId="197" priority="863" operator="equal">
      <formula>"ROW"</formula>
    </cfRule>
  </conditionalFormatting>
  <conditionalFormatting sqref="AC29:AC30">
    <cfRule type="cellIs" dxfId="196" priority="501" operator="equal">
      <formula>"completedw"</formula>
    </cfRule>
    <cfRule type="cellIs" dxfId="195" priority="503" operator="equal">
      <formula>"ROW"</formula>
    </cfRule>
    <cfRule type="cellIs" dxfId="194" priority="502" operator="equal">
      <formula>"HOLD"</formula>
    </cfRule>
  </conditionalFormatting>
  <conditionalFormatting sqref="AC14:AD14 Y15 AA15 AC15 U16:AD16">
    <cfRule type="cellIs" dxfId="193" priority="36" operator="equal">
      <formula>"wip"</formula>
    </cfRule>
  </conditionalFormatting>
  <conditionalFormatting sqref="AC14:AD14 Y15 AA15 AC15">
    <cfRule type="cellIs" dxfId="192" priority="37" operator="equal">
      <formula>"Completed"</formula>
    </cfRule>
  </conditionalFormatting>
  <conditionalFormatting sqref="AC49:AE49">
    <cfRule type="cellIs" dxfId="191" priority="1265" operator="equal">
      <formula>"Completed"</formula>
    </cfRule>
    <cfRule type="cellIs" dxfId="190" priority="1266" operator="equal">
      <formula>"wip"</formula>
    </cfRule>
  </conditionalFormatting>
  <conditionalFormatting sqref="AC59:AE59">
    <cfRule type="cellIs" dxfId="189" priority="1267" operator="equal">
      <formula>"Completed"</formula>
    </cfRule>
    <cfRule type="cellIs" dxfId="188" priority="1268" operator="equal">
      <formula>"wip"</formula>
    </cfRule>
  </conditionalFormatting>
  <conditionalFormatting sqref="AC61:AE62">
    <cfRule type="cellIs" dxfId="187" priority="459" operator="equal">
      <formula>"completedw"</formula>
    </cfRule>
    <cfRule type="cellIs" dxfId="186" priority="460" operator="equal">
      <formula>"HOLD"</formula>
    </cfRule>
    <cfRule type="cellIs" dxfId="185" priority="461" operator="equal">
      <formula>"ROW"</formula>
    </cfRule>
  </conditionalFormatting>
  <conditionalFormatting sqref="AC68:AE69">
    <cfRule type="containsText" dxfId="184" priority="807" operator="containsText" text="Hold">
      <formula>NOT(ISERROR(SEARCH("Hold",AC68)))</formula>
    </cfRule>
  </conditionalFormatting>
  <conditionalFormatting sqref="AC68:AE70">
    <cfRule type="cellIs" dxfId="183" priority="811" operator="equal">
      <formula>"wip"</formula>
    </cfRule>
  </conditionalFormatting>
  <conditionalFormatting sqref="AC70:AE70">
    <cfRule type="cellIs" dxfId="182" priority="1269" operator="equal">
      <formula>"Completed"</formula>
    </cfRule>
  </conditionalFormatting>
  <conditionalFormatting sqref="AC72:AE73">
    <cfRule type="cellIs" dxfId="181" priority="458" operator="equal">
      <formula>"ROW"</formula>
    </cfRule>
    <cfRule type="cellIs" dxfId="180" priority="457" operator="equal">
      <formula>"HOLD"</formula>
    </cfRule>
    <cfRule type="cellIs" dxfId="179" priority="456" operator="equal">
      <formula>"completedw"</formula>
    </cfRule>
  </conditionalFormatting>
  <conditionalFormatting sqref="AC79:AE80">
    <cfRule type="containsText" dxfId="178" priority="1180" operator="containsText" text="Hold">
      <formula>NOT(ISERROR(SEARCH("Hold",AC79)))</formula>
    </cfRule>
    <cfRule type="cellIs" dxfId="177" priority="1185" operator="equal">
      <formula>"Completed"</formula>
    </cfRule>
  </conditionalFormatting>
  <conditionalFormatting sqref="AC79:AE81">
    <cfRule type="cellIs" dxfId="176" priority="1184" operator="equal">
      <formula>"wip"</formula>
    </cfRule>
  </conditionalFormatting>
  <conditionalFormatting sqref="AC81:AE81">
    <cfRule type="cellIs" dxfId="175" priority="1270" operator="equal">
      <formula>"Completed"</formula>
    </cfRule>
  </conditionalFormatting>
  <conditionalFormatting sqref="AC92:AE92">
    <cfRule type="cellIs" dxfId="174" priority="1276" operator="equal">
      <formula>"Completed"</formula>
    </cfRule>
    <cfRule type="cellIs" dxfId="173" priority="1277" operator="equal">
      <formula>"wip"</formula>
    </cfRule>
  </conditionalFormatting>
  <conditionalFormatting sqref="AC104:AE104">
    <cfRule type="cellIs" dxfId="172" priority="1279" operator="equal">
      <formula>"wip"</formula>
    </cfRule>
    <cfRule type="cellIs" dxfId="171" priority="1278" operator="equal">
      <formula>"Completed"</formula>
    </cfRule>
  </conditionalFormatting>
  <conditionalFormatting sqref="AC114:AE115">
    <cfRule type="containsText" dxfId="170" priority="1247" operator="containsText" text="Hold">
      <formula>NOT(ISERROR(SEARCH("Hold",AC114)))</formula>
    </cfRule>
  </conditionalFormatting>
  <conditionalFormatting sqref="AC116:AE116">
    <cfRule type="cellIs" dxfId="169" priority="1280" operator="equal">
      <formula>"Completed"</formula>
    </cfRule>
    <cfRule type="cellIs" dxfId="168" priority="1281" operator="equal">
      <formula>"wip"</formula>
    </cfRule>
  </conditionalFormatting>
  <conditionalFormatting sqref="AC118:AE119">
    <cfRule type="cellIs" dxfId="167" priority="348" operator="equal">
      <formula>"completedw"</formula>
    </cfRule>
    <cfRule type="cellIs" dxfId="166" priority="349" operator="equal">
      <formula>"HOLD"</formula>
    </cfRule>
    <cfRule type="cellIs" dxfId="165" priority="350" operator="equal">
      <formula>"ROW"</formula>
    </cfRule>
  </conditionalFormatting>
  <conditionalFormatting sqref="AC121:AE123">
    <cfRule type="cellIs" dxfId="164" priority="1316" operator="equal">
      <formula>"completedw"</formula>
    </cfRule>
    <cfRule type="cellIs" dxfId="163" priority="1317" operator="equal">
      <formula>"HOLD"</formula>
    </cfRule>
    <cfRule type="cellIs" dxfId="162" priority="1318" operator="equal">
      <formula>"ROW"</formula>
    </cfRule>
  </conditionalFormatting>
  <conditionalFormatting sqref="AC126:AE127">
    <cfRule type="containsText" dxfId="161" priority="616" operator="containsText" text="Hold">
      <formula>NOT(ISERROR(SEARCH("Hold",AC126)))</formula>
    </cfRule>
  </conditionalFormatting>
  <conditionalFormatting sqref="AC128:AE128">
    <cfRule type="cellIs" dxfId="160" priority="614" operator="equal">
      <formula>"wip"</formula>
    </cfRule>
    <cfRule type="cellIs" dxfId="159" priority="613" operator="equal">
      <formula>"Completed"</formula>
    </cfRule>
  </conditionalFormatting>
  <conditionalFormatting sqref="AC140:AE140">
    <cfRule type="cellIs" dxfId="158" priority="1282" operator="equal">
      <formula>"Completed"</formula>
    </cfRule>
    <cfRule type="cellIs" dxfId="157" priority="1283" operator="equal">
      <formula>"wip"</formula>
    </cfRule>
  </conditionalFormatting>
  <conditionalFormatting sqref="AC150:AE151">
    <cfRule type="containsText" dxfId="156" priority="1250" operator="containsText" text="Hold">
      <formula>NOT(ISERROR(SEARCH("Hold",AC150)))</formula>
    </cfRule>
  </conditionalFormatting>
  <conditionalFormatting sqref="AC152:AE152">
    <cfRule type="cellIs" dxfId="155" priority="264" operator="equal">
      <formula>"wip"</formula>
    </cfRule>
    <cfRule type="cellIs" dxfId="154" priority="263" operator="equal">
      <formula>"Completed"</formula>
    </cfRule>
  </conditionalFormatting>
  <conditionalFormatting sqref="AC163:AE163">
    <cfRule type="cellIs" dxfId="153" priority="1284" operator="equal">
      <formula>"Completed"</formula>
    </cfRule>
    <cfRule type="cellIs" dxfId="152" priority="1285" operator="equal">
      <formula>"wip"</formula>
    </cfRule>
  </conditionalFormatting>
  <conditionalFormatting sqref="AC165:AE166">
    <cfRule type="cellIs" dxfId="151" priority="386" operator="equal">
      <formula>"ROW"</formula>
    </cfRule>
    <cfRule type="cellIs" dxfId="150" priority="384" operator="equal">
      <formula>"completedw"</formula>
    </cfRule>
    <cfRule type="cellIs" dxfId="149" priority="385" operator="equal">
      <formula>"HOLD"</formula>
    </cfRule>
  </conditionalFormatting>
  <conditionalFormatting sqref="AC172:AE173">
    <cfRule type="containsText" dxfId="148" priority="1159" operator="containsText" text="Hold">
      <formula>NOT(ISERROR(SEARCH("Hold",AC172)))</formula>
    </cfRule>
  </conditionalFormatting>
  <conditionalFormatting sqref="AC174:AE174">
    <cfRule type="cellIs" dxfId="147" priority="1286" operator="equal">
      <formula>"Completed"</formula>
    </cfRule>
    <cfRule type="cellIs" dxfId="146" priority="1287" operator="equal">
      <formula>"wip"</formula>
    </cfRule>
  </conditionalFormatting>
  <conditionalFormatting sqref="AC183:AE184">
    <cfRule type="containsText" dxfId="145" priority="803" operator="containsText" text="Hold">
      <formula>NOT(ISERROR(SEARCH("Hold",AC183)))</formula>
    </cfRule>
  </conditionalFormatting>
  <conditionalFormatting sqref="AC194:AE195">
    <cfRule type="containsText" dxfId="144" priority="178" operator="containsText" text="Hold">
      <formula>NOT(ISERROR(SEARCH("Hold",AC194)))</formula>
    </cfRule>
  </conditionalFormatting>
  <conditionalFormatting sqref="AC196:AE196">
    <cfRule type="cellIs" dxfId="143" priority="1295" operator="equal">
      <formula>"wip"</formula>
    </cfRule>
    <cfRule type="cellIs" dxfId="142" priority="1294" operator="equal">
      <formula>"Completed"</formula>
    </cfRule>
  </conditionalFormatting>
  <conditionalFormatting sqref="AC206:AE206">
    <cfRule type="cellIs" dxfId="141" priority="1296" operator="equal">
      <formula>"Completed"</formula>
    </cfRule>
    <cfRule type="cellIs" dxfId="140" priority="1297" operator="equal">
      <formula>"wip"</formula>
    </cfRule>
  </conditionalFormatting>
  <conditionalFormatting sqref="AC215:AE216">
    <cfRule type="containsText" dxfId="139" priority="1143" operator="containsText" text="Hold">
      <formula>NOT(ISERROR(SEARCH("Hold",AC215)))</formula>
    </cfRule>
  </conditionalFormatting>
  <conditionalFormatting sqref="AC217:AE217">
    <cfRule type="cellIs" dxfId="138" priority="1298" operator="equal">
      <formula>"Completed"</formula>
    </cfRule>
    <cfRule type="cellIs" dxfId="137" priority="1299" operator="equal">
      <formula>"wip"</formula>
    </cfRule>
  </conditionalFormatting>
  <conditionalFormatting sqref="AC219:AE219">
    <cfRule type="cellIs" dxfId="136" priority="189" operator="equal">
      <formula>"HOLD"</formula>
    </cfRule>
    <cfRule type="cellIs" dxfId="135" priority="190" operator="equal">
      <formula>"ROW"</formula>
    </cfRule>
    <cfRule type="cellIs" dxfId="134" priority="188" operator="equal">
      <formula>"completedw"</formula>
    </cfRule>
  </conditionalFormatting>
  <conditionalFormatting sqref="AC226:AE227">
    <cfRule type="containsText" dxfId="133" priority="1142" operator="containsText" text="Hold">
      <formula>NOT(ISERROR(SEARCH("Hold",AC226)))</formula>
    </cfRule>
  </conditionalFormatting>
  <conditionalFormatting sqref="AC228:AE228">
    <cfRule type="cellIs" dxfId="132" priority="1301" operator="equal">
      <formula>"wip"</formula>
    </cfRule>
    <cfRule type="cellIs" dxfId="131" priority="1300" operator="equal">
      <formula>"Completed"</formula>
    </cfRule>
  </conditionalFormatting>
  <conditionalFormatting sqref="AC237:AE238">
    <cfRule type="containsText" dxfId="130" priority="1120" operator="containsText" text="Hold">
      <formula>NOT(ISERROR(SEARCH("Hold",AC237)))</formula>
    </cfRule>
  </conditionalFormatting>
  <conditionalFormatting sqref="AC239:AE239">
    <cfRule type="cellIs" dxfId="129" priority="1303" operator="equal">
      <formula>"wip"</formula>
    </cfRule>
    <cfRule type="cellIs" dxfId="128" priority="1302" operator="equal">
      <formula>"Completed"</formula>
    </cfRule>
  </conditionalFormatting>
  <conditionalFormatting sqref="AC247:AE248">
    <cfRule type="containsText" dxfId="127" priority="1119" operator="containsText" text="Hold">
      <formula>NOT(ISERROR(SEARCH("Hold",AC247)))</formula>
    </cfRule>
  </conditionalFormatting>
  <conditionalFormatting sqref="AC249:AE249">
    <cfRule type="cellIs" dxfId="126" priority="1304" operator="equal">
      <formula>"Completed"</formula>
    </cfRule>
    <cfRule type="cellIs" dxfId="125" priority="1305" operator="equal">
      <formula>"wip"</formula>
    </cfRule>
  </conditionalFormatting>
  <conditionalFormatting sqref="AC257:AE258">
    <cfRule type="containsText" dxfId="124" priority="1087" operator="containsText" text="Hold">
      <formula>NOT(ISERROR(SEARCH("Hold",AC257)))</formula>
    </cfRule>
    <cfRule type="cellIs" dxfId="123" priority="1092" operator="equal">
      <formula>"Completed"</formula>
    </cfRule>
  </conditionalFormatting>
  <conditionalFormatting sqref="AC257:AE259">
    <cfRule type="cellIs" dxfId="122" priority="1091" operator="equal">
      <formula>"wip"</formula>
    </cfRule>
  </conditionalFormatting>
  <conditionalFormatting sqref="AC259:AE259">
    <cfRule type="cellIs" dxfId="121" priority="1306" operator="equal">
      <formula>"Completed"</formula>
    </cfRule>
  </conditionalFormatting>
  <conditionalFormatting sqref="AC267:AE268">
    <cfRule type="containsText" dxfId="120" priority="1081" operator="containsText" text="Hold">
      <formula>NOT(ISERROR(SEARCH("Hold",AC267)))</formula>
    </cfRule>
    <cfRule type="cellIs" dxfId="119" priority="1086" operator="equal">
      <formula>"Completed"</formula>
    </cfRule>
  </conditionalFormatting>
  <conditionalFormatting sqref="AC267:AE269">
    <cfRule type="cellIs" dxfId="118" priority="1085" operator="equal">
      <formula>"wip"</formula>
    </cfRule>
  </conditionalFormatting>
  <conditionalFormatting sqref="AC269:AE269">
    <cfRule type="cellIs" dxfId="117" priority="1392" operator="equal">
      <formula>"Completed"</formula>
    </cfRule>
  </conditionalFormatting>
  <conditionalFormatting sqref="AC271:AE272">
    <cfRule type="cellIs" dxfId="116" priority="136" operator="equal">
      <formula>"HOLD"</formula>
    </cfRule>
    <cfRule type="cellIs" dxfId="115" priority="135" operator="equal">
      <formula>"completedw"</formula>
    </cfRule>
    <cfRule type="cellIs" dxfId="114" priority="137" operator="equal">
      <formula>"ROW"</formula>
    </cfRule>
  </conditionalFormatting>
  <conditionalFormatting sqref="AC278:AE279">
    <cfRule type="containsText" dxfId="113" priority="943" operator="containsText" text="Hold">
      <formula>NOT(ISERROR(SEARCH("Hold",AC278)))</formula>
    </cfRule>
    <cfRule type="cellIs" dxfId="112" priority="948" operator="equal">
      <formula>"Completed"</formula>
    </cfRule>
  </conditionalFormatting>
  <conditionalFormatting sqref="AC278:AE280">
    <cfRule type="cellIs" dxfId="111" priority="947" operator="equal">
      <formula>"wip"</formula>
    </cfRule>
  </conditionalFormatting>
  <conditionalFormatting sqref="AC280:AE280">
    <cfRule type="cellIs" dxfId="110" priority="1312" operator="equal">
      <formula>"Completed"</formula>
    </cfRule>
  </conditionalFormatting>
  <conditionalFormatting sqref="AC289:AE290">
    <cfRule type="cellIs" dxfId="109" priority="942" operator="equal">
      <formula>"Completed"</formula>
    </cfRule>
    <cfRule type="containsText" dxfId="108" priority="937" operator="containsText" text="Hold">
      <formula>NOT(ISERROR(SEARCH("Hold",AC289)))</formula>
    </cfRule>
  </conditionalFormatting>
  <conditionalFormatting sqref="AC289:AE291">
    <cfRule type="cellIs" dxfId="107" priority="941" operator="equal">
      <formula>"wip"</formula>
    </cfRule>
  </conditionalFormatting>
  <conditionalFormatting sqref="AC291:AE291">
    <cfRule type="cellIs" dxfId="106" priority="1311" operator="equal">
      <formula>"Completed"</formula>
    </cfRule>
  </conditionalFormatting>
  <conditionalFormatting sqref="AC300:AE301">
    <cfRule type="containsText" dxfId="105" priority="689" operator="containsText" text="Hold">
      <formula>NOT(ISERROR(SEARCH("Hold",AC300)))</formula>
    </cfRule>
    <cfRule type="cellIs" dxfId="104" priority="694" operator="equal">
      <formula>"Completed"</formula>
    </cfRule>
    <cfRule type="cellIs" dxfId="103" priority="693" operator="equal">
      <formula>"wip"</formula>
    </cfRule>
    <cfRule type="cellIs" dxfId="102" priority="691" operator="equal">
      <formula>"HOLD"</formula>
    </cfRule>
    <cfRule type="cellIs" dxfId="101" priority="690" operator="equal">
      <formula>"completedw"</formula>
    </cfRule>
    <cfRule type="cellIs" dxfId="100" priority="692" operator="equal">
      <formula>"ROW"</formula>
    </cfRule>
  </conditionalFormatting>
  <conditionalFormatting sqref="AC302:AE302">
    <cfRule type="cellIs" dxfId="99" priority="687" operator="equal">
      <formula>"Completed"</formula>
    </cfRule>
    <cfRule type="cellIs" dxfId="98" priority="688" operator="equal">
      <formula>"wip"</formula>
    </cfRule>
  </conditionalFormatting>
  <conditionalFormatting sqref="AC302:AE305">
    <cfRule type="cellIs" dxfId="97" priority="686" operator="equal">
      <formula>"ROW"</formula>
    </cfRule>
    <cfRule type="cellIs" dxfId="96" priority="685" operator="equal">
      <formula>"HOLD"</formula>
    </cfRule>
    <cfRule type="cellIs" dxfId="95" priority="684" operator="equal">
      <formula>"completedw"</formula>
    </cfRule>
  </conditionalFormatting>
  <conditionalFormatting sqref="AC308:AE312">
    <cfRule type="cellIs" dxfId="94" priority="638" operator="equal">
      <formula>"ROW"</formula>
    </cfRule>
    <cfRule type="cellIs" dxfId="93" priority="637" operator="equal">
      <formula>"HOLD"</formula>
    </cfRule>
    <cfRule type="cellIs" dxfId="92" priority="636" operator="equal">
      <formula>"completedw"</formula>
    </cfRule>
  </conditionalFormatting>
  <conditionalFormatting sqref="AC311:AE312">
    <cfRule type="cellIs" dxfId="91" priority="640" operator="equal">
      <formula>"Completed"</formula>
    </cfRule>
    <cfRule type="cellIs" dxfId="90" priority="639" operator="equal">
      <formula>"wip"</formula>
    </cfRule>
    <cfRule type="containsText" dxfId="89" priority="635" operator="containsText" text="Hold">
      <formula>NOT(ISERROR(SEARCH("Hold",AC311)))</formula>
    </cfRule>
  </conditionalFormatting>
  <conditionalFormatting sqref="AC313:AE313">
    <cfRule type="cellIs" dxfId="88" priority="631" operator="equal">
      <formula>"HOLD"</formula>
    </cfRule>
    <cfRule type="cellIs" dxfId="87" priority="632" operator="equal">
      <formula>"ROW"</formula>
    </cfRule>
    <cfRule type="cellIs" dxfId="86" priority="633" operator="equal">
      <formula>"Completed"</formula>
    </cfRule>
    <cfRule type="cellIs" dxfId="85" priority="634" operator="equal">
      <formula>"wip"</formula>
    </cfRule>
    <cfRule type="cellIs" dxfId="84" priority="630" operator="equal">
      <formula>"completedw"</formula>
    </cfRule>
  </conditionalFormatting>
  <conditionalFormatting sqref="AC185:AG185">
    <cfRule type="cellIs" dxfId="83" priority="1289" operator="equal">
      <formula>"wip"</formula>
    </cfRule>
    <cfRule type="cellIs" dxfId="82" priority="1288" operator="equal">
      <formula>"Completed"</formula>
    </cfRule>
  </conditionalFormatting>
  <conditionalFormatting sqref="AC267:XFD270">
    <cfRule type="cellIs" dxfId="81" priority="1082" operator="equal">
      <formula>"completedw"</formula>
    </cfRule>
    <cfRule type="cellIs" dxfId="80" priority="1083" operator="equal">
      <formula>"HOLD"</formula>
    </cfRule>
    <cfRule type="cellIs" dxfId="79" priority="1084" operator="equal">
      <formula>"ROW"</formula>
    </cfRule>
  </conditionalFormatting>
  <conditionalFormatting sqref="AD14">
    <cfRule type="containsText" dxfId="78" priority="35" operator="containsText" text="Hold">
      <formula>NOT(ISERROR(SEARCH("Hold",AD14)))</formula>
    </cfRule>
  </conditionalFormatting>
  <conditionalFormatting sqref="AE38">
    <cfRule type="cellIs" dxfId="77" priority="1261" operator="equal">
      <formula>"Completed"</formula>
    </cfRule>
    <cfRule type="cellIs" dxfId="76" priority="1262" operator="equal">
      <formula>"wip"</formula>
    </cfRule>
  </conditionalFormatting>
  <conditionalFormatting sqref="AF183">
    <cfRule type="cellIs" dxfId="75" priority="1561" operator="equal">
      <formula>"Completed"</formula>
    </cfRule>
    <cfRule type="cellIs" dxfId="74" priority="1560" operator="equal">
      <formula>"wip"</formula>
    </cfRule>
  </conditionalFormatting>
  <conditionalFormatting sqref="AF306:AG306">
    <cfRule type="cellIs" dxfId="73" priority="671" operator="equal">
      <formula>"HOLD"</formula>
    </cfRule>
    <cfRule type="cellIs" dxfId="72" priority="672" operator="equal">
      <formula>"ROW"</formula>
    </cfRule>
    <cfRule type="cellIs" dxfId="71" priority="670" operator="equal">
      <formula>"completedw"</formula>
    </cfRule>
  </conditionalFormatting>
  <conditionalFormatting sqref="AF253:AJ263">
    <cfRule type="cellIs" dxfId="70" priority="822" operator="equal">
      <formula>"completedw"</formula>
    </cfRule>
    <cfRule type="cellIs" dxfId="69" priority="823" operator="equal">
      <formula>"HOLD"</formula>
    </cfRule>
    <cfRule type="cellIs" dxfId="68" priority="824" operator="equal">
      <formula>"ROW"</formula>
    </cfRule>
  </conditionalFormatting>
  <conditionalFormatting sqref="AG184">
    <cfRule type="cellIs" dxfId="67" priority="1417" operator="equal">
      <formula>"ROW"</formula>
    </cfRule>
    <cfRule type="cellIs" dxfId="66" priority="1416" operator="equal">
      <formula>"HOLD"</formula>
    </cfRule>
    <cfRule type="cellIs" dxfId="65" priority="1415" operator="equal">
      <formula>"completedw"</formula>
    </cfRule>
  </conditionalFormatting>
  <conditionalFormatting sqref="AG183:AI183">
    <cfRule type="cellIs" dxfId="64" priority="841" operator="equal">
      <formula>"HOLD"</formula>
    </cfRule>
    <cfRule type="cellIs" dxfId="63" priority="840" operator="equal">
      <formula>"completedw"</formula>
    </cfRule>
    <cfRule type="cellIs" dxfId="62" priority="842" operator="equal">
      <formula>"ROW"</formula>
    </cfRule>
  </conditionalFormatting>
  <conditionalFormatting sqref="AI114:AJ114">
    <cfRule type="cellIs" dxfId="61" priority="860" operator="equal">
      <formula>"ROW"</formula>
    </cfRule>
    <cfRule type="cellIs" dxfId="60" priority="858" operator="equal">
      <formula>"completedw"</formula>
    </cfRule>
    <cfRule type="cellIs" dxfId="59" priority="859" operator="equal">
      <formula>"HOLD"</formula>
    </cfRule>
  </conditionalFormatting>
  <conditionalFormatting sqref="AI126:AJ126">
    <cfRule type="cellIs" dxfId="58" priority="856" operator="equal">
      <formula>"HOLD"</formula>
    </cfRule>
    <cfRule type="cellIs" dxfId="57" priority="855" operator="equal">
      <formula>"completedw"</formula>
    </cfRule>
    <cfRule type="cellIs" dxfId="56" priority="857" operator="equal">
      <formula>"ROW"</formula>
    </cfRule>
  </conditionalFormatting>
  <conditionalFormatting sqref="AI138:AJ138">
    <cfRule type="cellIs" dxfId="55" priority="854" operator="equal">
      <formula>"ROW"</formula>
    </cfRule>
    <cfRule type="cellIs" dxfId="54" priority="853" operator="equal">
      <formula>"HOLD"</formula>
    </cfRule>
    <cfRule type="cellIs" dxfId="53" priority="852" operator="equal">
      <formula>"completedw"</formula>
    </cfRule>
  </conditionalFormatting>
  <conditionalFormatting sqref="AI150:AJ150">
    <cfRule type="cellIs" dxfId="52" priority="850" operator="equal">
      <formula>"HOLD"</formula>
    </cfRule>
    <cfRule type="cellIs" dxfId="51" priority="849" operator="equal">
      <formula>"completedw"</formula>
    </cfRule>
    <cfRule type="cellIs" dxfId="50" priority="851" operator="equal">
      <formula>"ROW"</formula>
    </cfRule>
  </conditionalFormatting>
  <conditionalFormatting sqref="AI161:AJ161">
    <cfRule type="cellIs" dxfId="49" priority="846" operator="equal">
      <formula>"completedw"</formula>
    </cfRule>
    <cfRule type="cellIs" dxfId="48" priority="847" operator="equal">
      <formula>"HOLD"</formula>
    </cfRule>
    <cfRule type="cellIs" dxfId="47" priority="848" operator="equal">
      <formula>"ROW"</formula>
    </cfRule>
  </conditionalFormatting>
  <conditionalFormatting sqref="AI172:AJ172">
    <cfRule type="cellIs" dxfId="46" priority="843" operator="equal">
      <formula>"completedw"</formula>
    </cfRule>
    <cfRule type="cellIs" dxfId="45" priority="845" operator="equal">
      <formula>"ROW"</formula>
    </cfRule>
    <cfRule type="cellIs" dxfId="44" priority="844" operator="equal">
      <formula>"HOLD"</formula>
    </cfRule>
  </conditionalFormatting>
  <conditionalFormatting sqref="AI194:AJ194">
    <cfRule type="cellIs" dxfId="43" priority="838" operator="equal">
      <formula>"HOLD"</formula>
    </cfRule>
    <cfRule type="cellIs" dxfId="42" priority="837" operator="equal">
      <formula>"completedw"</formula>
    </cfRule>
    <cfRule type="cellIs" dxfId="41" priority="839" operator="equal">
      <formula>"ROW"</formula>
    </cfRule>
  </conditionalFormatting>
  <conditionalFormatting sqref="AI215:AJ215">
    <cfRule type="cellIs" dxfId="40" priority="834" operator="equal">
      <formula>"completedw"</formula>
    </cfRule>
    <cfRule type="cellIs" dxfId="39" priority="836" operator="equal">
      <formula>"ROW"</formula>
    </cfRule>
    <cfRule type="cellIs" dxfId="38" priority="835" operator="equal">
      <formula>"HOLD"</formula>
    </cfRule>
  </conditionalFormatting>
  <conditionalFormatting sqref="AI226:AJ226">
    <cfRule type="cellIs" dxfId="37" priority="832" operator="equal">
      <formula>"HOLD"</formula>
    </cfRule>
    <cfRule type="cellIs" dxfId="36" priority="833" operator="equal">
      <formula>"ROW"</formula>
    </cfRule>
    <cfRule type="cellIs" dxfId="35" priority="831" operator="equal">
      <formula>"completedw"</formula>
    </cfRule>
  </conditionalFormatting>
  <conditionalFormatting sqref="AI237:AJ237">
    <cfRule type="cellIs" dxfId="34" priority="829" operator="equal">
      <formula>"HOLD"</formula>
    </cfRule>
    <cfRule type="cellIs" dxfId="33" priority="830" operator="equal">
      <formula>"ROW"</formula>
    </cfRule>
    <cfRule type="cellIs" dxfId="32" priority="828" operator="equal">
      <formula>"completedw"</formula>
    </cfRule>
  </conditionalFormatting>
  <conditionalFormatting sqref="AI247:AJ247">
    <cfRule type="cellIs" dxfId="31" priority="826" operator="equal">
      <formula>"HOLD"</formula>
    </cfRule>
    <cfRule type="cellIs" dxfId="30" priority="827" operator="equal">
      <formula>"ROW"</formula>
    </cfRule>
    <cfRule type="cellIs" dxfId="29" priority="825" operator="equal">
      <formula>"completedw"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0" t="s">
        <v>826</v>
      </c>
      <c r="B1" s="531" t="s">
        <v>791</v>
      </c>
      <c r="C1" s="538" t="s">
        <v>795</v>
      </c>
      <c r="D1" s="530" t="s">
        <v>826</v>
      </c>
      <c r="E1" s="531" t="s">
        <v>791</v>
      </c>
      <c r="F1" s="532" t="s">
        <v>795</v>
      </c>
      <c r="H1" s="530" t="s">
        <v>826</v>
      </c>
      <c r="I1" s="531" t="s">
        <v>791</v>
      </c>
      <c r="J1" s="532" t="s">
        <v>795</v>
      </c>
    </row>
    <row r="2" spans="1:10" ht="15.5" x14ac:dyDescent="0.35">
      <c r="A2" s="533">
        <v>1</v>
      </c>
      <c r="B2" s="48" t="s">
        <v>222</v>
      </c>
      <c r="C2" s="529" t="s">
        <v>65</v>
      </c>
      <c r="D2" s="533">
        <v>1</v>
      </c>
      <c r="E2" s="48" t="s">
        <v>557</v>
      </c>
      <c r="F2" s="534" t="s">
        <v>558</v>
      </c>
      <c r="H2" s="533">
        <v>1</v>
      </c>
      <c r="I2" s="48" t="s">
        <v>733</v>
      </c>
      <c r="J2" s="534" t="s">
        <v>63</v>
      </c>
    </row>
    <row r="3" spans="1:10" ht="15.5" x14ac:dyDescent="0.35">
      <c r="A3" s="533">
        <v>2</v>
      </c>
      <c r="B3" s="48" t="s">
        <v>623</v>
      </c>
      <c r="C3" s="529" t="s">
        <v>65</v>
      </c>
      <c r="D3" s="533">
        <v>2</v>
      </c>
      <c r="E3" s="48" t="s">
        <v>693</v>
      </c>
      <c r="F3" s="534" t="s">
        <v>698</v>
      </c>
      <c r="H3" s="533">
        <v>2</v>
      </c>
      <c r="I3" s="48" t="s">
        <v>718</v>
      </c>
      <c r="J3" s="534" t="s">
        <v>170</v>
      </c>
    </row>
    <row r="4" spans="1:10" ht="15.5" x14ac:dyDescent="0.35">
      <c r="A4" s="533">
        <v>3</v>
      </c>
      <c r="B4" s="48" t="s">
        <v>626</v>
      </c>
      <c r="C4" s="529" t="s">
        <v>65</v>
      </c>
      <c r="D4" s="533">
        <v>3</v>
      </c>
      <c r="E4" s="48" t="s">
        <v>694</v>
      </c>
      <c r="F4" s="534" t="s">
        <v>63</v>
      </c>
      <c r="H4" s="533">
        <v>3</v>
      </c>
      <c r="I4" s="48" t="s">
        <v>720</v>
      </c>
      <c r="J4" s="534" t="s">
        <v>150</v>
      </c>
    </row>
    <row r="5" spans="1:10" ht="15.5" x14ac:dyDescent="0.35">
      <c r="A5" s="533">
        <v>4</v>
      </c>
      <c r="B5" s="48" t="s">
        <v>622</v>
      </c>
      <c r="C5" s="529" t="s">
        <v>65</v>
      </c>
      <c r="D5" s="533">
        <v>4</v>
      </c>
      <c r="E5" s="48" t="s">
        <v>630</v>
      </c>
      <c r="F5" s="534" t="s">
        <v>181</v>
      </c>
      <c r="H5" s="533">
        <v>4</v>
      </c>
      <c r="I5" s="48" t="s">
        <v>739</v>
      </c>
      <c r="J5" s="534" t="s">
        <v>740</v>
      </c>
    </row>
    <row r="6" spans="1:10" ht="15.5" x14ac:dyDescent="0.35">
      <c r="A6" s="533">
        <v>5</v>
      </c>
      <c r="B6" s="48" t="s">
        <v>621</v>
      </c>
      <c r="C6" s="529" t="s">
        <v>63</v>
      </c>
      <c r="D6" s="533">
        <v>5</v>
      </c>
      <c r="E6" s="48" t="s">
        <v>702</v>
      </c>
      <c r="F6" s="534" t="s">
        <v>150</v>
      </c>
      <c r="H6" s="533">
        <v>5</v>
      </c>
      <c r="I6" s="48" t="s">
        <v>532</v>
      </c>
      <c r="J6" s="534" t="s">
        <v>79</v>
      </c>
    </row>
    <row r="7" spans="1:10" ht="15.5" x14ac:dyDescent="0.35">
      <c r="A7" s="533">
        <v>6</v>
      </c>
      <c r="B7" s="48" t="s">
        <v>620</v>
      </c>
      <c r="C7" s="529" t="s">
        <v>63</v>
      </c>
      <c r="D7" s="533">
        <v>6</v>
      </c>
      <c r="E7" s="48" t="s">
        <v>629</v>
      </c>
      <c r="F7" s="534" t="s">
        <v>63</v>
      </c>
      <c r="H7" s="533">
        <v>6</v>
      </c>
      <c r="I7" s="48" t="s">
        <v>541</v>
      </c>
      <c r="J7" s="534" t="s">
        <v>65</v>
      </c>
    </row>
    <row r="8" spans="1:10" ht="15.5" x14ac:dyDescent="0.35">
      <c r="A8" s="533">
        <v>7</v>
      </c>
      <c r="B8" s="48" t="s">
        <v>628</v>
      </c>
      <c r="C8" s="529" t="s">
        <v>65</v>
      </c>
      <c r="D8" s="533">
        <v>7</v>
      </c>
      <c r="E8" s="48" t="s">
        <v>695</v>
      </c>
      <c r="F8" s="534" t="s">
        <v>785</v>
      </c>
      <c r="H8" s="533">
        <v>7</v>
      </c>
      <c r="I8" s="48" t="s">
        <v>542</v>
      </c>
      <c r="J8" s="534" t="s">
        <v>77</v>
      </c>
    </row>
    <row r="9" spans="1:10" ht="16" thickBot="1" x14ac:dyDescent="0.4">
      <c r="A9" s="533">
        <v>8</v>
      </c>
      <c r="B9" s="48" t="s">
        <v>632</v>
      </c>
      <c r="C9" s="529" t="s">
        <v>77</v>
      </c>
      <c r="D9" s="535">
        <v>8</v>
      </c>
      <c r="E9" s="536" t="s">
        <v>627</v>
      </c>
      <c r="F9" s="537" t="s">
        <v>65</v>
      </c>
      <c r="H9" s="533">
        <v>8</v>
      </c>
      <c r="I9" s="48" t="s">
        <v>543</v>
      </c>
      <c r="J9" s="534" t="s">
        <v>65</v>
      </c>
    </row>
    <row r="10" spans="1:10" ht="15.5" x14ac:dyDescent="0.35">
      <c r="A10" s="533">
        <v>9</v>
      </c>
      <c r="B10" s="48" t="s">
        <v>721</v>
      </c>
      <c r="C10" s="534" t="s">
        <v>475</v>
      </c>
      <c r="H10" s="533">
        <v>9</v>
      </c>
      <c r="I10" s="48" t="s">
        <v>544</v>
      </c>
      <c r="J10" s="534" t="s">
        <v>200</v>
      </c>
    </row>
    <row r="11" spans="1:10" ht="15.5" x14ac:dyDescent="0.35">
      <c r="A11" s="533">
        <v>10</v>
      </c>
      <c r="B11" s="48" t="s">
        <v>824</v>
      </c>
      <c r="C11" s="534" t="s">
        <v>79</v>
      </c>
      <c r="H11" s="533">
        <v>10</v>
      </c>
      <c r="I11" s="48" t="s">
        <v>549</v>
      </c>
      <c r="J11" s="534" t="s">
        <v>77</v>
      </c>
    </row>
    <row r="12" spans="1:10" ht="15.5" x14ac:dyDescent="0.35">
      <c r="A12" s="533">
        <v>11</v>
      </c>
      <c r="B12" s="48" t="s">
        <v>730</v>
      </c>
      <c r="C12" s="534" t="s">
        <v>65</v>
      </c>
      <c r="H12" s="533">
        <v>11</v>
      </c>
      <c r="I12" s="48" t="s">
        <v>551</v>
      </c>
      <c r="J12" s="534" t="s">
        <v>79</v>
      </c>
    </row>
    <row r="13" spans="1:10" ht="15.5" x14ac:dyDescent="0.35">
      <c r="A13" s="533">
        <v>12</v>
      </c>
      <c r="B13" s="48" t="s">
        <v>668</v>
      </c>
      <c r="C13" s="534" t="s">
        <v>206</v>
      </c>
      <c r="H13" s="533">
        <v>12</v>
      </c>
      <c r="I13" s="48" t="s">
        <v>552</v>
      </c>
      <c r="J13" s="534" t="s">
        <v>555</v>
      </c>
    </row>
    <row r="14" spans="1:10" ht="15.5" x14ac:dyDescent="0.35">
      <c r="A14" s="533">
        <v>13</v>
      </c>
      <c r="B14" s="48" t="s">
        <v>692</v>
      </c>
      <c r="C14" s="534" t="s">
        <v>697</v>
      </c>
      <c r="H14" s="533">
        <v>13</v>
      </c>
      <c r="I14" s="48" t="s">
        <v>553</v>
      </c>
      <c r="J14" s="534" t="s">
        <v>77</v>
      </c>
    </row>
    <row r="15" spans="1:10" ht="16" thickBot="1" x14ac:dyDescent="0.4">
      <c r="A15" s="533">
        <v>14</v>
      </c>
      <c r="B15" s="48" t="s">
        <v>645</v>
      </c>
      <c r="C15" s="534" t="s">
        <v>391</v>
      </c>
      <c r="H15" s="535">
        <v>14</v>
      </c>
      <c r="I15" s="536" t="s">
        <v>554</v>
      </c>
      <c r="J15" s="537" t="s">
        <v>77</v>
      </c>
    </row>
    <row r="16" spans="1:10" ht="15.5" x14ac:dyDescent="0.35">
      <c r="A16" s="533">
        <v>15</v>
      </c>
      <c r="B16" s="48" t="s">
        <v>646</v>
      </c>
      <c r="C16" s="534" t="s">
        <v>197</v>
      </c>
    </row>
    <row r="17" spans="1:3" ht="15.5" x14ac:dyDescent="0.35">
      <c r="A17" s="533">
        <v>16</v>
      </c>
      <c r="B17" s="48" t="s">
        <v>743</v>
      </c>
      <c r="C17" s="534" t="s">
        <v>79</v>
      </c>
    </row>
    <row r="18" spans="1:3" ht="15.5" x14ac:dyDescent="0.35">
      <c r="A18" s="533">
        <v>17</v>
      </c>
      <c r="B18" s="48" t="s">
        <v>825</v>
      </c>
      <c r="C18" s="534" t="s">
        <v>77</v>
      </c>
    </row>
    <row r="19" spans="1:3" ht="15.5" x14ac:dyDescent="0.35">
      <c r="A19" s="533">
        <v>18</v>
      </c>
      <c r="B19" s="48" t="s">
        <v>746</v>
      </c>
      <c r="C19" s="534" t="s">
        <v>79</v>
      </c>
    </row>
    <row r="20" spans="1:3" ht="15.5" x14ac:dyDescent="0.35">
      <c r="A20" s="533">
        <v>19</v>
      </c>
      <c r="B20" s="48" t="s">
        <v>745</v>
      </c>
      <c r="C20" s="534" t="s">
        <v>79</v>
      </c>
    </row>
    <row r="21" spans="1:3" ht="15.5" x14ac:dyDescent="0.35">
      <c r="A21" s="533">
        <v>20</v>
      </c>
      <c r="B21" s="48" t="s">
        <v>700</v>
      </c>
      <c r="C21" s="534" t="s">
        <v>170</v>
      </c>
    </row>
    <row r="22" spans="1:3" ht="15.5" x14ac:dyDescent="0.35">
      <c r="A22" s="533">
        <v>21</v>
      </c>
      <c r="B22" s="48" t="s">
        <v>701</v>
      </c>
      <c r="C22" s="534" t="s">
        <v>703</v>
      </c>
    </row>
    <row r="23" spans="1:3" ht="16" thickBot="1" x14ac:dyDescent="0.4">
      <c r="A23" s="535">
        <v>22</v>
      </c>
      <c r="B23" s="536" t="s">
        <v>704</v>
      </c>
      <c r="C23" s="537" t="s">
        <v>77</v>
      </c>
    </row>
  </sheetData>
  <conditionalFormatting sqref="B2">
    <cfRule type="duplicateValues" dxfId="28" priority="25"/>
    <cfRule type="duplicateValues" dxfId="27" priority="26"/>
    <cfRule type="duplicateValues" dxfId="26" priority="27"/>
    <cfRule type="duplicateValues" dxfId="25" priority="28"/>
    <cfRule type="duplicateValues" dxfId="24" priority="29"/>
  </conditionalFormatting>
  <conditionalFormatting sqref="B2:B23">
    <cfRule type="duplicateValues" dxfId="23" priority="24"/>
  </conditionalFormatting>
  <conditionalFormatting sqref="B3:B23">
    <cfRule type="duplicateValues" dxfId="22" priority="19"/>
    <cfRule type="duplicateValues" dxfId="21" priority="20"/>
    <cfRule type="duplicateValues" dxfId="20" priority="21"/>
    <cfRule type="duplicateValues" dxfId="19" priority="22"/>
    <cfRule type="duplicateValues" dxfId="18" priority="23"/>
  </conditionalFormatting>
  <conditionalFormatting sqref="E2:E9">
    <cfRule type="duplicateValues" dxfId="17" priority="13"/>
    <cfRule type="duplicateValues" dxfId="16" priority="14"/>
    <cfRule type="duplicateValues" dxfId="15" priority="15"/>
    <cfRule type="duplicateValues" dxfId="14" priority="16"/>
    <cfRule type="duplicateValues" dxfId="13" priority="17"/>
    <cfRule type="duplicateValues" dxfId="12" priority="18"/>
  </conditionalFormatting>
  <conditionalFormatting sqref="I2:I5">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6:I15">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Foundation</vt:lpstr>
      <vt:lpstr>Sheet5</vt:lpstr>
      <vt:lpstr>Erection Compiled</vt:lpstr>
      <vt:lpstr>Balance Erc-RAJ</vt:lpstr>
      <vt:lpstr>ERC ROW-MP</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2026-02-25T06:29:07Z</cp:lastPrinted>
  <dcterms:created xsi:type="dcterms:W3CDTF">2025-03-06T16:33:15Z</dcterms:created>
  <dcterms:modified xsi:type="dcterms:W3CDTF">2026-02-27T06:16:38Z</dcterms:modified>
</cp:coreProperties>
</file>