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NISHANT GIRI\Downloads\"/>
    </mc:Choice>
  </mc:AlternateContent>
  <xr:revisionPtr revIDLastSave="0" documentId="13_ncr:1_{6695BCFE-336B-4299-B5CA-D55DB1ED1D4E}" xr6:coauthVersionLast="47" xr6:coauthVersionMax="47" xr10:uidLastSave="{00000000-0000-0000-0000-000000000000}"/>
  <bookViews>
    <workbookView xWindow="-108" yWindow="-108" windowWidth="23256" windowHeight="12456" tabRatio="888" xr2:uid="{00000000-000D-0000-FFFF-FFFF00000000}"/>
  </bookViews>
  <sheets>
    <sheet name="765KV TA 414 VNTL" sheetId="57" r:id="rId1"/>
    <sheet name="Project Details" sheetId="54" state="hidden" r:id="rId2"/>
    <sheet name="VNTL - KEC" sheetId="6" r:id="rId3"/>
    <sheet name="DPR Sheet" sheetId="7" r:id="rId4"/>
    <sheet name="FDN" sheetId="30" r:id="rId5"/>
    <sheet name="Sheet5" sheetId="56" state="hidden" r:id="rId6"/>
    <sheet name="Sheet3" sheetId="53" state="hidden" r:id="rId7"/>
    <sheet name="Sheet1" sheetId="51" state="hidden" r:id="rId8"/>
    <sheet name="Erection Compiled" sheetId="40" r:id="rId9"/>
    <sheet name="Sheet4" sheetId="55" state="hidden" r:id="rId10"/>
    <sheet name="String" sheetId="46" r:id="rId11"/>
    <sheet name="Visual chart 1 " sheetId="49" r:id="rId12"/>
    <sheet name="Crossing" sheetId="50" r:id="rId13"/>
    <sheet name="Sheet2" sheetId="52" state="hidden" r:id="rId14"/>
    <sheet name="Soil Inv." sheetId="3" r:id="rId15"/>
    <sheet name="Survey Anx" sheetId="38" r:id="rId16"/>
    <sheet name="Survey" sheetId="19"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s>
  <definedNames>
    <definedName name="\A" localSheetId="0">#REF!</definedName>
    <definedName name="\A">#REF!</definedName>
    <definedName name="\aa" localSheetId="0">#REF!</definedName>
    <definedName name="\aa">#REF!</definedName>
    <definedName name="\B" localSheetId="0">#REF!</definedName>
    <definedName name="\B">#REF!</definedName>
    <definedName name="\C" localSheetId="0">#REF!</definedName>
    <definedName name="\C">#REF!</definedName>
    <definedName name="\DFC" localSheetId="0">#REF!</definedName>
    <definedName name="\DFC">#REF!</definedName>
    <definedName name="\E" localSheetId="0">#REF!</definedName>
    <definedName name="\E">#REF!</definedName>
    <definedName name="\H" localSheetId="0">#REF!</definedName>
    <definedName name="\H">#REF!</definedName>
    <definedName name="\jmns" localSheetId="0">#REF!</definedName>
    <definedName name="\jmns">#REF!</definedName>
    <definedName name="\L" localSheetId="0">#REF!</definedName>
    <definedName name="\L">#REF!</definedName>
    <definedName name="\LK" localSheetId="0">#REF!</definedName>
    <definedName name="\LK">#REF!</definedName>
    <definedName name="\LKM" localSheetId="0">#REF!</definedName>
    <definedName name="\LKM">#REF!</definedName>
    <definedName name="\M" localSheetId="0">#REF!</definedName>
    <definedName name="\M">#REF!</definedName>
    <definedName name="\N" localSheetId="0">#REF!</definedName>
    <definedName name="\N">#REF!</definedName>
    <definedName name="\P" localSheetId="0">#REF!</definedName>
    <definedName name="\P">#REF!</definedName>
    <definedName name="\Q" localSheetId="0">#REF!</definedName>
    <definedName name="\Q">#REF!</definedName>
    <definedName name="\R" localSheetId="0">#REF!</definedName>
    <definedName name="\R">#REF!</definedName>
    <definedName name="\S" localSheetId="0">#REF!</definedName>
    <definedName name="\S">#REF!</definedName>
    <definedName name="\Sv" localSheetId="0">#REF!</definedName>
    <definedName name="\Sv">#REF!</definedName>
    <definedName name="\U" localSheetId="0">#REF!</definedName>
    <definedName name="\U">#REF!</definedName>
    <definedName name="\V" localSheetId="0">#REF!</definedName>
    <definedName name="\V">#REF!</definedName>
    <definedName name="\x" localSheetId="0">#REF!</definedName>
    <definedName name="\x">#REF!</definedName>
    <definedName name="\z" localSheetId="0">#REF!</definedName>
    <definedName name="\z">#REF!</definedName>
    <definedName name="_" localSheetId="0">#REF!</definedName>
    <definedName name="_">#REF!</definedName>
    <definedName name="_______xlnm.Print_Titles_2">('[1]OPGW Quantity summary'!$A$1:$C$65536,'[1]OPGW Quantity summary'!$A$1:$IV$8)</definedName>
    <definedName name="_______xlnm.Print_Titles_3" localSheetId="0">(#REF!,#REF!)</definedName>
    <definedName name="_______xlnm.Print_Titles_3">(#REF!,#REF!)</definedName>
    <definedName name="______xlnm.Print_Titles_2">('[1]OPGW Quantity summary'!$A$1:$C$65536,'[1]OPGW Quantity summary'!$A$1:$IV$8)</definedName>
    <definedName name="______xlnm.Print_Titles_3" localSheetId="0">(#REF!,#REF!)</definedName>
    <definedName name="______xlnm.Print_Titles_3">(#REF!,#REF!)</definedName>
    <definedName name="_____xlnm.Print_Titles_2">('[1]OPGW Quantity summary'!$A$1:$C$65536,'[1]OPGW Quantity summary'!$A$1:$IV$8)</definedName>
    <definedName name="_____xlnm.Print_Titles_3" localSheetId="0">(#REF!,#REF!)</definedName>
    <definedName name="_____xlnm.Print_Titles_3">(#REF!,#REF!)</definedName>
    <definedName name="____a1" localSheetId="0">#REF!</definedName>
    <definedName name="____a1">#REF!</definedName>
    <definedName name="____Ki1" localSheetId="0">#REF!</definedName>
    <definedName name="____Ki1">#REF!</definedName>
    <definedName name="____Ki2" localSheetId="0">#REF!</definedName>
    <definedName name="____Ki2">#REF!</definedName>
    <definedName name="____Re1" localSheetId="0">#REF!</definedName>
    <definedName name="____Re1">#REF!</definedName>
    <definedName name="____Rs1" localSheetId="0">#REF!</definedName>
    <definedName name="____Rs1">#REF!</definedName>
    <definedName name="____xlnm.Print_Titles_2">('[1]OPGW Quantity summary'!$A$1:$C$65536,'[1]OPGW Quantity summary'!$A$1:$IV$8)</definedName>
    <definedName name="____xlnm.Print_Titles_3" localSheetId="0">(#REF!,#REF!)</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 localSheetId="0">#REF!</definedName>
    <definedName name="___a1">#REF!</definedName>
    <definedName name="___aba2" localSheetId="0">#REF!</definedName>
    <definedName name="___aba2">#REF!</definedName>
    <definedName name="___adj1" localSheetId="0">#REF!</definedName>
    <definedName name="___adj1">#REF!</definedName>
    <definedName name="___ahu1">'[3]Costing-blk-B'!#REF!</definedName>
    <definedName name="___ahu2">'[3]Costing-blk-B'!#REF!</definedName>
    <definedName name="___bom1" localSheetId="0">#REF!</definedName>
    <definedName name="___bom1">#REF!</definedName>
    <definedName name="___CFB1" localSheetId="0">#REF!</definedName>
    <definedName name="___CFB1">#REF!</definedName>
    <definedName name="___CFB2" localSheetId="0">#REF!</definedName>
    <definedName name="___CFB2">#REF!</definedName>
    <definedName name="___CFB3" localSheetId="0">#REF!</definedName>
    <definedName name="___CFB3">#REF!</definedName>
    <definedName name="___DAT1" localSheetId="0">#REF!</definedName>
    <definedName name="___DAT1">#REF!</definedName>
    <definedName name="___DAT10" localSheetId="0">#REF!</definedName>
    <definedName name="___DAT10">#REF!</definedName>
    <definedName name="___DAT11" localSheetId="0">#REF!</definedName>
    <definedName name="___DAT11">#REF!</definedName>
    <definedName name="___DAT12" localSheetId="0">#REF!</definedName>
    <definedName name="___DAT12">#REF!</definedName>
    <definedName name="___DAT13" localSheetId="0">#REF!</definedName>
    <definedName name="___DAT13">#REF!</definedName>
    <definedName name="___DAT14" localSheetId="0">#REF!</definedName>
    <definedName name="___DAT14">#REF!</definedName>
    <definedName name="___DAT15" localSheetId="0">#REF!</definedName>
    <definedName name="___DAT15">#REF!</definedName>
    <definedName name="___DAT16" localSheetId="0">#REF!</definedName>
    <definedName name="___DAT16">#REF!</definedName>
    <definedName name="___DAT17">'[4]BDisc Q4'!#REF!</definedName>
    <definedName name="___DAT18">'[4]BDisc Q4'!#REF!</definedName>
    <definedName name="___DAT2" localSheetId="0">#REF!</definedName>
    <definedName name="___DAT2">#REF!</definedName>
    <definedName name="___DAT3" localSheetId="0">#REF!</definedName>
    <definedName name="___DAT3">#REF!</definedName>
    <definedName name="___DAT4" localSheetId="0">#REF!</definedName>
    <definedName name="___DAT4">#REF!</definedName>
    <definedName name="___DAT5" localSheetId="0">#REF!</definedName>
    <definedName name="___DAT5">#REF!</definedName>
    <definedName name="___DAT6" localSheetId="0">#REF!</definedName>
    <definedName name="___DAT6">#REF!</definedName>
    <definedName name="___DAT7" localSheetId="0">#REF!</definedName>
    <definedName name="___DAT7">#REF!</definedName>
    <definedName name="___DAT8" localSheetId="0">#REF!</definedName>
    <definedName name="___DAT8">#REF!</definedName>
    <definedName name="___DAT9" localSheetId="0">#REF!</definedName>
    <definedName name="___DAT9">#REF!</definedName>
    <definedName name="___DET1" localSheetId="0">#REF!</definedName>
    <definedName name="___DET1">#REF!</definedName>
    <definedName name="___DET2" localSheetId="0">#REF!</definedName>
    <definedName name="___DET2">#REF!</definedName>
    <definedName name="___DET3" localSheetId="0">#REF!</definedName>
    <definedName name="___DET3">#REF!</definedName>
    <definedName name="___DET4" localSheetId="0">#REF!</definedName>
    <definedName name="___DET4">#REF!</definedName>
    <definedName name="___DET5" localSheetId="0">#REF!</definedName>
    <definedName name="___DET5">#REF!</definedName>
    <definedName name="___DET6" localSheetId="0">#REF!</definedName>
    <definedName name="___DET6">#REF!</definedName>
    <definedName name="___dol11">[5]starter!$R$61</definedName>
    <definedName name="___drg1" localSheetId="0">#REF!</definedName>
    <definedName name="___drg1">#REF!</definedName>
    <definedName name="___drg2" localSheetId="0">#REF!</definedName>
    <definedName name="___drg2">#REF!</definedName>
    <definedName name="___fac1" localSheetId="0">#REF!</definedName>
    <definedName name="___fac1">#REF!</definedName>
    <definedName name="___fac2" localSheetId="0">#REF!</definedName>
    <definedName name="___fac2">#REF!</definedName>
    <definedName name="___fac3" localSheetId="0">#REF!</definedName>
    <definedName name="___fac3">#REF!</definedName>
    <definedName name="___Ki1" localSheetId="0">#REF!</definedName>
    <definedName name="___Ki1">#REF!</definedName>
    <definedName name="___Ki2" localSheetId="0">#REF!</definedName>
    <definedName name="___Ki2">#REF!</definedName>
    <definedName name="___mcc1">[6]costing!#REF!</definedName>
    <definedName name="___mcc2">[6]costing!#REF!</definedName>
    <definedName name="___mp1">[6]costing!#REF!</definedName>
    <definedName name="___out2" localSheetId="0">#REF!</definedName>
    <definedName name="___out2">#REF!</definedName>
    <definedName name="___pdp1">[6]costing!#REF!</definedName>
    <definedName name="___pdp2">[6]costing!#REF!</definedName>
    <definedName name="___pdp3">[6]costing!#REF!</definedName>
    <definedName name="___pep99" localSheetId="0">#REF!</definedName>
    <definedName name="___pep99">#REF!</definedName>
    <definedName name="___ps1" localSheetId="0">#REF!</definedName>
    <definedName name="___ps1">#REF!</definedName>
    <definedName name="___Re1" localSheetId="0">#REF!</definedName>
    <definedName name="___Re1">#REF!</definedName>
    <definedName name="___row1">'[7]BOQ LT'!#REF!</definedName>
    <definedName name="___Rs1" localSheetId="0">#REF!</definedName>
    <definedName name="___Rs1">#REF!</definedName>
    <definedName name="___SAP1" localSheetId="0">#REF!</definedName>
    <definedName name="___SAP1">#REF!</definedName>
    <definedName name="___SAP10" localSheetId="0">#REF!</definedName>
    <definedName name="___SAP10">#REF!</definedName>
    <definedName name="___SAP11" localSheetId="0">#REF!</definedName>
    <definedName name="___SAP11">#REF!</definedName>
    <definedName name="___SAP2" localSheetId="0">#REF!</definedName>
    <definedName name="___SAP2">#REF!</definedName>
    <definedName name="___SAP3" localSheetId="0">#REF!</definedName>
    <definedName name="___SAP3">#REF!</definedName>
    <definedName name="___SAP4" localSheetId="0">#REF!</definedName>
    <definedName name="___SAP4">#REF!</definedName>
    <definedName name="___SAP5" localSheetId="0">#REF!</definedName>
    <definedName name="___SAP5">#REF!</definedName>
    <definedName name="___SAP6" localSheetId="0">#REF!</definedName>
    <definedName name="___SAP6">#REF!</definedName>
    <definedName name="___SAP7" localSheetId="0">#REF!</definedName>
    <definedName name="___SAP7">#REF!</definedName>
    <definedName name="___SAP8" localSheetId="0">#REF!</definedName>
    <definedName name="___SAP8">#REF!</definedName>
    <definedName name="___SAP9" localSheetId="0">#REF!</definedName>
    <definedName name="___SAP9">#REF!</definedName>
    <definedName name="___sch2" localSheetId="0">#REF!</definedName>
    <definedName name="___sch2">#REF!</definedName>
    <definedName name="___sch9" localSheetId="0">#REF!</definedName>
    <definedName name="___sch9">#REF!</definedName>
    <definedName name="__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 localSheetId="0">#REF!</definedName>
    <definedName name="___SS402">#REF!</definedName>
    <definedName name="___SS403" localSheetId="0">#REF!</definedName>
    <definedName name="___SS403">#REF!</definedName>
    <definedName name="___SS404" localSheetId="0">#REF!</definedName>
    <definedName name="___SS404">#REF!</definedName>
    <definedName name="___SS405" localSheetId="0">#REF!</definedName>
    <definedName name="___SS405">#REF!</definedName>
    <definedName name="___SS406" localSheetId="0">#REF!</definedName>
    <definedName name="___SS406">#REF!</definedName>
    <definedName name="___SS407" localSheetId="0">#REF!</definedName>
    <definedName name="___SS407">#REF!</definedName>
    <definedName name="___SS408" localSheetId="0">#REF!</definedName>
    <definedName name="___SS408">#REF!</definedName>
    <definedName name="___SS409" localSheetId="0">#REF!</definedName>
    <definedName name="___SS409">#REF!</definedName>
    <definedName name="___SS423" localSheetId="0">#REF!</definedName>
    <definedName name="___SS423">#REF!</definedName>
    <definedName name="___SS424" localSheetId="0">#REF!</definedName>
    <definedName name="___SS424">#REF!</definedName>
    <definedName name="___thinkcellREMAAAAAAAAAAAAAvHkPvCRC7kWH6_CDEWVaQA" localSheetId="0" hidden="1">#REF!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 localSheetId="0">(#REF!,#REF!)</definedName>
    <definedName name="___xlnm.Print_Titles_3">(#REF!,#REF!)</definedName>
    <definedName name="__1__123Graph_ACHART_1" hidden="1">[2]SUMMARY!$E$36:$H$36</definedName>
    <definedName name="__123Graph_B" localSheetId="0" hidden="1">#REF!</definedName>
    <definedName name="__123Graph_B" hidden="1">#REF!</definedName>
    <definedName name="__123Graph_C" localSheetId="0" hidden="1">#REF!</definedName>
    <definedName name="__123Graph_C" hidden="1">#REF!</definedName>
    <definedName name="__123Graph_X" localSheetId="0" hidden="1">#REF!</definedName>
    <definedName name="__123Graph_X" hidden="1">#REF!</definedName>
    <definedName name="__2__123Graph_BCHART_1" hidden="1">[2]SUMMARY!$E$66:$H$66</definedName>
    <definedName name="__3__123Graph_CCHART_1" hidden="1">[2]SUMMARY!$E$64:$H$64</definedName>
    <definedName name="__a1" localSheetId="0">#REF!</definedName>
    <definedName name="__a1">#REF!</definedName>
    <definedName name="__aba2" localSheetId="0">#REF!</definedName>
    <definedName name="__aba2">#REF!</definedName>
    <definedName name="__adj1" localSheetId="0">#REF!</definedName>
    <definedName name="__adj1">#REF!</definedName>
    <definedName name="__ahu1">'[3]Costing-blk-B'!#REF!</definedName>
    <definedName name="__ahu2">'[3]Costing-blk-B'!#REF!</definedName>
    <definedName name="__bom1" localSheetId="0">#REF!</definedName>
    <definedName name="__bom1">#REF!</definedName>
    <definedName name="__CFB1" localSheetId="0">#REF!</definedName>
    <definedName name="__CFB1">#REF!</definedName>
    <definedName name="__CFB2" localSheetId="0">#REF!</definedName>
    <definedName name="__CFB2">#REF!</definedName>
    <definedName name="__CFB3" localSheetId="0">#REF!</definedName>
    <definedName name="__CFB3">#REF!</definedName>
    <definedName name="__DAT1" localSheetId="0">#REF!</definedName>
    <definedName name="__DAT1">#REF!</definedName>
    <definedName name="__DAT10" localSheetId="0">#REF!</definedName>
    <definedName name="__DAT10">#REF!</definedName>
    <definedName name="__DAT11" localSheetId="0">#REF!</definedName>
    <definedName name="__DAT11">#REF!</definedName>
    <definedName name="__DAT12" localSheetId="0">#REF!</definedName>
    <definedName name="__DAT12">#REF!</definedName>
    <definedName name="__DAT13" localSheetId="0">#REF!</definedName>
    <definedName name="__DAT13">#REF!</definedName>
    <definedName name="__DAT14" localSheetId="0">#REF!</definedName>
    <definedName name="__DAT14">#REF!</definedName>
    <definedName name="__DAT15" localSheetId="0">#REF!</definedName>
    <definedName name="__DAT15">#REF!</definedName>
    <definedName name="__DAT16" localSheetId="0">#REF!</definedName>
    <definedName name="__DAT16">#REF!</definedName>
    <definedName name="__DAT17">'[4]BDisc Q4'!#REF!</definedName>
    <definedName name="__DAT18">'[4]BDisc Q4'!#REF!</definedName>
    <definedName name="__DAT2" localSheetId="0">#REF!</definedName>
    <definedName name="__DAT2">#REF!</definedName>
    <definedName name="__DAT3" localSheetId="0">#REF!</definedName>
    <definedName name="__DAT3">#REF!</definedName>
    <definedName name="__DAT4" localSheetId="0">#REF!</definedName>
    <definedName name="__DAT4">#REF!</definedName>
    <definedName name="__DAT5" localSheetId="0">#REF!</definedName>
    <definedName name="__DAT5">#REF!</definedName>
    <definedName name="__DAT6" localSheetId="0">#REF!</definedName>
    <definedName name="__DAT6">#REF!</definedName>
    <definedName name="__DAT7" localSheetId="0">#REF!</definedName>
    <definedName name="__DAT7">#REF!</definedName>
    <definedName name="__DAT8" localSheetId="0">#REF!</definedName>
    <definedName name="__DAT8">#REF!</definedName>
    <definedName name="__DAT9" localSheetId="0">#REF!</definedName>
    <definedName name="__DAT9">#REF!</definedName>
    <definedName name="__DET1" localSheetId="0">#REF!</definedName>
    <definedName name="__DET1">#REF!</definedName>
    <definedName name="__DET2" localSheetId="0">#REF!</definedName>
    <definedName name="__DET2">#REF!</definedName>
    <definedName name="__DET3" localSheetId="0">#REF!</definedName>
    <definedName name="__DET3">#REF!</definedName>
    <definedName name="__DET4" localSheetId="0">#REF!</definedName>
    <definedName name="__DET4">#REF!</definedName>
    <definedName name="__DET5" localSheetId="0">#REF!</definedName>
    <definedName name="__DET5">#REF!</definedName>
    <definedName name="__DET6" localSheetId="0">#REF!</definedName>
    <definedName name="__DET6">#REF!</definedName>
    <definedName name="__dol11">[5]starter!$R$61</definedName>
    <definedName name="__drg1" localSheetId="0">#REF!</definedName>
    <definedName name="__drg1">#REF!</definedName>
    <definedName name="__drg2" localSheetId="0">#REF!</definedName>
    <definedName name="__drg2">#REF!</definedName>
    <definedName name="__EdFJsKAA">[10]!Print</definedName>
    <definedName name="__fac1" localSheetId="0">#REF!</definedName>
    <definedName name="__fac1">#REF!</definedName>
    <definedName name="__fac2" localSheetId="0">#REF!</definedName>
    <definedName name="__fac2">#REF!</definedName>
    <definedName name="__fac3" localSheetId="0">#REF!</definedName>
    <definedName name="__fac3">#REF!</definedName>
    <definedName name="__Ki1" localSheetId="0">#REF!</definedName>
    <definedName name="__Ki1">#REF!</definedName>
    <definedName name="__Ki2" localSheetId="0">#REF!</definedName>
    <definedName name="__Ki2">#REF!</definedName>
    <definedName name="__mcc1">[6]costing!#REF!</definedName>
    <definedName name="__mcc2">[6]costing!#REF!</definedName>
    <definedName name="__mp1">[6]costing!#REF!</definedName>
    <definedName name="__out2" localSheetId="0">#REF!</definedName>
    <definedName name="__out2">#REF!</definedName>
    <definedName name="__pdp1">[6]costing!#REF!</definedName>
    <definedName name="__pdp2">[6]costing!#REF!</definedName>
    <definedName name="__pdp3">[6]costing!#REF!</definedName>
    <definedName name="__pep99" localSheetId="0">#REF!</definedName>
    <definedName name="__pep99">#REF!</definedName>
    <definedName name="__ps1" localSheetId="0">#REF!</definedName>
    <definedName name="__ps1">#REF!</definedName>
    <definedName name="__Re1" localSheetId="0">#REF!</definedName>
    <definedName name="__Re1">#REF!</definedName>
    <definedName name="__row1">'[7]BOQ LT'!#REF!</definedName>
    <definedName name="__Rs1" localSheetId="0">#REF!</definedName>
    <definedName name="__Rs1">#REF!</definedName>
    <definedName name="__SAP1" localSheetId="0">#REF!</definedName>
    <definedName name="__SAP1">#REF!</definedName>
    <definedName name="__SAP10" localSheetId="0">#REF!</definedName>
    <definedName name="__SAP10">#REF!</definedName>
    <definedName name="__SAP11" localSheetId="0">#REF!</definedName>
    <definedName name="__SAP11">#REF!</definedName>
    <definedName name="__SAP2" localSheetId="0">#REF!</definedName>
    <definedName name="__SAP2">#REF!</definedName>
    <definedName name="__SAP3" localSheetId="0">#REF!</definedName>
    <definedName name="__SAP3">#REF!</definedName>
    <definedName name="__SAP4" localSheetId="0">#REF!</definedName>
    <definedName name="__SAP4">#REF!</definedName>
    <definedName name="__SAP5" localSheetId="0">#REF!</definedName>
    <definedName name="__SAP5">#REF!</definedName>
    <definedName name="__SAP6" localSheetId="0">#REF!</definedName>
    <definedName name="__SAP6">#REF!</definedName>
    <definedName name="__SAP7" localSheetId="0">#REF!</definedName>
    <definedName name="__SAP7">#REF!</definedName>
    <definedName name="__SAP8" localSheetId="0">#REF!</definedName>
    <definedName name="__SAP8">#REF!</definedName>
    <definedName name="__SAP9" localSheetId="0">#REF!</definedName>
    <definedName name="__SAP9">#REF!</definedName>
    <definedName name="__sch2" localSheetId="0">#REF!</definedName>
    <definedName name="__sch2">#REF!</definedName>
    <definedName name="__sch9" localSheetId="0">#REF!</definedName>
    <definedName name="__sch9">#REF!</definedName>
    <definedName name="_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 localSheetId="0">#REF!</definedName>
    <definedName name="__SS402">#REF!</definedName>
    <definedName name="__SS403" localSheetId="0">#REF!</definedName>
    <definedName name="__SS403">#REF!</definedName>
    <definedName name="__SS404" localSheetId="0">#REF!</definedName>
    <definedName name="__SS404">#REF!</definedName>
    <definedName name="__SS405" localSheetId="0">#REF!</definedName>
    <definedName name="__SS405">#REF!</definedName>
    <definedName name="__SS406" localSheetId="0">#REF!</definedName>
    <definedName name="__SS406">#REF!</definedName>
    <definedName name="__SS407" localSheetId="0">#REF!</definedName>
    <definedName name="__SS407">#REF!</definedName>
    <definedName name="__SS408" localSheetId="0">#REF!</definedName>
    <definedName name="__SS408">#REF!</definedName>
    <definedName name="__SS409" localSheetId="0">#REF!</definedName>
    <definedName name="__SS409">#REF!</definedName>
    <definedName name="__SS423" localSheetId="0">#REF!</definedName>
    <definedName name="__SS423">#REF!</definedName>
    <definedName name="__SS424" localSheetId="0">#REF!</definedName>
    <definedName name="__SS424">#REF!</definedName>
    <definedName name="__try1">[8]InputPO_Del!#REF!</definedName>
    <definedName name="__xlnm.Print_Titles_2">('[1]OPGW Quantity summary'!$A$1:$C$65536,'[1]OPGW Quantity summary'!$A$1:$IV$8)</definedName>
    <definedName name="__xlnm.Print_Titles_3" localSheetId="0">(#REF!,#REF!)</definedName>
    <definedName name="__xlnm.Print_Titles_3">(#REF!,#REF!)</definedName>
    <definedName name="_00" localSheetId="0">#REF!</definedName>
    <definedName name="_00">#REF!</definedName>
    <definedName name="_01" localSheetId="0">#REF!</definedName>
    <definedName name="_01">#REF!</definedName>
    <definedName name="_02">#N/A</definedName>
    <definedName name="_03">#N/A</definedName>
    <definedName name="_04">#N/A</definedName>
    <definedName name="_04_DIPL___TITEL" localSheetId="0">#REF!</definedName>
    <definedName name="_04_DIPL___TITEL">#REF!</definedName>
    <definedName name="_05" localSheetId="0">#REF!</definedName>
    <definedName name="_05">#REF!</definedName>
    <definedName name="_06">#N/A</definedName>
    <definedName name="_09_cost" localSheetId="0">#REF!</definedName>
    <definedName name="_09_cost">#REF!</definedName>
    <definedName name="_09_cost_2">[11]costs!$P$49</definedName>
    <definedName name="_09_IBR_marketing_manpower_cost" localSheetId="0">#REF!</definedName>
    <definedName name="_09_IBR_marketing_manpower_cost">#REF!</definedName>
    <definedName name="_09_IBR_marketing_manpower_cost_1" localSheetId="0">#REF!</definedName>
    <definedName name="_09_IBR_marketing_manpower_cost_1">#REF!</definedName>
    <definedName name="_09_IBR_marketing_sales_cost" localSheetId="0">#REF!</definedName>
    <definedName name="_09_IBR_marketing_sales_cost">#REF!</definedName>
    <definedName name="_09_IBR_reps" localSheetId="0">#REF!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 localSheetId="0">#REF!</definedName>
    <definedName name="_a1">#REF!</definedName>
    <definedName name="_aba2" localSheetId="0">#REF!</definedName>
    <definedName name="_aba2">#REF!</definedName>
    <definedName name="_adj1" localSheetId="0">#REF!</definedName>
    <definedName name="_adj1">#REF!</definedName>
    <definedName name="_ahu1">'[3]Costing-blk-B'!#REF!</definedName>
    <definedName name="_ahu2">'[3]Costing-blk-B'!#REF!</definedName>
    <definedName name="_Ast1" localSheetId="0">#REF!</definedName>
    <definedName name="_Ast1">#REF!</definedName>
    <definedName name="_Ast2" localSheetId="0">#REF!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 localSheetId="0">#REF!</definedName>
    <definedName name="_bom1">#REF!</definedName>
    <definedName name="_CE1">'[12]SPARE MYSORE'!$A$52:$AG$730</definedName>
    <definedName name="_CFB1" localSheetId="0">#REF!</definedName>
    <definedName name="_CFB1">#REF!</definedName>
    <definedName name="_CFB2" localSheetId="0">#REF!</definedName>
    <definedName name="_CFB2">#REF!</definedName>
    <definedName name="_CFB3" localSheetId="0">#REF!</definedName>
    <definedName name="_CFB3">#REF!</definedName>
    <definedName name="_DAT1" localSheetId="0">#REF!</definedName>
    <definedName name="_DAT1">#REF!</definedName>
    <definedName name="_DAT10" localSheetId="0">#REF!</definedName>
    <definedName name="_DAT10">#REF!</definedName>
    <definedName name="_DAT11" localSheetId="0">#REF!</definedName>
    <definedName name="_DAT11">#REF!</definedName>
    <definedName name="_DAT12" localSheetId="0">#REF!</definedName>
    <definedName name="_DAT12">#REF!</definedName>
    <definedName name="_DAT13" localSheetId="0">#REF!</definedName>
    <definedName name="_DAT13">#REF!</definedName>
    <definedName name="_DAT14" localSheetId="0">#REF!</definedName>
    <definedName name="_DAT14">#REF!</definedName>
    <definedName name="_DAT15" localSheetId="0">#REF!</definedName>
    <definedName name="_DAT15">#REF!</definedName>
    <definedName name="_DAT16" localSheetId="0">#REF!</definedName>
    <definedName name="_DAT16">#REF!</definedName>
    <definedName name="_DAT17">'[4]BDisc Q4'!#REF!</definedName>
    <definedName name="_DAT18">'[4]BDisc Q4'!#REF!</definedName>
    <definedName name="_DAT2" localSheetId="0">#REF!</definedName>
    <definedName name="_DAT2">#REF!</definedName>
    <definedName name="_DAT3" localSheetId="0">#REF!</definedName>
    <definedName name="_DAT3">#REF!</definedName>
    <definedName name="_DAT4" localSheetId="0">#REF!</definedName>
    <definedName name="_DAT4">#REF!</definedName>
    <definedName name="_DAT5" localSheetId="0">#REF!</definedName>
    <definedName name="_DAT5">#REF!</definedName>
    <definedName name="_DAT6" localSheetId="0">#REF!</definedName>
    <definedName name="_DAT6">#REF!</definedName>
    <definedName name="_DAT7" localSheetId="0">#REF!</definedName>
    <definedName name="_DAT7">#REF!</definedName>
    <definedName name="_DAT8" localSheetId="0">#REF!</definedName>
    <definedName name="_DAT8">#REF!</definedName>
    <definedName name="_DAT9" localSheetId="0">#REF!</definedName>
    <definedName name="_DAT9">#REF!</definedName>
    <definedName name="_DET1" localSheetId="0">#REF!</definedName>
    <definedName name="_DET1">#REF!</definedName>
    <definedName name="_DET2" localSheetId="0">#REF!</definedName>
    <definedName name="_DET2">#REF!</definedName>
    <definedName name="_DET3" localSheetId="0">#REF!</definedName>
    <definedName name="_DET3">#REF!</definedName>
    <definedName name="_DET4" localSheetId="0">#REF!</definedName>
    <definedName name="_DET4">#REF!</definedName>
    <definedName name="_DET5" localSheetId="0">#REF!</definedName>
    <definedName name="_DET5">#REF!</definedName>
    <definedName name="_DET6" localSheetId="0">#REF!</definedName>
    <definedName name="_DET6">#REF!</definedName>
    <definedName name="_dol11">[5]starter!$R$61</definedName>
    <definedName name="_DPS1" localSheetId="0">#REF!</definedName>
    <definedName name="_DPS1">#REF!</definedName>
    <definedName name="_DPS2" localSheetId="0">#REF!</definedName>
    <definedName name="_DPS2">#REF!</definedName>
    <definedName name="_drg1" localSheetId="0">#REF!</definedName>
    <definedName name="_drg1">#REF!</definedName>
    <definedName name="_drg2" localSheetId="0">#REF!</definedName>
    <definedName name="_drg2">#REF!</definedName>
    <definedName name="_fac1" localSheetId="0">#REF!</definedName>
    <definedName name="_fac1">#REF!</definedName>
    <definedName name="_fac2" localSheetId="0">#REF!</definedName>
    <definedName name="_fac2">#REF!</definedName>
    <definedName name="_fac3" localSheetId="0">#REF!</definedName>
    <definedName name="_fac3">#REF!</definedName>
    <definedName name="_Fill" hidden="1">'[13]MAN&amp;VEH'!$A$8:$A$35</definedName>
    <definedName name="_xlnm._FilterDatabase" localSheetId="12" hidden="1">Crossing!$A$2:$P$71</definedName>
    <definedName name="_xlnm._FilterDatabase" localSheetId="8" hidden="1">'Erection Compiled'!$A$3:$O$61</definedName>
    <definedName name="_xlnm._FilterDatabase" localSheetId="4" hidden="1">FDN!$A$2:$N$232</definedName>
    <definedName name="_xlnm._FilterDatabase" localSheetId="6" hidden="1">Sheet3!$A$1:$A$26</definedName>
    <definedName name="_xlnm._FilterDatabase" localSheetId="10" hidden="1">String!$A$3:$Q$9</definedName>
    <definedName name="_xlnm._FilterDatabase" hidden="1">'[14]SP Break Up'!$A$6:$I$39</definedName>
    <definedName name="_in18900" localSheetId="0">#REF!</definedName>
    <definedName name="_in18900">#REF!</definedName>
    <definedName name="_iv19000" localSheetId="0">#REF!</definedName>
    <definedName name="_iv19000">#REF!</definedName>
    <definedName name="_Key1" localSheetId="0" hidden="1">#REF!</definedName>
    <definedName name="_Key1" hidden="1">#REF!</definedName>
    <definedName name="_Key2" localSheetId="0" hidden="1">#REF!</definedName>
    <definedName name="_Key2" hidden="1">#REF!</definedName>
    <definedName name="_Ki1" localSheetId="0">#REF!</definedName>
    <definedName name="_Ki1">#REF!</definedName>
    <definedName name="_Ki2" localSheetId="0">#REF!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 localSheetId="0">#REF!</definedName>
    <definedName name="_out2">#REF!</definedName>
    <definedName name="_pdp1">[6]costing!#REF!</definedName>
    <definedName name="_pdp2">[6]costing!#REF!</definedName>
    <definedName name="_pdp3">[6]costing!#REF!</definedName>
    <definedName name="_pep99" localSheetId="0">#REF!</definedName>
    <definedName name="_pep99">#REF!</definedName>
    <definedName name="_ps1" localSheetId="0">#REF!</definedName>
    <definedName name="_ps1">#REF!</definedName>
    <definedName name="_Re1" localSheetId="0">#REF!</definedName>
    <definedName name="_Re1">#REF!</definedName>
    <definedName name="_row1">'[7]BOQ LT'!#REF!</definedName>
    <definedName name="_Rs1" localSheetId="0">#REF!</definedName>
    <definedName name="_Rs1">#REF!</definedName>
    <definedName name="_SAP1" localSheetId="0">#REF!</definedName>
    <definedName name="_SAP1">#REF!</definedName>
    <definedName name="_SAP10" localSheetId="0">#REF!</definedName>
    <definedName name="_SAP10">#REF!</definedName>
    <definedName name="_SAP11" localSheetId="0">#REF!</definedName>
    <definedName name="_SAP11">#REF!</definedName>
    <definedName name="_SAP2" localSheetId="0">#REF!</definedName>
    <definedName name="_SAP2">#REF!</definedName>
    <definedName name="_SAP3" localSheetId="0">#REF!</definedName>
    <definedName name="_SAP3">#REF!</definedName>
    <definedName name="_SAP4" localSheetId="0">#REF!</definedName>
    <definedName name="_SAP4">#REF!</definedName>
    <definedName name="_SAP5" localSheetId="0">#REF!</definedName>
    <definedName name="_SAP5">#REF!</definedName>
    <definedName name="_SAP6" localSheetId="0">#REF!</definedName>
    <definedName name="_SAP6">#REF!</definedName>
    <definedName name="_SAP7" localSheetId="0">#REF!</definedName>
    <definedName name="_SAP7">#REF!</definedName>
    <definedName name="_SAP8" localSheetId="0">#REF!</definedName>
    <definedName name="_SAP8">#REF!</definedName>
    <definedName name="_SAP9" localSheetId="0">#REF!</definedName>
    <definedName name="_SAP9">#REF!</definedName>
    <definedName name="_sch2" localSheetId="0">#REF!</definedName>
    <definedName name="_sch2">#REF!</definedName>
    <definedName name="_sch9" localSheetId="0">#REF!</definedName>
    <definedName name="_sch9">#REF!</definedName>
    <definedName name="_Sort" localSheetId="0" hidden="1">#REF!</definedName>
    <definedName name="_Sort" hidden="1">#REF!</definedName>
    <definedName name="_sp1" localSheetId="0">#REF!</definedName>
    <definedName name="_sp1">#REF!</definedName>
    <definedName name="_sp10" localSheetId="0">#REF!</definedName>
    <definedName name="_sp10">#REF!</definedName>
    <definedName name="_sp11" localSheetId="0">#REF!</definedName>
    <definedName name="_sp11">#REF!</definedName>
    <definedName name="_sp12" localSheetId="0">#REF!</definedName>
    <definedName name="_sp12">#REF!</definedName>
    <definedName name="_sp13" localSheetId="0">#REF!</definedName>
    <definedName name="_sp13">#REF!</definedName>
    <definedName name="_sp14" localSheetId="0">#REF!</definedName>
    <definedName name="_sp14">#REF!</definedName>
    <definedName name="_sp15" localSheetId="0">#REF!</definedName>
    <definedName name="_sp15">#REF!</definedName>
    <definedName name="_sp2" localSheetId="0">#REF!</definedName>
    <definedName name="_sp2">#REF!</definedName>
    <definedName name="_sp3" localSheetId="0">#REF!</definedName>
    <definedName name="_sp3">#REF!</definedName>
    <definedName name="_sp4" localSheetId="0">#REF!</definedName>
    <definedName name="_sp4">#REF!</definedName>
    <definedName name="_sp5" localSheetId="0">#REF!</definedName>
    <definedName name="_sp5">#REF!</definedName>
    <definedName name="_sp6" localSheetId="0">#REF!</definedName>
    <definedName name="_sp6">#REF!</definedName>
    <definedName name="_sp7" localSheetId="0">#REF!</definedName>
    <definedName name="_sp7">#REF!</definedName>
    <definedName name="_sp8" localSheetId="0">#REF!</definedName>
    <definedName name="_sp8">#REF!</definedName>
    <definedName name="_sp9" localSheetId="0">#REF!</definedName>
    <definedName name="_sp9">#REF!</definedName>
    <definedName name="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0">#REF!</definedName>
    <definedName name="_SS402">#REF!</definedName>
    <definedName name="_SS403" localSheetId="0">#REF!</definedName>
    <definedName name="_SS403">#REF!</definedName>
    <definedName name="_SS404" localSheetId="0">#REF!</definedName>
    <definedName name="_SS404">#REF!</definedName>
    <definedName name="_SS405" localSheetId="0">#REF!</definedName>
    <definedName name="_SS405">#REF!</definedName>
    <definedName name="_SS406" localSheetId="0">#REF!</definedName>
    <definedName name="_SS406">#REF!</definedName>
    <definedName name="_SS407" localSheetId="0">#REF!</definedName>
    <definedName name="_SS407">#REF!</definedName>
    <definedName name="_SS408" localSheetId="0">#REF!</definedName>
    <definedName name="_SS408">#REF!</definedName>
    <definedName name="_SS409" localSheetId="0">#REF!</definedName>
    <definedName name="_SS409">#REF!</definedName>
    <definedName name="_SS423" localSheetId="0">#REF!</definedName>
    <definedName name="_SS423">#REF!</definedName>
    <definedName name="_SS424" localSheetId="0">#REF!</definedName>
    <definedName name="_SS424">#REF!</definedName>
    <definedName name="_tab3" localSheetId="0">#REF!</definedName>
    <definedName name="_tab3">#REF!</definedName>
    <definedName name="_tab8" localSheetId="0">#REF!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 localSheetId="0">#REF!</definedName>
    <definedName name="a">#REF!</definedName>
    <definedName name="a0">[16]UK!$B$64837</definedName>
    <definedName name="A1_" localSheetId="0">#REF!</definedName>
    <definedName name="A1_">#REF!</definedName>
    <definedName name="A10_" localSheetId="0">#REF!</definedName>
    <definedName name="A10_">#REF!</definedName>
    <definedName name="A13_" localSheetId="0">#REF!</definedName>
    <definedName name="A13_">#REF!</definedName>
    <definedName name="A1HELLO">[17]BOQ!#REF!</definedName>
    <definedName name="A2_" localSheetId="0">#REF!</definedName>
    <definedName name="A2_">#REF!</definedName>
    <definedName name="A2hello">[18]BOQ!#REF!</definedName>
    <definedName name="A3_" localSheetId="0">#REF!</definedName>
    <definedName name="A3_">#REF!</definedName>
    <definedName name="A4_" localSheetId="0">#REF!</definedName>
    <definedName name="A4_">#REF!</definedName>
    <definedName name="A5_" localSheetId="0">#REF!</definedName>
    <definedName name="A5_">#REF!</definedName>
    <definedName name="A6_" localSheetId="0">#REF!</definedName>
    <definedName name="A6_">#REF!</definedName>
    <definedName name="A65379A10" localSheetId="0">#REF!</definedName>
    <definedName name="A65379A10">#REF!</definedName>
    <definedName name="A7_" localSheetId="0">#REF!</definedName>
    <definedName name="A7_">#REF!</definedName>
    <definedName name="A8_" localSheetId="0">#REF!</definedName>
    <definedName name="A8_">#REF!</definedName>
    <definedName name="A9_" localSheetId="0">#REF!</definedName>
    <definedName name="A9_">#REF!</definedName>
    <definedName name="AA" localSheetId="0">#REF!</definedName>
    <definedName name="AA">#REF!</definedName>
    <definedName name="aaa" localSheetId="0">#REF!</definedName>
    <definedName name="aaa">#REF!</definedName>
    <definedName name="AAAA">[19]MP!#REF!</definedName>
    <definedName name="AABC" localSheetId="0">#REF!</definedName>
    <definedName name="AABC">#REF!</definedName>
    <definedName name="ab" localSheetId="0">#REF!</definedName>
    <definedName name="ab">#REF!</definedName>
    <definedName name="ABACUS" localSheetId="0">#REF!</definedName>
    <definedName name="ABACUS">#REF!</definedName>
    <definedName name="abc" localSheetId="0">#REF!</definedName>
    <definedName name="abc">#REF!</definedName>
    <definedName name="ABCd">'[20]Attach-3 (QR)'!#REF!</definedName>
    <definedName name="AboveAvgGrowth" localSheetId="0">#REF!</definedName>
    <definedName name="AboveAvgGrowth">#REF!</definedName>
    <definedName name="AC" localSheetId="0">#REF!</definedName>
    <definedName name="AC">#REF!</definedName>
    <definedName name="AC_disc" localSheetId="0">#REF!</definedName>
    <definedName name="AC_disc">#REF!</definedName>
    <definedName name="acc" localSheetId="0">#REF!</definedName>
    <definedName name="acc">#REF!</definedName>
    <definedName name="ACCABLESNOTINSY" localSheetId="0">#REF!</definedName>
    <definedName name="ACCABLESNOTINSY">#REF!</definedName>
    <definedName name="accp">'[3]Costing-blk-B'!#REF!</definedName>
    <definedName name="Act_Gp">'[21]1997a'!$AA$2:$AB$7</definedName>
    <definedName name="ADFD" localSheetId="0">#REF!</definedName>
    <definedName name="ADFD">#REF!</definedName>
    <definedName name="adj" localSheetId="0">#REF!</definedName>
    <definedName name="adj">#REF!</definedName>
    <definedName name="ADosCountries">'[22]Aurobindo dossier input'!$C$5:$BM$5</definedName>
    <definedName name="AF_00" localSheetId="0">#REF!</definedName>
    <definedName name="AF_00">#REF!</definedName>
    <definedName name="AF_01" localSheetId="0">#REF!</definedName>
    <definedName name="AF_01">#REF!</definedName>
    <definedName name="AF_02" localSheetId="0">#REF!</definedName>
    <definedName name="AF_02">#REF!</definedName>
    <definedName name="AF_98" localSheetId="0">#REF!</definedName>
    <definedName name="AF_98">#REF!</definedName>
    <definedName name="AF_99" localSheetId="0">#REF!</definedName>
    <definedName name="AF_99">#REF!</definedName>
    <definedName name="AF_M_98">[23]QFC!$C$167</definedName>
    <definedName name="AF_M_99">[23]QFC!$C$168</definedName>
    <definedName name="Ag" localSheetId="0">#REF!</definedName>
    <definedName name="Ag">#REF!</definedName>
    <definedName name="agra" localSheetId="0">#REF!</definedName>
    <definedName name="agra">#REF!</definedName>
    <definedName name="AICC_Serv" localSheetId="0">#REF!</definedName>
    <definedName name="AICC_Serv">#REF!</definedName>
    <definedName name="AirConditioning" localSheetId="0">#REF!</definedName>
    <definedName name="AirConditioning">#REF!</definedName>
    <definedName name="ak" localSheetId="0">#REF!</definedName>
    <definedName name="ak">#REF!</definedName>
    <definedName name="alarms" localSheetId="0">#REF!</definedName>
    <definedName name="alarms">#REF!</definedName>
    <definedName name="alpha">[24]DSLP!#REF!</definedName>
    <definedName name="alpha_disc" localSheetId="0">#REF!</definedName>
    <definedName name="alpha_disc">#REF!</definedName>
    <definedName name="alpha_ed" localSheetId="0">#REF!</definedName>
    <definedName name="alpha_ed">#REF!</definedName>
    <definedName name="Alw" localSheetId="0">#REF!</definedName>
    <definedName name="Alw">#REF!</definedName>
    <definedName name="AMACountries">'[22]Aurobindo MA input'!$C$5:$BM$5</definedName>
    <definedName name="Amit" localSheetId="0">#REF!</definedName>
    <definedName name="Amit">#REF!</definedName>
    <definedName name="AMN" localSheetId="0">#REF!</definedName>
    <definedName name="AMN">#REF!</definedName>
    <definedName name="analysis">[25]lookup!$A$9:$A$10</definedName>
    <definedName name="angle_bracket1">[26]report!$A$8:$H$13</definedName>
    <definedName name="ANNEX" localSheetId="0">#REF!</definedName>
    <definedName name="ANNEX">#REF!</definedName>
    <definedName name="ANNEX1">[17]BOQ!#REF!</definedName>
    <definedName name="ANNEX4" localSheetId="0">#REF!</definedName>
    <definedName name="ANNEX4">#REF!</definedName>
    <definedName name="annex4.1" localSheetId="0">#REF!</definedName>
    <definedName name="annex4.1">#REF!</definedName>
    <definedName name="annex4.1a" localSheetId="0">#REF!</definedName>
    <definedName name="annex4.1a">#REF!</definedName>
    <definedName name="ANNEX4A" localSheetId="0">#REF!</definedName>
    <definedName name="ANNEX4A">#REF!</definedName>
    <definedName name="ANNEX5" localSheetId="0">#REF!</definedName>
    <definedName name="ANNEX5">#REF!</definedName>
    <definedName name="annex6">'[27]IDCCALHYD-GOO'!$A$47:$U$92</definedName>
    <definedName name="annexure_A" localSheetId="0">#REF!</definedName>
    <definedName name="annexure_A">#REF!</definedName>
    <definedName name="ANNEXURE_FOR_BILL_NO.EUS_632_FDN_001">#REF!</definedName>
    <definedName name="ANNEXURE_FOR_BILL_NO.EUS_632_FDN_002">#REF!</definedName>
    <definedName name="ANNEXURE4A" localSheetId="0">#REF!</definedName>
    <definedName name="ANNEXURE4A">#REF!</definedName>
    <definedName name="anscount" hidden="1">1</definedName>
    <definedName name="app">'[3]Costing-blk-B'!#REF!</definedName>
    <definedName name="Approach">'[28]Base File'!$D$3:$D$4</definedName>
    <definedName name="arch">[25]lookup!$A$15</definedName>
    <definedName name="as" localSheetId="0">#REF!</definedName>
    <definedName name="as">#REF!</definedName>
    <definedName name="AS_disc" localSheetId="0">#REF!</definedName>
    <definedName name="AS_disc">#REF!</definedName>
    <definedName name="As_percentage" localSheetId="0">#REF!</definedName>
    <definedName name="As_percentage">#REF!</definedName>
    <definedName name="Asc" localSheetId="0">#REF!</definedName>
    <definedName name="Asc">#REF!</definedName>
    <definedName name="asdfd" localSheetId="0">#REF!</definedName>
    <definedName name="asdfd">#REF!</definedName>
    <definedName name="asdsad" localSheetId="0">#REF!</definedName>
    <definedName name="asdsad">#REF!</definedName>
    <definedName name="Assetno" localSheetId="0">#REF!</definedName>
    <definedName name="Assetno">#REF!</definedName>
    <definedName name="assets" localSheetId="0">#REF!</definedName>
    <definedName name="assets">#REF!</definedName>
    <definedName name="Ast" localSheetId="0">#REF!</definedName>
    <definedName name="Ast">#REF!</definedName>
    <definedName name="Ast_prv">[29]slab!#REF!</definedName>
    <definedName name="AUD" localSheetId="0">#REF!</definedName>
    <definedName name="AUD">#REF!</definedName>
    <definedName name="AurobindoDossier">'[22]Aurobindo dossier input'!$C$5:$BM$584</definedName>
    <definedName name="AurobindoMA">'[22]Aurobindo MA input'!$C$5:$BM$587</definedName>
    <definedName name="Aux.items" localSheetId="0">#REF!</definedName>
    <definedName name="Aux.items">#REF!</definedName>
    <definedName name="Avg_Strike_Size">[30]Scenario!$C$35</definedName>
    <definedName name="AvgGrowth" localSheetId="0">#REF!</definedName>
    <definedName name="AvgGrowth">#REF!</definedName>
    <definedName name="azsa" localSheetId="0" hidden="1">{"'PROFITABILITY'!$A$1:$F$45"}</definedName>
    <definedName name="azsa" hidden="1">{"'PROFITABILITY'!$A$1:$F$45"}</definedName>
    <definedName name="B" localSheetId="0">#REF!</definedName>
    <definedName name="B">#REF!</definedName>
    <definedName name="base_dep" localSheetId="0">#REF!</definedName>
    <definedName name="base_dep">#REF!</definedName>
    <definedName name="base_len" localSheetId="0">#REF!</definedName>
    <definedName name="base_len">#REF!</definedName>
    <definedName name="base_wid" localSheetId="0">#REF!</definedName>
    <definedName name="base_wid">#REF!</definedName>
    <definedName name="Baseline" localSheetId="0">#REF!</definedName>
    <definedName name="Baseline">#REF!</definedName>
    <definedName name="basic_rtu" localSheetId="0">#REF!</definedName>
    <definedName name="basic_rtu">#REF!</definedName>
    <definedName name="bb">'[31]Flanged Beams'!#REF!</definedName>
    <definedName name="bc" localSheetId="0">#REF!</definedName>
    <definedName name="bc">#REF!</definedName>
    <definedName name="Benefits" localSheetId="0">#REF!</definedName>
    <definedName name="Benefits">#REF!</definedName>
    <definedName name="beta" localSheetId="0">#REF!</definedName>
    <definedName name="beta">#REF!</definedName>
    <definedName name="Bf">[29]slab!#REF!</definedName>
    <definedName name="BG" localSheetId="0">#REF!</definedName>
    <definedName name="BG">#REF!</definedName>
    <definedName name="BG_CHGS" localSheetId="0">#REF!</definedName>
    <definedName name="BG_CHGS">#REF!</definedName>
    <definedName name="BG_RATE" localSheetId="0">#REF!</definedName>
    <definedName name="BG_RATE">#REF!</definedName>
    <definedName name="bhbhb" localSheetId="0">#REF!</definedName>
    <definedName name="bhbhb">#REF!</definedName>
    <definedName name="bhdbdhd">[32]travel_per!#REF!</definedName>
    <definedName name="biddername" localSheetId="0">#REF!</definedName>
    <definedName name="biddername">#REF!</definedName>
    <definedName name="Bilu" localSheetId="0">#REF!</definedName>
    <definedName name="Bilu">#REF!</definedName>
    <definedName name="Bilu2" localSheetId="0">#REF!</definedName>
    <definedName name="Bilu2">#REF!</definedName>
    <definedName name="Bilu3" localSheetId="0">#REF!</definedName>
    <definedName name="Bilu3">#REF!</definedName>
    <definedName name="BKS" localSheetId="0">#REF!</definedName>
    <definedName name="BKS">#REF!</definedName>
    <definedName name="BL2A">'[33]Attach-3 (QR)'!#REF!</definedName>
    <definedName name="BL2A2">'[34]Attach-3 (QR)'!#REF!</definedName>
    <definedName name="BL2AA">'[33]Attach-3 (QR)'!#REF!</definedName>
    <definedName name="BL2AAA">'[34]Attach-3 (QR)'!#REF!</definedName>
    <definedName name="BL2B">'[33]Attach-3 (QR)'!#REF!</definedName>
    <definedName name="BL2BB">'[34]Attach-3 (QR)'!#REF!</definedName>
    <definedName name="BL2BBB">'[34]Attach-3 (QR)'!#REF!</definedName>
    <definedName name="BL2C">'[33]Attach-3 (QR)'!#REF!</definedName>
    <definedName name="BL2CC">'[34]Attach-3 (QR)'!#REF!</definedName>
    <definedName name="BL2CCC">'[34]Attach-3 (QR)'!#REF!</definedName>
    <definedName name="BL3A">'[33]Attach-3 (QR)'!#REF!</definedName>
    <definedName name="BL3AA">'[34]Attach-3 (QR)'!#REF!</definedName>
    <definedName name="BL3AAA">'[34]Attach-3 (QR)'!#REF!</definedName>
    <definedName name="BL3B">'[33]Attach-3 (QR)'!#REF!</definedName>
    <definedName name="BL3BB">'[34]Attach-3 (QR)'!#REF!</definedName>
    <definedName name="BL3BBB">'[34]Attach-3 (QR)'!#REF!</definedName>
    <definedName name="BL3C">'[33]Attach-3 (QR)'!#REF!</definedName>
    <definedName name="BL3CC">'[34]Attach-3 (QR)'!#REF!</definedName>
    <definedName name="BL3CCC">'[34]Attach-3 (QR)'!#REF!</definedName>
    <definedName name="BL4A">'[33]Attach-3 (QR)'!#REF!</definedName>
    <definedName name="BL4AA">'[34]Attach-3 (QR)'!#REF!</definedName>
    <definedName name="BL4AAA">'[34]Attach-3 (QR)'!#REF!</definedName>
    <definedName name="BL4B">'[33]Attach-3 (QR)'!#REF!</definedName>
    <definedName name="BL4BB">'[34]Attach-3 (QR)'!#REF!</definedName>
    <definedName name="BL4BBB">'[34]Attach-3 (QR)'!#REF!</definedName>
    <definedName name="BL4C">'[33]Attach-3 (QR)'!#REF!</definedName>
    <definedName name="BL4CC">'[34]Attach-3 (QR)'!#REF!</definedName>
    <definedName name="BL4CCC">'[34]Attach-3 (QR)'!#REF!</definedName>
    <definedName name="BL5A">'[33]Attach-3 (QR)'!#REF!</definedName>
    <definedName name="BL5AA">'[34]Attach-3 (QR)'!#REF!</definedName>
    <definedName name="BL5AAA">'[34]Attach-3 (QR)'!#REF!</definedName>
    <definedName name="BL5B">'[33]Attach-3 (QR)'!#REF!</definedName>
    <definedName name="BL5BB">'[34]Attach-3 (QR)'!#REF!</definedName>
    <definedName name="BL5BBB">'[34]Attach-3 (QR)'!#REF!</definedName>
    <definedName name="BL5C">'[33]Attach-3 (QR)'!#REF!</definedName>
    <definedName name="BL5CC">'[34]Attach-3 (QR)'!#REF!</definedName>
    <definedName name="BL5CCC">'[34]Attach-3 (QR)'!#REF!</definedName>
    <definedName name="BNLM" localSheetId="0">#REF!</definedName>
    <definedName name="BNLM">#REF!</definedName>
    <definedName name="boisar">'[35]Receivable Dump'!$H$2:$H$219</definedName>
    <definedName name="BOISAR_BAYWISE" localSheetId="0">#REF!</definedName>
    <definedName name="BOISAR_BAYWISE">#REF!</definedName>
    <definedName name="bom" localSheetId="0">#REF!</definedName>
    <definedName name="bom">#REF!</definedName>
    <definedName name="BOMBAY">[36]KS!#REF!</definedName>
    <definedName name="BONPSCHE">[37]Bongaon!$E$9:$W$310</definedName>
    <definedName name="bps" localSheetId="0">#REF!</definedName>
    <definedName name="bps">#REF!</definedName>
    <definedName name="BR_Resou">[38]schedule1!#REF!</definedName>
    <definedName name="bs" localSheetId="0">#REF!</definedName>
    <definedName name="bs">#REF!</definedName>
    <definedName name="BSS">[19]MP!$Q$54:$IV$8165</definedName>
    <definedName name="btb_musd">[39]BTB!#REF!</definedName>
    <definedName name="building">'[40]DETAILED  BOQ'!$A$2</definedName>
    <definedName name="BULIST">[41]Poland!$C$51:$C$60</definedName>
    <definedName name="Bx" localSheetId="0">#REF!</definedName>
    <definedName name="Bx">#REF!</definedName>
    <definedName name="C_" localSheetId="0">#REF!</definedName>
    <definedName name="C_">#REF!</definedName>
    <definedName name="cA" localSheetId="0">#REF!</definedName>
    <definedName name="cA">#REF!</definedName>
    <definedName name="CABLE" localSheetId="0">#REF!</definedName>
    <definedName name="CABLE">#REF!</definedName>
    <definedName name="camber">'[42]INPUT-DATA'!#REF!</definedName>
    <definedName name="camber_sides">'[42]INPUT-DATA'!#REF!</definedName>
    <definedName name="Cap" localSheetId="0">#REF!</definedName>
    <definedName name="Cap">#REF!</definedName>
    <definedName name="CAPA1">'[34]Attach-3 (QR)'!#REF!</definedName>
    <definedName name="CAPA11">'[34]Attach-3 (QR)'!#REF!</definedName>
    <definedName name="CAPA111">'[34]Attach-3 (QR)'!#REF!</definedName>
    <definedName name="CAPA2">'[34]Attach-3 (QR)'!#REF!</definedName>
    <definedName name="CAPA22">'[34]Attach-3 (QR)'!#REF!</definedName>
    <definedName name="CAPA222">'[34]Attach-3 (QR)'!#REF!</definedName>
    <definedName name="CAPA3">'[34]Attach-3 (QR)'!#REF!</definedName>
    <definedName name="CAPA33">'[34]Attach-3 (QR)'!#REF!</definedName>
    <definedName name="CAPA333">'[34]Attach-3 (QR)'!#REF!</definedName>
    <definedName name="CAPA4">'[34]Attach-3 (QR)'!#REF!</definedName>
    <definedName name="CAPA44">'[34]Attach-3 (QR)'!#REF!</definedName>
    <definedName name="CAPA444">'[34]Attach-3 (QR)'!#REF!</definedName>
    <definedName name="CAPA7">'[34]Attach-3 (QR)'!#REF!</definedName>
    <definedName name="CAPA77">'[34]Attach-3 (QR)'!#REF!</definedName>
    <definedName name="CAPA777">'[34]Attach-3 (QR)'!#REF!</definedName>
    <definedName name="carpet" localSheetId="0">#REF!</definedName>
    <definedName name="carpet">#REF!</definedName>
    <definedName name="Case" localSheetId="0">#REF!</definedName>
    <definedName name="Case">#REF!</definedName>
    <definedName name="CBISO" localSheetId="0">#REF!</definedName>
    <definedName name="CBISO">#REF!</definedName>
    <definedName name="CBISO145" localSheetId="0">#REF!</definedName>
    <definedName name="CBISO145">#REF!</definedName>
    <definedName name="CBISO245" localSheetId="0">#REF!</definedName>
    <definedName name="CBISO245">#REF!</definedName>
    <definedName name="cc" localSheetId="0">#REF!</definedName>
    <definedName name="cc">#REF!</definedName>
    <definedName name="CCC" localSheetId="0">#REF!</definedName>
    <definedName name="CCC">#REF!</definedName>
    <definedName name="Ccu" localSheetId="0">#REF!</definedName>
    <definedName name="Ccu">#REF!</definedName>
    <definedName name="cd" localSheetId="0">#REF!</definedName>
    <definedName name="cd">#REF!</definedName>
    <definedName name="CD_HW" localSheetId="0">#REF!</definedName>
    <definedName name="CD_HW">#REF!</definedName>
    <definedName name="CD_SPLADL" localSheetId="0">#REF!</definedName>
    <definedName name="CD_SPLADL">#REF!</definedName>
    <definedName name="CD_SW" localSheetId="0">#REF!</definedName>
    <definedName name="CD_SW">#REF!</definedName>
    <definedName name="ce" localSheetId="0">#REF!</definedName>
    <definedName name="ce">#REF!</definedName>
    <definedName name="ced">[23]QFC!$G$11</definedName>
    <definedName name="CED_BOHW" localSheetId="0">#REF!</definedName>
    <definedName name="CED_BOHW">#REF!</definedName>
    <definedName name="CED_BOSW" localSheetId="0">#REF!</definedName>
    <definedName name="CED_BOSW">#REF!</definedName>
    <definedName name="CED_IDTOHW" localSheetId="0">#REF!</definedName>
    <definedName name="CED_IDTOHW">#REF!</definedName>
    <definedName name="CED_IDTOSW" localSheetId="0">#REF!</definedName>
    <definedName name="CED_IDTOSW">#REF!</definedName>
    <definedName name="ced_own" localSheetId="0">#REF!</definedName>
    <definedName name="ced_own">#REF!</definedName>
    <definedName name="CED_OWNHW" localSheetId="0">#REF!</definedName>
    <definedName name="CED_OWNHW">#REF!</definedName>
    <definedName name="CED_OWNSW" localSheetId="0">#REF!</definedName>
    <definedName name="CED_OWNSW">#REF!</definedName>
    <definedName name="CED_pc" localSheetId="0">#REF!</definedName>
    <definedName name="CED_pc">#REF!</definedName>
    <definedName name="CED_SW" localSheetId="0">#REF!</definedName>
    <definedName name="CED_SW">#REF!</definedName>
    <definedName name="ced_tr" localSheetId="0">#REF!</definedName>
    <definedName name="ced_tr">#REF!</definedName>
    <definedName name="CED_TRHW" localSheetId="0">#REF!</definedName>
    <definedName name="CED_TRHW">#REF!</definedName>
    <definedName name="CED_TRSW" localSheetId="0">#REF!</definedName>
    <definedName name="CED_TRSW">#REF!</definedName>
    <definedName name="cf_musd">[39]cf!#REF!</definedName>
    <definedName name="ch_area1">[43]Config!$F$73</definedName>
    <definedName name="ch_area2">[43]Config!$I$73</definedName>
    <definedName name="ch_area3">[43]Config!$L$73</definedName>
    <definedName name="ch_area4">[43]Config!$O$73</definedName>
    <definedName name="CheckDate" localSheetId="0">#REF!</definedName>
    <definedName name="CheckDate">#REF!</definedName>
    <definedName name="chf" localSheetId="0">#REF!</definedName>
    <definedName name="chf">#REF!</definedName>
    <definedName name="chk" localSheetId="0">#REF!</definedName>
    <definedName name="chk">#REF!</definedName>
    <definedName name="CIF_ABB_Imp" localSheetId="0">#REF!</definedName>
    <definedName name="CIF_ABB_Imp">#REF!</definedName>
    <definedName name="CIF_ABB_local" localSheetId="0">#REF!</definedName>
    <definedName name="CIF_ABB_local">#REF!</definedName>
    <definedName name="CIF_ABB_peenya" localSheetId="0">#REF!</definedName>
    <definedName name="CIF_ABB_peenya">#REF!</definedName>
    <definedName name="CIF_AIC_Imp" localSheetId="0">#REF!</definedName>
    <definedName name="CIF_AIC_Imp">#REF!</definedName>
    <definedName name="CIF_AIC_local" localSheetId="0">#REF!</definedName>
    <definedName name="CIF_AIC_local">#REF!</definedName>
    <definedName name="CIF_NonABB_Imp" localSheetId="0">#REF!</definedName>
    <definedName name="CIF_NonABB_Imp">#REF!</definedName>
    <definedName name="CIF_NonABB_local" localSheetId="0">#REF!</definedName>
    <definedName name="CIF_NonABB_local">#REF!</definedName>
    <definedName name="civil" localSheetId="0">#REF!</definedName>
    <definedName name="civil">#REF!</definedName>
    <definedName name="Cl" localSheetId="0">#REF!</definedName>
    <definedName name="Cl">#REF!</definedName>
    <definedName name="Clear">[44]!Clear</definedName>
    <definedName name="Clearance">'[28]Base File'!$C$3:$C$7</definedName>
    <definedName name="Clusters" localSheetId="0">#REF!</definedName>
    <definedName name="Clusters">#REF!</definedName>
    <definedName name="CODE">[45]CE!$A$1:$AI$566</definedName>
    <definedName name="COE">[32]travel_per!#REF!</definedName>
    <definedName name="COGSTYPE">[41]Poland!$C$79:$C$84</definedName>
    <definedName name="col" localSheetId="0">#REF!</definedName>
    <definedName name="col">#REF!</definedName>
    <definedName name="collection" localSheetId="0">#REF!</definedName>
    <definedName name="collection">#REF!</definedName>
    <definedName name="COLLSTATUS" localSheetId="0">#REF!</definedName>
    <definedName name="COLLSTATUS">#REF!</definedName>
    <definedName name="collstatuspage1" localSheetId="0">#REF!</definedName>
    <definedName name="collstatuspage1">#REF!</definedName>
    <definedName name="collstatuspage2" localSheetId="0">#REF!</definedName>
    <definedName name="collstatuspage2">#REF!</definedName>
    <definedName name="COMMERCIALDISCOUNT" localSheetId="0">#REF!</definedName>
    <definedName name="COMMERCIALDISCOUNT">#REF!</definedName>
    <definedName name="commn">[43]Config!$P$23</definedName>
    <definedName name="comp" localSheetId="0">#REF!</definedName>
    <definedName name="comp">#REF!</definedName>
    <definedName name="company" localSheetId="0">#REF!</definedName>
    <definedName name="company">#REF!</definedName>
    <definedName name="Compression" localSheetId="0">#REF!</definedName>
    <definedName name="Compression">#REF!</definedName>
    <definedName name="concretegrade" localSheetId="0">#REF!</definedName>
    <definedName name="concretegrade">#REF!</definedName>
    <definedName name="consultant_consultant_referrals">'[46]I 2ry activity reduction'!$L$120,'[46]I 2ry activity reduction'!$L$130,'[46]I 2ry activity reduction'!$L$140</definedName>
    <definedName name="CONTENTS" localSheetId="0">#REF!</definedName>
    <definedName name="CONTENTS">#REF!</definedName>
    <definedName name="COO">'[47]Sch-1a'!#REF!</definedName>
    <definedName name="cookie" localSheetId="0">#REF!</definedName>
    <definedName name="cookie" localSheetId="12">#REF!</definedName>
    <definedName name="cookie" localSheetId="15">#REF!</definedName>
    <definedName name="cookie">#REF!</definedName>
    <definedName name="cookie1" localSheetId="0">#REF!</definedName>
    <definedName name="cookie1" localSheetId="12">#REF!</definedName>
    <definedName name="cookie1" localSheetId="15">#REF!</definedName>
    <definedName name="cookie1">#REF!</definedName>
    <definedName name="COPY_OUTPUT" localSheetId="0">#REF!</definedName>
    <definedName name="COPY_OUTPUT">#REF!</definedName>
    <definedName name="cost" localSheetId="0">'765KV TA 414 VNTL'!cost</definedName>
    <definedName name="cost">[0]!cost</definedName>
    <definedName name="Cost__Ex_Works">'[7]BOQ LT'!#REF!</definedName>
    <definedName name="COSTVARIANCE" hidden="1">[48]SUMMARY!$E$64:$H$64</definedName>
    <definedName name="COU" localSheetId="0">#REF!</definedName>
    <definedName name="COU">#REF!</definedName>
    <definedName name="countries">[49]Assumptions!$F$9:$F$33</definedName>
    <definedName name="COVVV" localSheetId="0"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'[3]Costing-blk-B'!#REF!</definedName>
    <definedName name="CPRP" localSheetId="0">#REF!</definedName>
    <definedName name="CPRP">#REF!</definedName>
    <definedName name="cprp_lucknow" localSheetId="0">#REF!</definedName>
    <definedName name="cprp_lucknow">#REF!</definedName>
    <definedName name="cprp_mandola" localSheetId="0">#REF!</definedName>
    <definedName name="cprp_mandola">#REF!</definedName>
    <definedName name="CRB" localSheetId="0">#REF!</definedName>
    <definedName name="CRB">#REF!</definedName>
    <definedName name="CRP_Barelliey" localSheetId="0">#REF!</definedName>
    <definedName name="CRP_Barelliey">#REF!</definedName>
    <definedName name="CRP_Unnao" localSheetId="0">#REF!</definedName>
    <definedName name="CRP_Unnao">#REF!</definedName>
    <definedName name="CRRSEP" localSheetId="0">#REF!</definedName>
    <definedName name="CRRSEP">#REF!</definedName>
    <definedName name="Crude_Oil_Price">'[50]Key Assumptions'!$C$13</definedName>
    <definedName name="CS">[24]DSLP!#REF!</definedName>
    <definedName name="cst" localSheetId="0">#REF!</definedName>
    <definedName name="cst">#REF!</definedName>
    <definedName name="CST_BO" localSheetId="0">#REF!</definedName>
    <definedName name="CST_BO">#REF!</definedName>
    <definedName name="CST_IDTO" localSheetId="0">#REF!</definedName>
    <definedName name="CST_IDTO">#REF!</definedName>
    <definedName name="CST_OWN" localSheetId="0">#REF!</definedName>
    <definedName name="CST_OWN">#REF!</definedName>
    <definedName name="CST_TR" localSheetId="0">#REF!</definedName>
    <definedName name="CST_TR">#REF!</definedName>
    <definedName name="current1" localSheetId="0">#REF!</definedName>
    <definedName name="current1">#REF!</definedName>
    <definedName name="current2" localSheetId="0">#REF!</definedName>
    <definedName name="current2">#REF!</definedName>
    <definedName name="current3" localSheetId="0">#REF!</definedName>
    <definedName name="current3">#REF!</definedName>
    <definedName name="current4" localSheetId="0">#REF!</definedName>
    <definedName name="current4">#REF!</definedName>
    <definedName name="current5" localSheetId="0">#REF!</definedName>
    <definedName name="current5">#REF!</definedName>
    <definedName name="cust" localSheetId="0">#REF!</definedName>
    <definedName name="cust">#REF!</definedName>
    <definedName name="cvd" localSheetId="0">#REF!</definedName>
    <definedName name="cvd">#REF!</definedName>
    <definedName name="CVD_HW" localSheetId="0">#REF!</definedName>
    <definedName name="CVD_HW">#REF!</definedName>
    <definedName name="CVD_SW" localSheetId="0">#REF!</definedName>
    <definedName name="CVD_SW">#REF!</definedName>
    <definedName name="D" localSheetId="0">#REF!</definedName>
    <definedName name="D">#REF!</definedName>
    <definedName name="D1__m" localSheetId="0">#REF!</definedName>
    <definedName name="D1__m">#REF!</definedName>
    <definedName name="D10__m" localSheetId="0">#REF!</definedName>
    <definedName name="D10__m">#REF!</definedName>
    <definedName name="D11__m" localSheetId="0">#REF!</definedName>
    <definedName name="D11__m">#REF!</definedName>
    <definedName name="D12__m" localSheetId="0">#REF!</definedName>
    <definedName name="D12__m">#REF!</definedName>
    <definedName name="D2__m" localSheetId="0">#REF!</definedName>
    <definedName name="D2__m">#REF!</definedName>
    <definedName name="D3__m" localSheetId="0">#REF!</definedName>
    <definedName name="D3__m">#REF!</definedName>
    <definedName name="D4__m" localSheetId="0">#REF!</definedName>
    <definedName name="D4__m">#REF!</definedName>
    <definedName name="D5__m" localSheetId="0">#REF!</definedName>
    <definedName name="D5__m">#REF!</definedName>
    <definedName name="D6__m" localSheetId="0">#REF!</definedName>
    <definedName name="D6__m">#REF!</definedName>
    <definedName name="D7__m" localSheetId="0">#REF!</definedName>
    <definedName name="D7__m">#REF!</definedName>
    <definedName name="D8__m" localSheetId="0">#REF!</definedName>
    <definedName name="D8__m">#REF!</definedName>
    <definedName name="D8Data" localSheetId="0">#REF!</definedName>
    <definedName name="D8Data">#REF!</definedName>
    <definedName name="D9__m" localSheetId="0">#REF!</definedName>
    <definedName name="D9__m">#REF!</definedName>
    <definedName name="Dampers" localSheetId="0" hidden="1">{"'PROFITABILITY'!$A$1:$F$45"}</definedName>
    <definedName name="Dampers" hidden="1">{"'PROFITABILITY'!$A$1:$F$45"}</definedName>
    <definedName name="dat" localSheetId="0">#REF!</definedName>
    <definedName name="dat">#REF!</definedName>
    <definedName name="DATA1" localSheetId="0">#REF!</definedName>
    <definedName name="DATA1">#REF!</definedName>
    <definedName name="DATA10" localSheetId="0">#REF!</definedName>
    <definedName name="DATA10">#REF!</definedName>
    <definedName name="DATA15">'[51]Direct Payouts'!#REF!</definedName>
    <definedName name="DATA16">'[52]Direct payouts'!#REF!</definedName>
    <definedName name="DATA17">'[51]Direct Payouts'!#REF!</definedName>
    <definedName name="DATA18" localSheetId="0">#REF!</definedName>
    <definedName name="DATA18">#REF!</definedName>
    <definedName name="DATA19" localSheetId="0">#REF!</definedName>
    <definedName name="DATA19">#REF!</definedName>
    <definedName name="DATA2" localSheetId="0">#REF!</definedName>
    <definedName name="DATA2">#REF!</definedName>
    <definedName name="DATA3" localSheetId="0">#REF!</definedName>
    <definedName name="DATA3">#REF!</definedName>
    <definedName name="DATA4" localSheetId="0">#REF!</definedName>
    <definedName name="DATA4">#REF!</definedName>
    <definedName name="DATA5" localSheetId="0">#REF!</definedName>
    <definedName name="DATA5">#REF!</definedName>
    <definedName name="DATA6" localSheetId="0">#REF!</definedName>
    <definedName name="DATA6">#REF!</definedName>
    <definedName name="DATA7" localSheetId="0">#REF!</definedName>
    <definedName name="DATA7">#REF!</definedName>
    <definedName name="DATA8" localSheetId="0">#REF!</definedName>
    <definedName name="DATA8">#REF!</definedName>
    <definedName name="DATA9" localSheetId="0">#REF!</definedName>
    <definedName name="DATA9">#REF!</definedName>
    <definedName name="_xlnm.Database" localSheetId="0">#REF!</definedName>
    <definedName name="_xlnm.Database">#REF!</definedName>
    <definedName name="date" localSheetId="0">#REF!</definedName>
    <definedName name="date">#REF!</definedName>
    <definedName name="Dates" localSheetId="0">#REF!</definedName>
    <definedName name="Dates">#REF!</definedName>
    <definedName name="DAY_ENGR" localSheetId="0">#REF!</definedName>
    <definedName name="DAY_ENGR">#REF!</definedName>
    <definedName name="DAY_TCHN" localSheetId="0">#REF!</definedName>
    <definedName name="DAY_TCHN">#REF!</definedName>
    <definedName name="days_in_year">'[50]Production Profile'!$C$8</definedName>
    <definedName name="db" localSheetId="0">#REF!</definedName>
    <definedName name="db">#REF!</definedName>
    <definedName name="dc" localSheetId="0">#REF!</definedName>
    <definedName name="dc">#REF!</definedName>
    <definedName name="dccables" localSheetId="0">#REF!</definedName>
    <definedName name="dccables">#REF!</definedName>
    <definedName name="dcdeff" localSheetId="0">#REF!</definedName>
    <definedName name="dcdeff">#REF!</definedName>
    <definedName name="DCP_start_T" localSheetId="0">#REF!</definedName>
    <definedName name="DCP_start_T">#REF!</definedName>
    <definedName name="dd" localSheetId="0" hidden="1">{"'PROFITABILITY'!$A$1:$F$45"}</definedName>
    <definedName name="dd" hidden="1">{"'PROFITABILITY'!$A$1:$F$45"}</definedName>
    <definedName name="DDD" localSheetId="0">#REF!</definedName>
    <definedName name="DDD">#REF!</definedName>
    <definedName name="dddddddd" localSheetId="0">#REF!</definedName>
    <definedName name="dddddddd">#REF!</definedName>
    <definedName name="de_cost">[23]DE!#REF!</definedName>
    <definedName name="DEBTORS" localSheetId="0">#REF!</definedName>
    <definedName name="DEBTORS">#REF!</definedName>
    <definedName name="DEED" localSheetId="0">#REF!</definedName>
    <definedName name="DEED">#REF!</definedName>
    <definedName name="deff">'[53]Design of two-way slab'!#REF!</definedName>
    <definedName name="DEHRI" localSheetId="0">#REF!</definedName>
    <definedName name="DEHRI">#REF!</definedName>
    <definedName name="DELTA20" localSheetId="0">#REF!</definedName>
    <definedName name="DELTA20">#REF!</definedName>
    <definedName name="DEM" localSheetId="0">#REF!</definedName>
    <definedName name="DEM">#REF!</definedName>
    <definedName name="DeNovoAvail">[22]Assumptions!$C$3</definedName>
    <definedName name="Depth" localSheetId="0">#REF!</definedName>
    <definedName name="Depth">#REF!</definedName>
    <definedName name="DEst_Price" localSheetId="0">#REF!</definedName>
    <definedName name="DEst_Price">#REF!</definedName>
    <definedName name="det_act_plan" localSheetId="0">#REF!</definedName>
    <definedName name="det_act_plan">#REF!</definedName>
    <definedName name="Detailed">'[28]Base File'!$I$3:$I$63</definedName>
    <definedName name="Df">[29]slab!#REF!</definedName>
    <definedName name="DFDF" localSheetId="0">#REF!</definedName>
    <definedName name="DFDF">#REF!</definedName>
    <definedName name="DG" localSheetId="0">#REF!</definedName>
    <definedName name="DG">#REF!</definedName>
    <definedName name="DG_Total" localSheetId="0">#REF!</definedName>
    <definedName name="DG_Total">#REF!</definedName>
    <definedName name="dgp">'[3]Costing-blk-B'!#REF!</definedName>
    <definedName name="Di" localSheetId="0">#REF!</definedName>
    <definedName name="Di">#REF!</definedName>
    <definedName name="diff">'[54]Sch-3'!#REF!</definedName>
    <definedName name="diff1">'[54]Sch-3'!#REF!</definedName>
    <definedName name="DIns">[24]DSLP!#REF!</definedName>
    <definedName name="Disc" localSheetId="0">#REF!</definedName>
    <definedName name="Disc">#REF!</definedName>
    <definedName name="Discount1">'[43]Break Dw'!$G$4</definedName>
    <definedName name="Distrib">'[55]SCurv (3)'!$B$6:$BJ$65</definedName>
    <definedName name="Distribution">[41]Brazil!#REF!</definedName>
    <definedName name="DIV">1000000</definedName>
    <definedName name="dl" localSheetId="0">#REF!</definedName>
    <definedName name="dl">#REF!</definedName>
    <definedName name="DM">'[56]CE(F)'!$A$3:$AL$3137</definedName>
    <definedName name="Do" localSheetId="0">#REF!</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 localSheetId="0">#REF!</definedName>
    <definedName name="Dq">#REF!</definedName>
    <definedName name="Ds" localSheetId="0">#REF!</definedName>
    <definedName name="Ds">#REF!</definedName>
    <definedName name="dsat" localSheetId="0">#REF!</definedName>
    <definedName name="dsat">#REF!</definedName>
    <definedName name="dsd">'[31]Rectangular Beam'!#REF!</definedName>
    <definedName name="dsda" localSheetId="0">#REF!</definedName>
    <definedName name="dsda">#REF!</definedName>
    <definedName name="dsdb" localSheetId="0">#REF!</definedName>
    <definedName name="dsdb">#REF!</definedName>
    <definedName name="dsdsdls" localSheetId="0">#REF!</definedName>
    <definedName name="dsdsdls">#REF!</definedName>
    <definedName name="dsm" localSheetId="0">#REF!</definedName>
    <definedName name="dsm">#REF!</definedName>
    <definedName name="dt" localSheetId="0">#REF!</definedName>
    <definedName name="dt">#REF!</definedName>
    <definedName name="E" localSheetId="0">#REF!</definedName>
    <definedName name="E">#REF!</definedName>
    <definedName name="EARTH">'[57]PV FDN'!#REF!</definedName>
    <definedName name="Earthing" localSheetId="0">#REF!</definedName>
    <definedName name="Earthing" localSheetId="15">#REF!</definedName>
    <definedName name="Earthing">#REF!</definedName>
    <definedName name="EB_Total" localSheetId="0">#REF!</definedName>
    <definedName name="EB_Total">#REF!</definedName>
    <definedName name="ec_charges" localSheetId="0">#REF!</definedName>
    <definedName name="ec_charges">#REF!</definedName>
    <definedName name="ecfact" localSheetId="0">#REF!</definedName>
    <definedName name="ecfact">#REF!</definedName>
    <definedName name="ED" localSheetId="0">#REF!</definedName>
    <definedName name="ED">#REF!</definedName>
    <definedName name="ED_RTU" localSheetId="0">#REF!</definedName>
    <definedName name="ED_RTU">#REF!</definedName>
    <definedName name="ED_TRDR" localSheetId="0">#REF!</definedName>
    <definedName name="ED_TRDR">#REF!</definedName>
    <definedName name="ee" localSheetId="0">#REF!</definedName>
    <definedName name="ee">#REF!</definedName>
    <definedName name="Effective_Tax">'[50]Key Assumptions'!$C$12</definedName>
    <definedName name="egr">[18]BOQ!$A$1:$A$65536</definedName>
    <definedName name="Em" localSheetId="0">#REF!</definedName>
    <definedName name="Em">#REF!</definedName>
    <definedName name="ENG" localSheetId="0">#REF!</definedName>
    <definedName name="ENG">#REF!</definedName>
    <definedName name="ENGG" localSheetId="0">#REF!</definedName>
    <definedName name="ENGG">#REF!</definedName>
    <definedName name="Engg_charges" localSheetId="0">#REF!</definedName>
    <definedName name="Engg_charges">#REF!</definedName>
    <definedName name="EQUIPCOM" localSheetId="0">#REF!</definedName>
    <definedName name="EQUIPCOM">#REF!</definedName>
    <definedName name="ere">'[58]3BPA00132-5-3 W plan HVPNL'!#REF!</definedName>
    <definedName name="erec">'[58]3BPA00132-5-3 W plan HVPNL'!#REF!</definedName>
    <definedName name="erecps">[37]Jeerat!$E$9:$W$304</definedName>
    <definedName name="Erection">[59]Erection!$A$3:$O$857</definedName>
    <definedName name="ert" localSheetId="0">#REF!</definedName>
    <definedName name="ert">#REF!</definedName>
    <definedName name="ERV" localSheetId="0">#REF!</definedName>
    <definedName name="ERV">#REF!</definedName>
    <definedName name="Es" localSheetId="0">#REF!</definedName>
    <definedName name="Es">#REF!</definedName>
    <definedName name="ESC_BOHW" localSheetId="0">#REF!</definedName>
    <definedName name="ESC_BOHW">#REF!</definedName>
    <definedName name="ESC_BOSW" localSheetId="0">#REF!</definedName>
    <definedName name="ESC_BOSW">#REF!</definedName>
    <definedName name="ESC_IDTOHW" localSheetId="0">#REF!</definedName>
    <definedName name="ESC_IDTOHW">#REF!</definedName>
    <definedName name="ESC_IDTOSW" localSheetId="0">#REF!</definedName>
    <definedName name="ESC_IDTOSW">#REF!</definedName>
    <definedName name="ESC_IMPHW" localSheetId="0">#REF!</definedName>
    <definedName name="ESC_IMPHW">#REF!</definedName>
    <definedName name="ESC_IMPSW" localSheetId="0">#REF!</definedName>
    <definedName name="ESC_IMPSW">#REF!</definedName>
    <definedName name="ESC_SER" localSheetId="0">#REF!</definedName>
    <definedName name="ESC_SER">#REF!</definedName>
    <definedName name="ESC_TRHW" localSheetId="0">#REF!</definedName>
    <definedName name="ESC_TRHW">#REF!</definedName>
    <definedName name="ESC_TRSW" localSheetId="0">#REF!</definedName>
    <definedName name="ESC_TRSW">#REF!</definedName>
    <definedName name="ESCPRD_BOHW" localSheetId="0">#REF!</definedName>
    <definedName name="ESCPRD_BOHW">#REF!</definedName>
    <definedName name="ESCPRD_BOSW" localSheetId="0">#REF!</definedName>
    <definedName name="ESCPRD_BOSW">#REF!</definedName>
    <definedName name="ESCPRD_IDTOHW" localSheetId="0">#REF!</definedName>
    <definedName name="ESCPRD_IDTOHW">#REF!</definedName>
    <definedName name="ESCPRD_IDTOSW" localSheetId="0">#REF!</definedName>
    <definedName name="ESCPRD_IDTOSW">#REF!</definedName>
    <definedName name="ESCPRD_IMPHW" localSheetId="0">#REF!</definedName>
    <definedName name="ESCPRD_IMPHW">#REF!</definedName>
    <definedName name="ESCPRD_IMPSW" localSheetId="0">#REF!</definedName>
    <definedName name="ESCPRD_IMPSW">#REF!</definedName>
    <definedName name="ESCPRD_TRHW" localSheetId="0">#REF!</definedName>
    <definedName name="ESCPRD_TRHW">#REF!</definedName>
    <definedName name="ESCPRD_TRSW" localSheetId="0">#REF!</definedName>
    <definedName name="ESCPRD_TRSW">#REF!</definedName>
    <definedName name="Et" localSheetId="0">#REF!</definedName>
    <definedName name="Et">#REF!</definedName>
    <definedName name="euro" localSheetId="0">#REF!</definedName>
    <definedName name="euro">#REF!</definedName>
    <definedName name="ewer" localSheetId="0" hidden="1">{"'PROFITABILITY'!$A$1:$F$45"}</definedName>
    <definedName name="ewer" hidden="1">{"'PROFITABILITY'!$A$1:$F$45"}</definedName>
    <definedName name="Excel_BuiltIn__FilterDatabase_1">'[60]Sheet 1'!#REF!</definedName>
    <definedName name="Excel_BuiltIn_Print_Area_1" localSheetId="0">#REF!</definedName>
    <definedName name="Excel_BuiltIn_Print_Area_1">#REF!</definedName>
    <definedName name="Excel_BuiltIn_Print_Area_1_1" localSheetId="0">#REF!</definedName>
    <definedName name="Excel_BuiltIn_Print_Area_1_1">#REF!</definedName>
    <definedName name="Excel_BuiltIn_Print_Area_1_1_1" localSheetId="0">#REF!</definedName>
    <definedName name="Excel_BuiltIn_Print_Area_1_1_1">#REF!</definedName>
    <definedName name="Excel_BuiltIn_Print_Area_1_1_1_1" localSheetId="0">#REF!</definedName>
    <definedName name="Excel_BuiltIn_Print_Area_1_1_1_1">#REF!</definedName>
    <definedName name="Excel_BuiltIn_Print_Area_2" localSheetId="0">#REF!</definedName>
    <definedName name="Excel_BuiltIn_Print_Area_2">#REF!</definedName>
    <definedName name="Excel_BuiltIn_Print_Area_2_1" localSheetId="0">#REF!</definedName>
    <definedName name="Excel_BuiltIn_Print_Area_2_1">#REF!</definedName>
    <definedName name="Excel_BuiltIn_Print_Area_4_1" localSheetId="0">#REF!</definedName>
    <definedName name="Excel_BuiltIn_Print_Area_4_1">#REF!</definedName>
    <definedName name="Excel_BuiltIn_Print_Area_4_1_1" localSheetId="0">#REF!</definedName>
    <definedName name="Excel_BuiltIn_Print_Area_4_1_1">#REF!</definedName>
    <definedName name="Excel_BuiltIn_Print_Area_4_1_1_1" localSheetId="0">#REF!</definedName>
    <definedName name="Excel_BuiltIn_Print_Area_4_1_1_1">#REF!</definedName>
    <definedName name="Excel_BuiltIn_Print_Area_4_1_1_1_1" localSheetId="0">#REF!</definedName>
    <definedName name="Excel_BuiltIn_Print_Area_4_1_1_1_1">#REF!</definedName>
    <definedName name="Excel_BuiltIn_Print_Area_4_1_1_1_1_1" localSheetId="0">#REF!</definedName>
    <definedName name="Excel_BuiltIn_Print_Area_4_1_1_1_1_1">#REF!</definedName>
    <definedName name="Excel_BuiltIn_Print_Area_4_1_1_1_1_1_1" localSheetId="0">#REF!</definedName>
    <definedName name="Excel_BuiltIn_Print_Area_4_1_1_1_1_1_1">#REF!</definedName>
    <definedName name="Excel_BuiltIn_Print_Area_4_1_1_1_1_1_1_1" localSheetId="0">#REF!</definedName>
    <definedName name="Excel_BuiltIn_Print_Area_4_1_1_1_1_1_1_1">#REF!</definedName>
    <definedName name="Excel_BuiltIn_Print_Area_4_1_1_1_1_1_1_1_1" localSheetId="0">#REF!</definedName>
    <definedName name="Excel_BuiltIn_Print_Area_4_1_1_1_1_1_1_1_1">#REF!</definedName>
    <definedName name="Excel_BuiltIn_Print_Area_4_1_1_1_1_1_1_1_1_1" localSheetId="0">#REF!</definedName>
    <definedName name="Excel_BuiltIn_Print_Area_4_1_1_1_1_1_1_1_1_1">#REF!</definedName>
    <definedName name="Excel_BuiltIn_Print_Area_4_1_1_1_1_1_1_1_1_1_1" localSheetId="0">#REF!</definedName>
    <definedName name="Excel_BuiltIn_Print_Area_4_1_1_1_1_1_1_1_1_1_1">#REF!</definedName>
    <definedName name="Excel_BuiltIn_Print_Area_4_1_1_1_1_1_1_1_1_1_1_1" localSheetId="0">#REF!</definedName>
    <definedName name="Excel_BuiltIn_Print_Area_4_1_1_1_1_1_1_1_1_1_1_1">#REF!</definedName>
    <definedName name="Excel_BuiltIn_Print_Area_4_1_1_1_1_1_1_1_1_1_1_1_1" localSheetId="0">#REF!</definedName>
    <definedName name="Excel_BuiltIn_Print_Area_4_1_1_1_1_1_1_1_1_1_1_1_1">#REF!</definedName>
    <definedName name="Excel_BuiltIn_Print_Titles_1" localSheetId="0">#REF!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[43]Config!$C$14</definedName>
    <definedName name="Exp_Success_Rate">'[50]Key Assumptions'!#REF!</definedName>
    <definedName name="Exp_Success_Rate_Core_Basin">'[30]Reserve Addition'!$N$4</definedName>
    <definedName name="EXPHEADS" localSheetId="0">#REF!</definedName>
    <definedName name="EXPHEADS">#REF!</definedName>
    <definedName name="external" localSheetId="0">#REF!</definedName>
    <definedName name="external">#REF!</definedName>
    <definedName name="exwks" localSheetId="0">#REF!</definedName>
    <definedName name="exwks">#REF!</definedName>
    <definedName name="f" localSheetId="0" hidden="1">{"'PROFITABILITY'!$A$1:$F$45"}</definedName>
    <definedName name="f" hidden="1">{"'PROFITABILITY'!$A$1:$F$45"}</definedName>
    <definedName name="fac">0.825</definedName>
    <definedName name="facplc" localSheetId="0">#REF!</definedName>
    <definedName name="facplc">#REF!</definedName>
    <definedName name="fact" localSheetId="0">#REF!</definedName>
    <definedName name="fact">#REF!</definedName>
    <definedName name="FACT1" localSheetId="0">#REF!</definedName>
    <definedName name="FACT1">#REF!</definedName>
    <definedName name="Factor">[63]Hardware!#REF!</definedName>
    <definedName name="Fb" localSheetId="0">#REF!</definedName>
    <definedName name="Fb">#REF!</definedName>
    <definedName name="fck" localSheetId="0">#REF!</definedName>
    <definedName name="fck">#REF!</definedName>
    <definedName name="FDN_Data">'[64]foundation counsumption'!$A$4:$AN$497</definedName>
    <definedName name="FebMarLaunch">[22]Assumptions!$A$7:$F$575</definedName>
    <definedName name="FFR" localSheetId="0">#REF!</definedName>
    <definedName name="FFR">#REF!</definedName>
    <definedName name="fgdfgg" localSheetId="0">#REF!</definedName>
    <definedName name="fgdfgg">#REF!</definedName>
    <definedName name="Fh" localSheetId="0">#REF!</definedName>
    <definedName name="Fh">#REF!</definedName>
    <definedName name="Fhwl" localSheetId="0">#REF!</definedName>
    <definedName name="Fhwl">#REF!</definedName>
    <definedName name="FI" localSheetId="0">#REF!</definedName>
    <definedName name="FI">#REF!</definedName>
    <definedName name="FI_AIRHW" localSheetId="0">#REF!</definedName>
    <definedName name="FI_AIRHW">#REF!</definedName>
    <definedName name="FI_AIRSW" localSheetId="0">#REF!</definedName>
    <definedName name="FI_AIRSW">#REF!</definedName>
    <definedName name="FI_BOHW" localSheetId="0">#REF!</definedName>
    <definedName name="FI_BOHW">#REF!</definedName>
    <definedName name="FI_BOSW" localSheetId="0">#REF!</definedName>
    <definedName name="FI_BOSW">#REF!</definedName>
    <definedName name="FI_IDTOHW" localSheetId="0">#REF!</definedName>
    <definedName name="FI_IDTOHW">#REF!</definedName>
    <definedName name="FI_IDTOSW" localSheetId="0">#REF!</definedName>
    <definedName name="FI_IDTOSW">#REF!</definedName>
    <definedName name="FI_SITEHW" localSheetId="0">#REF!</definedName>
    <definedName name="FI_SITEHW">#REF!</definedName>
    <definedName name="FI_SITESW" localSheetId="0">#REF!</definedName>
    <definedName name="FI_SITESW">#REF!</definedName>
    <definedName name="FilingDate">[65]Assumptions!$D$7:$D$56</definedName>
    <definedName name="FIM" localSheetId="0">#REF!</definedName>
    <definedName name="FIM">#REF!</definedName>
    <definedName name="Fin_charges" localSheetId="0">#REF!</definedName>
    <definedName name="Fin_charges">#REF!</definedName>
    <definedName name="FireFighting" localSheetId="0">#REF!</definedName>
    <definedName name="FireFighting">#REF!</definedName>
    <definedName name="FIT" localSheetId="0">#REF!</definedName>
    <definedName name="FIT">#REF!</definedName>
    <definedName name="Floor" localSheetId="0">#REF!</definedName>
    <definedName name="Floor">#REF!</definedName>
    <definedName name="fo" localSheetId="0">#REF!</definedName>
    <definedName name="fo">#REF!</definedName>
    <definedName name="for_typ" localSheetId="0">#REF!</definedName>
    <definedName name="for_typ">#REF!</definedName>
    <definedName name="Forecast" localSheetId="0">#REF!</definedName>
    <definedName name="Forecast">#REF!</definedName>
    <definedName name="Forecast_Receivables">[32]travel_per!#REF!</definedName>
    <definedName name="forex" localSheetId="0">#REF!</definedName>
    <definedName name="forex">#REF!</definedName>
    <definedName name="forthemonth" localSheetId="0">#REF!</definedName>
    <definedName name="forthemonth">#REF!</definedName>
    <definedName name="Foundation">[59]Foundation!$A$3:$AT$857</definedName>
    <definedName name="fourhundred">'[64]FOUND CUNSUMTION'!$E$6:$W$534</definedName>
    <definedName name="Fp">[24]DSLP!#REF!</definedName>
    <definedName name="Fr" localSheetId="0" hidden="1">{"'PROFITABILITY'!$A$1:$F$45"}</definedName>
    <definedName name="Fr" hidden="1">{"'PROFITABILITY'!$A$1:$F$45"}</definedName>
    <definedName name="Fr_charges" localSheetId="0">#REF!</definedName>
    <definedName name="Fr_charges">#REF!</definedName>
    <definedName name="frierect" localSheetId="0">#REF!</definedName>
    <definedName name="frierect">#REF!</definedName>
    <definedName name="frnorms" localSheetId="0">#REF!</definedName>
    <definedName name="frnorms">#REF!</definedName>
    <definedName name="fromDCP">'[22]Intas Control'!$C$6</definedName>
    <definedName name="Fs">[24]DSLP!#REF!</definedName>
    <definedName name="Fsc" localSheetId="0">#REF!</definedName>
    <definedName name="Fsc">#REF!</definedName>
    <definedName name="Fv" localSheetId="0">#REF!</definedName>
    <definedName name="Fv">#REF!</definedName>
    <definedName name="fym" localSheetId="0">#REF!</definedName>
    <definedName name="fym">#REF!</definedName>
    <definedName name="fys" localSheetId="0">#REF!</definedName>
    <definedName name="fys">#REF!</definedName>
    <definedName name="g">[66]Sheet1!#REF!</definedName>
    <definedName name="GA">'[67]SS Source Spells'!$A$1:$BJ$12722</definedName>
    <definedName name="gama" localSheetId="0">#REF!</definedName>
    <definedName name="gama">#REF!</definedName>
    <definedName name="gamah" localSheetId="0">#REF!</definedName>
    <definedName name="gamah">#REF!</definedName>
    <definedName name="gamma" localSheetId="0">#REF!</definedName>
    <definedName name="gamma">#REF!</definedName>
    <definedName name="Gas_Price">[30]Scenario!$C$42</definedName>
    <definedName name="GATE" localSheetId="0">#REF!</definedName>
    <definedName name="GATE">#REF!</definedName>
    <definedName name="Gcc" localSheetId="0">#REF!</definedName>
    <definedName name="Gcc">#REF!</definedName>
    <definedName name="Gcm" localSheetId="0">#REF!</definedName>
    <definedName name="Gcm">#REF!</definedName>
    <definedName name="Gcr" localSheetId="0">#REF!</definedName>
    <definedName name="Gcr">#REF!</definedName>
    <definedName name="Gen" localSheetId="0">'765KV TA 414 VNTL'!Gen</definedName>
    <definedName name="Gen">[0]!Gen</definedName>
    <definedName name="GeneralInformation" localSheetId="0">'765KV TA 414 VNTL'!GeneralInformation</definedName>
    <definedName name="GeneralInformation">[0]!GeneralInformation</definedName>
    <definedName name="gg">'[31]Flanged Beams'!#REF!</definedName>
    <definedName name="GI" localSheetId="0">'765KV TA 414 VNTL'!GI</definedName>
    <definedName name="GI">[0]!GI</definedName>
    <definedName name="GInfo" localSheetId="0">'765KV TA 414 VNTL'!GInfo</definedName>
    <definedName name="GInfo">[0]!GInfo</definedName>
    <definedName name="GM_B_10">[41]Assumptions!$C$6</definedName>
    <definedName name="GM_B_11">[41]Assumptions!$D$6</definedName>
    <definedName name="GM_B_12">[41]Assumptions!$E$6</definedName>
    <definedName name="GM_B_13">[41]Assumptions!$F$6</definedName>
    <definedName name="GM_B_14">[41]Assumptions!$G$6</definedName>
    <definedName name="GM_B_15">[41]Assumptions!$H$6</definedName>
    <definedName name="GM_M_10">[41]Assumptions!$C$7</definedName>
    <definedName name="GM_M_11">[41]Assumptions!$D$7</definedName>
    <definedName name="GM_M_12">[41]Assumptions!$E$7</definedName>
    <definedName name="GM_M_13">[41]Assumptions!$F$7</definedName>
    <definedName name="GM_M_14">[41]Assumptions!$G$7</definedName>
    <definedName name="GM_M_15">[41]Assumptions!$H$7</definedName>
    <definedName name="GM_P_10">[41]Assumptions!$C$8</definedName>
    <definedName name="GM_P_11">[41]Assumptions!$D$8</definedName>
    <definedName name="GM_P_12">[41]Assumptions!$E$8</definedName>
    <definedName name="GM_P_13">[41]Assumptions!$F$8</definedName>
    <definedName name="GM_P_14">[41]Assumptions!$G$8</definedName>
    <definedName name="GM_P_15">[41]Assumptions!$H$8</definedName>
    <definedName name="GM_R_10">[41]Assumptions!$C$9</definedName>
    <definedName name="GM_R_11">[41]Assumptions!$D$9</definedName>
    <definedName name="GM_R_12">[41]Assumptions!$E$9</definedName>
    <definedName name="GM_R_13">[41]Assumptions!$F$9</definedName>
    <definedName name="GM_R_14">[41]Assumptions!$G$9</definedName>
    <definedName name="GM_R_15">[41]Assumptions!$H$9</definedName>
    <definedName name="GM_T_10">[41]Assumptions!$C$10</definedName>
    <definedName name="GM_T_11">[41]Assumptions!$D$10</definedName>
    <definedName name="GM_T_12">[41]Assumptions!$E$10</definedName>
    <definedName name="GM_T_13">[41]Assumptions!$F$10</definedName>
    <definedName name="GM_T_14">[41]Assumptions!$G$10</definedName>
    <definedName name="GM_T_15">[41]Assumptions!$H$10</definedName>
    <definedName name="GM_Total_10">[41]Assumptions!#REF!</definedName>
    <definedName name="GM_Total_11">[41]Assumptions!#REF!</definedName>
    <definedName name="GM_Total_12">[41]Assumptions!#REF!</definedName>
    <definedName name="GM_Total_13">[41]Assumptions!#REF!</definedName>
    <definedName name="GM_Total_14">[41]Assumptions!#REF!</definedName>
    <definedName name="GM_Total_15">[41]Assumptions!#REF!</definedName>
    <definedName name="GP" localSheetId="0">#REF!</definedName>
    <definedName name="GP">#REF!</definedName>
    <definedName name="GPs" localSheetId="0">#REF!</definedName>
    <definedName name="GPs">#REF!</definedName>
    <definedName name="grg" localSheetId="0">#REF!</definedName>
    <definedName name="grg">#REF!</definedName>
    <definedName name="gross" localSheetId="0">#REF!</definedName>
    <definedName name="gross">#REF!</definedName>
    <definedName name="Groundinga" localSheetId="0" hidden="1">{"'PROFITABILITY'!$A$1:$F$45"}</definedName>
    <definedName name="Groundinga" hidden="1">{"'PROFITABILITY'!$A$1:$F$45"}</definedName>
    <definedName name="Growth" localSheetId="0">#REF!</definedName>
    <definedName name="Growth">#REF!</definedName>
    <definedName name="GRR" localSheetId="0">#REF!</definedName>
    <definedName name="GRR">#REF!</definedName>
    <definedName name="gtst" localSheetId="0">#REF!</definedName>
    <definedName name="gtst">#REF!</definedName>
    <definedName name="Gw" localSheetId="0">#REF!</definedName>
    <definedName name="Gw">#REF!</definedName>
    <definedName name="H" localSheetId="0">#REF!</definedName>
    <definedName name="H">#REF!</definedName>
    <definedName name="H0" localSheetId="0">#REF!</definedName>
    <definedName name="H0">#REF!</definedName>
    <definedName name="HALag">[22]Assumptions!$H$5:$J$36</definedName>
    <definedName name="HANDL" localSheetId="0">#REF!</definedName>
    <definedName name="HANDL">#REF!</definedName>
    <definedName name="HFL">'[42]INPUT-DATA'!#REF!</definedName>
    <definedName name="hh" localSheetId="0">#REF!</definedName>
    <definedName name="hh">#REF!</definedName>
    <definedName name="hhs" localSheetId="0">#REF!</definedName>
    <definedName name="hhs">#REF!</definedName>
    <definedName name="hi">[24]DSLP!#REF!</definedName>
    <definedName name="HINDI" localSheetId="0">#REF!</definedName>
    <definedName name="HINDI">#REF!</definedName>
    <definedName name="HIns">[24]DSLP!#REF!</definedName>
    <definedName name="HNDCLR_CHGS" localSheetId="0">#REF!</definedName>
    <definedName name="HNDCLR_CHGS">#REF!</definedName>
    <definedName name="ho" localSheetId="0">#REF!</definedName>
    <definedName name="ho">#REF!</definedName>
    <definedName name="hoi">[24]DSLP!#REF!</definedName>
    <definedName name="Hosp_Disc">'[68]Master Input Sheet'!#REF!</definedName>
    <definedName name="Hospital_Intervention_Team">'[46]I 2ry activity reduction'!$L$85,'[46]I 2ry activity reduction'!$L$95,'[46]I 2ry activity reduction'!$L$105</definedName>
    <definedName name="hS" localSheetId="0">#REF!</definedName>
    <definedName name="hS">#REF!</definedName>
    <definedName name="html" localSheetId="0" hidden="1">{"'PROFITABILITY'!$A$1:$F$45"}</definedName>
    <definedName name="html" hidden="1">{"'PROFITABILITY'!$A$1:$F$45"}</definedName>
    <definedName name="HTML_CodePage" hidden="1">1252</definedName>
    <definedName name="HTML_Control" localSheetId="0" hidden="1">{"'PROFITABILITY'!$A$1:$F$45"}</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 localSheetId="0">#REF!</definedName>
    <definedName name="Hu">#REF!</definedName>
    <definedName name="hxb">[24]DSLP!#REF!</definedName>
    <definedName name="hxi">[24]DSLP!#REF!</definedName>
    <definedName name="i" localSheetId="0" hidden="1">{"'PROFITABILITY'!$A$1:$F$45"}</definedName>
    <definedName name="i" hidden="1">{"'PROFITABILITY'!$A$1:$F$45"}</definedName>
    <definedName name="ICS_DISCUSSION_C_ISSUES_List" localSheetId="0">#REF!</definedName>
    <definedName name="ICS_DISCUSSION_C_ISSUES_List">#REF!</definedName>
    <definedName name="IDosCountries">'[22]Intas dossier input'!$C$5:$AK$5</definedName>
    <definedName name="idto" localSheetId="0">#REF!</definedName>
    <definedName name="idto">#REF!</definedName>
    <definedName name="If" localSheetId="0">#REF!</definedName>
    <definedName name="If">#REF!</definedName>
    <definedName name="IF_J_1_RUN__PROG1" localSheetId="0">#REF!</definedName>
    <definedName name="IF_J_1_RUN__PROG1">#REF!</definedName>
    <definedName name="Ig" localSheetId="0">#REF!</definedName>
    <definedName name="Ig">#REF!</definedName>
    <definedName name="IGP_M" localSheetId="0">#REF!</definedName>
    <definedName name="IGP_M">#REF!</definedName>
    <definedName name="II" localSheetId="0">#REF!</definedName>
    <definedName name="II">#REF!</definedName>
    <definedName name="iii" localSheetId="0">#REF!</definedName>
    <definedName name="iii">#REF!</definedName>
    <definedName name="ik" localSheetId="0">#REF!</definedName>
    <definedName name="ik">#REF!</definedName>
    <definedName name="Illumination" localSheetId="0">#REF!</definedName>
    <definedName name="Illumination">#REF!</definedName>
    <definedName name="IMACountries">'[22]Intas MA input'!$C$5:$AK$5</definedName>
    <definedName name="Increase" localSheetId="0">#REF!</definedName>
    <definedName name="Increase">#REF!</definedName>
    <definedName name="Indra" localSheetId="0">#REF!</definedName>
    <definedName name="Indra">#REF!</definedName>
    <definedName name="INNCAGRS" localSheetId="0">#REF!</definedName>
    <definedName name="INNCAGRS">#REF!</definedName>
    <definedName name="INOUT">[69]Scenarios!$C$7:$C$8</definedName>
    <definedName name="Insurance" localSheetId="0">#REF!</definedName>
    <definedName name="Insurance">#REF!</definedName>
    <definedName name="INT_CHGS" localSheetId="0">#REF!</definedName>
    <definedName name="INT_CHGS">#REF!</definedName>
    <definedName name="IntasDossier">'[22]Intas dossier input'!$C$5:$AP$500</definedName>
    <definedName name="IntasMA">'[22]Intas MA input'!$C$5:$AP$427</definedName>
    <definedName name="internaluse" localSheetId="0">#REF!</definedName>
    <definedName name="internaluse">#REF!</definedName>
    <definedName name="IPRestrictions" localSheetId="0">#REF!</definedName>
    <definedName name="IPRestrictions">#REF!</definedName>
    <definedName name="ipu" localSheetId="0">#REF!</definedName>
    <definedName name="ipu">#REF!</definedName>
    <definedName name="Is" localSheetId="0">#REF!</definedName>
    <definedName name="Is">#REF!</definedName>
    <definedName name="ITEMCODE">[70]Rates!$A$7:$A$40</definedName>
    <definedName name="Ix" localSheetId="0">#REF!</definedName>
    <definedName name="Ix">#REF!</definedName>
    <definedName name="Iy" localSheetId="0">#REF!</definedName>
    <definedName name="Iy">#REF!</definedName>
    <definedName name="J" localSheetId="0">#REF!</definedName>
    <definedName name="J">#REF!</definedName>
    <definedName name="JEERATE">[37]Jeerat!$E$10:$Y$310</definedName>
    <definedName name="JEJS" localSheetId="0">#REF!</definedName>
    <definedName name="JEJS">#REF!</definedName>
    <definedName name="JJKL">[19]MP!$IU$8163</definedName>
    <definedName name="job">'[40]DETAILED  BOQ'!$A$1</definedName>
    <definedName name="k" localSheetId="0" hidden="1">{"'PROFITABILITY'!$A$1:$F$45"}</definedName>
    <definedName name="k" hidden="1">{"'PROFITABILITY'!$A$1:$F$45"}</definedName>
    <definedName name="k1s" localSheetId="0">#REF!</definedName>
    <definedName name="k1s">#REF!</definedName>
    <definedName name="k2s" localSheetId="0">#REF!</definedName>
    <definedName name="k2s">#REF!</definedName>
    <definedName name="ka" localSheetId="0">#REF!</definedName>
    <definedName name="ka">#REF!</definedName>
    <definedName name="kb" localSheetId="0">#REF!</definedName>
    <definedName name="kb">#REF!</definedName>
    <definedName name="kc" localSheetId="0">#REF!</definedName>
    <definedName name="kc">#REF!</definedName>
    <definedName name="kec" localSheetId="0" hidden="1">{"'PROFITABILITY'!$A$1:$F$45"}</definedName>
    <definedName name="kec" hidden="1">{"'PROFITABILITY'!$A$1:$F$45"}</definedName>
    <definedName name="KEL" localSheetId="0">#REF!</definedName>
    <definedName name="KEL">#REF!</definedName>
    <definedName name="KET" localSheetId="0">#REF!</definedName>
    <definedName name="KET">#REF!</definedName>
    <definedName name="Kh" localSheetId="0">#REF!</definedName>
    <definedName name="Kh">#REF!</definedName>
    <definedName name="Ki" localSheetId="0">#REF!</definedName>
    <definedName name="Ki">#REF!</definedName>
    <definedName name="Kii" localSheetId="0">#REF!</definedName>
    <definedName name="Kii">#REF!</definedName>
    <definedName name="KLM" localSheetId="0">#REF!</definedName>
    <definedName name="KLM">#REF!</definedName>
    <definedName name="Km" localSheetId="0">#REF!</definedName>
    <definedName name="Km">#REF!</definedName>
    <definedName name="kptl" localSheetId="0">#REF!</definedName>
    <definedName name="kptl">#REF!</definedName>
    <definedName name="Ks" localSheetId="0">#REF!</definedName>
    <definedName name="Ks">#REF!</definedName>
    <definedName name="KST" localSheetId="0">#REF!</definedName>
    <definedName name="KST">#REF!</definedName>
    <definedName name="kst_4.20" localSheetId="0">#REF!</definedName>
    <definedName name="kst_4.20">#REF!</definedName>
    <definedName name="L" localSheetId="0" hidden="1">#REF!</definedName>
    <definedName name="L" hidden="1">#REF!</definedName>
    <definedName name="L__m" localSheetId="0">#REF!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 localSheetId="0">#REF!</definedName>
    <definedName name="L1__m">#REF!</definedName>
    <definedName name="L2__m" localSheetId="0">#REF!</definedName>
    <definedName name="L2__m">#REF!</definedName>
    <definedName name="La" localSheetId="0">#REF!</definedName>
    <definedName name="La">#REF!</definedName>
    <definedName name="LAMP" localSheetId="0">#REF!</definedName>
    <definedName name="LAMP">#REF!</definedName>
    <definedName name="lane_width" localSheetId="0">#REF!</definedName>
    <definedName name="lane_width">#REF!</definedName>
    <definedName name="LanguageComment" localSheetId="0">#REF!</definedName>
    <definedName name="LanguageComment">#REF!</definedName>
    <definedName name="Lb" localSheetId="0">#REF!</definedName>
    <definedName name="Lb">#REF!</definedName>
    <definedName name="lc" localSheetId="0">#REF!</definedName>
    <definedName name="lc">#REF!</definedName>
    <definedName name="LC_CHGS" localSheetId="0">#REF!</definedName>
    <definedName name="LC_CHGS">#REF!</definedName>
    <definedName name="lc1i4f" localSheetId="0">#REF!</definedName>
    <definedName name="lc1i4f">#REF!</definedName>
    <definedName name="lc1i5f" localSheetId="0">#REF!</definedName>
    <definedName name="lc1i5f">#REF!</definedName>
    <definedName name="lc2i1bc8f" localSheetId="0">#REF!</definedName>
    <definedName name="lc2i1bc8f">#REF!</definedName>
    <definedName name="lc350mcbc" localSheetId="0">#REF!</definedName>
    <definedName name="lc350mcbc">#REF!</definedName>
    <definedName name="lc350mcfdr" localSheetId="0">#REF!</definedName>
    <definedName name="lc350mcfdr">#REF!</definedName>
    <definedName name="lc350mcic" localSheetId="0">#REF!</definedName>
    <definedName name="lc350mcic">#REF!</definedName>
    <definedName name="lc350pcfdr" localSheetId="0">#REF!</definedName>
    <definedName name="lc350pcfdr">#REF!</definedName>
    <definedName name="lc350pcic" localSheetId="0">#REF!</definedName>
    <definedName name="lc350pcic">#REF!</definedName>
    <definedName name="lc500mcbc" localSheetId="0">#REF!</definedName>
    <definedName name="lc500mcbc">#REF!</definedName>
    <definedName name="lc500mcfdr" localSheetId="0">#REF!</definedName>
    <definedName name="lc500mcfdr">#REF!</definedName>
    <definedName name="lc500mcic" localSheetId="0">#REF!</definedName>
    <definedName name="lc500mcic">#REF!</definedName>
    <definedName name="lcabbbc" localSheetId="0">#REF!</definedName>
    <definedName name="lcabbbc">#REF!</definedName>
    <definedName name="lcabbfdr" localSheetId="0">#REF!</definedName>
    <definedName name="lcabbfdr">#REF!</definedName>
    <definedName name="lcabbic" localSheetId="0">#REF!</definedName>
    <definedName name="lcabbic">#REF!</definedName>
    <definedName name="lcs" localSheetId="0">#REF!</definedName>
    <definedName name="lcs">#REF!</definedName>
    <definedName name="LD_Analysis" localSheetId="0">#REF!</definedName>
    <definedName name="LD_Analysis">#REF!</definedName>
    <definedName name="le" localSheetId="0">#REF!</definedName>
    <definedName name="le">#REF!</definedName>
    <definedName name="least" localSheetId="0">#REF!</definedName>
    <definedName name="least">#REF!</definedName>
    <definedName name="len" localSheetId="0">#REF!</definedName>
    <definedName name="len">#REF!</definedName>
    <definedName name="length" localSheetId="0">#REF!</definedName>
    <definedName name="length">#REF!</definedName>
    <definedName name="limcount" hidden="1">1</definedName>
    <definedName name="line" localSheetId="0">#REF!</definedName>
    <definedName name="line">#REF!</definedName>
    <definedName name="Lm" localSheetId="0">#REF!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 localSheetId="0">#REF!</definedName>
    <definedName name="LND_CHGS">#REF!</definedName>
    <definedName name="load">'[25]4 (2)'!$P$61:$R$150</definedName>
    <definedName name="Location" localSheetId="0">#REF!</definedName>
    <definedName name="Location">#REF!</definedName>
    <definedName name="logo1">"Picture 7"</definedName>
    <definedName name="logoa" localSheetId="0">#REF!</definedName>
    <definedName name="logoa">#REF!</definedName>
    <definedName name="Lr" localSheetId="0">#REF!</definedName>
    <definedName name="Lr">#REF!</definedName>
    <definedName name="ls" localSheetId="0">#REF!</definedName>
    <definedName name="ls">#REF!</definedName>
    <definedName name="LTswitchgear" localSheetId="0">#REF!</definedName>
    <definedName name="LTswitchgear">#REF!</definedName>
    <definedName name="LTTrafo">'[73]Spares &amp; TMI'!$E$272</definedName>
    <definedName name="Ltwo400">'[64]L2 400 Obra'!$B$9:$AB$37</definedName>
    <definedName name="Ltwo765">'[64]L2 765 LILO Anpara '!$B$9:$W$38</definedName>
    <definedName name="LUMEN" localSheetId="0">#REF!</definedName>
    <definedName name="LUMEN">#REF!</definedName>
    <definedName name="LUX" localSheetId="0">#REF!</definedName>
    <definedName name="LUX">#REF!</definedName>
    <definedName name="LWL">'[42]INPUT-DATA'!#REF!</definedName>
    <definedName name="Lx" localSheetId="0">#REF!</definedName>
    <definedName name="Lx">#REF!</definedName>
    <definedName name="M" localSheetId="0">#REF!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[44]!Main</definedName>
    <definedName name="major">[22]TorrentControl!$B$3</definedName>
    <definedName name="majord" localSheetId="0">#REF!</definedName>
    <definedName name="majord">#REF!</definedName>
    <definedName name="majororders" localSheetId="0">#REF!</definedName>
    <definedName name="majororders">#REF!</definedName>
    <definedName name="man" localSheetId="0">#REF!</definedName>
    <definedName name="man">#REF!</definedName>
    <definedName name="Mandatory" localSheetId="0">'765KV TA 414 VNTL'!Mandatory</definedName>
    <definedName name="Mandatory">[0]!Mandatory</definedName>
    <definedName name="Manday_Rate" localSheetId="0">#REF!</definedName>
    <definedName name="Manday_Rate">#REF!</definedName>
    <definedName name="manday1" localSheetId="0">#REF!</definedName>
    <definedName name="manday1">#REF!</definedName>
    <definedName name="manpower" localSheetId="0">#REF!</definedName>
    <definedName name="manpower">#REF!</definedName>
    <definedName name="MANU1">'[34]Attach-3 (QR)'!#REF!</definedName>
    <definedName name="MANU11">'[34]Attach-3 (QR)'!#REF!</definedName>
    <definedName name="MANU111">'[34]Attach-3 (QR)'!#REF!</definedName>
    <definedName name="MANU2">'[34]Attach-3 (QR)'!#REF!</definedName>
    <definedName name="MANU22">'[34]Attach-3 (QR)'!#REF!</definedName>
    <definedName name="MANU222">'[34]Attach-3 (QR)'!#REF!</definedName>
    <definedName name="MANU3">'[34]Attach-3 (QR)'!#REF!</definedName>
    <definedName name="MANU33">'[34]Attach-3 (QR)'!#REF!</definedName>
    <definedName name="MANU333">'[34]Attach-3 (QR)'!#REF!</definedName>
    <definedName name="MANU4">'[34]Attach-3 (QR)'!#REF!</definedName>
    <definedName name="MANU44">'[34]Attach-3 (QR)'!#REF!</definedName>
    <definedName name="MANU444">'[34]Attach-3 (QR)'!#REF!</definedName>
    <definedName name="MANU5">'[34]Attach-3 (QR)'!#REF!</definedName>
    <definedName name="MANU55">'[34]Attach-3 (QR)'!#REF!</definedName>
    <definedName name="MANU555">'[34]Attach-3 (QR)'!#REF!</definedName>
    <definedName name="MarginalCosts" localSheetId="0">#REF!</definedName>
    <definedName name="MarginalCosts">#REF!</definedName>
    <definedName name="MarginalCostsSM" localSheetId="0">#REF!</definedName>
    <definedName name="MarginalCostsSM">#REF!</definedName>
    <definedName name="MARKETSHAREPYHIGH" localSheetId="0">#REF!</definedName>
    <definedName name="MARKETSHAREPYHIGH">#REF!</definedName>
    <definedName name="MARKETSHAREPYLOW" localSheetId="0">#REF!</definedName>
    <definedName name="MARKETSHAREPYLOW">#REF!</definedName>
    <definedName name="MAS" localSheetId="0">#REF!</definedName>
    <definedName name="MAS">#REF!</definedName>
    <definedName name="MasterMolDoseList">[74]MasterMolDoseList!$B$2:$H$936</definedName>
    <definedName name="Masterpreisliste_Access_ohne_CHAR_10_" localSheetId="0">#REF!</definedName>
    <definedName name="Masterpreisliste_Access_ohne_CHAR_10_">#REF!</definedName>
    <definedName name="MATHS" localSheetId="0">#REF!</definedName>
    <definedName name="MATHS">#REF!</definedName>
    <definedName name="Mb" localSheetId="0">#REF!</definedName>
    <definedName name="Mb">#REF!</definedName>
    <definedName name="Mc" localSheetId="0">#REF!</definedName>
    <definedName name="Mc">#REF!</definedName>
    <definedName name="MC_ABB_Imp" localSheetId="0">#REF!</definedName>
    <definedName name="MC_ABB_Imp">#REF!</definedName>
    <definedName name="MC_ABB_local" localSheetId="0">#REF!</definedName>
    <definedName name="MC_ABB_local">#REF!</definedName>
    <definedName name="MC_ABB_peenya" localSheetId="0">#REF!</definedName>
    <definedName name="MC_ABB_peenya">#REF!</definedName>
    <definedName name="MC_AIC_Imp" localSheetId="0">#REF!</definedName>
    <definedName name="MC_AIC_Imp">#REF!</definedName>
    <definedName name="MC_AIC_local" localSheetId="0">#REF!</definedName>
    <definedName name="MC_AIC_local">#REF!</definedName>
    <definedName name="MC_DEMHW" localSheetId="0">#REF!</definedName>
    <definedName name="MC_DEMHW">#REF!</definedName>
    <definedName name="MC_DEMSW" localSheetId="0">#REF!</definedName>
    <definedName name="MC_DEMSW">#REF!</definedName>
    <definedName name="MC_FFRHW" localSheetId="0">#REF!</definedName>
    <definedName name="MC_FFRHW">#REF!</definedName>
    <definedName name="MC_FFRSW" localSheetId="0">#REF!</definedName>
    <definedName name="MC_FFRSW">#REF!</definedName>
    <definedName name="MC_FIMHW" localSheetId="0">#REF!</definedName>
    <definedName name="MC_FIMHW">#REF!</definedName>
    <definedName name="MC_FIMSW" localSheetId="0">#REF!</definedName>
    <definedName name="MC_FIMSW">#REF!</definedName>
    <definedName name="MC_NOKHW" localSheetId="0">#REF!</definedName>
    <definedName name="MC_NOKHW">#REF!</definedName>
    <definedName name="MC_NOKSW" localSheetId="0">#REF!</definedName>
    <definedName name="MC_NOKSW">#REF!</definedName>
    <definedName name="MC_NonABB_Imp" localSheetId="0">#REF!</definedName>
    <definedName name="MC_NonABB_Imp">#REF!</definedName>
    <definedName name="MC_NonABB_local" localSheetId="0">#REF!</definedName>
    <definedName name="MC_NonABB_local">#REF!</definedName>
    <definedName name="MC_SEKHW" localSheetId="0">#REF!</definedName>
    <definedName name="MC_SEKHW">#REF!</definedName>
    <definedName name="MC_SEKSW" localSheetId="0">#REF!</definedName>
    <definedName name="MC_SEKSW">#REF!</definedName>
    <definedName name="MC_SFRHW" localSheetId="0">#REF!</definedName>
    <definedName name="MC_SFRHW">#REF!</definedName>
    <definedName name="MC_SFRSW" localSheetId="0">#REF!</definedName>
    <definedName name="MC_SFRSW">#REF!</definedName>
    <definedName name="MC_UKPHW" localSheetId="0">#REF!</definedName>
    <definedName name="MC_UKPHW">#REF!</definedName>
    <definedName name="MC_UKPSW" localSheetId="0">#REF!</definedName>
    <definedName name="MC_UKPSW">#REF!</definedName>
    <definedName name="MC_USDHW" localSheetId="0">#REF!</definedName>
    <definedName name="MC_USDHW">#REF!</definedName>
    <definedName name="MC_USDSW" localSheetId="0">#REF!</definedName>
    <definedName name="MC_USDSW">#REF!</definedName>
    <definedName name="MC_YENHW" localSheetId="0">#REF!</definedName>
    <definedName name="MC_YENHW">#REF!</definedName>
    <definedName name="MC_YENSW" localSheetId="0">#REF!</definedName>
    <definedName name="MC_YENSW">#REF!</definedName>
    <definedName name="mcabb3501i5f" localSheetId="0">#REF!</definedName>
    <definedName name="mcabb3501i5f">#REF!</definedName>
    <definedName name="mcabb3502i1bc8f" localSheetId="0">#REF!</definedName>
    <definedName name="mcabb3502i1bc8f">#REF!</definedName>
    <definedName name="mcabb5002i1bc8f" localSheetId="0">#REF!</definedName>
    <definedName name="mcabb5002i1bc8f">#REF!</definedName>
    <definedName name="MCi">[75]A4a!$R$5</definedName>
    <definedName name="mcmc1i5f" localSheetId="0">#REF!</definedName>
    <definedName name="mcmc1i5f">#REF!</definedName>
    <definedName name="mcmc3502i1bc8f" localSheetId="0">#REF!</definedName>
    <definedName name="mcmc3502i1bc8f">#REF!</definedName>
    <definedName name="mcmc5002i1bc8f" localSheetId="0">#REF!</definedName>
    <definedName name="mcmc5002i1bc8f">#REF!</definedName>
    <definedName name="mcpc1i4f" localSheetId="0">#REF!</definedName>
    <definedName name="mcpc1i4f">#REF!</definedName>
    <definedName name="mcvr">[76]KS!$Q$52:$IV$8162</definedName>
    <definedName name="mdp">[6]costing!#REF!</definedName>
    <definedName name="MDVT_ABSP" localSheetId="0">#REF!</definedName>
    <definedName name="MDVT_ABSP">#REF!</definedName>
    <definedName name="Med" localSheetId="0">#REF!</definedName>
    <definedName name="Med">#REF!</definedName>
    <definedName name="method">[25]lookup!$A$1:$A$2</definedName>
    <definedName name="mf" localSheetId="0" hidden="1">{"'PROFITABILITY'!$A$1:$F$45"}</definedName>
    <definedName name="mf" hidden="1">{"'PROFITABILITY'!$A$1:$F$45"}</definedName>
    <definedName name="MF_ABB_local" localSheetId="0">#REF!</definedName>
    <definedName name="MF_ABB_local">#REF!</definedName>
    <definedName name="MF_ABB_peenya" localSheetId="0">#REF!</definedName>
    <definedName name="MF_ABB_peenya">#REF!</definedName>
    <definedName name="MF_AIC_Imp" localSheetId="0">#REF!</definedName>
    <definedName name="MF_AIC_Imp">#REF!</definedName>
    <definedName name="MF_AIC_local" localSheetId="0">#REF!</definedName>
    <definedName name="MF_AIC_local">#REF!</definedName>
    <definedName name="MF_AUTImp_ABB" localSheetId="0">#REF!</definedName>
    <definedName name="MF_AUTImp_ABB">#REF!</definedName>
    <definedName name="MF_AUTImp_NonABB" localSheetId="0">#REF!</definedName>
    <definedName name="MF_AUTImp_NonABB">#REF!</definedName>
    <definedName name="MF_NonABB_local" localSheetId="0">#REF!</definedName>
    <definedName name="MF_NonABB_local">#REF!</definedName>
    <definedName name="Min_Exp_Well">[30]Scenario!$C$38</definedName>
    <definedName name="minor">[22]TorrentControl!$B$2</definedName>
    <definedName name="Misc_charges" localSheetId="0">#REF!</definedName>
    <definedName name="Misc_charges">#REF!</definedName>
    <definedName name="mm" localSheetId="0" hidden="1">#REF!</definedName>
    <definedName name="mm" hidden="1">#REF!</definedName>
    <definedName name="mmm">[77]NJP!$E$9:$U$302</definedName>
    <definedName name="Model_Comparison" localSheetId="0">#REF!</definedName>
    <definedName name="Model_Comparison">#REF!</definedName>
    <definedName name="modvat" localSheetId="0">#REF!</definedName>
    <definedName name="modvat">#REF!</definedName>
    <definedName name="molecules">[49]Assumptions!$B$39:$B$133</definedName>
    <definedName name="Month">'[28]Base File'!$G$3:$G$62</definedName>
    <definedName name="MQAKAM" localSheetId="0">#REF!</definedName>
    <definedName name="MQAKAM">#REF!</definedName>
    <definedName name="Ms" localSheetId="0">#REF!</definedName>
    <definedName name="Ms">#REF!</definedName>
    <definedName name="MS_Royalty" localSheetId="0">#REF!</definedName>
    <definedName name="MS_Royalty">#REF!</definedName>
    <definedName name="mujj" localSheetId="0">#REF!</definedName>
    <definedName name="mujj">#REF!</definedName>
    <definedName name="Mulimit" localSheetId="0">#REF!</definedName>
    <definedName name="Mulimit">#REF!</definedName>
    <definedName name="Musculoskeletal_Interface_clinic">'[46]I 2ry activity reduction'!$D$118,'[46]I 2ry activity reduction'!$D$128,'[46]I 2ry activity reduction'!$D$138</definedName>
    <definedName name="MVP_Total" localSheetId="0">#REF!</definedName>
    <definedName name="MVP_Total">#REF!</definedName>
    <definedName name="MyPBRScenario" localSheetId="0">#REF!</definedName>
    <definedName name="MyPBRScenario">#REF!</definedName>
    <definedName name="N" localSheetId="0">#REF!</definedName>
    <definedName name="N">#REF!</definedName>
    <definedName name="Nature">'[78]Base File'!$B$3:$B$6</definedName>
    <definedName name="Nc" localSheetId="0">#REF!</definedName>
    <definedName name="Nc">#REF!</definedName>
    <definedName name="NcIS" localSheetId="0">#REF!</definedName>
    <definedName name="NcIS">#REF!</definedName>
    <definedName name="NIL" localSheetId="0">#REF!</definedName>
    <definedName name="NIL">#REF!</definedName>
    <definedName name="NJPE">[37]NJP!$E$9:$W$315</definedName>
    <definedName name="njspsche">[37]NJP!$E$9:$U$302</definedName>
    <definedName name="nlg_cd" localSheetId="0">#REF!</definedName>
    <definedName name="nlg_cd">#REF!</definedName>
    <definedName name="nlg_er" localSheetId="0">#REF!</definedName>
    <definedName name="nlg_er">#REF!</definedName>
    <definedName name="nlg_fi" localSheetId="0">#REF!</definedName>
    <definedName name="nlg_fi">#REF!</definedName>
    <definedName name="NN" localSheetId="0">#REF!</definedName>
    <definedName name="NN">#REF!</definedName>
    <definedName name="no_name" localSheetId="0">#REF!</definedName>
    <definedName name="no_name">#REF!</definedName>
    <definedName name="NOK" localSheetId="0">#REF!</definedName>
    <definedName name="NOK">#REF!</definedName>
    <definedName name="Nos" localSheetId="0">#REF!</definedName>
    <definedName name="Nos">#REF!</definedName>
    <definedName name="NPV_Risk" localSheetId="0">#REF!</definedName>
    <definedName name="NPV_Risk">#REF!</definedName>
    <definedName name="NqIS" localSheetId="0">#REF!</definedName>
    <definedName name="NqIS">#REF!</definedName>
    <definedName name="NrIS" localSheetId="0">#REF!</definedName>
    <definedName name="NrIS">#REF!</definedName>
    <definedName name="Nsd">'[31]Rectangular Beam'!#REF!</definedName>
    <definedName name="Nsda" localSheetId="0">#REF!</definedName>
    <definedName name="Nsda">#REF!</definedName>
    <definedName name="Nsdb" localSheetId="0">#REF!</definedName>
    <definedName name="Nsdb">#REF!</definedName>
    <definedName name="Nsm" localSheetId="0">#REF!</definedName>
    <definedName name="Nsm">#REF!</definedName>
    <definedName name="Nt" localSheetId="0">#REF!</definedName>
    <definedName name="Nt">#REF!</definedName>
    <definedName name="Nur" localSheetId="0">#REF!</definedName>
    <definedName name="Nur">#REF!</definedName>
    <definedName name="Nx" localSheetId="0">#REF!</definedName>
    <definedName name="Nx">#REF!</definedName>
    <definedName name="nxs" localSheetId="0">#REF!</definedName>
    <definedName name="nxs">#REF!</definedName>
    <definedName name="Ny" localSheetId="0">#REF!</definedName>
    <definedName name="Ny">#REF!</definedName>
    <definedName name="nys" localSheetId="0">#REF!</definedName>
    <definedName name="nys">#REF!</definedName>
    <definedName name="O" localSheetId="0">#REF!</definedName>
    <definedName name="O">#REF!</definedName>
    <definedName name="OCTROI" localSheetId="0">#REF!</definedName>
    <definedName name="OCTROI">#REF!</definedName>
    <definedName name="OCTROI_HW" localSheetId="0">#REF!</definedName>
    <definedName name="OCTROI_HW">#REF!</definedName>
    <definedName name="OCTROI_SW" localSheetId="0">#REF!</definedName>
    <definedName name="OCTROI_SW">#REF!</definedName>
    <definedName name="OFFICE_LIGHTING" localSheetId="0">#REF!</definedName>
    <definedName name="OFFICE_LIGHTING">#REF!</definedName>
    <definedName name="oh" localSheetId="0">#REF!</definedName>
    <definedName name="oh">#REF!</definedName>
    <definedName name="ohe" localSheetId="0">#REF!</definedName>
    <definedName name="ohe">#REF!</definedName>
    <definedName name="ok" localSheetId="0">#REF!</definedName>
    <definedName name="ok">#REF!</definedName>
    <definedName name="OldLaunch">[22]Assumptions!$A$6:$E$575</definedName>
    <definedName name="ongoingDCP">'[22]Intas Control'!$C$5</definedName>
    <definedName name="ooc" localSheetId="0">#REF!</definedName>
    <definedName name="ooc">#REF!</definedName>
    <definedName name="ord_musd">[39]orders!#REF!</definedName>
    <definedName name="orderbacklog" localSheetId="0">#REF!</definedName>
    <definedName name="orderbacklog">#REF!</definedName>
    <definedName name="orderbooked98">'[79]ord-lost_98&amp;99'!#REF!</definedName>
    <definedName name="ORDERSTATUS" localSheetId="0">#REF!</definedName>
    <definedName name="ORDERSTATUS">#REF!</definedName>
    <definedName name="ORDREVCOLL" localSheetId="0">#REF!</definedName>
    <definedName name="ORDREVCOLL">#REF!</definedName>
    <definedName name="Org_Codes">[80]Submissions!$A$4:$B$300</definedName>
    <definedName name="P" localSheetId="0" hidden="1">{"'PROFITABILITY'!$A$1:$F$45"}</definedName>
    <definedName name="P" hidden="1">{"'PROFITABILITY'!$A$1:$F$45"}</definedName>
    <definedName name="p.s" localSheetId="0">#REF!</definedName>
    <definedName name="p.s">#REF!</definedName>
    <definedName name="P_1">'[81]bs BP 04 SA'!#REF!</definedName>
    <definedName name="P_3">'[81]bs BP 04 SA'!#REF!</definedName>
    <definedName name="P_4">'[81]bs BP 04 SA'!#REF!</definedName>
    <definedName name="P_5">'[81]bs BP 04 SA'!#REF!</definedName>
    <definedName name="P_6DSO" localSheetId="0">#REF!</definedName>
    <definedName name="P_6DSO">#REF!</definedName>
    <definedName name="P_7DPO">'[82]REVENUES &amp; BS'!#REF!</definedName>
    <definedName name="p11i4f" localSheetId="0">#REF!</definedName>
    <definedName name="p11i4f">#REF!</definedName>
    <definedName name="p11i5f" localSheetId="0">#REF!</definedName>
    <definedName name="p11i5f">#REF!</definedName>
    <definedName name="p12i1bc8f" localSheetId="0">#REF!</definedName>
    <definedName name="p12i1bc8f">#REF!</definedName>
    <definedName name="p1350mcbc" localSheetId="0">#REF!</definedName>
    <definedName name="p1350mcbc">#REF!</definedName>
    <definedName name="p1350mcfdr" localSheetId="0">#REF!</definedName>
    <definedName name="p1350mcfdr">#REF!</definedName>
    <definedName name="p1350mcic" localSheetId="0">#REF!</definedName>
    <definedName name="p1350mcic">#REF!</definedName>
    <definedName name="p1350pcfdr" localSheetId="0">#REF!</definedName>
    <definedName name="p1350pcfdr">#REF!</definedName>
    <definedName name="p1350pcic" localSheetId="0">#REF!</definedName>
    <definedName name="p1350pcic">#REF!</definedName>
    <definedName name="p1500mcbc" localSheetId="0">#REF!</definedName>
    <definedName name="p1500mcbc">#REF!</definedName>
    <definedName name="p1500mcfdr" localSheetId="0">#REF!</definedName>
    <definedName name="p1500mcfdr">#REF!</definedName>
    <definedName name="p1500mcic" localSheetId="0">#REF!</definedName>
    <definedName name="p1500mcic">#REF!</definedName>
    <definedName name="p1abbbc" localSheetId="0">#REF!</definedName>
    <definedName name="p1abbbc">#REF!</definedName>
    <definedName name="p1abbfdr" localSheetId="0">#REF!</definedName>
    <definedName name="p1abbfdr">#REF!</definedName>
    <definedName name="p1abbic" localSheetId="0">#REF!</definedName>
    <definedName name="p1abbic">#REF!</definedName>
    <definedName name="p1accp" localSheetId="0">#REF!</definedName>
    <definedName name="p1accp">#REF!</definedName>
    <definedName name="p1acdb1" localSheetId="0">#REF!</definedName>
    <definedName name="p1acdb1">#REF!</definedName>
    <definedName name="p1acdb2" localSheetId="0">#REF!</definedName>
    <definedName name="p1acdb2">#REF!</definedName>
    <definedName name="p1acdb3" localSheetId="0">#REF!</definedName>
    <definedName name="p1acdb3">#REF!</definedName>
    <definedName name="p1amf">'[83]p1-costg'!$T$49</definedName>
    <definedName name="p1apcc1" localSheetId="0">#REF!</definedName>
    <definedName name="p1apcc1">#REF!</definedName>
    <definedName name="p1apcc2" localSheetId="0">#REF!</definedName>
    <definedName name="p1apcc2">#REF!</definedName>
    <definedName name="p1apcc3" localSheetId="0">#REF!</definedName>
    <definedName name="p1apcc3">#REF!</definedName>
    <definedName name="p1clp" localSheetId="0">#REF!</definedName>
    <definedName name="p1clp">#REF!</definedName>
    <definedName name="p1csp">'[83]p1-costg'!$T$89</definedName>
    <definedName name="p1db">[84]costing!#REF!</definedName>
    <definedName name="p1ht" localSheetId="0">#REF!</definedName>
    <definedName name="p1ht">#REF!</definedName>
    <definedName name="p1ksk">'[83]p1-costg'!$T$6</definedName>
    <definedName name="p1ldb" localSheetId="0">#REF!</definedName>
    <definedName name="p1ldb">#REF!</definedName>
    <definedName name="p1lift" localSheetId="0">#REF!</definedName>
    <definedName name="p1lift">#REF!</definedName>
    <definedName name="p1ltsba1" localSheetId="0">#REF!</definedName>
    <definedName name="p1ltsba1">#REF!</definedName>
    <definedName name="p1ltsba2" localSheetId="0">#REF!</definedName>
    <definedName name="p1ltsba2">#REF!</definedName>
    <definedName name="p1ltsbb1" localSheetId="0">#REF!</definedName>
    <definedName name="p1ltsbb1">#REF!</definedName>
    <definedName name="p1ltsbb2" localSheetId="0">#REF!</definedName>
    <definedName name="p1ltsbb2">#REF!</definedName>
    <definedName name="p1mcc1" localSheetId="0">#REF!</definedName>
    <definedName name="p1mcc1">#REF!</definedName>
    <definedName name="p1mcc10" localSheetId="0">#REF!</definedName>
    <definedName name="p1mcc10">#REF!</definedName>
    <definedName name="p1mcc11" localSheetId="0">#REF!</definedName>
    <definedName name="p1mcc11">#REF!</definedName>
    <definedName name="p1mcc12" localSheetId="0">#REF!</definedName>
    <definedName name="p1mcc12">#REF!</definedName>
    <definedName name="p1mcc13" localSheetId="0">#REF!</definedName>
    <definedName name="p1mcc13">#REF!</definedName>
    <definedName name="p1mcc14" localSheetId="0">#REF!</definedName>
    <definedName name="p1mcc14">#REF!</definedName>
    <definedName name="p1mcc15" localSheetId="0">#REF!</definedName>
    <definedName name="p1mcc15">#REF!</definedName>
    <definedName name="p1mcc17" localSheetId="0">#REF!</definedName>
    <definedName name="p1mcc17">#REF!</definedName>
    <definedName name="p1mcc2" localSheetId="0">#REF!</definedName>
    <definedName name="p1mcc2">#REF!</definedName>
    <definedName name="p1mcc3" localSheetId="0">#REF!</definedName>
    <definedName name="p1mcc3">#REF!</definedName>
    <definedName name="p1mcc4" localSheetId="0">#REF!</definedName>
    <definedName name="p1mcc4">#REF!</definedName>
    <definedName name="p1mcc5" localSheetId="0">#REF!</definedName>
    <definedName name="p1mcc5">#REF!</definedName>
    <definedName name="p1mcc6" localSheetId="0">#REF!</definedName>
    <definedName name="p1mcc6">#REF!</definedName>
    <definedName name="p1mcc7" localSheetId="0">#REF!</definedName>
    <definedName name="p1mcc7">#REF!</definedName>
    <definedName name="p1mcc8" localSheetId="0">#REF!</definedName>
    <definedName name="p1mcc8">#REF!</definedName>
    <definedName name="p1mcc9" localSheetId="0">#REF!</definedName>
    <definedName name="p1mcc9">#REF!</definedName>
    <definedName name="p1mldb" localSheetId="0">#REF!</definedName>
    <definedName name="p1mldb">#REF!</definedName>
    <definedName name="p1mlp" localSheetId="0">#REF!</definedName>
    <definedName name="p1mlp">#REF!</definedName>
    <definedName name="p1mltp">'[83]p1-costg'!$T$30</definedName>
    <definedName name="p1mpcc" localSheetId="0">#REF!</definedName>
    <definedName name="p1mpcc">#REF!</definedName>
    <definedName name="p1mpdb" localSheetId="0">#REF!</definedName>
    <definedName name="p1mpdb">#REF!</definedName>
    <definedName name="p1mpdp" localSheetId="0">#REF!</definedName>
    <definedName name="p1mpdp">#REF!</definedName>
    <definedName name="p1mrlp" localSheetId="0">#REF!</definedName>
    <definedName name="p1mrlp">#REF!</definedName>
    <definedName name="p1pcc" localSheetId="0">#REF!</definedName>
    <definedName name="p1pcc">#REF!</definedName>
    <definedName name="p1pccm" localSheetId="0">#REF!</definedName>
    <definedName name="p1pccm">#REF!</definedName>
    <definedName name="p1pdb" localSheetId="0">#REF!</definedName>
    <definedName name="p1pdb">#REF!</definedName>
    <definedName name="p1ssb1">'[83]p1-costg'!$T$113</definedName>
    <definedName name="p1ssb2">'[83]p1-costg'!$T$125</definedName>
    <definedName name="p1upsdb">[84]costing!#REF!</definedName>
    <definedName name="p1upsip" localSheetId="0">#REF!</definedName>
    <definedName name="p1upsip">#REF!</definedName>
    <definedName name="p1upsmdb" localSheetId="0">#REF!</definedName>
    <definedName name="p1upsmdb">#REF!</definedName>
    <definedName name="p1upsop" localSheetId="0">#REF!</definedName>
    <definedName name="p1upsop">#REF!</definedName>
    <definedName name="pa" localSheetId="0">#REF!</definedName>
    <definedName name="pa">#REF!</definedName>
    <definedName name="pad_baywise" localSheetId="0">#REF!</definedName>
    <definedName name="pad_baywise">#REF!</definedName>
    <definedName name="Page1" localSheetId="0">#REF!</definedName>
    <definedName name="Page1">#REF!</definedName>
    <definedName name="PAGE10" localSheetId="0">#REF!</definedName>
    <definedName name="PAGE10">#REF!</definedName>
    <definedName name="PAGE11" localSheetId="0">#REF!</definedName>
    <definedName name="PAGE11">#REF!</definedName>
    <definedName name="PAGE2" localSheetId="0">#REF!</definedName>
    <definedName name="PAGE2">#REF!</definedName>
    <definedName name="PAGE3" localSheetId="0">#REF!</definedName>
    <definedName name="PAGE3">#REF!</definedName>
    <definedName name="PAGE4" localSheetId="0">#REF!</definedName>
    <definedName name="PAGE4">#REF!</definedName>
    <definedName name="PAGE5" localSheetId="0">#REF!</definedName>
    <definedName name="PAGE5">#REF!</definedName>
    <definedName name="PAGE6" localSheetId="0">#REF!</definedName>
    <definedName name="PAGE6">#REF!</definedName>
    <definedName name="PAGE7" localSheetId="0">#REF!</definedName>
    <definedName name="PAGE7">#REF!</definedName>
    <definedName name="PAGE8" localSheetId="0">#REF!</definedName>
    <definedName name="PAGE8">#REF!</definedName>
    <definedName name="PAGE9" localSheetId="0">#REF!</definedName>
    <definedName name="PAGE9">#REF!</definedName>
    <definedName name="Pal_Workbook_GUID" hidden="1">"I4MQBSQIYS7ZIKLGDAQFMW49"</definedName>
    <definedName name="Pancham" localSheetId="0">#REF!</definedName>
    <definedName name="Pancham">#REF!</definedName>
    <definedName name="part">[85]estimate!$K$30</definedName>
    <definedName name="part2">0.91</definedName>
    <definedName name="PATH1">'[34]Attach-3 (QR)'!#REF!</definedName>
    <definedName name="PATH11">'[34]Attach-3 (QR)'!#REF!</definedName>
    <definedName name="PATH111">'[34]Attach-3 (QR)'!#REF!</definedName>
    <definedName name="PATH2">'[34]Attach-3 (QR)'!#REF!</definedName>
    <definedName name="PATH22">'[34]Attach-3 (QR)'!#REF!</definedName>
    <definedName name="PATH222">'[34]Attach-3 (QR)'!#REF!</definedName>
    <definedName name="PATH3">'[34]Attach-3 (QR)'!#REF!</definedName>
    <definedName name="PATH33">'[34]Attach-3 (QR)'!#REF!</definedName>
    <definedName name="PATH333">'[34]Attach-3 (QR)'!#REF!</definedName>
    <definedName name="PATH4">'[34]Attach-3 (QR)'!#REF!</definedName>
    <definedName name="PATH44">'[34]Attach-3 (QR)'!#REF!</definedName>
    <definedName name="PATH444">'[34]Attach-3 (QR)'!#REF!</definedName>
    <definedName name="PATH5">'[34]Attach-3 (QR)'!#REF!</definedName>
    <definedName name="PATH55">'[34]Attach-3 (QR)'!#REF!</definedName>
    <definedName name="PATH555">'[34]Attach-3 (QR)'!#REF!</definedName>
    <definedName name="PATHAR1">'[33]Attach-3 (QR)'!#REF!</definedName>
    <definedName name="PATHAR2">'[33]Attach-3 (QR)'!#REF!</definedName>
    <definedName name="PATHAR3">'[33]Attach-3 (QR)'!#REF!</definedName>
    <definedName name="PATHJV1">'[34]Attach-3 (QR)'!#REF!</definedName>
    <definedName name="PATHJV11">'[34]Attach-3 (QR)'!#REF!</definedName>
    <definedName name="PATHJV111">'[34]Attach-3 (QR)'!#REF!</definedName>
    <definedName name="PATHJV2">'[34]Attach-3 (QR)'!#REF!</definedName>
    <definedName name="PATHJV22">'[34]Attach-3 (QR)'!#REF!</definedName>
    <definedName name="PATHJV222">'[34]Attach-3 (QR)'!#REF!</definedName>
    <definedName name="PATHJV3">'[34]Attach-3 (QR)'!#REF!</definedName>
    <definedName name="PATHJV33">'[34]Attach-3 (QR)'!#REF!</definedName>
    <definedName name="PATHJV333">'[34]Attach-3 (QR)'!#REF!</definedName>
    <definedName name="PATHJVPR1">'[33]Attach-3 (QR)'!#REF!</definedName>
    <definedName name="PATHJVPR11">'[34]Attach-3 (QR)'!#REF!</definedName>
    <definedName name="PATHJVPR111">'[34]Attach-3 (QR)'!#REF!</definedName>
    <definedName name="PATHJVPR2">'[33]Attach-3 (QR)'!#REF!</definedName>
    <definedName name="PATHJVPR22">'[34]Attach-3 (QR)'!#REF!</definedName>
    <definedName name="PATHJVPR222">'[34]Attach-3 (QR)'!#REF!</definedName>
    <definedName name="PATHLA1">'[34]Attach-3 (QR)'!#REF!</definedName>
    <definedName name="PATHLA2">'[34]Attach-3 (QR)'!#REF!</definedName>
    <definedName name="PATHLA3">'[34]Attach-3 (QR)'!#REF!</definedName>
    <definedName name="PATHLP1">'[33]Attach-3 (QR)'!#REF!</definedName>
    <definedName name="PATHLP2">'[34]Attach-3 (QR)'!#REF!</definedName>
    <definedName name="PATHLP3">'[34]Attach-3 (QR)'!#REF!</definedName>
    <definedName name="PATHPR1">'[33]Attach-3 (QR)'!#REF!</definedName>
    <definedName name="PATHPR2">'[34]Attach-3 (QR)'!#REF!</definedName>
    <definedName name="pb" localSheetId="0">#REF!</definedName>
    <definedName name="pb">#REF!</definedName>
    <definedName name="PbRScenario" localSheetId="0">#REF!</definedName>
    <definedName name="PbRScenario">#REF!</definedName>
    <definedName name="pc" localSheetId="0">#REF!</definedName>
    <definedName name="pc">#REF!</definedName>
    <definedName name="PC_ED" localSheetId="0">#REF!</definedName>
    <definedName name="PC_ED">#REF!</definedName>
    <definedName name="pctacutescore" localSheetId="0">#REF!</definedName>
    <definedName name="pctacutescore">#REF!</definedName>
    <definedName name="pctformatted" localSheetId="0">#REF!</definedName>
    <definedName name="pctformatted">#REF!</definedName>
    <definedName name="PCTs" localSheetId="0">#REF!</definedName>
    <definedName name="PCTs">#REF!</definedName>
    <definedName name="PER" localSheetId="0">#REF!</definedName>
    <definedName name="PER">#REF!</definedName>
    <definedName name="PerIncrease" localSheetId="0">#REF!</definedName>
    <definedName name="PerIncrease">#REF!</definedName>
    <definedName name="PERSONAL_TRANSPORT" localSheetId="0">#REF!</definedName>
    <definedName name="PERSONAL_TRANSPORT">#REF!</definedName>
    <definedName name="pge" localSheetId="0">#REF!</definedName>
    <definedName name="pge">#REF!</definedName>
    <definedName name="pH" localSheetId="0">#REF!</definedName>
    <definedName name="pH">#REF!</definedName>
    <definedName name="pIaccp" localSheetId="0">#REF!</definedName>
    <definedName name="pIaccp">#REF!</definedName>
    <definedName name="picture_1">"Picture 1"</definedName>
    <definedName name="pIecp" localSheetId="0">#REF!</definedName>
    <definedName name="pIecp">#REF!</definedName>
    <definedName name="PILLTYPE">[41]Poland!$B$66:$B$69</definedName>
    <definedName name="pImcc.1" localSheetId="0">#REF!</definedName>
    <definedName name="pImcc.1">#REF!</definedName>
    <definedName name="pImcc.2" localSheetId="0">#REF!</definedName>
    <definedName name="pImcc.2">#REF!</definedName>
    <definedName name="pImcc.3" localSheetId="0">#REF!</definedName>
    <definedName name="pImcc.3">#REF!</definedName>
    <definedName name="pImltsb" localSheetId="0">#REF!</definedName>
    <definedName name="pImltsb">#REF!</definedName>
    <definedName name="pImsb.ups" localSheetId="0">#REF!</definedName>
    <definedName name="pImsb.ups">#REF!</definedName>
    <definedName name="pIsmsb.1" localSheetId="0">#REF!</definedName>
    <definedName name="pIsmsb.1">#REF!</definedName>
    <definedName name="pIsmsb.2" localSheetId="0">#REF!</definedName>
    <definedName name="pIsmsb.2">#REF!</definedName>
    <definedName name="pIsmsb.3" localSheetId="0">#REF!</definedName>
    <definedName name="pIsmsb.3">#REF!</definedName>
    <definedName name="pIsmsb.b" localSheetId="0">#REF!</definedName>
    <definedName name="pIsmsb.b">#REF!</definedName>
    <definedName name="pIsmsb.g" localSheetId="0">#REF!</definedName>
    <definedName name="pIsmsb.g">#REF!</definedName>
    <definedName name="pIsmsb.lab" localSheetId="0">#REF!</definedName>
    <definedName name="pIsmsb.lab">#REF!</definedName>
    <definedName name="pIsmsb.main" localSheetId="0">#REF!</definedName>
    <definedName name="pIsmsb.main">#REF!</definedName>
    <definedName name="pIsmsb.t" localSheetId="0">#REF!</definedName>
    <definedName name="pIsmsb.t">#REF!</definedName>
    <definedName name="pIsmsb.ups" localSheetId="0">#REF!</definedName>
    <definedName name="pIsmsb.ups">#REF!</definedName>
    <definedName name="pIup.1" localSheetId="0">#REF!</definedName>
    <definedName name="pIup.1">#REF!</definedName>
    <definedName name="pIup.2" localSheetId="0">#REF!</definedName>
    <definedName name="pIup.2">#REF!</definedName>
    <definedName name="PKGFRD_HW" localSheetId="0">#REF!</definedName>
    <definedName name="PKGFRD_HW">#REF!</definedName>
    <definedName name="PKGFRD_SW" localSheetId="0">#REF!</definedName>
    <definedName name="PKGFRD_SW">#REF!</definedName>
    <definedName name="plsdata" localSheetId="0">#REF!</definedName>
    <definedName name="plsdata">#REF!</definedName>
    <definedName name="PM_ConcreteMixer">'[71]Plant &amp;  Machinery'!$G$11</definedName>
    <definedName name="pmsnonacutescore" localSheetId="0">#REF!</definedName>
    <definedName name="pmsnonacutescore">#REF!</definedName>
    <definedName name="PmtFreq_PS" localSheetId="0">#REF!</definedName>
    <definedName name="PmtFreq_PS">#REF!</definedName>
    <definedName name="pnu_soil" localSheetId="0">#REF!</definedName>
    <definedName name="pnu_soil">#REF!</definedName>
    <definedName name="PNum" localSheetId="0">#REF!</definedName>
    <definedName name="PNum">#REF!</definedName>
    <definedName name="PONDA" localSheetId="0">#REF!</definedName>
    <definedName name="PONDA">#REF!</definedName>
    <definedName name="POST" localSheetId="0">#REF!</definedName>
    <definedName name="POST">#REF!</definedName>
    <definedName name="Potential_All">[22]TorrentControl!$H$3</definedName>
    <definedName name="Potential_Brazil" localSheetId="0">#REF!</definedName>
    <definedName name="Potential_Brazil">#REF!</definedName>
    <definedName name="Potential_EU" localSheetId="0">#REF!</definedName>
    <definedName name="Potential_EU">#REF!</definedName>
    <definedName name="Potential_US" localSheetId="0">#REF!</definedName>
    <definedName name="Potential_US">#REF!</definedName>
    <definedName name="pp">'[3]Costing-blk-B'!#REF!</definedName>
    <definedName name="PPPPPP" localSheetId="0" hidden="1">{#N/A,#N/A,FALSE,"COVER1.XLS ";#N/A,#N/A,FALSE,"RACT1.XLS";#N/A,#N/A,FALSE,"RACT2.XLS";#N/A,#N/A,FALSE,"ECCMP";#N/A,#N/A,FALSE,"WELDER.XLS"}</definedName>
    <definedName name="PPPPPP" hidden="1">{#N/A,#N/A,FALSE,"COVER1.XLS ";#N/A,#N/A,FALSE,"RACT1.XLS";#N/A,#N/A,FALSE,"RACT2.XLS";#N/A,#N/A,FALSE,"ECCMP";#N/A,#N/A,FALSE,"WELDER.XLS"}</definedName>
    <definedName name="PR"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0">#REF!</definedName>
    <definedName name="PR_BO">#REF!</definedName>
    <definedName name="PR_IDTO" localSheetId="0">#REF!</definedName>
    <definedName name="PR_IDTO">#REF!</definedName>
    <definedName name="PR_IMP" localSheetId="0">#REF!</definedName>
    <definedName name="PR_IMP">#REF!</definedName>
    <definedName name="PR_TR" localSheetId="0">#REF!</definedName>
    <definedName name="PR_TR">#REF!</definedName>
    <definedName name="prashant" localSheetId="0">#REF!</definedName>
    <definedName name="prashant">#REF!</definedName>
    <definedName name="PrepareDate" localSheetId="0">#REF!</definedName>
    <definedName name="PrepareDate">#REF!</definedName>
    <definedName name="priced_end">'[7]BOQ LT'!#REF!</definedName>
    <definedName name="PRICEDISCOUNT" localSheetId="0">#REF!</definedName>
    <definedName name="PRICEDISCOUNT">#REF!</definedName>
    <definedName name="Print" localSheetId="0">#REF!</definedName>
    <definedName name="Print">#REF!</definedName>
    <definedName name="print_activity_by_Commissioner" localSheetId="0">#REF!</definedName>
    <definedName name="print_activity_by_Commissioner">#REF!</definedName>
    <definedName name="_xlnm.Print_Area" localSheetId="0">'765KV TA 414 VNTL'!$A$1:$O$20</definedName>
    <definedName name="_xlnm.Print_Area" localSheetId="3">'DPR Sheet'!$A$1:$G$33</definedName>
    <definedName name="_xlnm.Print_Area" localSheetId="8">'Erection Compiled'!$A$1:$O$62</definedName>
    <definedName name="_xlnm.Print_Area" localSheetId="4">FDN!$A$1:$M$232</definedName>
    <definedName name="_xlnm.Print_Area" localSheetId="11">'Visual chart 1 '!$A$1:$AL$436</definedName>
    <definedName name="_xlnm.Print_Area" localSheetId="2">'VNTL - KEC'!$A$1:$M$19</definedName>
    <definedName name="_xlnm.Print_Area">#REF!</definedName>
    <definedName name="Print_Area_MI" localSheetId="0">#REF!</definedName>
    <definedName name="Print_Area_MI">#REF!</definedName>
    <definedName name="_xlnm.Print_Titles" localSheetId="0">#REF!</definedName>
    <definedName name="_xlnm.Print_Titles" localSheetId="4">FDN!$1:$2</definedName>
    <definedName name="_xlnm.Print_Titles" localSheetId="11">'Visual chart 1 '!$1:$5</definedName>
    <definedName name="_xlnm.Print_Titles">#REF!</definedName>
    <definedName name="PRINT_TITLES_MI" localSheetId="0">#REF!</definedName>
    <definedName name="PRINT_TITLES_MI">#REF!</definedName>
    <definedName name="printedname" localSheetId="0">#REF!</definedName>
    <definedName name="printedname">#REF!</definedName>
    <definedName name="PRMIL_HW" localSheetId="0">#REF!</definedName>
    <definedName name="PRMIL_HW">#REF!</definedName>
    <definedName name="PRMIL_SW" localSheetId="0">#REF!</definedName>
    <definedName name="PRMIL_SW">#REF!</definedName>
    <definedName name="PROBADJUSTMENT" localSheetId="0">#REF!</definedName>
    <definedName name="PROBADJUSTMENT">#REF!</definedName>
    <definedName name="prod_cost_gas_mmbtu">[30]Scenario!$C$43</definedName>
    <definedName name="prod_cost_oil">[30]Scenario!$C$39</definedName>
    <definedName name="Professional___Audit_Fees" localSheetId="0">#REF!</definedName>
    <definedName name="Professional___Audit_Fees">#REF!</definedName>
    <definedName name="Progress_data">[64]Progress!$A$4:$Y$497</definedName>
    <definedName name="project" localSheetId="0">#REF!</definedName>
    <definedName name="project">#REF!</definedName>
    <definedName name="Projects" localSheetId="0">#REF!</definedName>
    <definedName name="Projects">#REF!</definedName>
    <definedName name="PROVISIONS">[32]travel_per!#REF!</definedName>
    <definedName name="PS" localSheetId="0">#REF!</definedName>
    <definedName name="PS">#REF!</definedName>
    <definedName name="PublicDocuments" localSheetId="0">#REF!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localSheetId="0" hidden="1">{"'PROFITABILITY'!$A$1:$F$45"}</definedName>
    <definedName name="q" hidden="1">{"'PROFITABILITY'!$A$1:$F$45"}</definedName>
    <definedName name="q_all" localSheetId="0">#REF!</definedName>
    <definedName name="q_all">#REF!</definedName>
    <definedName name="qar">'[86]Rectangular Beam'!#REF!</definedName>
    <definedName name="Qc" localSheetId="0">#REF!</definedName>
    <definedName name="Qc">#REF!</definedName>
    <definedName name="QC_Bajaj" localSheetId="0">#REF!</definedName>
    <definedName name="QC_Bajaj">#REF!</definedName>
    <definedName name="qder" localSheetId="0">#REF!</definedName>
    <definedName name="qder">#REF!</definedName>
    <definedName name="Qf" localSheetId="0">#REF!</definedName>
    <definedName name="Qf">#REF!</definedName>
    <definedName name="qfc" localSheetId="0">#REF!</definedName>
    <definedName name="qfc">#REF!</definedName>
    <definedName name="QFC_AUDh" localSheetId="0">#REF!</definedName>
    <definedName name="QFC_AUDh">#REF!</definedName>
    <definedName name="QFC_AUDs" localSheetId="0">#REF!</definedName>
    <definedName name="QFC_AUDs">#REF!</definedName>
    <definedName name="QFC_AUDspa" localSheetId="0">#REF!</definedName>
    <definedName name="QFC_AUDspa">#REF!</definedName>
    <definedName name="QFC_BO" localSheetId="0">#REF!</definedName>
    <definedName name="QFC_BO">#REF!</definedName>
    <definedName name="QFC_DEMh" localSheetId="0">#REF!</definedName>
    <definedName name="QFC_DEMh">#REF!</definedName>
    <definedName name="QFC_DEMs" localSheetId="0">#REF!</definedName>
    <definedName name="QFC_DEMs">#REF!</definedName>
    <definedName name="QFC_DEMspa" localSheetId="0">#REF!</definedName>
    <definedName name="QFC_DEMspa">#REF!</definedName>
    <definedName name="QFC_FIMh" localSheetId="0">#REF!</definedName>
    <definedName name="QFC_FIMh">#REF!</definedName>
    <definedName name="QFC_FIMs" localSheetId="0">#REF!</definedName>
    <definedName name="QFC_FIMs">#REF!</definedName>
    <definedName name="QFC_FIMspa" localSheetId="0">#REF!</definedName>
    <definedName name="QFC_FIMspa">#REF!</definedName>
    <definedName name="QFC_FIs" localSheetId="0">#REF!</definedName>
    <definedName name="QFC_FIs">#REF!</definedName>
    <definedName name="QFC_NOKh" localSheetId="0">#REF!</definedName>
    <definedName name="QFC_NOKh">#REF!</definedName>
    <definedName name="QFC_NOKs" localSheetId="0">#REF!</definedName>
    <definedName name="QFC_NOKs">#REF!</definedName>
    <definedName name="QFC_NOKspa" localSheetId="0">#REF!</definedName>
    <definedName name="QFC_NOKspa">#REF!</definedName>
    <definedName name="QFC_OWN" localSheetId="0">#REF!</definedName>
    <definedName name="QFC_OWN">#REF!</definedName>
    <definedName name="qfc_s00" localSheetId="0">#REF!</definedName>
    <definedName name="qfc_s00">#REF!</definedName>
    <definedName name="QFC_S01" localSheetId="0">#REF!</definedName>
    <definedName name="QFC_S01">#REF!</definedName>
    <definedName name="QFC_S02" localSheetId="0">#REF!</definedName>
    <definedName name="QFC_S02">#REF!</definedName>
    <definedName name="QFC_S03" localSheetId="0">#REF!</definedName>
    <definedName name="QFC_S03">#REF!</definedName>
    <definedName name="qfc_s98" localSheetId="0">#REF!</definedName>
    <definedName name="qfc_s98">#REF!</definedName>
    <definedName name="qfc_s99" localSheetId="0">#REF!</definedName>
    <definedName name="qfc_s99">#REF!</definedName>
    <definedName name="QFC_SEKh" localSheetId="0">#REF!</definedName>
    <definedName name="QFC_SEKh">#REF!</definedName>
    <definedName name="QFC_SEKs" localSheetId="0">#REF!</definedName>
    <definedName name="QFC_SEKs">#REF!</definedName>
    <definedName name="QFC_SFRh" localSheetId="0">#REF!</definedName>
    <definedName name="QFC_SFRh">#REF!</definedName>
    <definedName name="QFC_SFRs" localSheetId="0">#REF!</definedName>
    <definedName name="QFC_SFRs">#REF!</definedName>
    <definedName name="QFC_SPC" localSheetId="0">#REF!</definedName>
    <definedName name="QFC_SPC">#REF!</definedName>
    <definedName name="QFC_TR" localSheetId="0">#REF!</definedName>
    <definedName name="QFC_TR">#REF!</definedName>
    <definedName name="QFC_UKPh" localSheetId="0">#REF!</definedName>
    <definedName name="QFC_UKPh">#REF!</definedName>
    <definedName name="QFC_UKPs" localSheetId="0">#REF!</definedName>
    <definedName name="QFC_UKPs">#REF!</definedName>
    <definedName name="QFC_USDh" localSheetId="0">#REF!</definedName>
    <definedName name="QFC_USDh">#REF!</definedName>
    <definedName name="QFC_USDs" localSheetId="0">#REF!</definedName>
    <definedName name="QFC_USDs">#REF!</definedName>
    <definedName name="QFC_USDspa" localSheetId="0">#REF!</definedName>
    <definedName name="QFC_USDspa">#REF!</definedName>
    <definedName name="Qi" localSheetId="0">#REF!</definedName>
    <definedName name="Qi">#REF!</definedName>
    <definedName name="Ql" localSheetId="0">#REF!</definedName>
    <definedName name="Ql">#REF!</definedName>
    <definedName name="qryEqptOrdDelyETAProfile_byConstrMgr" localSheetId="0">#REF!</definedName>
    <definedName name="qryEqptOrdDelyETAProfile_byConstrMgr">#REF!</definedName>
    <definedName name="qryEqptOrdPODelProfile_ByConstrMgr" localSheetId="0">#REF!</definedName>
    <definedName name="qryEqptOrdPODelProfile_ByConstrMgr">#REF!</definedName>
    <definedName name="qryMonitorIP_9SpecialByContractToXLS" localSheetId="0">#REF!</definedName>
    <definedName name="qryMonitorIP_9SpecialByContractToXLS">#REF!</definedName>
    <definedName name="Qspan" localSheetId="0">#REF!</definedName>
    <definedName name="Qspan">#REF!</definedName>
    <definedName name="qw" localSheetId="0" hidden="1">{"'PROFITABILITY'!$A$1:$F$45"}</definedName>
    <definedName name="qw" hidden="1">{"'PROFITABILITY'!$A$1:$F$45"}</definedName>
    <definedName name="qwer" localSheetId="0">#REF!</definedName>
    <definedName name="qwer">#REF!</definedName>
    <definedName name="QWMKS" localSheetId="0">#REF!</definedName>
    <definedName name="QWMKS">#REF!</definedName>
    <definedName name="r_">[66]Sheet1!#REF!</definedName>
    <definedName name="Radio" localSheetId="0" hidden="1">{"'PROFITABILITY'!$A$1:$F$45"}</definedName>
    <definedName name="Radio" hidden="1">{"'PROFITABILITY'!$A$1:$F$45"}</definedName>
    <definedName name="raghu" localSheetId="0">#REF!</definedName>
    <definedName name="raghu">#REF!</definedName>
    <definedName name="raja" localSheetId="0">#REF!</definedName>
    <definedName name="raja">#REF!</definedName>
    <definedName name="RbyP">'[50]Key Assumptions'!#REF!</definedName>
    <definedName name="Re" localSheetId="0">#REF!</definedName>
    <definedName name="re">'[87]PV FDN'!#REF!</definedName>
    <definedName name="Receivables_yearwise">[32]travel_per!#REF!</definedName>
    <definedName name="_xlnm.Recorder" localSheetId="0">#REF!</definedName>
    <definedName name="_xlnm.Recorder">#REF!</definedName>
    <definedName name="Recorder1">[88]BOQ!$A$1:$A$65536</definedName>
    <definedName name="redmdn" localSheetId="0">#REF!</definedName>
    <definedName name="redmdn">#REF!</definedName>
    <definedName name="Reduction_of_Outpatient_ratios">'[46]I 2ry activity reduction'!$L$119,'[46]I 2ry activity reduction'!$L$129,'[46]I 2ry activity reduction'!$L$139</definedName>
    <definedName name="Ref__EUS_632_FDN_001">'[57]PV FDN'!#REF!</definedName>
    <definedName name="Ref__EUS_632_FDN_002">'[57]PV FDN'!#REF!</definedName>
    <definedName name="Regulatory_costs">[41]Brazil!#REF!</definedName>
    <definedName name="RENT" localSheetId="0">#REF!</definedName>
    <definedName name="RENT">#REF!</definedName>
    <definedName name="Repairs" localSheetId="0">#REF!</definedName>
    <definedName name="Repairs">#REF!</definedName>
    <definedName name="Retail_Disc">'[68]Master Input Sheet'!#REF!</definedName>
    <definedName name="Rev" localSheetId="0">#REF!</definedName>
    <definedName name="Rev">#REF!</definedName>
    <definedName name="REVENUE_MODEL" localSheetId="0">#REF!</definedName>
    <definedName name="REVENUE_MODEL">#REF!</definedName>
    <definedName name="REVSTATUS" localSheetId="0">#REF!</definedName>
    <definedName name="REVSTATUS">#REF!</definedName>
    <definedName name="revstatuspage1" localSheetId="0">#REF!</definedName>
    <definedName name="revstatuspage1">#REF!</definedName>
    <definedName name="revstatuspage2" localSheetId="0">#REF!</definedName>
    <definedName name="revstatuspage2">#REF!</definedName>
    <definedName name="Rg" localSheetId="0">#REF!</definedName>
    <definedName name="Rg">#REF!</definedName>
    <definedName name="rgs" localSheetId="0">#REF!</definedName>
    <definedName name="rgs">#REF!</definedName>
    <definedName name="rishraetc" localSheetId="0">#REF!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 localSheetId="0">#REF!</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 localSheetId="0">#REF!</definedName>
    <definedName name="ROLLFCCASHFLOW">#REF!</definedName>
    <definedName name="ROLLFCWKGS" localSheetId="0">#REF!</definedName>
    <definedName name="ROLLFCWKGS">#REF!</definedName>
    <definedName name="ROLLGFC" localSheetId="0">#REF!</definedName>
    <definedName name="ROLLGFC">#REF!</definedName>
    <definedName name="Roxy" localSheetId="0">#REF!</definedName>
    <definedName name="Roxy">#REF!</definedName>
    <definedName name="rqf" localSheetId="0">#REF!</definedName>
    <definedName name="rqf">#REF!</definedName>
    <definedName name="rr">#REF!</definedName>
    <definedName name="Rs" localSheetId="0">#REF!</definedName>
    <definedName name="Rs">#REF!</definedName>
    <definedName name="rsat" localSheetId="0">#REF!</definedName>
    <definedName name="rsat">#REF!</definedName>
    <definedName name="Rse" localSheetId="0">#REF!</definedName>
    <definedName name="Rse">#REF!</definedName>
    <definedName name="rttqv" localSheetId="0">#REF!</definedName>
    <definedName name="rttqv">#REF!</definedName>
    <definedName name="RTU1_AI" localSheetId="0">#REF!</definedName>
    <definedName name="RTU1_AI">#REF!</definedName>
    <definedName name="RTU1_DI" localSheetId="0">#REF!</definedName>
    <definedName name="RTU1_DI">#REF!</definedName>
    <definedName name="RTU1_DO" localSheetId="0">#REF!</definedName>
    <definedName name="RTU1_DO">#REF!</definedName>
    <definedName name="RTU1_PC" localSheetId="0">#REF!</definedName>
    <definedName name="RTU1_PC">#REF!</definedName>
    <definedName name="RTU2_AI" localSheetId="0">#REF!</definedName>
    <definedName name="RTU2_AI">#REF!</definedName>
    <definedName name="RTU2_DI" localSheetId="0">#REF!</definedName>
    <definedName name="RTU2_DI">#REF!</definedName>
    <definedName name="RTU2_DO" localSheetId="0">#REF!</definedName>
    <definedName name="RTU2_DO">#REF!</definedName>
    <definedName name="RTU2_PC" localSheetId="0">#REF!</definedName>
    <definedName name="RTU2_PC">#REF!</definedName>
    <definedName name="rty">'[42]INPUT-DATA'!#REF!</definedName>
    <definedName name="Running_begin">[22]TorrentControl!$C$18</definedName>
    <definedName name="Running_incr">[22]TorrentControl!$C$19</definedName>
    <definedName name="ry" localSheetId="0">#REF!</definedName>
    <definedName name="ry">#REF!</definedName>
    <definedName name="s">[90]DossierConsolidation!$B$5:$AR$996</definedName>
    <definedName name="s_all" localSheetId="0">#REF!</definedName>
    <definedName name="s_all">#REF!</definedName>
    <definedName name="Sa" localSheetId="0">#REF!</definedName>
    <definedName name="Sa">#REF!</definedName>
    <definedName name="SALARIES___WAGES" localSheetId="0">#REF!</definedName>
    <definedName name="SALARIES___WAGES">#REF!</definedName>
    <definedName name="SALEFACT" localSheetId="0">#REF!</definedName>
    <definedName name="SALEFACT">#REF!</definedName>
    <definedName name="SAP_SUMM" localSheetId="0">#REF!</definedName>
    <definedName name="SAP_SUMM">#REF!</definedName>
    <definedName name="sarita" localSheetId="0">#REF!</definedName>
    <definedName name="sarita">#REF!</definedName>
    <definedName name="saz" localSheetId="0">#REF!</definedName>
    <definedName name="saz">#REF!</definedName>
    <definedName name="sb" localSheetId="0">#REF!</definedName>
    <definedName name="sb">#REF!</definedName>
    <definedName name="Sc" localSheetId="0">#REF!</definedName>
    <definedName name="Sc">#REF!</definedName>
    <definedName name="Scenario">'[91]Front end'!$K$1</definedName>
    <definedName name="Scenario_table">[30]Scenario!$B$12:$J$16</definedName>
    <definedName name="SCIENCE" localSheetId="0">#REF!</definedName>
    <definedName name="SCIENCE">#REF!</definedName>
    <definedName name="sd" localSheetId="0">#REF!</definedName>
    <definedName name="sd">#REF!</definedName>
    <definedName name="sda" localSheetId="0">#REF!</definedName>
    <definedName name="sda">#REF!</definedName>
    <definedName name="sdb" localSheetId="0">#REF!</definedName>
    <definedName name="sdb">#REF!</definedName>
    <definedName name="sdf" localSheetId="0">#REF!</definedName>
    <definedName name="sdf">#REF!</definedName>
    <definedName name="sdfd" localSheetId="0">#REF!</definedName>
    <definedName name="sdfd">#REF!</definedName>
    <definedName name="sdrt">'[92]Design of two-way slab'!$B$13</definedName>
    <definedName name="sdsdsd" localSheetId="0">#REF!</definedName>
    <definedName name="sdsdsd">#REF!</definedName>
    <definedName name="sek" localSheetId="0">#REF!</definedName>
    <definedName name="sek">#REF!</definedName>
    <definedName name="SEK_C" localSheetId="0">#REF!</definedName>
    <definedName name="SEK_C">#REF!</definedName>
    <definedName name="Sel_SiteInfra_PS" localSheetId="0">#REF!</definedName>
    <definedName name="Sel_SiteInfra_PS">#REF!</definedName>
    <definedName name="sencount" hidden="1">1</definedName>
    <definedName name="SEQUENCING" localSheetId="0">#REF!</definedName>
    <definedName name="SEQUENCING">#REF!</definedName>
    <definedName name="SER_TAX" localSheetId="0">#REF!</definedName>
    <definedName name="SER_TAX">#REF!</definedName>
    <definedName name="SF">[24]DSLP!#REF!</definedName>
    <definedName name="sff" localSheetId="0">#REF!</definedName>
    <definedName name="sff">#REF!</definedName>
    <definedName name="SFR" localSheetId="0">#REF!</definedName>
    <definedName name="SFR">#REF!</definedName>
    <definedName name="sh_mod" localSheetId="0">#REF!</definedName>
    <definedName name="sh_mod">#REF!</definedName>
    <definedName name="SHTA" localSheetId="0">#REF!</definedName>
    <definedName name="SHTA">#REF!</definedName>
    <definedName name="si">[24]DSLP!#REF!</definedName>
    <definedName name="sigma0.2" localSheetId="0">#REF!</definedName>
    <definedName name="sigma0.2">#REF!</definedName>
    <definedName name="sigmab" localSheetId="0">#REF!</definedName>
    <definedName name="sigmab">#REF!</definedName>
    <definedName name="sigmah" localSheetId="0">#REF!</definedName>
    <definedName name="sigmah">#REF!</definedName>
    <definedName name="sigmat" localSheetId="0">#REF!</definedName>
    <definedName name="sigmat">#REF!</definedName>
    <definedName name="sm" localSheetId="0">#REF!</definedName>
    <definedName name="sm">#REF!</definedName>
    <definedName name="smsb">'[3]Costing-blk-B'!#REF!</definedName>
    <definedName name="soil_damp" localSheetId="0">#REF!</definedName>
    <definedName name="soil_damp">#REF!</definedName>
    <definedName name="soil_unitwt" localSheetId="0">#REF!</definedName>
    <definedName name="soil_unitwt">#REF!</definedName>
    <definedName name="SOURCE">[70]Rates!$A$44:$A$45</definedName>
    <definedName name="Source_Price" localSheetId="0">#REF!</definedName>
    <definedName name="Source_Price">#REF!</definedName>
    <definedName name="SpacerDamper" localSheetId="0" hidden="1">{"'PROFITABILITY'!$A$1:$F$45"}</definedName>
    <definedName name="SpacerDamper" hidden="1">{"'PROFITABILITY'!$A$1:$F$45"}</definedName>
    <definedName name="SPAR" localSheetId="0">#REF!</definedName>
    <definedName name="SPAR">#REF!</definedName>
    <definedName name="Spare" localSheetId="0" hidden="1">{"'PROFITABILITY'!$A$1:$F$45"}</definedName>
    <definedName name="Spare" hidden="1">{"'PROFITABILITY'!$A$1:$F$45"}</definedName>
    <definedName name="spfactor">'[93]Final Bill of Material'!#REF!</definedName>
    <definedName name="Sq" localSheetId="0">#REF!</definedName>
    <definedName name="Sq">#REF!</definedName>
    <definedName name="SQRT__1___0.6___1.0" localSheetId="0">#REF!</definedName>
    <definedName name="SQRT__1___0.6___1.0">#REF!</definedName>
    <definedName name="Sr" localSheetId="0">#REF!</definedName>
    <definedName name="Sr">#REF!</definedName>
    <definedName name="srk"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0">#REF!</definedName>
    <definedName name="SS">#REF!</definedName>
    <definedName name="SS400_401" localSheetId="0">#REF!</definedName>
    <definedName name="SS400_401">#REF!</definedName>
    <definedName name="ss401_404" localSheetId="0">#REF!</definedName>
    <definedName name="ss401_404">#REF!</definedName>
    <definedName name="ss405_408" localSheetId="0">#REF!</definedName>
    <definedName name="ss405_408">#REF!</definedName>
    <definedName name="SS421_422" localSheetId="0">#REF!</definedName>
    <definedName name="SS421_422">#REF!</definedName>
    <definedName name="ss421_424" localSheetId="0">#REF!</definedName>
    <definedName name="ss421_424">#REF!</definedName>
    <definedName name="ssf" localSheetId="0">#REF!</definedName>
    <definedName name="ssf">#REF!</definedName>
    <definedName name="sss">[94]orders!#REF!</definedName>
    <definedName name="ssss" localSheetId="0">#REF!</definedName>
    <definedName name="ssss">#REF!</definedName>
    <definedName name="ST" localSheetId="0">#REF!</definedName>
    <definedName name="ST">#REF!</definedName>
    <definedName name="STD" localSheetId="0">#REF!</definedName>
    <definedName name="STD">#REF!</definedName>
    <definedName name="SteelSection" localSheetId="0">#REF!</definedName>
    <definedName name="SteelSection">#REF!</definedName>
    <definedName name="Stra" localSheetId="0">#REF!</definedName>
    <definedName name="Stra">#REF!</definedName>
    <definedName name="Strb" localSheetId="0">#REF!</definedName>
    <definedName name="Strb">#REF!</definedName>
    <definedName name="Stretch">'[78]Base File'!$F$3:$F$4</definedName>
    <definedName name="Strm" localSheetId="0">#REF!</definedName>
    <definedName name="Strm">#REF!</definedName>
    <definedName name="Structure" localSheetId="0">#REF!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 localSheetId="0">#REF!</definedName>
    <definedName name="substation">#REF!</definedName>
    <definedName name="SUMMARY" localSheetId="0">#REF!</definedName>
    <definedName name="SUMMARY">#REF!</definedName>
    <definedName name="SUMMARY_OTHER_EXPS" localSheetId="0">#REF!</definedName>
    <definedName name="SUMMARY_OTHER_EXPS">#REF!</definedName>
    <definedName name="Supplies" localSheetId="0">#REF!</definedName>
    <definedName name="Supplies" localSheetId="12">#REF!</definedName>
    <definedName name="Supplies" localSheetId="15">#REF!</definedName>
    <definedName name="Supplies">#REF!</definedName>
    <definedName name="Supply">'[78]Base File'!$H$3:$H$14</definedName>
    <definedName name="supplysch" localSheetId="0">#REF!</definedName>
    <definedName name="supplysch">#REF!</definedName>
    <definedName name="SV" hidden="1">[95]SUMMARY!$E$36:$H$36</definedName>
    <definedName name="swd_Adl_dis" localSheetId="0">#REF!</definedName>
    <definedName name="swd_Adl_dis">#REF!</definedName>
    <definedName name="swd_cd" localSheetId="0">#REF!</definedName>
    <definedName name="swd_cd">#REF!</definedName>
    <definedName name="swd_er" localSheetId="0">#REF!</definedName>
    <definedName name="swd_er">#REF!</definedName>
    <definedName name="swd_fi" localSheetId="0">#REF!</definedName>
    <definedName name="swd_fi">#REF!</definedName>
    <definedName name="t">[90]DossierConsolidation!$B$5:$AR$5</definedName>
    <definedName name="TaperedGrowth" localSheetId="0">#REF!</definedName>
    <definedName name="TaperedGrowth">#REF!</definedName>
    <definedName name="Target" localSheetId="0">#REF!</definedName>
    <definedName name="Target">#REF!</definedName>
    <definedName name="Tax_Rate">'[68]Master Input Sheet'!$B$10</definedName>
    <definedName name="Tc" localSheetId="0">#REF!</definedName>
    <definedName name="Tc">#REF!</definedName>
    <definedName name="td1__m" localSheetId="0">#REF!</definedName>
    <definedName name="td1__m">#REF!</definedName>
    <definedName name="td2__m" localSheetId="0">#REF!</definedName>
    <definedName name="td2__m">#REF!</definedName>
    <definedName name="TDosCountries">'[22]Torrent dossier input'!$C$5:$BM$5</definedName>
    <definedName name="te">'[57]PV FDN'!#REF!</definedName>
    <definedName name="TEAMS">'[69]FTE Sales'!$C$122:$C$137</definedName>
    <definedName name="tel" localSheetId="0">#REF!</definedName>
    <definedName name="tel">#REF!</definedName>
    <definedName name="TEMP">[36]KS!#REF!</definedName>
    <definedName name="Tension" localSheetId="0">#REF!</definedName>
    <definedName name="Tension">#REF!</definedName>
    <definedName name="TEs" localSheetId="0">#REF!</definedName>
    <definedName name="TEs">#REF!</definedName>
    <definedName name="TEST" localSheetId="0">#REF!</definedName>
    <definedName name="TEST">#REF!</definedName>
    <definedName name="TEST0" localSheetId="0">#REF!</definedName>
    <definedName name="TEST0">#REF!</definedName>
    <definedName name="TEST1" localSheetId="0">#REF!</definedName>
    <definedName name="TEST1">#REF!</definedName>
    <definedName name="TEST10" localSheetId="0">#REF!</definedName>
    <definedName name="TEST10">#REF!</definedName>
    <definedName name="TEST11" localSheetId="0">#REF!</definedName>
    <definedName name="TEST11">#REF!</definedName>
    <definedName name="TEST12" localSheetId="0">#REF!</definedName>
    <definedName name="TEST12">#REF!</definedName>
    <definedName name="TEST13" localSheetId="0">#REF!</definedName>
    <definedName name="TEST13">#REF!</definedName>
    <definedName name="TEST14" localSheetId="0">#REF!</definedName>
    <definedName name="TEST14">#REF!</definedName>
    <definedName name="TEST2" localSheetId="0">#REF!</definedName>
    <definedName name="TEST2">#REF!</definedName>
    <definedName name="TEST3" localSheetId="0">#REF!</definedName>
    <definedName name="TEST3">#REF!</definedName>
    <definedName name="TEST4" localSheetId="0">#REF!</definedName>
    <definedName name="TEST4">#REF!</definedName>
    <definedName name="TEST5" localSheetId="0">#REF!</definedName>
    <definedName name="TEST5">#REF!</definedName>
    <definedName name="TEST6" localSheetId="0">#REF!</definedName>
    <definedName name="TEST6">#REF!</definedName>
    <definedName name="TEST7" localSheetId="0">#REF!</definedName>
    <definedName name="TEST7">#REF!</definedName>
    <definedName name="TEST8" localSheetId="0">#REF!</definedName>
    <definedName name="TEST8">#REF!</definedName>
    <definedName name="TEST9" localSheetId="0">#REF!</definedName>
    <definedName name="TEST9">#REF!</definedName>
    <definedName name="TESTHKEY" localSheetId="0">#REF!</definedName>
    <definedName name="TESTHKEY">#REF!</definedName>
    <definedName name="TESTKEYS" localSheetId="0">#REF!</definedName>
    <definedName name="TESTKEYS">#REF!</definedName>
    <definedName name="TESTVKEY" localSheetId="0">#REF!</definedName>
    <definedName name="TESTVKEY">#REF!</definedName>
    <definedName name="TEt" localSheetId="0">#REF!</definedName>
    <definedName name="TEt">#REF!</definedName>
    <definedName name="Tf" localSheetId="0">#REF!</definedName>
    <definedName name="Tf">#REF!</definedName>
    <definedName name="theta" localSheetId="0">#REF!</definedName>
    <definedName name="theta">#REF!</definedName>
    <definedName name="Tk" localSheetId="0">#REF!</definedName>
    <definedName name="Tk">#REF!</definedName>
    <definedName name="TMACountries">'[22]Torrent MA input'!$C$5:$BN$5</definedName>
    <definedName name="TNEBJSR" localSheetId="0">#REF!</definedName>
    <definedName name="TNEBJSR">#REF!</definedName>
    <definedName name="top_ser" localSheetId="0">#REF!</definedName>
    <definedName name="top_ser">#REF!</definedName>
    <definedName name="TOP_SUP" localSheetId="0">#REF!</definedName>
    <definedName name="TOP_SUP">#REF!</definedName>
    <definedName name="TorrentDossier">'[22]Torrent dossier input'!$C$5:$BM$557</definedName>
    <definedName name="TorrentMA">'[22]Torrent MA input'!$C$5:$BN$502</definedName>
    <definedName name="tot_wt" localSheetId="0">#REF!</definedName>
    <definedName name="tot_wt">#REF!</definedName>
    <definedName name="total" localSheetId="0">#REF!</definedName>
    <definedName name="total">#REF!</definedName>
    <definedName name="Total_EB" localSheetId="0">#REF!</definedName>
    <definedName name="Total_EB">#REF!</definedName>
    <definedName name="totalmc" localSheetId="0">#REF!</definedName>
    <definedName name="totalmc">#REF!</definedName>
    <definedName name="totalmc1" localSheetId="0">#REF!</definedName>
    <definedName name="totalmc1">#REF!</definedName>
    <definedName name="tower" localSheetId="0" hidden="1">{"'PROFITABILITY'!$A$1:$F$45"}</definedName>
    <definedName name="tower" hidden="1">{"'PROFITABILITY'!$A$1:$F$45"}</definedName>
    <definedName name="tower400">'[64]Tower &amp; Stub Master'!$B$46:$I$71</definedName>
    <definedName name="towercosting" localSheetId="0" hidden="1">{"'PROFITABILITY'!$A$1:$F$45"}</definedName>
    <definedName name="towercosting" hidden="1">{"'PROFITABILITY'!$A$1:$F$45"}</definedName>
    <definedName name="tp" localSheetId="0">#REF!</definedName>
    <definedName name="tp">#REF!</definedName>
    <definedName name="transformer" localSheetId="0" hidden="1">{"'PROFITABILITY'!$A$1:$F$45"}</definedName>
    <definedName name="transformer" hidden="1">{"'PROFITABILITY'!$A$1:$F$45"}</definedName>
    <definedName name="Trusts" localSheetId="0">#REF!</definedName>
    <definedName name="Trusts">#REF!</definedName>
    <definedName name="TrustUnderlyingDeficitScenarios" localSheetId="0">#REF!</definedName>
    <definedName name="TrustUnderlyingDeficitScenarios">#REF!</definedName>
    <definedName name="try">[8]InputPO_Del!#REF!</definedName>
    <definedName name="tS" localSheetId="0">#REF!</definedName>
    <definedName name="tS">#REF!</definedName>
    <definedName name="ts1__m" localSheetId="0">#REF!</definedName>
    <definedName name="ts1__m">#REF!</definedName>
    <definedName name="ts2__m" localSheetId="0">#REF!</definedName>
    <definedName name="ts2__m">#REF!</definedName>
    <definedName name="tt" localSheetId="0">#REF!</definedName>
    <definedName name="tt">#REF!</definedName>
    <definedName name="ttt" localSheetId="0">#REF!</definedName>
    <definedName name="ttt">#REF!</definedName>
    <definedName name="Tv">'[31]Rectangular Beam'!#REF!</definedName>
    <definedName name="Tva" localSheetId="0">#REF!</definedName>
    <definedName name="Tva">#REF!</definedName>
    <definedName name="Tvb" localSheetId="0">#REF!</definedName>
    <definedName name="Tvb">#REF!</definedName>
    <definedName name="typeofbidder" localSheetId="0">#REF!</definedName>
    <definedName name="typeofbidder">#REF!</definedName>
    <definedName name="u">[66]Sheet1!#REF!</definedName>
    <definedName name="UKP" localSheetId="0">#REF!</definedName>
    <definedName name="UKP">#REF!</definedName>
    <definedName name="UNIT_PRICE_SCHEDULE" localSheetId="0">#REF!</definedName>
    <definedName name="UNIT_PRICE_SCHEDULE">#REF!</definedName>
    <definedName name="unitdisc" localSheetId="0">#REF!</definedName>
    <definedName name="unitdisc">#REF!</definedName>
    <definedName name="UniversalRestriction">[22]Assumptions!$H$38:$J$68</definedName>
    <definedName name="UPTAKECURVE" localSheetId="0">#REF!</definedName>
    <definedName name="UPTAKECURVE">#REF!</definedName>
    <definedName name="us_cd" localSheetId="0">#REF!</definedName>
    <definedName name="us_cd">#REF!</definedName>
    <definedName name="us_er" localSheetId="0">#REF!</definedName>
    <definedName name="us_er">#REF!</definedName>
    <definedName name="us_fi" localSheetId="0">#REF!</definedName>
    <definedName name="us_fi">#REF!</definedName>
    <definedName name="us_n" localSheetId="0">#REF!</definedName>
    <definedName name="us_n">#REF!</definedName>
    <definedName name="USD" localSheetId="0">#REF!</definedName>
    <definedName name="USD">#REF!</definedName>
    <definedName name="USD_to_INR">'[50]Key Assumptions'!$C$16</definedName>
    <definedName name="uuu" localSheetId="0">#REF!</definedName>
    <definedName name="uuu">#REF!</definedName>
    <definedName name="v" localSheetId="0">#REF!</definedName>
    <definedName name="v">#REF!</definedName>
    <definedName name="va" localSheetId="0">#REF!</definedName>
    <definedName name="va">#REF!</definedName>
    <definedName name="VALUECAGR" localSheetId="0">#REF!</definedName>
    <definedName name="VALUECAGR">#REF!</definedName>
    <definedName name="Var._IGP_M_Dez_00" localSheetId="0">#REF!</definedName>
    <definedName name="Var._IGP_M_Dez_00">#REF!</definedName>
    <definedName name="VAT" localSheetId="0">#REF!</definedName>
    <definedName name="VAT">#REF!</definedName>
    <definedName name="VB" localSheetId="0">#REF!</definedName>
    <definedName name="VB">#REF!</definedName>
    <definedName name="vcp" localSheetId="0">#REF!</definedName>
    <definedName name="vcp">#REF!</definedName>
    <definedName name="VD" localSheetId="0">#REF!</definedName>
    <definedName name="VD">#REF!</definedName>
    <definedName name="Vend" localSheetId="0">#REF!</definedName>
    <definedName name="Vend">#REF!</definedName>
    <definedName name="Vf" localSheetId="0">#REF!</definedName>
    <definedName name="Vf">#REF!</definedName>
    <definedName name="vir" localSheetId="0">#REF!</definedName>
    <definedName name="vir">#REF!</definedName>
    <definedName name="Vol" localSheetId="0">#REF!</definedName>
    <definedName name="Vol">#REF!</definedName>
    <definedName name="VOLUMECAGRS" localSheetId="0">#REF!</definedName>
    <definedName name="VOLUMECAGRS">#REF!</definedName>
    <definedName name="VOLUMEGROWTH" localSheetId="0">#REF!</definedName>
    <definedName name="VOLUMEGROWTH">#REF!</definedName>
    <definedName name="Vsigma" localSheetId="0">#REF!</definedName>
    <definedName name="Vsigma">#REF!</definedName>
    <definedName name="vv" localSheetId="0">#REF!</definedName>
    <definedName name="vv">#REF!</definedName>
    <definedName name="VVA" localSheetId="0">#REF!</definedName>
    <definedName name="VVA">#REF!</definedName>
    <definedName name="vvhj" localSheetId="0">#REF!</definedName>
    <definedName name="vvhj">#REF!</definedName>
    <definedName name="Vz" localSheetId="0">#REF!</definedName>
    <definedName name="Vz">#REF!</definedName>
    <definedName name="W" localSheetId="0">#REF!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'[42]INPUT-DATA'!#REF!</definedName>
    <definedName name="web_mid">'[42]INPUT-DATA'!#REF!</definedName>
    <definedName name="wertt" localSheetId="0" hidden="1">{#N/A,#N/A,FALSE,"COVER1.XLS ";#N/A,#N/A,FALSE,"RACT1.XLS";#N/A,#N/A,FALSE,"RACT2.XLS";#N/A,#N/A,FALSE,"ECCMP";#N/A,#N/A,FALSE,"WELDER.XLS"}</definedName>
    <definedName name="wertt" hidden="1">{#N/A,#N/A,FALSE,"COVER1.XLS ";#N/A,#N/A,FALSE,"RACT1.XLS";#N/A,#N/A,FALSE,"RACT2.XLS";#N/A,#N/A,FALSE,"ECCMP";#N/A,#N/A,FALSE,"WELDER.XLS"}</definedName>
    <definedName name="wid" localSheetId="0">#REF!</definedName>
    <definedName name="wid">#REF!</definedName>
    <definedName name="width">[25]lookup!$A$5:$A$6</definedName>
    <definedName name="Winform" localSheetId="0">#REF!</definedName>
    <definedName name="Winform">#REF!</definedName>
    <definedName name="WLP">[24]DSLP!#REF!</definedName>
    <definedName name="wordings" localSheetId="0">#REF!</definedName>
    <definedName name="wordings">#REF!</definedName>
    <definedName name="WP" localSheetId="0">#REF!</definedName>
    <definedName name="WP">#REF!</definedName>
    <definedName name="Wq" localSheetId="0">#REF!</definedName>
    <definedName name="Wq">#REF!</definedName>
    <definedName name="Wr" localSheetId="0">#REF!</definedName>
    <definedName name="Wr">#REF!</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0" hidden="1">{#N/A,#N/A,FALSE,"COVER.XLS";#N/A,#N/A,FALSE,"RACT1.XLS";#N/A,#N/A,FALSE,"RACT2.XLS";#N/A,#N/A,FALSE,"ECCMP";#N/A,#N/A,FALSE,"WELDER.XLS"}</definedName>
    <definedName name="wrn.report." hidden="1">{#N/A,#N/A,FALSE,"COVER.XLS";#N/A,#N/A,FALSE,"RACT1.XLS";#N/A,#N/A,FALSE,"RACT2.XLS";#N/A,#N/A,FALSE,"ECCMP";#N/A,#N/A,FALSE,"WELDER.XLS"}</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0" hidden="1">{#N/A,#N/A,FALSE,"COVER1.XLS ";#N/A,#N/A,FALSE,"RACT1.XLS";#N/A,#N/A,FALSE,"RACT2.XLS";#N/A,#N/A,FALSE,"ECCMP";#N/A,#N/A,FALSE,"WELDER.XLS"}</definedName>
    <definedName name="wrn.summary." hidden="1">{#N/A,#N/A,FALSE,"COVER1.XLS ";#N/A,#N/A,FALSE,"RACT1.XLS";#N/A,#N/A,FALSE,"RACT2.XLS";#N/A,#N/A,FALSE,"ECCMP";#N/A,#N/A,FALSE,"WELDER.XLS"}</definedName>
    <definedName name="WT" localSheetId="0">#REF!</definedName>
    <definedName name="WT">#REF!</definedName>
    <definedName name="ww" localSheetId="0" hidden="1">{"'PROFITABILITY'!$A$1:$F$45"}</definedName>
    <definedName name="ww" hidden="1">{"'PROFITABILITY'!$A$1:$F$45"}</definedName>
    <definedName name="www">'[35]Receivable Dump'!$F$1:$H$1</definedName>
    <definedName name="x">[90]DossierConsolidation!$B$5:$AR$996</definedName>
    <definedName name="Xl" localSheetId="0">#REF!</definedName>
    <definedName name="Xl">#REF!</definedName>
    <definedName name="xu" localSheetId="0">#REF!</definedName>
    <definedName name="xu">#REF!</definedName>
    <definedName name="xulimit" localSheetId="0">#REF!</definedName>
    <definedName name="xulimit">#REF!</definedName>
    <definedName name="xxx" localSheetId="0">'765KV TA 414 VNTL'!xxx</definedName>
    <definedName name="xxx">[0]!xxx</definedName>
    <definedName name="year92">'[97]1992'!$A$370</definedName>
    <definedName name="year93">'[98]1993'!$A$371</definedName>
    <definedName name="year94">'[99]1994'!$A$360</definedName>
    <definedName name="year95">'[99]1995'!$A$360</definedName>
    <definedName name="Yen">'[100]BO '!$T$2</definedName>
    <definedName name="yf">[29]slab!#REF!</definedName>
    <definedName name="yr1_q1">[65]Assumptions!$U$8</definedName>
    <definedName name="yr1_q2">[65]Assumptions!$U$9</definedName>
    <definedName name="yr1_q3">[65]Assumptions!$U$10</definedName>
    <definedName name="yr1_q3b">[41]Assumptions!#REF!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 localSheetId="0">#REF!</definedName>
    <definedName name="yyy">#REF!</definedName>
    <definedName name="z" localSheetId="0">#REF!</definedName>
    <definedName name="z">#REF!</definedName>
    <definedName name="zl" localSheetId="0">#REF!</definedName>
    <definedName name="zl">#REF!</definedName>
    <definedName name="zlpu" localSheetId="0">#REF!</definedName>
    <definedName name="zlpu">#REF!</definedName>
    <definedName name="Zpe" localSheetId="0">#REF!</definedName>
    <definedName name="Zpe">#REF!</definedName>
    <definedName name="zs" localSheetId="0">#REF!</definedName>
    <definedName name="zs">#REF!</definedName>
    <definedName name="zspu" localSheetId="0">#REF!</definedName>
    <definedName name="zspu">#REF!</definedName>
    <definedName name="ZSS" localSheetId="0">#REF!</definedName>
    <definedName name="ZSS">#REF!</definedName>
    <definedName name="ztpu" localSheetId="0">#REF!</definedName>
    <definedName name="ztpu">#REF!</definedName>
    <definedName name="Zxc" localSheetId="0">#REF!</definedName>
    <definedName name="Zxc">#REF!</definedName>
    <definedName name="ZY" localSheetId="0">#REF!</definedName>
    <definedName name="ZY">#REF!</definedName>
    <definedName name="전체" localSheetId="0">#REF!</definedName>
    <definedName name="전체">#REF!</definedName>
  </definedNames>
  <calcPr calcId="191029"/>
</workbook>
</file>

<file path=xl/calcChain.xml><?xml version="1.0" encoding="utf-8"?>
<calcChain xmlns="http://schemas.openxmlformats.org/spreadsheetml/2006/main">
  <c r="L15" i="57" l="1"/>
  <c r="C62" i="40"/>
  <c r="E46" i="40" l="1"/>
  <c r="E42" i="40"/>
  <c r="E16" i="40"/>
  <c r="C16" i="40"/>
  <c r="C42" i="40"/>
  <c r="C46" i="40"/>
  <c r="H232" i="30"/>
  <c r="C232" i="30"/>
  <c r="H209" i="30"/>
  <c r="H16" i="57" l="1"/>
  <c r="G16" i="57"/>
  <c r="H207" i="30" l="1"/>
  <c r="C207" i="30"/>
  <c r="H231" i="30"/>
  <c r="C231" i="30"/>
  <c r="H229" i="30" l="1"/>
  <c r="H230" i="30"/>
  <c r="H227" i="30"/>
  <c r="C229" i="30"/>
  <c r="C230" i="30"/>
  <c r="C48" i="40"/>
  <c r="E54" i="40"/>
  <c r="H228" i="30" l="1"/>
  <c r="C228" i="30"/>
  <c r="C54" i="40"/>
  <c r="C51" i="40"/>
  <c r="H215" i="30" l="1"/>
  <c r="H214" i="30"/>
  <c r="C227" i="30"/>
  <c r="H17" i="57" l="1"/>
  <c r="J17" i="57" s="1"/>
  <c r="K17" i="57" s="1"/>
  <c r="G17" i="57"/>
  <c r="H15" i="57"/>
  <c r="J15" i="57" s="1"/>
  <c r="K15" i="57" s="1"/>
  <c r="G15" i="57"/>
  <c r="M17" i="57"/>
  <c r="L17" i="57"/>
  <c r="M15" i="57"/>
  <c r="J19" i="57"/>
  <c r="K19" i="57" s="1"/>
  <c r="I19" i="57"/>
  <c r="J18" i="57"/>
  <c r="K18" i="57" s="1"/>
  <c r="I18" i="57"/>
  <c r="I17" i="57"/>
  <c r="J16" i="57"/>
  <c r="K16" i="57" s="1"/>
  <c r="I16" i="57"/>
  <c r="I15" i="57"/>
  <c r="J14" i="57"/>
  <c r="K14" i="57" s="1"/>
  <c r="I14" i="57"/>
  <c r="D14" i="57"/>
  <c r="C10" i="57"/>
  <c r="D10" i="57" s="1"/>
  <c r="E10" i="57" s="1"/>
  <c r="D9" i="57"/>
  <c r="E9" i="57" s="1"/>
  <c r="C9" i="57"/>
  <c r="D8" i="57"/>
  <c r="E8" i="57" s="1"/>
  <c r="F8" i="57" s="1"/>
  <c r="K8" i="57" s="1"/>
  <c r="F1" i="57"/>
  <c r="K10" i="57" l="1"/>
  <c r="F10" i="57"/>
  <c r="F9" i="57"/>
  <c r="K9" i="57"/>
  <c r="E34" i="40" l="1"/>
  <c r="E60" i="40"/>
  <c r="C35" i="40"/>
  <c r="C34" i="40"/>
  <c r="C37" i="40"/>
  <c r="C60" i="40" l="1"/>
  <c r="C214" i="30"/>
  <c r="C215" i="30"/>
  <c r="H216" i="30"/>
  <c r="C216" i="30"/>
  <c r="A5" i="40" l="1"/>
  <c r="A6" i="40" s="1"/>
  <c r="A7" i="40" s="1"/>
  <c r="A8" i="40" s="1"/>
  <c r="A9" i="40" s="1"/>
  <c r="A10" i="40" s="1"/>
  <c r="A11" i="40" s="1"/>
  <c r="A12" i="40" s="1"/>
  <c r="A13" i="40" s="1"/>
  <c r="A14" i="40" s="1"/>
  <c r="A15" i="40" s="1"/>
  <c r="I12" i="6"/>
  <c r="C225" i="30"/>
  <c r="C55" i="40"/>
  <c r="C114" i="30"/>
  <c r="C57" i="40"/>
  <c r="H221" i="30"/>
  <c r="C221" i="30"/>
  <c r="H220" i="30"/>
  <c r="C61" i="40"/>
  <c r="C220" i="30"/>
  <c r="C208" i="30"/>
  <c r="H201" i="30"/>
  <c r="C201" i="30"/>
  <c r="C25" i="40"/>
  <c r="H175" i="30" l="1"/>
  <c r="C27" i="40"/>
  <c r="C19" i="40"/>
  <c r="E9" i="40"/>
  <c r="C9" i="40"/>
  <c r="C56" i="40"/>
  <c r="H190" i="30"/>
  <c r="E53" i="40"/>
  <c r="C175" i="30"/>
  <c r="C12" i="40" l="1"/>
  <c r="C196" i="30"/>
  <c r="H202" i="30"/>
  <c r="H205" i="30"/>
  <c r="C205" i="30"/>
  <c r="H226" i="30"/>
  <c r="C226" i="30"/>
  <c r="D436" i="49" l="1"/>
  <c r="B436" i="49"/>
  <c r="T425" i="49"/>
  <c r="R425" i="49"/>
  <c r="P425" i="49"/>
  <c r="N425" i="49"/>
  <c r="L425" i="49"/>
  <c r="J425" i="49"/>
  <c r="H425" i="49"/>
  <c r="F425" i="49"/>
  <c r="D425" i="49"/>
  <c r="B425" i="49"/>
  <c r="T414" i="49"/>
  <c r="R414" i="49"/>
  <c r="P414" i="49"/>
  <c r="N414" i="49"/>
  <c r="L414" i="49"/>
  <c r="J414" i="49"/>
  <c r="H414" i="49"/>
  <c r="F414" i="49"/>
  <c r="D414" i="49"/>
  <c r="B414" i="49"/>
  <c r="T403" i="49"/>
  <c r="R403" i="49"/>
  <c r="P403" i="49"/>
  <c r="N403" i="49"/>
  <c r="L403" i="49"/>
  <c r="J403" i="49"/>
  <c r="H403" i="49"/>
  <c r="F403" i="49"/>
  <c r="D403" i="49"/>
  <c r="B403" i="49"/>
  <c r="T392" i="49"/>
  <c r="R392" i="49"/>
  <c r="P392" i="49"/>
  <c r="N392" i="49"/>
  <c r="L392" i="49"/>
  <c r="J392" i="49"/>
  <c r="H392" i="49"/>
  <c r="F392" i="49"/>
  <c r="D392" i="49"/>
  <c r="B392" i="49"/>
  <c r="T380" i="49"/>
  <c r="R380" i="49"/>
  <c r="P380" i="49"/>
  <c r="N380" i="49"/>
  <c r="L380" i="49"/>
  <c r="J380" i="49"/>
  <c r="H380" i="49"/>
  <c r="F380" i="49"/>
  <c r="D380" i="49"/>
  <c r="B380" i="49"/>
  <c r="T369" i="49"/>
  <c r="R369" i="49"/>
  <c r="P369" i="49"/>
  <c r="N369" i="49"/>
  <c r="L369" i="49"/>
  <c r="J369" i="49"/>
  <c r="H369" i="49"/>
  <c r="F369" i="49"/>
  <c r="D369" i="49"/>
  <c r="B369" i="49"/>
  <c r="T358" i="49"/>
  <c r="R358" i="49"/>
  <c r="P358" i="49"/>
  <c r="N358" i="49"/>
  <c r="L358" i="49"/>
  <c r="J358" i="49"/>
  <c r="H358" i="49"/>
  <c r="F358" i="49"/>
  <c r="D358" i="49"/>
  <c r="B358" i="49"/>
  <c r="T347" i="49"/>
  <c r="R347" i="49"/>
  <c r="P347" i="49"/>
  <c r="N347" i="49"/>
  <c r="L347" i="49"/>
  <c r="J347" i="49"/>
  <c r="H347" i="49"/>
  <c r="F347" i="49"/>
  <c r="D347" i="49"/>
  <c r="B347" i="49"/>
  <c r="T336" i="49"/>
  <c r="R336" i="49"/>
  <c r="P336" i="49"/>
  <c r="N336" i="49"/>
  <c r="L336" i="49"/>
  <c r="J336" i="49"/>
  <c r="H336" i="49"/>
  <c r="F336" i="49"/>
  <c r="D336" i="49"/>
  <c r="B336" i="49"/>
  <c r="T325" i="49"/>
  <c r="R325" i="49"/>
  <c r="P325" i="49"/>
  <c r="N325" i="49"/>
  <c r="L325" i="49"/>
  <c r="J325" i="49"/>
  <c r="H325" i="49"/>
  <c r="F325" i="49"/>
  <c r="D325" i="49"/>
  <c r="B325" i="49"/>
  <c r="T313" i="49"/>
  <c r="R313" i="49"/>
  <c r="P313" i="49"/>
  <c r="N313" i="49"/>
  <c r="L313" i="49"/>
  <c r="J313" i="49"/>
  <c r="H313" i="49"/>
  <c r="F313" i="49"/>
  <c r="D313" i="49"/>
  <c r="B313" i="49"/>
  <c r="T302" i="49"/>
  <c r="R302" i="49"/>
  <c r="P302" i="49"/>
  <c r="N302" i="49"/>
  <c r="L302" i="49"/>
  <c r="J302" i="49"/>
  <c r="H302" i="49"/>
  <c r="F302" i="49"/>
  <c r="D302" i="49"/>
  <c r="B302" i="49"/>
  <c r="T291" i="49"/>
  <c r="R291" i="49"/>
  <c r="P291" i="49"/>
  <c r="N291" i="49"/>
  <c r="L291" i="49"/>
  <c r="J291" i="49"/>
  <c r="H291" i="49"/>
  <c r="F291" i="49"/>
  <c r="D291" i="49"/>
  <c r="B291" i="49"/>
  <c r="T280" i="49"/>
  <c r="R280" i="49"/>
  <c r="P280" i="49"/>
  <c r="N280" i="49"/>
  <c r="L280" i="49"/>
  <c r="J280" i="49"/>
  <c r="H280" i="49"/>
  <c r="F280" i="49"/>
  <c r="D280" i="49"/>
  <c r="B280" i="49"/>
  <c r="T269" i="49"/>
  <c r="R269" i="49"/>
  <c r="P269" i="49"/>
  <c r="N269" i="49"/>
  <c r="L269" i="49"/>
  <c r="J269" i="49"/>
  <c r="H269" i="49"/>
  <c r="F269" i="49"/>
  <c r="D269" i="49"/>
  <c r="B269" i="49"/>
  <c r="T258" i="49"/>
  <c r="R258" i="49"/>
  <c r="P258" i="49"/>
  <c r="N258" i="49"/>
  <c r="L258" i="49"/>
  <c r="J258" i="49"/>
  <c r="H258" i="49"/>
  <c r="F258" i="49"/>
  <c r="D258" i="49"/>
  <c r="B258" i="49"/>
  <c r="T247" i="49"/>
  <c r="R247" i="49"/>
  <c r="P247" i="49"/>
  <c r="N247" i="49"/>
  <c r="L247" i="49"/>
  <c r="J247" i="49"/>
  <c r="H247" i="49"/>
  <c r="F247" i="49"/>
  <c r="D247" i="49"/>
  <c r="B247" i="49"/>
  <c r="T236" i="49"/>
  <c r="R236" i="49"/>
  <c r="P236" i="49"/>
  <c r="N236" i="49"/>
  <c r="L236" i="49"/>
  <c r="J236" i="49"/>
  <c r="H236" i="49"/>
  <c r="F236" i="49"/>
  <c r="D236" i="49"/>
  <c r="B236" i="49"/>
  <c r="T225" i="49"/>
  <c r="R225" i="49"/>
  <c r="P225" i="49"/>
  <c r="N225" i="49"/>
  <c r="L225" i="49"/>
  <c r="J225" i="49"/>
  <c r="H225" i="49"/>
  <c r="F225" i="49"/>
  <c r="D225" i="49"/>
  <c r="B225" i="49"/>
  <c r="T214" i="49"/>
  <c r="R214" i="49"/>
  <c r="P214" i="49"/>
  <c r="N214" i="49"/>
  <c r="L214" i="49"/>
  <c r="J214" i="49"/>
  <c r="H214" i="49"/>
  <c r="F214" i="49"/>
  <c r="D214" i="49"/>
  <c r="B214" i="49"/>
  <c r="T203" i="49"/>
  <c r="R203" i="49"/>
  <c r="P203" i="49"/>
  <c r="N203" i="49"/>
  <c r="L203" i="49"/>
  <c r="J203" i="49"/>
  <c r="H203" i="49"/>
  <c r="F203" i="49"/>
  <c r="D203" i="49"/>
  <c r="B203" i="49"/>
  <c r="T192" i="49"/>
  <c r="R192" i="49"/>
  <c r="P192" i="49"/>
  <c r="N192" i="49"/>
  <c r="L192" i="49"/>
  <c r="J192" i="49"/>
  <c r="H192" i="49"/>
  <c r="F192" i="49"/>
  <c r="D192" i="49"/>
  <c r="B192" i="49"/>
  <c r="T181" i="49"/>
  <c r="R181" i="49"/>
  <c r="P181" i="49"/>
  <c r="N181" i="49"/>
  <c r="L181" i="49"/>
  <c r="J181" i="49"/>
  <c r="H181" i="49"/>
  <c r="F181" i="49"/>
  <c r="D181" i="49"/>
  <c r="B181" i="49"/>
  <c r="T170" i="49"/>
  <c r="R170" i="49"/>
  <c r="P170" i="49"/>
  <c r="N170" i="49"/>
  <c r="L170" i="49"/>
  <c r="J170" i="49"/>
  <c r="H170" i="49"/>
  <c r="F170" i="49"/>
  <c r="D170" i="49"/>
  <c r="B170" i="49"/>
  <c r="F159" i="49"/>
  <c r="T159" i="49"/>
  <c r="R159" i="49"/>
  <c r="P159" i="49"/>
  <c r="N159" i="49"/>
  <c r="L159" i="49"/>
  <c r="J159" i="49"/>
  <c r="H159" i="49"/>
  <c r="D159" i="49"/>
  <c r="B159" i="49"/>
  <c r="T148" i="49"/>
  <c r="R148" i="49"/>
  <c r="P148" i="49"/>
  <c r="N148" i="49"/>
  <c r="L148" i="49"/>
  <c r="J148" i="49"/>
  <c r="H148" i="49"/>
  <c r="F148" i="49"/>
  <c r="D148" i="49"/>
  <c r="B148" i="49"/>
  <c r="T135" i="49"/>
  <c r="R135" i="49"/>
  <c r="P135" i="49"/>
  <c r="N135" i="49"/>
  <c r="L135" i="49"/>
  <c r="J135" i="49"/>
  <c r="H135" i="49"/>
  <c r="F135" i="49"/>
  <c r="D135" i="49"/>
  <c r="B135" i="49"/>
  <c r="T122" i="49"/>
  <c r="R122" i="49"/>
  <c r="P122" i="49"/>
  <c r="N122" i="49"/>
  <c r="L122" i="49"/>
  <c r="J122" i="49"/>
  <c r="H122" i="49"/>
  <c r="F122" i="49"/>
  <c r="D122" i="49"/>
  <c r="B122" i="49"/>
  <c r="T109" i="49"/>
  <c r="R109" i="49"/>
  <c r="P109" i="49"/>
  <c r="N109" i="49"/>
  <c r="L109" i="49"/>
  <c r="J109" i="49"/>
  <c r="H109" i="49"/>
  <c r="F109" i="49"/>
  <c r="D109" i="49"/>
  <c r="B109" i="49"/>
  <c r="T96" i="49"/>
  <c r="R96" i="49"/>
  <c r="P96" i="49"/>
  <c r="N96" i="49"/>
  <c r="L96" i="49"/>
  <c r="J96" i="49"/>
  <c r="H96" i="49"/>
  <c r="F96" i="49"/>
  <c r="D96" i="49"/>
  <c r="B96" i="49"/>
  <c r="T83" i="49"/>
  <c r="R83" i="49"/>
  <c r="P83" i="49"/>
  <c r="N83" i="49"/>
  <c r="L83" i="49"/>
  <c r="J83" i="49"/>
  <c r="H83" i="49"/>
  <c r="F83" i="49"/>
  <c r="D83" i="49"/>
  <c r="B83" i="49"/>
  <c r="T70" i="49"/>
  <c r="R70" i="49"/>
  <c r="P70" i="49"/>
  <c r="N70" i="49"/>
  <c r="L70" i="49"/>
  <c r="J70" i="49"/>
  <c r="H70" i="49"/>
  <c r="F70" i="49"/>
  <c r="D70" i="49"/>
  <c r="B70" i="49"/>
  <c r="T57" i="49"/>
  <c r="R57" i="49"/>
  <c r="P57" i="49"/>
  <c r="N57" i="49"/>
  <c r="L57" i="49"/>
  <c r="J57" i="49"/>
  <c r="H57" i="49"/>
  <c r="F57" i="49"/>
  <c r="D57" i="49"/>
  <c r="B57" i="49"/>
  <c r="T44" i="49"/>
  <c r="R44" i="49"/>
  <c r="P44" i="49"/>
  <c r="N44" i="49"/>
  <c r="L44" i="49"/>
  <c r="J44" i="49"/>
  <c r="H44" i="49"/>
  <c r="F44" i="49"/>
  <c r="D44" i="49"/>
  <c r="B44" i="49"/>
  <c r="T31" i="49"/>
  <c r="R31" i="49"/>
  <c r="P31" i="49"/>
  <c r="N31" i="49"/>
  <c r="L31" i="49"/>
  <c r="J31" i="49"/>
  <c r="H31" i="49"/>
  <c r="F31" i="49"/>
  <c r="D31" i="49"/>
  <c r="C10" i="40"/>
  <c r="C5" i="40"/>
  <c r="C11" i="40"/>
  <c r="C14" i="40"/>
  <c r="C8" i="40"/>
  <c r="C7" i="40"/>
  <c r="C6" i="40"/>
  <c r="C4" i="40"/>
  <c r="C59" i="40"/>
  <c r="C39" i="40"/>
  <c r="C18" i="40"/>
  <c r="C15" i="40"/>
  <c r="C26" i="40"/>
  <c r="C44" i="40"/>
  <c r="C41" i="40"/>
  <c r="C40" i="40"/>
  <c r="C29" i="40"/>
  <c r="C33" i="40"/>
  <c r="C21" i="40"/>
  <c r="C38" i="40"/>
  <c r="C13" i="40"/>
  <c r="C45" i="40"/>
  <c r="C20" i="40"/>
  <c r="C36" i="40"/>
  <c r="C43" i="40"/>
  <c r="C47" i="40"/>
  <c r="C30" i="40"/>
  <c r="C32" i="40"/>
  <c r="C22" i="40"/>
  <c r="C50" i="40"/>
  <c r="C49" i="40"/>
  <c r="C24" i="40"/>
  <c r="C58" i="40"/>
  <c r="C23" i="40"/>
  <c r="C31" i="40"/>
  <c r="C28" i="40"/>
  <c r="C17" i="40"/>
  <c r="C224" i="30"/>
  <c r="C213" i="30"/>
  <c r="C212" i="30"/>
  <c r="C223" i="30"/>
  <c r="C222" i="30"/>
  <c r="C219" i="30"/>
  <c r="C218" i="30"/>
  <c r="C217" i="30"/>
  <c r="C206" i="30"/>
  <c r="C211" i="30"/>
  <c r="C210" i="30"/>
  <c r="C203" i="30"/>
  <c r="C209" i="30"/>
  <c r="C204" i="30"/>
  <c r="C202" i="30"/>
  <c r="C200" i="30"/>
  <c r="C198" i="30"/>
  <c r="C197" i="30"/>
  <c r="C199" i="30"/>
  <c r="C194" i="30"/>
  <c r="C195" i="30"/>
  <c r="C192" i="30"/>
  <c r="C191" i="30"/>
  <c r="C193" i="30"/>
  <c r="C190" i="30"/>
  <c r="C188" i="30"/>
  <c r="C187" i="30"/>
  <c r="C186" i="30"/>
  <c r="C185" i="30"/>
  <c r="C184" i="30"/>
  <c r="C183" i="30"/>
  <c r="C182" i="30"/>
  <c r="C189" i="30"/>
  <c r="C181" i="30"/>
  <c r="C179" i="30"/>
  <c r="C177" i="30"/>
  <c r="C178" i="30"/>
  <c r="C176" i="30"/>
  <c r="C173" i="30"/>
  <c r="C172" i="30"/>
  <c r="C171" i="30"/>
  <c r="C174" i="30"/>
  <c r="C170" i="30"/>
  <c r="C168" i="30"/>
  <c r="C169" i="30"/>
  <c r="C166" i="30"/>
  <c r="C165" i="30"/>
  <c r="C164" i="30"/>
  <c r="C163" i="30"/>
  <c r="C167" i="30"/>
  <c r="C162" i="30"/>
  <c r="C160" i="30"/>
  <c r="C159" i="30"/>
  <c r="C158" i="30"/>
  <c r="C157" i="30"/>
  <c r="C156" i="30"/>
  <c r="C155" i="30"/>
  <c r="C154" i="30"/>
  <c r="C153" i="30"/>
  <c r="C152" i="30"/>
  <c r="C151" i="30"/>
  <c r="C150" i="30"/>
  <c r="C149" i="30"/>
  <c r="C148" i="30"/>
  <c r="C161" i="30"/>
  <c r="C146" i="30"/>
  <c r="C145" i="30"/>
  <c r="C144" i="30"/>
  <c r="C143" i="30"/>
  <c r="C142" i="30"/>
  <c r="C141" i="30"/>
  <c r="C140" i="30"/>
  <c r="C139" i="30"/>
  <c r="C138" i="30"/>
  <c r="C137" i="30"/>
  <c r="C136" i="30"/>
  <c r="C135" i="30"/>
  <c r="C134" i="30"/>
  <c r="C133" i="30"/>
  <c r="C132" i="30"/>
  <c r="C147" i="30"/>
  <c r="C130" i="30"/>
  <c r="C129" i="30"/>
  <c r="C128" i="30"/>
  <c r="C127" i="30"/>
  <c r="C126" i="30"/>
  <c r="C125" i="30"/>
  <c r="C124" i="30"/>
  <c r="C123" i="30"/>
  <c r="C122" i="30"/>
  <c r="C121" i="30"/>
  <c r="C120" i="30"/>
  <c r="C119" i="30"/>
  <c r="C118" i="30"/>
  <c r="C117" i="30"/>
  <c r="C116" i="30"/>
  <c r="C115" i="30"/>
  <c r="C131" i="30"/>
  <c r="C113" i="30"/>
  <c r="C112" i="30"/>
  <c r="C111" i="30"/>
  <c r="C110" i="30"/>
  <c r="C109" i="30"/>
  <c r="C108" i="30"/>
  <c r="C107" i="30"/>
  <c r="C106" i="30"/>
  <c r="C105" i="30"/>
  <c r="C104" i="30"/>
  <c r="C103" i="30"/>
  <c r="C102" i="30"/>
  <c r="C101" i="30"/>
  <c r="C100" i="30"/>
  <c r="C99" i="30"/>
  <c r="C98" i="30"/>
  <c r="C97" i="30"/>
  <c r="C96" i="30"/>
  <c r="C95" i="30"/>
  <c r="C94" i="30"/>
  <c r="C93" i="30"/>
  <c r="C92" i="30"/>
  <c r="C91" i="30"/>
  <c r="C90" i="30"/>
  <c r="C89" i="30"/>
  <c r="C88" i="30"/>
  <c r="C87" i="30"/>
  <c r="C86" i="30"/>
  <c r="C85" i="30"/>
  <c r="C84" i="30"/>
  <c r="C83" i="30"/>
  <c r="C82" i="30"/>
  <c r="C81" i="30"/>
  <c r="C80" i="30"/>
  <c r="C79" i="30"/>
  <c r="C78" i="30"/>
  <c r="C77" i="30"/>
  <c r="C76" i="30"/>
  <c r="C75" i="30"/>
  <c r="C74" i="30"/>
  <c r="C73" i="30"/>
  <c r="C72" i="30"/>
  <c r="C71" i="30"/>
  <c r="C70" i="30"/>
  <c r="C69" i="30"/>
  <c r="C68" i="30"/>
  <c r="C67" i="30"/>
  <c r="C66" i="30"/>
  <c r="C65" i="30"/>
  <c r="C64" i="30"/>
  <c r="C63" i="30"/>
  <c r="C62" i="30"/>
  <c r="C61" i="30"/>
  <c r="C60" i="30"/>
  <c r="C59" i="30"/>
  <c r="C58" i="30"/>
  <c r="C57" i="30"/>
  <c r="C56" i="30"/>
  <c r="C55" i="30"/>
  <c r="C54" i="30"/>
  <c r="C53" i="30"/>
  <c r="C52" i="30"/>
  <c r="C51" i="30"/>
  <c r="C50" i="30"/>
  <c r="C49" i="30"/>
  <c r="C48" i="30"/>
  <c r="C47" i="30"/>
  <c r="C46" i="30"/>
  <c r="C45" i="30"/>
  <c r="C44" i="30"/>
  <c r="C43" i="30"/>
  <c r="C42" i="30"/>
  <c r="C41" i="30"/>
  <c r="C40" i="30"/>
  <c r="C39" i="30"/>
  <c r="C38" i="30"/>
  <c r="C37" i="30"/>
  <c r="C36" i="30"/>
  <c r="C35" i="30"/>
  <c r="C34" i="30"/>
  <c r="C33" i="30"/>
  <c r="C32" i="30"/>
  <c r="C31" i="30"/>
  <c r="C30" i="30"/>
  <c r="C29" i="30"/>
  <c r="C28" i="30"/>
  <c r="C27" i="30"/>
  <c r="C26" i="30"/>
  <c r="C25" i="30"/>
  <c r="C24" i="30"/>
  <c r="C23" i="30"/>
  <c r="C22" i="30"/>
  <c r="C21" i="30"/>
  <c r="C20" i="30"/>
  <c r="C19" i="30"/>
  <c r="C18" i="30"/>
  <c r="C17" i="30"/>
  <c r="C16" i="30"/>
  <c r="C15" i="30"/>
  <c r="C14" i="30"/>
  <c r="C13" i="30"/>
  <c r="C12" i="30"/>
  <c r="C11" i="30"/>
  <c r="C10" i="30"/>
  <c r="C9" i="30"/>
  <c r="C8" i="30"/>
  <c r="C7" i="30"/>
  <c r="C6" i="30"/>
  <c r="C5" i="30"/>
  <c r="C4" i="30"/>
  <c r="C3" i="30"/>
  <c r="H219" i="30" l="1"/>
  <c r="H170" i="30" l="1"/>
  <c r="H218" i="30"/>
  <c r="E24" i="40"/>
  <c r="H210" i="30" l="1"/>
  <c r="H195" i="30"/>
  <c r="H199" i="30" l="1"/>
  <c r="H222" i="30" l="1"/>
  <c r="H181" i="30"/>
  <c r="H178" i="30"/>
  <c r="H180" i="30"/>
  <c r="H169" i="30"/>
  <c r="H200" i="30"/>
  <c r="H223" i="30"/>
  <c r="E43" i="40" l="1"/>
  <c r="E20" i="40" l="1"/>
  <c r="E45" i="40" l="1"/>
  <c r="I14" i="6" l="1"/>
  <c r="M145" i="30" l="1"/>
  <c r="M97" i="30"/>
  <c r="M53" i="30"/>
  <c r="E29" i="40"/>
  <c r="D21" i="7"/>
  <c r="D2" i="53"/>
  <c r="E44" i="40"/>
  <c r="H167" i="30"/>
  <c r="H161" i="30"/>
  <c r="D24" i="7" l="1"/>
  <c r="I11" i="6" l="1"/>
  <c r="M1" i="6"/>
  <c r="G3" i="7" s="1"/>
  <c r="D8" i="6"/>
  <c r="D7" i="6"/>
  <c r="AG46" i="49"/>
  <c r="D9" i="6" l="1"/>
  <c r="I7" i="6"/>
  <c r="AH1" i="49"/>
  <c r="E15" i="40"/>
  <c r="E4" i="50" l="1"/>
  <c r="E5" i="50"/>
  <c r="E6" i="50"/>
  <c r="E7" i="50"/>
  <c r="E8" i="50"/>
  <c r="E9" i="50"/>
  <c r="E10" i="50"/>
  <c r="E11" i="50"/>
  <c r="E12" i="50"/>
  <c r="E13" i="50"/>
  <c r="E14" i="50"/>
  <c r="E15" i="50"/>
  <c r="E16" i="50"/>
  <c r="E17" i="50"/>
  <c r="E18" i="50"/>
  <c r="E19" i="50"/>
  <c r="E20" i="50"/>
  <c r="E21" i="50"/>
  <c r="E22" i="50"/>
  <c r="E23" i="50"/>
  <c r="E24" i="50"/>
  <c r="E25" i="50"/>
  <c r="E26" i="50"/>
  <c r="E27" i="50"/>
  <c r="E28" i="50"/>
  <c r="E29" i="50"/>
  <c r="E30" i="50"/>
  <c r="E31" i="50"/>
  <c r="E32" i="50"/>
  <c r="E33" i="50"/>
  <c r="E34" i="50"/>
  <c r="E35" i="50"/>
  <c r="E36" i="50"/>
  <c r="E37" i="50"/>
  <c r="E38" i="50"/>
  <c r="E39" i="50"/>
  <c r="E40" i="50"/>
  <c r="E41" i="50"/>
  <c r="E42" i="50"/>
  <c r="E43" i="50"/>
  <c r="E44" i="50"/>
  <c r="E45" i="50"/>
  <c r="E46" i="50"/>
  <c r="E47" i="50"/>
  <c r="E48" i="50"/>
  <c r="E49" i="50"/>
  <c r="E50" i="50"/>
  <c r="E51" i="50"/>
  <c r="E52" i="50"/>
  <c r="E53" i="50"/>
  <c r="E54" i="50"/>
  <c r="E55" i="50"/>
  <c r="E56" i="50"/>
  <c r="E57" i="50"/>
  <c r="E58" i="50"/>
  <c r="E59" i="50"/>
  <c r="E60" i="50"/>
  <c r="E61" i="50"/>
  <c r="E62" i="50"/>
  <c r="E63" i="50"/>
  <c r="E64" i="50"/>
  <c r="E65" i="50"/>
  <c r="E66" i="50"/>
  <c r="E67" i="50"/>
  <c r="E68" i="50"/>
  <c r="E69" i="50"/>
  <c r="E70" i="50"/>
  <c r="E3" i="50"/>
  <c r="C4" i="50"/>
  <c r="C5" i="50"/>
  <c r="C6"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33" i="50"/>
  <c r="C34" i="50"/>
  <c r="C35" i="50"/>
  <c r="C36" i="50"/>
  <c r="C37" i="50"/>
  <c r="C38" i="50"/>
  <c r="C39" i="50"/>
  <c r="C40" i="50"/>
  <c r="C41" i="50"/>
  <c r="C42" i="50"/>
  <c r="C43" i="50"/>
  <c r="C44" i="50"/>
  <c r="C45" i="50"/>
  <c r="C46" i="50"/>
  <c r="C47" i="50"/>
  <c r="C48" i="50"/>
  <c r="C49" i="50"/>
  <c r="C50" i="50"/>
  <c r="C51" i="50"/>
  <c r="C52" i="50"/>
  <c r="C53" i="50"/>
  <c r="C54" i="50"/>
  <c r="C55" i="50"/>
  <c r="C56" i="50"/>
  <c r="C57" i="50"/>
  <c r="C58" i="50"/>
  <c r="C59" i="50"/>
  <c r="C60" i="50"/>
  <c r="C61" i="50"/>
  <c r="C62" i="50"/>
  <c r="C63" i="50"/>
  <c r="C64" i="50"/>
  <c r="C65" i="50"/>
  <c r="C66" i="50"/>
  <c r="C67" i="50"/>
  <c r="C68" i="50"/>
  <c r="C69" i="50"/>
  <c r="C70" i="50"/>
  <c r="C3" i="50"/>
  <c r="D27" i="7"/>
  <c r="E14" i="40"/>
  <c r="E10" i="40"/>
  <c r="E17" i="40"/>
  <c r="L51" i="40" l="1"/>
  <c r="I6" i="52"/>
  <c r="H6" i="52"/>
  <c r="G6" i="52"/>
  <c r="F6" i="52"/>
  <c r="E6" i="52"/>
  <c r="D6" i="52"/>
  <c r="C6" i="52"/>
  <c r="AG427" i="49" l="1"/>
  <c r="AC427" i="49"/>
  <c r="AG416" i="49"/>
  <c r="AC416" i="49"/>
  <c r="AG405" i="49"/>
  <c r="AC405" i="49"/>
  <c r="AG394" i="49"/>
  <c r="AC394" i="49"/>
  <c r="AG382" i="49"/>
  <c r="AC382" i="49"/>
  <c r="AG371" i="49"/>
  <c r="AC371" i="49"/>
  <c r="AG360" i="49"/>
  <c r="AC360" i="49"/>
  <c r="AG349" i="49"/>
  <c r="AC349" i="49"/>
  <c r="AG338" i="49"/>
  <c r="AC338" i="49"/>
  <c r="AG327" i="49"/>
  <c r="AC327" i="49"/>
  <c r="AG315" i="49"/>
  <c r="AC315" i="49"/>
  <c r="AG304" i="49"/>
  <c r="AC304" i="49"/>
  <c r="AG293" i="49"/>
  <c r="AC293" i="49"/>
  <c r="AG282" i="49"/>
  <c r="AC282" i="49"/>
  <c r="AG271" i="49"/>
  <c r="AC271" i="49"/>
  <c r="AG260" i="49"/>
  <c r="AC260" i="49"/>
  <c r="AG249" i="49"/>
  <c r="AC249" i="49"/>
  <c r="AG238" i="49"/>
  <c r="AC238" i="49"/>
  <c r="AG227" i="49"/>
  <c r="AC227" i="49"/>
  <c r="AG216" i="49"/>
  <c r="AG205" i="49"/>
  <c r="AC205" i="49"/>
  <c r="AG194" i="49"/>
  <c r="AC194" i="49"/>
  <c r="AG183" i="49"/>
  <c r="AC183" i="49"/>
  <c r="AG172" i="49"/>
  <c r="AC172" i="49"/>
  <c r="AG161" i="49"/>
  <c r="AC161" i="49"/>
  <c r="AG150" i="49"/>
  <c r="AC150" i="49"/>
  <c r="AG137" i="49"/>
  <c r="AC137" i="49"/>
  <c r="AG124" i="49"/>
  <c r="AC124" i="49"/>
  <c r="AG111" i="49"/>
  <c r="AC111" i="49"/>
  <c r="AG98" i="49"/>
  <c r="AC98" i="49"/>
  <c r="AG85" i="49"/>
  <c r="AC85" i="49"/>
  <c r="AG72" i="49"/>
  <c r="AC72" i="49"/>
  <c r="AG59" i="49"/>
  <c r="AC59" i="49"/>
  <c r="AC46" i="49"/>
  <c r="AG33" i="49"/>
  <c r="AC33" i="49"/>
  <c r="AG20" i="49"/>
  <c r="AC20" i="49"/>
  <c r="V433" i="49"/>
  <c r="V422" i="49"/>
  <c r="V411" i="49"/>
  <c r="V400" i="49"/>
  <c r="V389" i="49"/>
  <c r="V377" i="49"/>
  <c r="V366" i="49"/>
  <c r="V355" i="49"/>
  <c r="V344" i="49"/>
  <c r="V333" i="49"/>
  <c r="V322" i="49"/>
  <c r="V310" i="49"/>
  <c r="V299" i="49"/>
  <c r="V288" i="49"/>
  <c r="V277" i="49"/>
  <c r="V266" i="49"/>
  <c r="V255" i="49"/>
  <c r="V244" i="49"/>
  <c r="V233" i="49"/>
  <c r="V222" i="49"/>
  <c r="V211" i="49"/>
  <c r="V200" i="49"/>
  <c r="V167" i="49"/>
  <c r="V178" i="49"/>
  <c r="V189" i="49"/>
  <c r="V156" i="49"/>
  <c r="V145" i="49"/>
  <c r="V132" i="49"/>
  <c r="V119" i="49"/>
  <c r="V106" i="49"/>
  <c r="V93" i="49"/>
  <c r="V80" i="49"/>
  <c r="V67" i="49"/>
  <c r="V54" i="49"/>
  <c r="V41" i="49"/>
  <c r="X33" i="49" s="1"/>
  <c r="V28" i="49"/>
  <c r="F11" i="49"/>
  <c r="F17" i="49" s="1"/>
  <c r="F18" i="49" s="1"/>
  <c r="F19" i="49" s="1"/>
  <c r="F12" i="49"/>
  <c r="F13" i="49"/>
  <c r="F10" i="49"/>
  <c r="F14" i="49" l="1"/>
  <c r="A4" i="50"/>
  <c r="A5" i="50" s="1"/>
  <c r="A6" i="50" s="1"/>
  <c r="A7" i="50" s="1"/>
  <c r="A8" i="50" s="1"/>
  <c r="A9" i="50" s="1"/>
  <c r="A10" i="50" s="1"/>
  <c r="A11" i="50" s="1"/>
  <c r="A12" i="50" s="1"/>
  <c r="A13" i="50" s="1"/>
  <c r="A14" i="50" s="1"/>
  <c r="A15" i="50" s="1"/>
  <c r="A16" i="50" s="1"/>
  <c r="A17" i="50" s="1"/>
  <c r="A18" i="50" s="1"/>
  <c r="A19" i="50" s="1"/>
  <c r="A20" i="50" s="1"/>
  <c r="A21" i="50" s="1"/>
  <c r="A22" i="50" s="1"/>
  <c r="A23" i="50" s="1"/>
  <c r="A24" i="50" s="1"/>
  <c r="A25" i="50" s="1"/>
  <c r="A26" i="50" s="1"/>
  <c r="A27" i="50" s="1"/>
  <c r="A28" i="50" s="1"/>
  <c r="A29" i="50" s="1"/>
  <c r="A30" i="50" s="1"/>
  <c r="A31" i="50" s="1"/>
  <c r="A32" i="50" s="1"/>
  <c r="A33" i="50" s="1"/>
  <c r="A34" i="50" s="1"/>
  <c r="A35" i="50" s="1"/>
  <c r="A36" i="50" s="1"/>
  <c r="A37" i="50" s="1"/>
  <c r="A38" i="50" s="1"/>
  <c r="A39" i="50" s="1"/>
  <c r="A40" i="50" s="1"/>
  <c r="A41" i="50" s="1"/>
  <c r="A42" i="50" s="1"/>
  <c r="A43" i="50" s="1"/>
  <c r="A44" i="50" s="1"/>
  <c r="A45" i="50" s="1"/>
  <c r="A46" i="50" s="1"/>
  <c r="A47" i="50" s="1"/>
  <c r="A48" i="50" s="1"/>
  <c r="A49" i="50" s="1"/>
  <c r="A50" i="50" s="1"/>
  <c r="A51" i="50" s="1"/>
  <c r="A52" i="50" s="1"/>
  <c r="A53" i="50" s="1"/>
  <c r="A54" i="50" s="1"/>
  <c r="A55" i="50" s="1"/>
  <c r="A56" i="50" s="1"/>
  <c r="A57" i="50" s="1"/>
  <c r="A58" i="50" s="1"/>
  <c r="A59" i="50" s="1"/>
  <c r="A60" i="50" s="1"/>
  <c r="A61" i="50" s="1"/>
  <c r="A62" i="50" s="1"/>
  <c r="A63" i="50" s="1"/>
  <c r="A64" i="50" s="1"/>
  <c r="A65" i="50" s="1"/>
  <c r="A66" i="50" s="1"/>
  <c r="A67" i="50" s="1"/>
  <c r="A68" i="50" s="1"/>
  <c r="A69" i="50" s="1"/>
  <c r="A70" i="50" s="1"/>
  <c r="X427" i="49"/>
  <c r="Y427" i="49" s="1"/>
  <c r="F15" i="49" l="1"/>
  <c r="X416" i="49"/>
  <c r="Y416" i="49" s="1"/>
  <c r="X405" i="49"/>
  <c r="Y405" i="49" s="1"/>
  <c r="X394" i="49"/>
  <c r="Y394" i="49" s="1"/>
  <c r="X382" i="49"/>
  <c r="Y382" i="49" s="1"/>
  <c r="X371" i="49"/>
  <c r="Y371" i="49" s="1"/>
  <c r="X360" i="49"/>
  <c r="Y360" i="49" s="1"/>
  <c r="X349" i="49"/>
  <c r="Y349" i="49" s="1"/>
  <c r="X338" i="49"/>
  <c r="Y338" i="49" s="1"/>
  <c r="X327" i="49"/>
  <c r="Y327" i="49" s="1"/>
  <c r="X315" i="49"/>
  <c r="Y315" i="49" s="1"/>
  <c r="X304" i="49"/>
  <c r="Y304" i="49" s="1"/>
  <c r="X293" i="49"/>
  <c r="Y293" i="49" s="1"/>
  <c r="X282" i="49"/>
  <c r="Y282" i="49" s="1"/>
  <c r="X271" i="49"/>
  <c r="Y271" i="49" s="1"/>
  <c r="X260" i="49"/>
  <c r="Y260" i="49" s="1"/>
  <c r="X249" i="49"/>
  <c r="Y249" i="49" s="1"/>
  <c r="X238" i="49"/>
  <c r="Y238" i="49" s="1"/>
  <c r="X227" i="49"/>
  <c r="Y227" i="49" s="1"/>
  <c r="X216" i="49"/>
  <c r="Y216" i="49" s="1"/>
  <c r="X205" i="49"/>
  <c r="Y205" i="49" s="1"/>
  <c r="X194" i="49"/>
  <c r="Y194" i="49" s="1"/>
  <c r="X183" i="49"/>
  <c r="Y183" i="49" s="1"/>
  <c r="X172" i="49"/>
  <c r="Y172" i="49" s="1"/>
  <c r="X161" i="49"/>
  <c r="Y161" i="49" s="1"/>
  <c r="X150" i="49"/>
  <c r="Y150" i="49" s="1"/>
  <c r="X137" i="49"/>
  <c r="Y137" i="49" s="1"/>
  <c r="X124" i="49"/>
  <c r="Y124" i="49" s="1"/>
  <c r="X111" i="49"/>
  <c r="Y111" i="49" s="1"/>
  <c r="X98" i="49"/>
  <c r="Y98" i="49" s="1"/>
  <c r="X85" i="49"/>
  <c r="Y85" i="49" s="1"/>
  <c r="X72" i="49"/>
  <c r="Y72" i="49" s="1"/>
  <c r="X59" i="49"/>
  <c r="Y59" i="49" s="1"/>
  <c r="X46" i="49"/>
  <c r="Y46" i="49" s="1"/>
  <c r="Y33" i="49"/>
  <c r="U19" i="49"/>
  <c r="M19" i="49"/>
  <c r="U18" i="49"/>
  <c r="M18" i="49"/>
  <c r="U17" i="49"/>
  <c r="M17" i="49"/>
  <c r="U16" i="49"/>
  <c r="M16" i="49"/>
  <c r="U15" i="49"/>
  <c r="M15" i="49"/>
  <c r="U14" i="49"/>
  <c r="U13" i="49"/>
  <c r="U12" i="49"/>
  <c r="U11" i="49"/>
  <c r="U10" i="49"/>
  <c r="F16" i="49" l="1"/>
  <c r="X20" i="49"/>
  <c r="Y20" i="49" l="1"/>
  <c r="C24" i="38" l="1"/>
  <c r="D23" i="38"/>
  <c r="E23" i="38" s="1"/>
  <c r="F23" i="38" s="1"/>
  <c r="G23" i="38" s="1"/>
  <c r="H23" i="38" s="1"/>
  <c r="I23" i="38" s="1"/>
  <c r="D22" i="38"/>
  <c r="E22" i="38" s="1"/>
  <c r="F22" i="38" s="1"/>
  <c r="G22" i="38" s="1"/>
  <c r="H22" i="38" s="1"/>
  <c r="I22" i="38" s="1"/>
  <c r="D21" i="38"/>
  <c r="E21" i="38" s="1"/>
  <c r="F21" i="38" s="1"/>
  <c r="G21" i="38" s="1"/>
  <c r="H21" i="38" s="1"/>
  <c r="I21" i="38" s="1"/>
  <c r="D20" i="38"/>
  <c r="E20" i="38" s="1"/>
  <c r="F20" i="38" s="1"/>
  <c r="G20" i="38" s="1"/>
  <c r="H20" i="38" s="1"/>
  <c r="I20" i="38" s="1"/>
  <c r="D19" i="38"/>
  <c r="E19" i="38" s="1"/>
  <c r="F19" i="38" s="1"/>
  <c r="G19" i="38" s="1"/>
  <c r="H19" i="38" s="1"/>
  <c r="I19" i="38" s="1"/>
  <c r="D18" i="38"/>
  <c r="E18" i="38" s="1"/>
  <c r="F18" i="38" s="1"/>
  <c r="G18" i="38" s="1"/>
  <c r="H18" i="38" s="1"/>
  <c r="I18" i="38" s="1"/>
  <c r="D17" i="38"/>
  <c r="E17" i="38" s="1"/>
  <c r="F17" i="38" s="1"/>
  <c r="G17" i="38" s="1"/>
  <c r="H17" i="38" s="1"/>
  <c r="I17" i="38" s="1"/>
  <c r="D16" i="38"/>
  <c r="E16" i="38" s="1"/>
  <c r="F16" i="38" s="1"/>
  <c r="G16" i="38" s="1"/>
  <c r="H16" i="38" s="1"/>
  <c r="I16" i="38" s="1"/>
  <c r="D15" i="38"/>
  <c r="E15" i="38" s="1"/>
  <c r="F15" i="38" s="1"/>
  <c r="G15" i="38" s="1"/>
  <c r="H15" i="38" s="1"/>
  <c r="I15" i="38" s="1"/>
  <c r="D11" i="38"/>
  <c r="E11" i="38" s="1"/>
  <c r="F11" i="38" s="1"/>
  <c r="G11" i="38" s="1"/>
  <c r="H11" i="38" s="1"/>
  <c r="I11" i="38" s="1"/>
  <c r="D10" i="38"/>
  <c r="E10" i="38" s="1"/>
  <c r="F10" i="38" s="1"/>
  <c r="G10" i="38" s="1"/>
  <c r="H10" i="38" s="1"/>
  <c r="I10" i="38" s="1"/>
  <c r="D9" i="38"/>
  <c r="E9" i="38" s="1"/>
  <c r="F9" i="38" s="1"/>
  <c r="G9" i="38" s="1"/>
  <c r="H9" i="38" s="1"/>
  <c r="I9" i="38" s="1"/>
  <c r="D8" i="38"/>
  <c r="E8" i="38" s="1"/>
  <c r="F8" i="38" s="1"/>
  <c r="G8" i="38" s="1"/>
  <c r="H8" i="38" s="1"/>
  <c r="I8" i="38" s="1"/>
  <c r="D7" i="38"/>
  <c r="E7" i="38" s="1"/>
  <c r="F7" i="38" s="1"/>
  <c r="G7" i="38" s="1"/>
  <c r="H7" i="38" s="1"/>
  <c r="I7" i="38" s="1"/>
  <c r="D6" i="38"/>
  <c r="E6" i="38" s="1"/>
  <c r="F6" i="38" s="1"/>
  <c r="G6" i="38" s="1"/>
  <c r="H6" i="38" s="1"/>
  <c r="I6" i="38" s="1"/>
  <c r="D5" i="38"/>
  <c r="D4" i="38"/>
  <c r="E4" i="38" s="1"/>
  <c r="F4" i="38" s="1"/>
  <c r="D14" i="38" l="1"/>
  <c r="E14" i="38" s="1"/>
  <c r="F14" i="38" s="1"/>
  <c r="G14" i="38" s="1"/>
  <c r="H14" i="38" s="1"/>
  <c r="I14" i="38" s="1"/>
  <c r="G4" i="38"/>
  <c r="E5" i="38"/>
  <c r="F5" i="38" s="1"/>
  <c r="G5" i="38" s="1"/>
  <c r="H5" i="38" s="1"/>
  <c r="I5" i="38" s="1"/>
  <c r="D24" i="38" l="1"/>
  <c r="D6" i="19" s="1"/>
  <c r="E24" i="38"/>
  <c r="F24" i="38"/>
  <c r="G24" i="38"/>
  <c r="H24" i="38" s="1"/>
  <c r="I24" i="38" s="1"/>
  <c r="H4" i="38"/>
  <c r="I4" i="38" s="1"/>
  <c r="D10" i="19" l="1"/>
  <c r="D8" i="19"/>
  <c r="D11" i="19" s="1"/>
  <c r="D7" i="19"/>
  <c r="D9" i="19" s="1"/>
  <c r="M80" i="30"/>
  <c r="M78" i="30"/>
  <c r="M68" i="30"/>
  <c r="M62" i="30"/>
  <c r="M65" i="30"/>
  <c r="M59" i="30"/>
  <c r="M60" i="30"/>
  <c r="M54" i="30"/>
  <c r="M56" i="30"/>
  <c r="M51" i="30"/>
  <c r="M49" i="30"/>
  <c r="M55" i="30"/>
  <c r="M48" i="30"/>
  <c r="M44" i="30"/>
  <c r="M40" i="30"/>
  <c r="M41" i="30"/>
  <c r="M43" i="30"/>
  <c r="M45" i="30"/>
  <c r="M33" i="30"/>
  <c r="M34" i="30"/>
  <c r="M31" i="30"/>
  <c r="M28" i="30"/>
  <c r="M25" i="30"/>
  <c r="M26" i="30"/>
  <c r="M20" i="30"/>
  <c r="M19" i="30"/>
  <c r="M18" i="30"/>
  <c r="M11" i="30"/>
  <c r="M77" i="30"/>
  <c r="M79" i="30"/>
  <c r="M72" i="30"/>
  <c r="M69" i="30"/>
  <c r="M74" i="30"/>
  <c r="M73" i="30"/>
  <c r="M76" i="30"/>
  <c r="M66" i="30"/>
  <c r="M71" i="30"/>
  <c r="M64" i="30"/>
  <c r="M67" i="30"/>
  <c r="M61" i="30"/>
  <c r="M52" i="30"/>
  <c r="M57" i="30"/>
  <c r="M47" i="30"/>
  <c r="M37" i="30"/>
  <c r="M46" i="30"/>
  <c r="M39" i="30"/>
  <c r="M36" i="30"/>
  <c r="M35" i="30"/>
  <c r="M32" i="30"/>
  <c r="M29" i="30"/>
  <c r="M30" i="30"/>
  <c r="M22" i="30"/>
  <c r="M17" i="30"/>
  <c r="M21" i="30"/>
  <c r="M15" i="30"/>
  <c r="M4" i="30"/>
  <c r="M3" i="30"/>
  <c r="K30" i="30"/>
  <c r="B33" i="7"/>
  <c r="F33" i="7" s="1"/>
  <c r="B30" i="7"/>
  <c r="F30" i="7" s="1"/>
  <c r="C27" i="7"/>
  <c r="C21" i="7"/>
  <c r="B21" i="7"/>
  <c r="B27" i="7"/>
  <c r="C24" i="7"/>
  <c r="B24" i="7"/>
  <c r="D18" i="7"/>
  <c r="C18" i="7"/>
  <c r="B18" i="7"/>
  <c r="D15" i="7"/>
  <c r="C15" i="7"/>
  <c r="B15" i="7"/>
  <c r="D12" i="7"/>
  <c r="C12" i="7"/>
  <c r="B12" i="7"/>
  <c r="D9" i="7"/>
  <c r="C9" i="7"/>
  <c r="B9" i="7"/>
  <c r="I19" i="6"/>
  <c r="J19" i="6" s="1"/>
  <c r="I18" i="6"/>
  <c r="J18" i="6" s="1"/>
  <c r="I17" i="6"/>
  <c r="J17" i="6" s="1"/>
  <c r="I16" i="6"/>
  <c r="J16" i="6" s="1"/>
  <c r="I15" i="6"/>
  <c r="J15" i="6" s="1"/>
  <c r="H15" i="49"/>
  <c r="J15" i="49" s="1"/>
  <c r="I13" i="6"/>
  <c r="I10" i="6"/>
  <c r="H12" i="49" s="1"/>
  <c r="J12" i="49" s="1"/>
  <c r="I9" i="6"/>
  <c r="H11" i="49" s="1"/>
  <c r="J11" i="49" s="1"/>
  <c r="I8" i="6"/>
  <c r="J8" i="6" s="1"/>
  <c r="I6" i="6"/>
  <c r="E9" i="7" s="1"/>
  <c r="H10" i="49"/>
  <c r="J10" i="49" s="1"/>
  <c r="E21" i="7" l="1"/>
  <c r="H13" i="49"/>
  <c r="J13" i="49" s="1"/>
  <c r="E15" i="7"/>
  <c r="J7" i="6"/>
  <c r="F15" i="7" s="1"/>
  <c r="J6" i="6"/>
  <c r="F9" i="7" s="1"/>
  <c r="E27" i="7"/>
  <c r="J9" i="6"/>
  <c r="F18" i="7" s="1"/>
  <c r="J10" i="6"/>
  <c r="F12" i="7" s="1"/>
  <c r="E18" i="7"/>
  <c r="E12" i="7"/>
  <c r="J11" i="6"/>
  <c r="J14" i="6"/>
  <c r="F27" i="7" s="1"/>
  <c r="E24" i="7"/>
  <c r="H14" i="49"/>
  <c r="J14" i="49" s="1"/>
  <c r="J12" i="6"/>
  <c r="F21" i="7" s="1"/>
  <c r="D12" i="19"/>
  <c r="D13" i="19"/>
  <c r="J13" i="6"/>
  <c r="F24" i="7" s="1"/>
  <c r="E1" i="19" l="1"/>
  <c r="D14" i="19" l="1"/>
  <c r="A4" i="30" l="1"/>
  <c r="A5" i="30" s="1"/>
  <c r="A6" i="30" s="1"/>
  <c r="A7" i="30" s="1"/>
  <c r="A8" i="30" s="1"/>
  <c r="A9" i="30" s="1"/>
  <c r="A10" i="30" s="1"/>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66" i="30" s="1"/>
  <c r="A67" i="30" s="1"/>
  <c r="A68" i="30" s="1"/>
  <c r="A69" i="30" s="1"/>
  <c r="A70" i="30" s="1"/>
  <c r="A71" i="30" s="1"/>
  <c r="A72" i="30" s="1"/>
  <c r="A73" i="30" s="1"/>
  <c r="A74" i="30" s="1"/>
  <c r="A75" i="30" s="1"/>
  <c r="A76" i="30" s="1"/>
  <c r="A77" i="30" s="1"/>
  <c r="A78" i="30" s="1"/>
  <c r="A79" i="30" s="1"/>
  <c r="A80" i="30" s="1"/>
  <c r="A81" i="30" s="1"/>
  <c r="A82" i="30" s="1"/>
  <c r="A83" i="30" s="1"/>
  <c r="A84" i="30" s="1"/>
  <c r="A85" i="30" s="1"/>
  <c r="A86" i="30" s="1"/>
  <c r="A87" i="30" s="1"/>
  <c r="A88" i="30" s="1"/>
  <c r="A89" i="30" s="1"/>
  <c r="A90" i="30" s="1"/>
  <c r="A91" i="30" s="1"/>
  <c r="A92" i="30" s="1"/>
  <c r="A93" i="30" s="1"/>
  <c r="A94" i="30" s="1"/>
  <c r="A95" i="30" s="1"/>
  <c r="A96" i="30" s="1"/>
  <c r="A97" i="30" s="1"/>
  <c r="A98" i="30" s="1"/>
  <c r="A99" i="30" s="1"/>
  <c r="A100" i="30" s="1"/>
  <c r="A101" i="30" s="1"/>
  <c r="A102" i="30" s="1"/>
  <c r="A103" i="30" s="1"/>
  <c r="A104" i="30" s="1"/>
  <c r="A105" i="30" s="1"/>
  <c r="A106" i="30" s="1"/>
  <c r="A107" i="30" s="1"/>
  <c r="A108" i="30" s="1"/>
  <c r="A109" i="30" s="1"/>
  <c r="A110" i="30" s="1"/>
  <c r="A111" i="30" s="1"/>
  <c r="A112" i="30" s="1"/>
  <c r="A113" i="30" s="1"/>
  <c r="A114" i="30" s="1"/>
  <c r="A115" i="30" s="1"/>
  <c r="A116" i="30" s="1"/>
  <c r="A117" i="30" s="1"/>
  <c r="A118" i="30" s="1"/>
  <c r="A119" i="30" s="1"/>
  <c r="A120" i="30" s="1"/>
  <c r="A121" i="30" s="1"/>
  <c r="A122" i="30" s="1"/>
  <c r="A123" i="30" s="1"/>
  <c r="A124" i="30" s="1"/>
  <c r="A125" i="30" s="1"/>
  <c r="A126" i="30" s="1"/>
  <c r="A127" i="30" s="1"/>
  <c r="A128" i="30" s="1"/>
  <c r="A129" i="30" s="1"/>
  <c r="A130" i="30" s="1"/>
  <c r="A131" i="30" s="1"/>
  <c r="A132" i="30" s="1"/>
  <c r="A133" i="30" s="1"/>
  <c r="A134" i="30" s="1"/>
  <c r="A135" i="30" s="1"/>
  <c r="A136" i="30" s="1"/>
  <c r="A137" i="30" s="1"/>
  <c r="A138" i="30" s="1"/>
  <c r="A139" i="30" s="1"/>
  <c r="A140" i="30" s="1"/>
  <c r="A141" i="30" s="1"/>
  <c r="A142" i="30" s="1"/>
  <c r="A143" i="30" s="1"/>
  <c r="A144" i="30" s="1"/>
  <c r="A145" i="30" s="1"/>
  <c r="A146" i="30" s="1"/>
  <c r="A147" i="30" s="1"/>
  <c r="A148" i="30" s="1"/>
  <c r="A149" i="30" s="1"/>
  <c r="A150" i="30" s="1"/>
  <c r="A151" i="30" s="1"/>
  <c r="A152" i="30" s="1"/>
  <c r="A153" i="30" s="1"/>
  <c r="A154" i="30" s="1"/>
  <c r="A155" i="30" s="1"/>
  <c r="A156" i="30" s="1"/>
  <c r="A157" i="30" s="1"/>
  <c r="A158" i="30" s="1"/>
  <c r="A159" i="30" s="1"/>
  <c r="A160" i="30" s="1"/>
  <c r="A161" i="30" s="1"/>
  <c r="A162" i="30" s="1"/>
  <c r="A163" i="30" s="1"/>
  <c r="A164" i="30" s="1"/>
  <c r="A165" i="30" s="1"/>
  <c r="A166" i="30" s="1"/>
  <c r="A167" i="30" s="1"/>
  <c r="A168" i="30" s="1"/>
  <c r="A169" i="30" s="1"/>
  <c r="A170" i="30" s="1"/>
  <c r="A171" i="30" s="1"/>
  <c r="A172" i="30" s="1"/>
  <c r="A173" i="30" s="1"/>
  <c r="A174" i="30" s="1"/>
  <c r="A175" i="30" s="1"/>
  <c r="A176" i="30" s="1"/>
  <c r="A177" i="30" s="1"/>
  <c r="A178" i="30" s="1"/>
  <c r="A179" i="30" s="1"/>
  <c r="A180" i="30" s="1"/>
  <c r="A181" i="30" s="1"/>
  <c r="A182" i="30" s="1"/>
  <c r="A183" i="30" s="1"/>
  <c r="A184" i="30" s="1"/>
  <c r="A185" i="30" s="1"/>
  <c r="A186" i="30" s="1"/>
  <c r="A187" i="30" s="1"/>
  <c r="A188" i="30" s="1"/>
  <c r="A189" i="30" s="1"/>
  <c r="A190" i="30" s="1"/>
  <c r="A191" i="30" s="1"/>
  <c r="A192" i="30" s="1"/>
  <c r="A193" i="30" s="1"/>
  <c r="A194" i="30" s="1"/>
  <c r="A195" i="30" s="1"/>
  <c r="A196" i="30" s="1"/>
  <c r="A197" i="30" s="1"/>
  <c r="A198" i="30" s="1"/>
  <c r="A199" i="30" s="1"/>
  <c r="A200" i="30" s="1"/>
  <c r="A201" i="30" s="1"/>
  <c r="A202" i="30" s="1"/>
  <c r="A203" i="30" s="1"/>
  <c r="A204" i="30" s="1"/>
  <c r="A205" i="30" s="1"/>
  <c r="A206" i="30" s="1"/>
  <c r="A207" i="30" l="1"/>
  <c r="A208" i="30" s="1"/>
  <c r="A209" i="30" s="1"/>
  <c r="A210" i="30" s="1"/>
  <c r="A211" i="30" s="1"/>
  <c r="A212" i="30" s="1"/>
  <c r="A213" i="30" s="1"/>
  <c r="A214" i="30" s="1"/>
  <c r="A215" i="30" s="1"/>
  <c r="A216" i="30" s="1"/>
  <c r="A217" i="30" s="1"/>
  <c r="A218" i="30" s="1"/>
  <c r="A219" i="30" s="1"/>
  <c r="A220" i="30" s="1"/>
  <c r="A221" i="30" s="1"/>
  <c r="A222" i="30" s="1"/>
  <c r="A223" i="30" s="1"/>
  <c r="A224" i="30" s="1"/>
  <c r="A225" i="30" s="1"/>
  <c r="A226" i="30" s="1"/>
  <c r="A52" i="40" l="1"/>
  <c r="A53" i="40" s="1"/>
  <c r="A49" i="40" s="1"/>
  <c r="A50" i="40" s="1"/>
  <c r="A55" i="40"/>
  <c r="A56" i="40" s="1"/>
  <c r="A57" i="40" s="1"/>
  <c r="A58" i="40" s="1"/>
  <c r="A59" i="40" s="1"/>
  <c r="A60" i="40" s="1"/>
  <c r="A61" i="40" s="1"/>
  <c r="A43" i="40"/>
  <c r="A44" i="40" s="1"/>
  <c r="A45" i="40" s="1"/>
  <c r="A17" i="40" l="1"/>
  <c r="A18" i="40" s="1"/>
  <c r="A19" i="40" s="1"/>
  <c r="A20" i="40" s="1"/>
  <c r="A21" i="40" s="1"/>
  <c r="A22" i="40" s="1"/>
  <c r="A23" i="40" s="1"/>
  <c r="A24" i="40" s="1"/>
  <c r="A25" i="40" s="1"/>
  <c r="A26" i="40" s="1"/>
  <c r="A27" i="40" s="1"/>
  <c r="A28" i="40" s="1"/>
  <c r="A29" i="40" s="1"/>
  <c r="A30" i="40" s="1"/>
  <c r="A31" i="40" s="1"/>
  <c r="A32" i="40" s="1"/>
  <c r="A33" i="40" s="1"/>
  <c r="A34" i="40" s="1"/>
  <c r="A35" i="40" s="1"/>
  <c r="A36" i="40" s="1"/>
  <c r="A37" i="40" s="1"/>
  <c r="A38" i="40" s="1"/>
  <c r="A39" i="40" s="1"/>
  <c r="A40" i="40" s="1"/>
  <c r="A41" i="40" s="1"/>
  <c r="A47" i="40"/>
</calcChain>
</file>

<file path=xl/sharedStrings.xml><?xml version="1.0" encoding="utf-8"?>
<sst xmlns="http://schemas.openxmlformats.org/spreadsheetml/2006/main" count="4307" uniqueCount="958">
  <si>
    <t>DD60+35</t>
  </si>
  <si>
    <t>DD60+25</t>
  </si>
  <si>
    <t>DD45+0</t>
  </si>
  <si>
    <t>118/0</t>
  </si>
  <si>
    <t>119/0</t>
  </si>
  <si>
    <t>DD60+0</t>
  </si>
  <si>
    <t>119/2</t>
  </si>
  <si>
    <t>119/3</t>
  </si>
  <si>
    <t>120/0</t>
  </si>
  <si>
    <t>121/0</t>
  </si>
  <si>
    <t>124/0</t>
  </si>
  <si>
    <t>DD60+9</t>
  </si>
  <si>
    <t>DD60+6</t>
  </si>
  <si>
    <t>126/0</t>
  </si>
  <si>
    <t>126/1</t>
  </si>
  <si>
    <t>129/0</t>
  </si>
  <si>
    <t>WPS</t>
  </si>
  <si>
    <t>130/0</t>
  </si>
  <si>
    <t>131/0</t>
  </si>
  <si>
    <t>132/0</t>
  </si>
  <si>
    <t>132/1</t>
  </si>
  <si>
    <t>DB1+0</t>
  </si>
  <si>
    <t>DD45+3</t>
  </si>
  <si>
    <t>135/0</t>
  </si>
  <si>
    <t>137/0</t>
  </si>
  <si>
    <t>137/1</t>
  </si>
  <si>
    <t>137/2</t>
  </si>
  <si>
    <t>140/0</t>
  </si>
  <si>
    <t>141/3</t>
  </si>
  <si>
    <t>144/0</t>
  </si>
  <si>
    <t>DD60+3</t>
  </si>
  <si>
    <t>147/0</t>
  </si>
  <si>
    <t>DB2+9</t>
  </si>
  <si>
    <t>148/0</t>
  </si>
  <si>
    <t>148/4</t>
  </si>
  <si>
    <t>150/0</t>
  </si>
  <si>
    <t>153/0</t>
  </si>
  <si>
    <t>DC2+6</t>
  </si>
  <si>
    <t>DD45+25</t>
  </si>
  <si>
    <t>162/0</t>
  </si>
  <si>
    <t>166/0</t>
  </si>
  <si>
    <t>WET</t>
  </si>
  <si>
    <t>169/0</t>
  </si>
  <si>
    <t>171/0</t>
  </si>
  <si>
    <t>172/0</t>
  </si>
  <si>
    <t>172/1</t>
  </si>
  <si>
    <t>174/1</t>
  </si>
  <si>
    <t>175/0</t>
  </si>
  <si>
    <t>177/0</t>
  </si>
  <si>
    <t>178/0</t>
  </si>
  <si>
    <t>182/0</t>
  </si>
  <si>
    <t>191/0</t>
  </si>
  <si>
    <t>194/0</t>
  </si>
  <si>
    <t>PS</t>
  </si>
  <si>
    <t>198/0</t>
  </si>
  <si>
    <t>205/0</t>
  </si>
  <si>
    <t>214/0</t>
  </si>
  <si>
    <t>216/0</t>
  </si>
  <si>
    <t>219/0</t>
  </si>
  <si>
    <t>223/0</t>
  </si>
  <si>
    <t>232/0</t>
  </si>
  <si>
    <t>235/0</t>
  </si>
  <si>
    <t>241/0</t>
  </si>
  <si>
    <t>243/0</t>
  </si>
  <si>
    <t>244/1</t>
  </si>
  <si>
    <t>249/1</t>
  </si>
  <si>
    <t>249/2</t>
  </si>
  <si>
    <t>250/0</t>
  </si>
  <si>
    <t>251/0</t>
  </si>
  <si>
    <t>252/0</t>
  </si>
  <si>
    <t>KEC INTERNATIONAL LIMITED</t>
  </si>
  <si>
    <t>Sr No.</t>
  </si>
  <si>
    <t>Activity</t>
  </si>
  <si>
    <t>WIP</t>
  </si>
  <si>
    <t>No of Gangs</t>
  </si>
  <si>
    <t>Remark</t>
  </si>
  <si>
    <t>Route Alignment (Km)</t>
  </si>
  <si>
    <t>Detailed Survey (Km)</t>
  </si>
  <si>
    <t>Profiling (Km)</t>
  </si>
  <si>
    <t>Check Survey (Km)</t>
  </si>
  <si>
    <t>Soil Investigation (Nos.)</t>
  </si>
  <si>
    <t>Excavation</t>
  </si>
  <si>
    <t xml:space="preserve">Foundation (Nos.) </t>
  </si>
  <si>
    <t>Earthing (Nos.)</t>
  </si>
  <si>
    <t>Tower Erection (Nos)</t>
  </si>
  <si>
    <t xml:space="preserve">Tack Welding </t>
  </si>
  <si>
    <t>Stringing (Km)</t>
  </si>
  <si>
    <t>a)</t>
  </si>
  <si>
    <t>Paying Out</t>
  </si>
  <si>
    <t>b)</t>
  </si>
  <si>
    <t>Final Sag</t>
  </si>
  <si>
    <t>OPGW (Km)</t>
  </si>
  <si>
    <t>Name of the Project:</t>
  </si>
  <si>
    <t xml:space="preserve">Contract No. &amp; Date : </t>
  </si>
  <si>
    <t>ROUTE ALIGNMENT PROGRESS SUMMARY</t>
  </si>
  <si>
    <t>TOTAL QTY (Tentative)</t>
  </si>
  <si>
    <t>COMPLETED UP TO PREV MONTH</t>
  </si>
  <si>
    <t>COMP. IN CURRENT MONTH</t>
  </si>
  <si>
    <t>CUMULATIVE</t>
  </si>
  <si>
    <t>BAL.QTY</t>
  </si>
  <si>
    <t>SOIL INVESTIGATION PROGRESS SUMMARY</t>
  </si>
  <si>
    <t>DETAILED SURVEY PROGRESS SUMMARY</t>
  </si>
  <si>
    <t xml:space="preserve"> CHECK SURVEY PROGRESS SUMMARY</t>
  </si>
  <si>
    <t>FOUNDATION PROGRESS SUMMARY</t>
  </si>
  <si>
    <t>EARTHING PROGRESS SUMMARY</t>
  </si>
  <si>
    <t>TOTAL QTY</t>
  </si>
  <si>
    <t>TOWER ERECTION PROGRESS SUMMARY</t>
  </si>
  <si>
    <t>STRINGING PROGRESS SUMMARY</t>
  </si>
  <si>
    <t>BAL.QTY(KM)</t>
  </si>
  <si>
    <t>OPGW STRINGING PROGRESS SUMMARY</t>
  </si>
  <si>
    <t>Sl. No.</t>
  </si>
  <si>
    <t>Loc. No.</t>
  </si>
  <si>
    <t>Status</t>
  </si>
  <si>
    <t>Completed</t>
  </si>
  <si>
    <t>Navsari</t>
  </si>
  <si>
    <t>Tower Type</t>
  </si>
  <si>
    <t>Start Date</t>
  </si>
  <si>
    <t>End Date</t>
  </si>
  <si>
    <t>Type of Tower</t>
  </si>
  <si>
    <t>Approved</t>
  </si>
  <si>
    <t>Detail Survey</t>
  </si>
  <si>
    <t>Check Survey</t>
  </si>
  <si>
    <t>Submitted</t>
  </si>
  <si>
    <t>UoM</t>
  </si>
  <si>
    <t>Remarks</t>
  </si>
  <si>
    <t>Location No.</t>
  </si>
  <si>
    <t>Classification</t>
  </si>
  <si>
    <t xml:space="preserve">DAILY PROGRESS REPORT : SUBMISSION STATUS AS ON </t>
  </si>
  <si>
    <t>FS</t>
  </si>
  <si>
    <t>PILE</t>
  </si>
  <si>
    <t>248/1</t>
  </si>
  <si>
    <t>248/2</t>
  </si>
  <si>
    <t>249/0</t>
  </si>
  <si>
    <t>WBC</t>
  </si>
  <si>
    <t>Date</t>
  </si>
  <si>
    <t>Particulars</t>
  </si>
  <si>
    <t>Qty.</t>
  </si>
  <si>
    <t>Total Section Length</t>
  </si>
  <si>
    <t>Kms.</t>
  </si>
  <si>
    <t>Detail Survey Submitted</t>
  </si>
  <si>
    <t>Balance to Submit</t>
  </si>
  <si>
    <t>Detail Survey Approved</t>
  </si>
  <si>
    <t>Balance to Approve</t>
  </si>
  <si>
    <t>Check Survey Submitted</t>
  </si>
  <si>
    <t>Check Survey Approved</t>
  </si>
  <si>
    <t>Route Diversion Approve with D/Survey Balance</t>
  </si>
  <si>
    <t>Balanceto Submit due to Crossing Section</t>
  </si>
  <si>
    <t>Total</t>
  </si>
  <si>
    <t>Wet Paddy</t>
  </si>
  <si>
    <t>Himanshi Agency</t>
  </si>
  <si>
    <t>Today's Progress</t>
  </si>
  <si>
    <t>Estimated Quantity</t>
  </si>
  <si>
    <t>Cumm. Progress till date</t>
  </si>
  <si>
    <t>Progress in this month</t>
  </si>
  <si>
    <t>Earthing Status</t>
  </si>
  <si>
    <r>
      <t>Concreting Volume in M</t>
    </r>
    <r>
      <rPr>
        <b/>
        <vertAlign val="superscript"/>
        <sz val="11"/>
        <color theme="1"/>
        <rFont val="Calibri"/>
        <family val="2"/>
        <scheme val="minor"/>
      </rPr>
      <t>3</t>
    </r>
  </si>
  <si>
    <t>Tower Weight (MT)</t>
  </si>
  <si>
    <t>Tackwelding Completion date</t>
  </si>
  <si>
    <t>Sr. No.</t>
  </si>
  <si>
    <t>Section</t>
  </si>
  <si>
    <t>Manual/TSE</t>
  </si>
  <si>
    <t>Cumulative Status</t>
  </si>
  <si>
    <t>Tackweldng Status</t>
  </si>
  <si>
    <t>Tackwelding start date</t>
  </si>
  <si>
    <t>Sub Contractor name</t>
  </si>
  <si>
    <t>Earthing Completion Date</t>
  </si>
  <si>
    <t>Done</t>
  </si>
  <si>
    <t>Approval Letter Status</t>
  </si>
  <si>
    <t>wet</t>
  </si>
  <si>
    <t>Todays Status</t>
  </si>
  <si>
    <t>Manpower</t>
  </si>
  <si>
    <t>Wet</t>
  </si>
  <si>
    <t>length</t>
  </si>
  <si>
    <t>P/O Completed</t>
  </si>
  <si>
    <t>F/S Completed</t>
  </si>
  <si>
    <t>Stringing Status As on Today</t>
  </si>
  <si>
    <t>Engaged Date</t>
  </si>
  <si>
    <t>Hindarnce Days</t>
  </si>
  <si>
    <t xml:space="preserve">Cumm. Balance  
</t>
  </si>
  <si>
    <t>Name of Client: Powergrid Vataman Transmission Limited</t>
  </si>
  <si>
    <t>Name of Line:Tl-04 , 765 kV D/C  Vataman - Navsari Transmission Line</t>
  </si>
  <si>
    <t xml:space="preserve">NOA Ref. No.: CC/T/W/-TW/DOM/A06/23/05757/NOA-2/24-103439/02, Dt.12.03.24      </t>
  </si>
  <si>
    <t xml:space="preserve"> CC/T/W/-TW/DOM/A06/23/05757/NOA-2/24-103439/02, Dt.12.03.24      </t>
  </si>
  <si>
    <t>VNTL PROJECT - SOIL INVESTIGATION LOCATIONS</t>
  </si>
  <si>
    <t xml:space="preserve">VNTL Foundation </t>
  </si>
  <si>
    <t>Tl-04 , 765 kV D/C  Vataman - Navsari Transmission Line</t>
  </si>
  <si>
    <t xml:space="preserve">VNTL Tower Erection </t>
  </si>
  <si>
    <t>VNTL Stringing</t>
  </si>
  <si>
    <t xml:space="preserve">158/0 </t>
  </si>
  <si>
    <t>DD60+43</t>
  </si>
  <si>
    <t>DD60+30</t>
  </si>
  <si>
    <t xml:space="preserve">248/0 </t>
  </si>
  <si>
    <t>Sandy Dry Soil</t>
  </si>
  <si>
    <t>2 Mtr WBC &amp; 1.5 Mtr FS</t>
  </si>
  <si>
    <t>2 Mtr WBC &amp; 1.5 Mtr Normal Dry</t>
  </si>
  <si>
    <t>TOT</t>
  </si>
  <si>
    <t>RC</t>
  </si>
  <si>
    <t>241/2</t>
  </si>
  <si>
    <t>120/3</t>
  </si>
  <si>
    <t>121/5</t>
  </si>
  <si>
    <t>120/2</t>
  </si>
  <si>
    <t>121/4</t>
  </si>
  <si>
    <t>121/2</t>
  </si>
  <si>
    <t>121/3</t>
  </si>
  <si>
    <t>120/5</t>
  </si>
  <si>
    <t>244/6</t>
  </si>
  <si>
    <t>120/6</t>
  </si>
  <si>
    <t>121/6</t>
  </si>
  <si>
    <t>121/7</t>
  </si>
  <si>
    <t>145/4</t>
  </si>
  <si>
    <t>145/3</t>
  </si>
  <si>
    <t>121/1</t>
  </si>
  <si>
    <t>244/5</t>
  </si>
  <si>
    <t>120/7</t>
  </si>
  <si>
    <t>121/8</t>
  </si>
  <si>
    <t>252/3</t>
  </si>
  <si>
    <t>145/2</t>
  </si>
  <si>
    <t>250A/2</t>
  </si>
  <si>
    <t>136/1</t>
  </si>
  <si>
    <t>121/9</t>
  </si>
  <si>
    <t>141/4</t>
  </si>
  <si>
    <t>241/4</t>
  </si>
  <si>
    <t>124/1</t>
  </si>
  <si>
    <t>121/10</t>
  </si>
  <si>
    <t>145/7</t>
  </si>
  <si>
    <t>243/3</t>
  </si>
  <si>
    <t>141/5</t>
  </si>
  <si>
    <t>243/2</t>
  </si>
  <si>
    <t>250/3</t>
  </si>
  <si>
    <t>126/2</t>
  </si>
  <si>
    <t>117/2</t>
  </si>
  <si>
    <t>117/1</t>
  </si>
  <si>
    <t>179/3</t>
  </si>
  <si>
    <t>180/3</t>
  </si>
  <si>
    <t>180/5</t>
  </si>
  <si>
    <t>180/4</t>
  </si>
  <si>
    <t>174/6</t>
  </si>
  <si>
    <t>179/1</t>
  </si>
  <si>
    <t>174/4</t>
  </si>
  <si>
    <t>180/2</t>
  </si>
  <si>
    <t>165/5</t>
  </si>
  <si>
    <t>165/7</t>
  </si>
  <si>
    <t>180/7</t>
  </si>
  <si>
    <t>176/1</t>
  </si>
  <si>
    <t>174/5</t>
  </si>
  <si>
    <t>176/2</t>
  </si>
  <si>
    <t>178/3</t>
  </si>
  <si>
    <t>Suraj Construction</t>
  </si>
  <si>
    <t>Anya Infra</t>
  </si>
  <si>
    <t>Adhyey Brothers</t>
  </si>
  <si>
    <t>Adhya Enterprises</t>
  </si>
  <si>
    <t>APR Associates</t>
  </si>
  <si>
    <t>Unnati Construction</t>
  </si>
  <si>
    <t>Arya Enterprises</t>
  </si>
  <si>
    <t>Integer Infratech Pvt Ltd</t>
  </si>
  <si>
    <t>Neelkant Infra Project</t>
  </si>
  <si>
    <t>Adhya Brother</t>
  </si>
  <si>
    <t>Jyoti Construction</t>
  </si>
  <si>
    <t>Sai guru Construction</t>
  </si>
  <si>
    <t>241/1</t>
  </si>
  <si>
    <t>235/3</t>
  </si>
  <si>
    <t>ROW</t>
  </si>
  <si>
    <t>2 Pit RCC Done Upto Chimney</t>
  </si>
  <si>
    <t>Tower Erection Completed</t>
  </si>
  <si>
    <t>M/S Gauri Shankar</t>
  </si>
  <si>
    <t>Bharuch</t>
  </si>
  <si>
    <t>Surat</t>
  </si>
  <si>
    <t>TL- 04 765 kV D/C Vataman-Navsari Transmission Line</t>
  </si>
  <si>
    <t>District</t>
  </si>
  <si>
    <t>AP117-AP127</t>
  </si>
  <si>
    <t>AP127-AP128</t>
  </si>
  <si>
    <t>AP128-AP131</t>
  </si>
  <si>
    <t>AP131-AP132</t>
  </si>
  <si>
    <t>AP132-AP137</t>
  </si>
  <si>
    <t>AP137-AP142</t>
  </si>
  <si>
    <t>AP142-AP145</t>
  </si>
  <si>
    <t>AP145-AP149</t>
  </si>
  <si>
    <t>AP149-AP151</t>
  </si>
  <si>
    <t>AP151-AP183</t>
  </si>
  <si>
    <t>AP183-AP211</t>
  </si>
  <si>
    <t>AP211-AP215</t>
  </si>
  <si>
    <t>AP215-AP218</t>
  </si>
  <si>
    <t>AP218-AP226</t>
  </si>
  <si>
    <t>AP226-AP232</t>
  </si>
  <si>
    <t>AP232-AP245</t>
  </si>
  <si>
    <t>AP245-AP250</t>
  </si>
  <si>
    <t>AP250-AP253</t>
  </si>
  <si>
    <t>AP253-AP258</t>
  </si>
  <si>
    <t>AP151-AP155</t>
  </si>
  <si>
    <t xml:space="preserve">TA414 | VNTL PROJECT | SURVEY STATUS | </t>
  </si>
  <si>
    <t>Visual Chart</t>
  </si>
  <si>
    <t xml:space="preserve">Name of the Line : </t>
  </si>
  <si>
    <t>Name of Project:</t>
  </si>
  <si>
    <t>DS (Aprd)</t>
  </si>
  <si>
    <t>CS (Aprd)</t>
  </si>
  <si>
    <t>SOIL INVSTGN</t>
  </si>
  <si>
    <t>FOUNDATION</t>
  </si>
  <si>
    <t>TOWER ERECTION</t>
  </si>
  <si>
    <t>TW</t>
  </si>
  <si>
    <t>TIG &amp; PUN</t>
  </si>
  <si>
    <t>STR P/O</t>
  </si>
  <si>
    <t>STR F/S</t>
  </si>
  <si>
    <t>OPGW STR</t>
  </si>
  <si>
    <t>Name of Contractor:</t>
  </si>
  <si>
    <t>KEC International Limited</t>
  </si>
  <si>
    <t>TOTAL</t>
  </si>
  <si>
    <t>COMP.</t>
  </si>
  <si>
    <t>BAL.</t>
  </si>
  <si>
    <t>EAR</t>
  </si>
  <si>
    <t>PROGRESS AT A GLANCE :</t>
  </si>
  <si>
    <t>CROSSING PROPOSAL STATUS :</t>
  </si>
  <si>
    <t>Total Qty</t>
  </si>
  <si>
    <t>Completed
Till Date</t>
  </si>
  <si>
    <t>Balance</t>
  </si>
  <si>
    <t>Type of Crossing</t>
  </si>
  <si>
    <t>No. of X-ing</t>
  </si>
  <si>
    <t>Detailed Survey</t>
  </si>
  <si>
    <t>Kms</t>
  </si>
  <si>
    <t>Powerline X-ing</t>
  </si>
  <si>
    <t>66 kV</t>
  </si>
  <si>
    <t>Soil Investigation</t>
  </si>
  <si>
    <t>Nos.</t>
  </si>
  <si>
    <t>132 kV</t>
  </si>
  <si>
    <t>Foundation</t>
  </si>
  <si>
    <t>220 kV</t>
  </si>
  <si>
    <t>Earthing</t>
  </si>
  <si>
    <t>Erection</t>
  </si>
  <si>
    <t>Tack Welding</t>
  </si>
  <si>
    <t>Stringing (P/O)</t>
  </si>
  <si>
    <t>Stringing (F/S)</t>
  </si>
  <si>
    <t>OPGW Stringing</t>
  </si>
  <si>
    <t>117/0</t>
  </si>
  <si>
    <t>119/1</t>
  </si>
  <si>
    <t>125/0</t>
  </si>
  <si>
    <t>127/0</t>
  </si>
  <si>
    <t>127/1</t>
  </si>
  <si>
    <t>127/2</t>
  </si>
  <si>
    <t>128/0</t>
  </si>
  <si>
    <t>132/2</t>
  </si>
  <si>
    <t>132/3</t>
  </si>
  <si>
    <t>133/0</t>
  </si>
  <si>
    <t>133/1</t>
  </si>
  <si>
    <t>133/2</t>
  </si>
  <si>
    <t>133/3</t>
  </si>
  <si>
    <t>133/4</t>
  </si>
  <si>
    <t>134/0</t>
  </si>
  <si>
    <t>136/0</t>
  </si>
  <si>
    <t>138/0</t>
  </si>
  <si>
    <t>139/0</t>
  </si>
  <si>
    <t>139/1</t>
  </si>
  <si>
    <t>139/2</t>
  </si>
  <si>
    <t>141/0</t>
  </si>
  <si>
    <t>141/1</t>
  </si>
  <si>
    <t>141/2</t>
  </si>
  <si>
    <t>142/0</t>
  </si>
  <si>
    <t>143/0</t>
  </si>
  <si>
    <t>145/0</t>
  </si>
  <si>
    <t>148/1</t>
  </si>
  <si>
    <t>148/2</t>
  </si>
  <si>
    <t>148/3</t>
  </si>
  <si>
    <t>148/5</t>
  </si>
  <si>
    <t>149/0</t>
  </si>
  <si>
    <t>150/1</t>
  </si>
  <si>
    <t>151/0</t>
  </si>
  <si>
    <t>152/0</t>
  </si>
  <si>
    <t xml:space="preserve">           </t>
  </si>
  <si>
    <t>Powergrid Vataman Transmission Limited</t>
  </si>
  <si>
    <t>765 kV D/C Vataman - Navsari Transmission Line</t>
  </si>
  <si>
    <t>120/1</t>
  </si>
  <si>
    <t>120/4</t>
  </si>
  <si>
    <t>121/11</t>
  </si>
  <si>
    <t>124/2</t>
  </si>
  <si>
    <t>124/3</t>
  </si>
  <si>
    <t>125/1</t>
  </si>
  <si>
    <t>125/2</t>
  </si>
  <si>
    <t>126/3</t>
  </si>
  <si>
    <t>131/1</t>
  </si>
  <si>
    <t>131/2</t>
  </si>
  <si>
    <t>131/3</t>
  </si>
  <si>
    <t>131/4</t>
  </si>
  <si>
    <t>131/5</t>
  </si>
  <si>
    <t>139/3</t>
  </si>
  <si>
    <t>141/6</t>
  </si>
  <si>
    <t>145/1</t>
  </si>
  <si>
    <t>145/5</t>
  </si>
  <si>
    <t>145/6</t>
  </si>
  <si>
    <t>154/0</t>
  </si>
  <si>
    <t>155/0</t>
  </si>
  <si>
    <t>156/0</t>
  </si>
  <si>
    <t>156/1</t>
  </si>
  <si>
    <t xml:space="preserve">157/0 </t>
  </si>
  <si>
    <t xml:space="preserve">159/0 </t>
  </si>
  <si>
    <t>160/0</t>
  </si>
  <si>
    <t>161/0</t>
  </si>
  <si>
    <t>163/0</t>
  </si>
  <si>
    <t>163/2</t>
  </si>
  <si>
    <t>164/0</t>
  </si>
  <si>
    <t>165/0</t>
  </si>
  <si>
    <t>165/1</t>
  </si>
  <si>
    <t>165/2</t>
  </si>
  <si>
    <t>165/3</t>
  </si>
  <si>
    <t>165/4</t>
  </si>
  <si>
    <t>165/6</t>
  </si>
  <si>
    <t>167/0</t>
  </si>
  <si>
    <t>168/0</t>
  </si>
  <si>
    <t>170/0</t>
  </si>
  <si>
    <t>173/0</t>
  </si>
  <si>
    <t xml:space="preserve">174/0 </t>
  </si>
  <si>
    <t>174/2</t>
  </si>
  <si>
    <t>174/3</t>
  </si>
  <si>
    <t>175/1</t>
  </si>
  <si>
    <t>176/0</t>
  </si>
  <si>
    <t>178/1</t>
  </si>
  <si>
    <t>178/2</t>
  </si>
  <si>
    <t>179/0</t>
  </si>
  <si>
    <t>179/2</t>
  </si>
  <si>
    <t>180/0</t>
  </si>
  <si>
    <t>180/1</t>
  </si>
  <si>
    <t>180/6</t>
  </si>
  <si>
    <t>183/0</t>
  </si>
  <si>
    <t>183/1</t>
  </si>
  <si>
    <t>183/2</t>
  </si>
  <si>
    <t>183/3</t>
  </si>
  <si>
    <t>184/0</t>
  </si>
  <si>
    <t>185/0</t>
  </si>
  <si>
    <t>186/0</t>
  </si>
  <si>
    <t>187/0</t>
  </si>
  <si>
    <t xml:space="preserve">188/0 </t>
  </si>
  <si>
    <t xml:space="preserve">189/0 </t>
  </si>
  <si>
    <t>189/1</t>
  </si>
  <si>
    <t>190/0</t>
  </si>
  <si>
    <t>191/1</t>
  </si>
  <si>
    <t>192/0</t>
  </si>
  <si>
    <t>193/0</t>
  </si>
  <si>
    <t>194/1</t>
  </si>
  <si>
    <t>195/0</t>
  </si>
  <si>
    <t>196/0</t>
  </si>
  <si>
    <t>196/1</t>
  </si>
  <si>
    <t>196/2</t>
  </si>
  <si>
    <t>197/0</t>
  </si>
  <si>
    <t>197/1</t>
  </si>
  <si>
    <t>197/2</t>
  </si>
  <si>
    <t>199/0</t>
  </si>
  <si>
    <t>199/1</t>
  </si>
  <si>
    <t>199/2</t>
  </si>
  <si>
    <t>200/0</t>
  </si>
  <si>
    <t>200/1</t>
  </si>
  <si>
    <t>201/0</t>
  </si>
  <si>
    <t>202/0</t>
  </si>
  <si>
    <t>203/0</t>
  </si>
  <si>
    <t>203/1</t>
  </si>
  <si>
    <t>204/0</t>
  </si>
  <si>
    <t>205/1</t>
  </si>
  <si>
    <t>205/2</t>
  </si>
  <si>
    <t>206/0</t>
  </si>
  <si>
    <t>207/0</t>
  </si>
  <si>
    <t>208/0</t>
  </si>
  <si>
    <t>209/0</t>
  </si>
  <si>
    <t>209/1</t>
  </si>
  <si>
    <t>209/2</t>
  </si>
  <si>
    <t>210/0</t>
  </si>
  <si>
    <t>211/0</t>
  </si>
  <si>
    <t>211/1</t>
  </si>
  <si>
    <t>211/2</t>
  </si>
  <si>
    <t>211/3</t>
  </si>
  <si>
    <t>211/4</t>
  </si>
  <si>
    <t>211/5</t>
  </si>
  <si>
    <t>212/0</t>
  </si>
  <si>
    <t>213/0</t>
  </si>
  <si>
    <t>214/1</t>
  </si>
  <si>
    <t>214/2</t>
  </si>
  <si>
    <t>214/3</t>
  </si>
  <si>
    <t>214/4</t>
  </si>
  <si>
    <t>214/5</t>
  </si>
  <si>
    <t>214/6</t>
  </si>
  <si>
    <t>214/7</t>
  </si>
  <si>
    <t>215/0</t>
  </si>
  <si>
    <t>216/1</t>
  </si>
  <si>
    <t>216/2</t>
  </si>
  <si>
    <t>216/3</t>
  </si>
  <si>
    <t>217/0</t>
  </si>
  <si>
    <t>217/1</t>
  </si>
  <si>
    <t>217/2</t>
  </si>
  <si>
    <t>217/3</t>
  </si>
  <si>
    <t>217/4</t>
  </si>
  <si>
    <t>217/5</t>
  </si>
  <si>
    <t>218/0</t>
  </si>
  <si>
    <t>219/1</t>
  </si>
  <si>
    <t>220/0</t>
  </si>
  <si>
    <t>220/1</t>
  </si>
  <si>
    <t>221/0</t>
  </si>
  <si>
    <t>222/0</t>
  </si>
  <si>
    <t>223/1</t>
  </si>
  <si>
    <t>223/2</t>
  </si>
  <si>
    <t>223/3</t>
  </si>
  <si>
    <t>224/0</t>
  </si>
  <si>
    <t>224/1</t>
  </si>
  <si>
    <t>224/2</t>
  </si>
  <si>
    <t>225/0</t>
  </si>
  <si>
    <t>225/1</t>
  </si>
  <si>
    <t>225/2</t>
  </si>
  <si>
    <t>225/3</t>
  </si>
  <si>
    <t>225/4</t>
  </si>
  <si>
    <t>225/5</t>
  </si>
  <si>
    <t>225/6</t>
  </si>
  <si>
    <t>225/7</t>
  </si>
  <si>
    <t>226/0</t>
  </si>
  <si>
    <t>226/1</t>
  </si>
  <si>
    <t>226/2</t>
  </si>
  <si>
    <t>226/3</t>
  </si>
  <si>
    <t>227/0</t>
  </si>
  <si>
    <t>227/1</t>
  </si>
  <si>
    <t>227/2</t>
  </si>
  <si>
    <t>228/0</t>
  </si>
  <si>
    <t>228/1</t>
  </si>
  <si>
    <t>229/0</t>
  </si>
  <si>
    <t>229/1</t>
  </si>
  <si>
    <t>229A/0</t>
  </si>
  <si>
    <t>229B/0</t>
  </si>
  <si>
    <t>230/0</t>
  </si>
  <si>
    <t>230/1</t>
  </si>
  <si>
    <t>230A/0</t>
  </si>
  <si>
    <t>231/0</t>
  </si>
  <si>
    <t>232/1</t>
  </si>
  <si>
    <t>232/2</t>
  </si>
  <si>
    <t>232/3</t>
  </si>
  <si>
    <t>232/4</t>
  </si>
  <si>
    <t>233/0</t>
  </si>
  <si>
    <t>234/0</t>
  </si>
  <si>
    <t>235/1</t>
  </si>
  <si>
    <t>235/2</t>
  </si>
  <si>
    <t>235/4</t>
  </si>
  <si>
    <t>236/0</t>
  </si>
  <si>
    <t>237/0</t>
  </si>
  <si>
    <t>238/0</t>
  </si>
  <si>
    <t>239/0</t>
  </si>
  <si>
    <t>239/1</t>
  </si>
  <si>
    <t>240/0</t>
  </si>
  <si>
    <t>240/1</t>
  </si>
  <si>
    <t>241/3</t>
  </si>
  <si>
    <t>242/0</t>
  </si>
  <si>
    <t>243/1</t>
  </si>
  <si>
    <t>244/0</t>
  </si>
  <si>
    <t>244/2</t>
  </si>
  <si>
    <t>244/3</t>
  </si>
  <si>
    <t>244/4</t>
  </si>
  <si>
    <t>245/0</t>
  </si>
  <si>
    <t>245/1</t>
  </si>
  <si>
    <t>246/0</t>
  </si>
  <si>
    <t>249/3</t>
  </si>
  <si>
    <t>250/1</t>
  </si>
  <si>
    <t>250/2</t>
  </si>
  <si>
    <t>250A/0</t>
  </si>
  <si>
    <t>250A/1</t>
  </si>
  <si>
    <t>251/1</t>
  </si>
  <si>
    <t>252/1</t>
  </si>
  <si>
    <t>252/2</t>
  </si>
  <si>
    <t>252/4</t>
  </si>
  <si>
    <t>252/5</t>
  </si>
  <si>
    <t>253/0</t>
  </si>
  <si>
    <t>254/0</t>
  </si>
  <si>
    <t>254/1</t>
  </si>
  <si>
    <t>255/0</t>
  </si>
  <si>
    <t>255/1</t>
  </si>
  <si>
    <t>256/0</t>
  </si>
  <si>
    <t>256/1</t>
  </si>
  <si>
    <t>257/0</t>
  </si>
  <si>
    <t>258/0</t>
  </si>
  <si>
    <t>Gantry</t>
  </si>
  <si>
    <t>765KV D/C HEXA VATAMAN - NAVSARI TL -04  - CROSSING STATUS</t>
  </si>
  <si>
    <t xml:space="preserve">Sl No </t>
  </si>
  <si>
    <t xml:space="preserve">AP NO </t>
  </si>
  <si>
    <t>Towe Type</t>
  </si>
  <si>
    <t xml:space="preserve">AP No </t>
  </si>
  <si>
    <t xml:space="preserve">Type of Crossings </t>
  </si>
  <si>
    <t>LINE OWNER</t>
  </si>
  <si>
    <t>Work Portion</t>
  </si>
  <si>
    <t>Submitted to Client for Review</t>
  </si>
  <si>
    <t>Proposal Submitted (Y/N)</t>
  </si>
  <si>
    <t>Inspection Status (Y/N)</t>
  </si>
  <si>
    <t>Power Line</t>
  </si>
  <si>
    <t>GETCO</t>
  </si>
  <si>
    <t>Y</t>
  </si>
  <si>
    <t>ESSAR</t>
  </si>
  <si>
    <t>TORRENT</t>
  </si>
  <si>
    <t>POWERGRID</t>
  </si>
  <si>
    <t>157/0</t>
  </si>
  <si>
    <t>158/0</t>
  </si>
  <si>
    <t>159/0</t>
  </si>
  <si>
    <t>174/0</t>
  </si>
  <si>
    <t>TORRENT Power</t>
  </si>
  <si>
    <t>PGCIL</t>
  </si>
  <si>
    <t>247/0</t>
  </si>
  <si>
    <t>248/0</t>
  </si>
  <si>
    <t>POWERGRD</t>
  </si>
  <si>
    <t>Railway</t>
  </si>
  <si>
    <t>IR</t>
  </si>
  <si>
    <t>Bullet Train</t>
  </si>
  <si>
    <t>NHSRL</t>
  </si>
  <si>
    <t>NH</t>
  </si>
  <si>
    <t>Express Way</t>
  </si>
  <si>
    <t>Gas Pipe Line</t>
  </si>
  <si>
    <t>GSPL</t>
  </si>
  <si>
    <t>GAIL</t>
  </si>
  <si>
    <t>REPL</t>
  </si>
  <si>
    <t>PIL</t>
  </si>
  <si>
    <t>400 kV &amp;765 kV</t>
  </si>
  <si>
    <t xml:space="preserve">BHARUCH SECTION &lt;&lt;&lt;&lt;&lt;&lt;&lt;&lt;&lt;               </t>
  </si>
  <si>
    <t xml:space="preserve">SURAT   &lt;&lt;&lt;&lt;             </t>
  </si>
  <si>
    <t xml:space="preserve">NAVSARI SECTION   &lt;&lt;&lt;&lt;             </t>
  </si>
  <si>
    <t xml:space="preserve">            BHARUCH  DISTRICT FROM 117/0 - 148/0, 92 Locations (Length 34.264 Kms)</t>
  </si>
  <si>
    <t xml:space="preserve">             SURAT DISTRICT FROM 148/1-225/4  =168 Locations (Length 60.449 Kms)</t>
  </si>
  <si>
    <t xml:space="preserve">                           NAVSARI DISTRICT FROM 225/4-258/0  =168 Locations (Length 33.139 Kms)</t>
  </si>
  <si>
    <t>ROW Cleared on 29/04/25</t>
  </si>
  <si>
    <t>Till Dec'24</t>
  </si>
  <si>
    <t>Jan'25</t>
  </si>
  <si>
    <t>Feb'25</t>
  </si>
  <si>
    <t>Mar'25</t>
  </si>
  <si>
    <t>Apr'25</t>
  </si>
  <si>
    <t>May'25</t>
  </si>
  <si>
    <t xml:space="preserve">Harshvi </t>
  </si>
  <si>
    <t>M/S Rahul</t>
  </si>
  <si>
    <t>M/s MGR</t>
  </si>
  <si>
    <t>16 Pile Boring Done &amp; 16 Pile Concreting done</t>
  </si>
  <si>
    <t>Line Name</t>
  </si>
  <si>
    <t xml:space="preserve">66 KV D/C BHARUCH B TO VAGRA TAP VILAGAT LINE </t>
  </si>
  <si>
    <t xml:space="preserve">220 kv D/C VAGRA- THAM TSS LINE (U/C) </t>
  </si>
  <si>
    <t xml:space="preserve"> 66 KV D/C Vilayat - Kukarwada  Line</t>
  </si>
  <si>
    <t>66 KV S/C Hansot Robban Line</t>
  </si>
  <si>
    <t>400 KV D/C HZR-GDR</t>
  </si>
  <si>
    <t>66 KV S/C Panoli-Hansot</t>
  </si>
  <si>
    <t>400 KV D/C KOSAMBA - CHORANIA</t>
  </si>
  <si>
    <t>400 KV D/C DGEN-NAVASARI</t>
  </si>
  <si>
    <t>220 KV D/C KWS-HAL</t>
  </si>
  <si>
    <t>765 KV D/C AHMEDABAD-NAVSARI</t>
  </si>
  <si>
    <t>66 KV S/C DINODA-KHARCH</t>
  </si>
  <si>
    <t>66 KV D/C PALOD-KOSAMBA</t>
  </si>
  <si>
    <t>220KV D/C GSECL(Hazira)-KOSAMBA</t>
  </si>
  <si>
    <t>400 KV D/C SUG-PIR</t>
  </si>
  <si>
    <t>220 KV D/C KOSAMBA-VAV</t>
  </si>
  <si>
    <t>220 KV D/C KIM-KOSAMBA</t>
  </si>
  <si>
    <t>66 KV S/C KIM-MASOLI</t>
  </si>
  <si>
    <t>400 KV S/C GHT-TPL</t>
  </si>
  <si>
    <t>220 KV D/C SUGEN-BHATAR</t>
  </si>
  <si>
    <t>220 KV D/C SUGNA-PUNE</t>
  </si>
  <si>
    <t>66 KV S/C KAMRAJ-ARETH</t>
  </si>
  <si>
    <t>400 KV S/C TPL-VAP</t>
  </si>
  <si>
    <t>220 KV D/C SUGEN-PUNE</t>
  </si>
  <si>
    <t>400 KV D/C KOSAMBA-VAV</t>
  </si>
  <si>
    <t>66 KV S/C VAV-SHAMPURA</t>
  </si>
  <si>
    <t>220 KV D/C KAP-VAV</t>
  </si>
  <si>
    <t>400 KV D/C GND-NAV</t>
  </si>
  <si>
    <t>220 KV D/C</t>
  </si>
  <si>
    <t>66 KV D/C</t>
  </si>
  <si>
    <t>66 KV D/C Mota Madhi</t>
  </si>
  <si>
    <t>66 KV D/C MOTA-Moti Fadoo</t>
  </si>
  <si>
    <t>220kV D/C MOTA - AMBHETA TRANSMISSION LINE</t>
  </si>
  <si>
    <t>400 KV D/C  KAKARPAR - NAVSARI TRANSMISSION LINE</t>
  </si>
  <si>
    <t>66 KV  KORODAR- AFVA  LINE H FEAM</t>
  </si>
  <si>
    <t>400 KV D/C NAV-BSR</t>
  </si>
  <si>
    <t>220 KV D/C Nav-Popda/Nav-Talangpur</t>
  </si>
  <si>
    <t xml:space="preserve">220 KV D/C NAVSARI-NAVSARI LINE </t>
  </si>
  <si>
    <t xml:space="preserve">132 KV S/C NAVSARI - POPDA CKT-1 LINE </t>
  </si>
  <si>
    <t xml:space="preserve">66 KV D/C NAV-EKL &amp; TAVDI-VESSMA LINE </t>
  </si>
  <si>
    <t xml:space="preserve">132 KV S/C NAV-POPDA CKT-2 LINE </t>
  </si>
  <si>
    <t xml:space="preserve">66 KV D/C Talangpur-Mangrol line </t>
  </si>
  <si>
    <t>LILO OF 220 KV TALANGPORE (SACHIN)-NAVSARI LINE AND TALANGPORE (SACHIN)-VAV LINE AT 765 KV NAVSARI(NEW)S/S OF ISTS</t>
  </si>
  <si>
    <t xml:space="preserve">66 KV D/C Mangrol-Ubarhat Line </t>
  </si>
  <si>
    <t>RAILWAY LINE KOSAMBA-HATURAN</t>
  </si>
  <si>
    <t>RAILWAY LINE NOT IN USE</t>
  </si>
  <si>
    <t>RAILWAY LINE BARDOLI-GANGADHARA</t>
  </si>
  <si>
    <t>RAILWAY LINE NAVSARI-MAROLI</t>
  </si>
  <si>
    <t>BULLET TRAIN</t>
  </si>
  <si>
    <t>NH 64 ( Delhi - Mumbai )</t>
  </si>
  <si>
    <t xml:space="preserve">NH 53 </t>
  </si>
  <si>
    <t>NE- 4 (Delhi - Mumbai)</t>
  </si>
  <si>
    <t>NH 48</t>
  </si>
  <si>
    <t>Span Length</t>
  </si>
  <si>
    <t>Sl NO</t>
  </si>
  <si>
    <t>Hotline Stringing total KM : 17.112 Km</t>
  </si>
  <si>
    <t>Description</t>
  </si>
  <si>
    <t xml:space="preserve">Dec'25 </t>
  </si>
  <si>
    <t>June'25</t>
  </si>
  <si>
    <t>Hotline Stringing</t>
  </si>
  <si>
    <t>M/S Sakkurddin</t>
  </si>
  <si>
    <t>Khodiyarkrupa</t>
  </si>
  <si>
    <t>Murugan</t>
  </si>
  <si>
    <t xml:space="preserve">M/S Midhun </t>
  </si>
  <si>
    <t>M/S Israul Hoque</t>
  </si>
  <si>
    <t>Saiguru Construction</t>
  </si>
  <si>
    <t xml:space="preserve"> 66 KV S/C NANDEWAR-WAGRA  LINE (H FRAME)</t>
  </si>
  <si>
    <t>GSPL (133/4 - 134/0) Gas Pipe Line Crossing</t>
  </si>
  <si>
    <t>GAIL (155/0 - 156/0) Gas Pipe Line Crossing</t>
  </si>
  <si>
    <t>REPL (233/0 - 234/0) Gas Pipe Line Crossing</t>
  </si>
  <si>
    <t>PIL (233/0 - 234/0) Gas Pipe Line Crossing</t>
  </si>
  <si>
    <t>GSPL (239/0 - 239/1) Gas Pipe Line Crossing</t>
  </si>
  <si>
    <t>GAIL (245/0 - 245/1) Gas Pipe Line Crossing</t>
  </si>
  <si>
    <t>Material Shifted</t>
  </si>
  <si>
    <t>Middle Section Underprogress</t>
  </si>
  <si>
    <t>KPIL Tower</t>
  </si>
  <si>
    <t>Murugan Gang</t>
  </si>
  <si>
    <t xml:space="preserve">Tower Foundation </t>
  </si>
  <si>
    <t>Khodiyarkrupa-1</t>
  </si>
  <si>
    <t>Khodiyarkrupa-2</t>
  </si>
  <si>
    <t>Tuuasta</t>
  </si>
  <si>
    <t>BLG Construction</t>
  </si>
  <si>
    <t>Shivkripa</t>
  </si>
  <si>
    <t>IN RHQ (PGCIL)</t>
  </si>
  <si>
    <t>66 KV D/C LINE MOTA TO SARWAN TRANSMISSION LINE</t>
  </si>
  <si>
    <t>IN GETCO CORPORATE</t>
  </si>
  <si>
    <t>IN CORPORATE (PGCIL)</t>
  </si>
  <si>
    <t>Jayesh Electrical</t>
  </si>
  <si>
    <t>Khodiyar Trader</t>
  </si>
  <si>
    <t>Dev Construction</t>
  </si>
  <si>
    <t>Chitra Construction</t>
  </si>
  <si>
    <t>Anjum Construction</t>
  </si>
  <si>
    <t>Pramod Kumar</t>
  </si>
  <si>
    <t>Velu Construction</t>
  </si>
  <si>
    <t>Sk Samirul</t>
  </si>
  <si>
    <t>Zakir Hussain</t>
  </si>
  <si>
    <t>Sakhila Khatun</t>
  </si>
  <si>
    <t>A</t>
  </si>
  <si>
    <t>127/2128/0135/0139/0139/2141/1141/2145/5145/6148/3161/0166/0175/1182/0183/0183/1183/3194/0214/3214/6217/4225/3244/0244/2250/2</t>
  </si>
  <si>
    <t>Krishna Construction</t>
  </si>
  <si>
    <t>Rahul Kumar</t>
  </si>
  <si>
    <t xml:space="preserve">Wet </t>
  </si>
  <si>
    <t>Trial Pit Done.</t>
  </si>
  <si>
    <t>Pit A,B &amp; C RCC Chimney Done.</t>
  </si>
  <si>
    <t>Pit D Canal Water Hinderance.</t>
  </si>
  <si>
    <t>Waterlogged</t>
  </si>
  <si>
    <t>DA+0</t>
  </si>
  <si>
    <t>waterlogged</t>
  </si>
  <si>
    <t>Veluu</t>
  </si>
  <si>
    <t>Deep Power</t>
  </si>
  <si>
    <t>Khodiyar 1</t>
  </si>
  <si>
    <t>DC1+9</t>
  </si>
  <si>
    <t>Ranjan Kumar</t>
  </si>
  <si>
    <t>Deep Power 2</t>
  </si>
  <si>
    <t>DB1+9</t>
  </si>
  <si>
    <t>Location Number</t>
  </si>
  <si>
    <t>Jyoti</t>
  </si>
  <si>
    <t>DA+9</t>
  </si>
  <si>
    <t>Subhash Kumar</t>
  </si>
  <si>
    <t>Starting Date</t>
  </si>
  <si>
    <t>Completion Date</t>
  </si>
  <si>
    <t>Gang name</t>
  </si>
  <si>
    <t>Gang Name</t>
  </si>
  <si>
    <t>Project Code</t>
  </si>
  <si>
    <t>Project Name</t>
  </si>
  <si>
    <t>Client Name</t>
  </si>
  <si>
    <t>NOA Start Date</t>
  </si>
  <si>
    <t>LOA End Date</t>
  </si>
  <si>
    <t>PCH</t>
  </si>
  <si>
    <t>Regional Manager</t>
  </si>
  <si>
    <t>Project Manager</t>
  </si>
  <si>
    <t>Section Incharge</t>
  </si>
  <si>
    <t>Supervisor</t>
  </si>
  <si>
    <t>Mr Arun Felbin</t>
  </si>
  <si>
    <t>Mr Vivek Kumar Gupta</t>
  </si>
  <si>
    <t>Mr. Nitin Ashok Bendale</t>
  </si>
  <si>
    <t>Mr. Vivekanand Bera</t>
  </si>
  <si>
    <t>Mr. Vipin Chandra Deshmukh</t>
  </si>
  <si>
    <t>Mr. Noton Ghosh</t>
  </si>
  <si>
    <t>TA 414</t>
  </si>
  <si>
    <t>Mr. Ishwar Mahto</t>
  </si>
  <si>
    <t>Mr. Raju Mahto</t>
  </si>
  <si>
    <t>Mr. Shankar Mahto</t>
  </si>
  <si>
    <t>Mr. Daulat Mahto</t>
  </si>
  <si>
    <t>Mr. Atul kumar</t>
  </si>
  <si>
    <t>Mr. Himanshu Behera</t>
  </si>
  <si>
    <t>Mr. Shubendhu Kumar Sahoo</t>
  </si>
  <si>
    <t>Mr. Hareshkumar Hirabhai Patel</t>
  </si>
  <si>
    <t xml:space="preserve">765kV D/C VATAMAN NAVSARI TL04
</t>
  </si>
  <si>
    <t>Mr. Kalicharan Patel</t>
  </si>
  <si>
    <t>Jyoti 2</t>
  </si>
  <si>
    <t>Tower Foundation</t>
  </si>
  <si>
    <t>DA+3</t>
  </si>
  <si>
    <t>Mithun Kumar</t>
  </si>
  <si>
    <t>DA+6</t>
  </si>
  <si>
    <t>Planning Engineer</t>
  </si>
  <si>
    <t>DC1+0</t>
  </si>
  <si>
    <t>Pit C,D Frustum Done.</t>
  </si>
  <si>
    <t>DA-3</t>
  </si>
  <si>
    <t>Md. Emdadul Hoque</t>
  </si>
  <si>
    <t>Jabir Hussian</t>
  </si>
  <si>
    <t>Srvan Kumar</t>
  </si>
  <si>
    <t>Subhash</t>
  </si>
  <si>
    <t>Loc No</t>
  </si>
  <si>
    <t>151A/0</t>
  </si>
  <si>
    <t>153/1</t>
  </si>
  <si>
    <t>153/2</t>
  </si>
  <si>
    <t>153A/0</t>
  </si>
  <si>
    <t>163/1</t>
  </si>
  <si>
    <t>206/1</t>
  </si>
  <si>
    <t>DB2+0</t>
  </si>
  <si>
    <t>DB1+25</t>
  </si>
  <si>
    <t>DC2+3</t>
  </si>
  <si>
    <t>DD60+25 (2MRC)</t>
  </si>
  <si>
    <t>DD45+25 (15.87MRC)</t>
  </si>
  <si>
    <t>DD45+25 (11.9MRC)</t>
  </si>
  <si>
    <t>DD60+9 (7MRC)</t>
  </si>
  <si>
    <t>DB2+3</t>
  </si>
  <si>
    <t>DD45+6</t>
  </si>
  <si>
    <t>DD60+18</t>
  </si>
  <si>
    <t>DD45+9</t>
  </si>
  <si>
    <t>DB1+3</t>
  </si>
  <si>
    <t>DD45+18</t>
  </si>
  <si>
    <t>DD60+41</t>
  </si>
  <si>
    <t>DD60+9 (2MRC)</t>
  </si>
  <si>
    <t>DC2+0</t>
  </si>
  <si>
    <t>DB1+6</t>
  </si>
  <si>
    <t>DCT+0</t>
  </si>
  <si>
    <t>DB1+18</t>
  </si>
  <si>
    <t>DC2+18</t>
  </si>
  <si>
    <t>DA+3 (A,B 1.5 RC)</t>
  </si>
  <si>
    <t>DD45+0LE (3 Leg)+1.5LE (1 Leg) &amp; (B1MRC &amp; C0.5MRS)</t>
  </si>
  <si>
    <t>DC1+18</t>
  </si>
  <si>
    <t>DC2+9</t>
  </si>
  <si>
    <t>DB2+18</t>
  </si>
  <si>
    <t>DD60+25 (3MRC)</t>
  </si>
  <si>
    <t>DD45+35</t>
  </si>
  <si>
    <t>DB2+9 (2MRC)</t>
  </si>
  <si>
    <t>DD45+30 (2MRC)</t>
  </si>
  <si>
    <t>DA+9 (2MRC)</t>
  </si>
  <si>
    <t>DB1+18 (2MRC)</t>
  </si>
  <si>
    <t>DC1+6</t>
  </si>
  <si>
    <t>DB2+25</t>
  </si>
  <si>
    <t>DB1+25 (2MRC)</t>
  </si>
  <si>
    <t>DC1+25</t>
  </si>
  <si>
    <t>DD60+35 (2MRC)</t>
  </si>
  <si>
    <t>DA+9 (1MRC)</t>
  </si>
  <si>
    <t>DB1+3 (3MRC)</t>
  </si>
  <si>
    <t>DA+6 (1MRC)</t>
  </si>
  <si>
    <t>DD45+35 (2MRC)</t>
  </si>
  <si>
    <t>DD60+0 (1.5MRC)</t>
  </si>
  <si>
    <t>ROW Cleared On 28-12-25</t>
  </si>
  <si>
    <t>Sakila Khatun</t>
  </si>
  <si>
    <t>AP Developers</t>
  </si>
  <si>
    <t>Himanshi</t>
  </si>
  <si>
    <t>Jyoti Construction 2</t>
  </si>
  <si>
    <t>Jyoti Construction 1</t>
  </si>
  <si>
    <t>Himanshi 2</t>
  </si>
  <si>
    <t>Himanshi 1</t>
  </si>
  <si>
    <t>Kasta Bhanjan</t>
  </si>
  <si>
    <t>Jyoti 3</t>
  </si>
  <si>
    <t>Sk Samiul ( Sima Khatun)</t>
  </si>
  <si>
    <t>Anannya Traders</t>
  </si>
  <si>
    <t>Khodiyar Kripa Enterprise</t>
  </si>
  <si>
    <t xml:space="preserve">Selva Murugan </t>
  </si>
  <si>
    <t>Shiv Kripa Infra</t>
  </si>
  <si>
    <t>Shiv krupa Infra</t>
  </si>
  <si>
    <t>Twasta</t>
  </si>
  <si>
    <t>A P Developers</t>
  </si>
  <si>
    <t>Khodiyar Traders</t>
  </si>
  <si>
    <t>Velu</t>
  </si>
  <si>
    <t>Deep Power 1</t>
  </si>
  <si>
    <t>Saiguru 2</t>
  </si>
  <si>
    <t>Murgun</t>
  </si>
  <si>
    <t>Twaasta</t>
  </si>
  <si>
    <t>Jyoti 1</t>
  </si>
  <si>
    <t>Modina India 1</t>
  </si>
  <si>
    <t>Dildar Electrical 1</t>
  </si>
  <si>
    <t>Modina India 2</t>
  </si>
  <si>
    <t>Modina India 3</t>
  </si>
  <si>
    <t>Crestless Wave Trading (OPC)</t>
  </si>
  <si>
    <t>Cumm. Progress up to
till last Month (DEC'25)</t>
  </si>
  <si>
    <t>Target as per L2 Schedule Cummulative (upto Jan'26)</t>
  </si>
  <si>
    <t>L3 Plan for the month (Jan'26 )</t>
  </si>
  <si>
    <t>.</t>
  </si>
  <si>
    <t>Sugarcane Available ROW</t>
  </si>
  <si>
    <t>Dildar Electrical 2</t>
  </si>
  <si>
    <t>Dev Contruction</t>
  </si>
  <si>
    <t>ROW Farmer Price</t>
  </si>
  <si>
    <t>Saiguru 1</t>
  </si>
  <si>
    <t>From 245/1</t>
  </si>
  <si>
    <t>From 244/0</t>
  </si>
  <si>
    <t>From 255/0</t>
  </si>
  <si>
    <t>ROW Land Owner</t>
  </si>
  <si>
    <t>Raised Chimney</t>
  </si>
  <si>
    <t>Srvan Kumar ( Dhirendra Kumar Verma)</t>
  </si>
  <si>
    <t>Pit Marking Done</t>
  </si>
  <si>
    <t>1st Section U/P</t>
  </si>
  <si>
    <t>DK Construction  (sarvan Kumar)</t>
  </si>
  <si>
    <t>President-T&amp;D</t>
  </si>
  <si>
    <t>Mr. Ganesh Srinivasan</t>
  </si>
  <si>
    <t>765KV D/C HEXA VATAMAN - NAVSARI TL 
(PKG 04)</t>
  </si>
  <si>
    <t>Mr. Arun Felbin</t>
  </si>
  <si>
    <t>Powergrid Vataman Transmission Ltd</t>
  </si>
  <si>
    <t>Mr. Nitin Bandale</t>
  </si>
  <si>
    <t>Revised End Date</t>
  </si>
  <si>
    <t>Nishant Giri</t>
  </si>
  <si>
    <t>Project Manger</t>
  </si>
  <si>
    <t>Mr. Vivek Kumar Gupta</t>
  </si>
  <si>
    <t>\</t>
  </si>
  <si>
    <t>Unit</t>
  </si>
  <si>
    <t>Final Est. Qty</t>
  </si>
  <si>
    <t>L2 till Last Month</t>
  </si>
  <si>
    <t>Submitted till Last Month</t>
  </si>
  <si>
    <t>Approved till Last Month</t>
  </si>
  <si>
    <t>L2 Submission Plan for Current Month</t>
  </si>
  <si>
    <t>Progress For Month</t>
  </si>
  <si>
    <t>Approved till Current Month</t>
  </si>
  <si>
    <t>Rout Alignment</t>
  </si>
  <si>
    <t>km</t>
  </si>
  <si>
    <t xml:space="preserve">  Completed</t>
  </si>
  <si>
    <t>Progress Status</t>
  </si>
  <si>
    <t>Final Estimated Quantity</t>
  </si>
  <si>
    <t>Cumulative L2 till Last Month (Dec'25)</t>
  </si>
  <si>
    <t>Cumulative Progress till Last Month(Dec'25)</t>
  </si>
  <si>
    <t>L2 for present Month</t>
  </si>
  <si>
    <t>Plan for the Month</t>
  </si>
  <si>
    <t>Progress till Date for the Month</t>
  </si>
  <si>
    <t>L2 till Current Month</t>
  </si>
  <si>
    <t>Completed till Date</t>
  </si>
  <si>
    <t>Balance Work</t>
  </si>
  <si>
    <t>Under Progress</t>
  </si>
  <si>
    <t>Gangs at Present</t>
  </si>
  <si>
    <t>Completed.</t>
  </si>
  <si>
    <t>Tower Erection</t>
  </si>
  <si>
    <t>Tack welding</t>
  </si>
  <si>
    <t>Stringing(Km)</t>
  </si>
  <si>
    <t xml:space="preserve"> Drawing Approval Done</t>
  </si>
  <si>
    <t>Pit C,D Excavation Done &amp; Pit C Prop Setting Done.</t>
  </si>
  <si>
    <t>Excavation U/P</t>
  </si>
  <si>
    <t xml:space="preserve">JYOTI FROM 167/0 </t>
  </si>
  <si>
    <t>Om Enterprise</t>
  </si>
  <si>
    <t>TAFIJUL SK</t>
  </si>
  <si>
    <t>Mr. Nishant Giri</t>
  </si>
  <si>
    <t>Pit C Excavation Done.</t>
  </si>
  <si>
    <t>From 139/3 Approach Road Issue</t>
  </si>
  <si>
    <t>Row Mango Tree Leg A,B,C</t>
  </si>
  <si>
    <t>1st Section Done</t>
  </si>
  <si>
    <t>Trial Pit Done</t>
  </si>
  <si>
    <t>Material Shifting U/P</t>
  </si>
  <si>
    <t>Pit C,D Pyramid Chimney Done.</t>
  </si>
  <si>
    <t>Middle Section U/P</t>
  </si>
  <si>
    <t>2nd Section U/P</t>
  </si>
  <si>
    <t>Pit A,B,C,D Excavation  Done</t>
  </si>
  <si>
    <t>T&amp;P &amp; Material Shifting U/P</t>
  </si>
  <si>
    <t>3rd Section U/P</t>
  </si>
  <si>
    <t>Pit A,B,D Frustum Done.</t>
  </si>
  <si>
    <t>Pit B Block Level &amp; Stub Setting Pit B,C Rod Binding Done &amp; Pit B,C Frustum Done</t>
  </si>
  <si>
    <t>Pit A,B,C,D Frustum Done &amp; Pit A,B Pyramid Chimney Done</t>
  </si>
  <si>
    <t>Pit B,D Pyramid Chimney Done &amp; Pit A,C Frustum Done</t>
  </si>
  <si>
    <t>Pit A,B Excavation Done</t>
  </si>
  <si>
    <t>Bottom Section U/P</t>
  </si>
  <si>
    <t>Cross Arm U/P</t>
  </si>
  <si>
    <t>Pit B,D Frustum Done</t>
  </si>
  <si>
    <t>Pit A,B,C,D Frustum Done &amp; Pit A,B Pyramid Chimney Done.</t>
  </si>
  <si>
    <t>Pit B,C,D Block Level Prop Setting &amp; Pit A,D Steel Binding Done</t>
  </si>
  <si>
    <t>Pit B,C Pyramid Chimney &amp; Pit A,D Steel Binding Done</t>
  </si>
  <si>
    <t>Middle Section Done</t>
  </si>
  <si>
    <t>Pit D Pyramid Chimney Done &amp; Pit A Frustum Done &amp; Pit C Steel Binding Done</t>
  </si>
  <si>
    <t>Pit A,C,D Frustum Done</t>
  </si>
  <si>
    <t>Pit C Pyramid Chimney Done &amp; Pit B Frustum Step 1,2 Done &amp; Pit A,D PCC Done</t>
  </si>
  <si>
    <t>Pit A Chimney  Done &amp; Pit B,C Block Level Done &amp; Pit D Chimney Step-1 Done &amp; Pit B Frustum Done</t>
  </si>
  <si>
    <t>PitA, B,C,D Frustum Done</t>
  </si>
  <si>
    <t>Prayag Mahto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</si>
</sst>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1" formatCode="_ * #,##0_ ;_ * \-#,##0_ ;_ * &quot;-&quot;_ ;_ @_ "/>
    <numFmt numFmtId="44" formatCode="_ &quot;₹&quot;\ * #,##0.00_ ;_ &quot;₹&quot;\ * \-#,##0.00_ ;_ &quot;₹&quot;\ * &quot;-&quot;??_ ;_ @_ "/>
    <numFmt numFmtId="43" formatCode="_ * #,##0.00_ ;_ * \-#,##0.00_ ;_ * &quot;-&quot;??_ ;_ @_ "/>
    <numFmt numFmtId="164" formatCode="_(&quot;$&quot;* #,##0_);_(&quot;$&quot;* \(#,##0\);_(&quot;$&quot;* &quot;-&quot;_);_(@_)"/>
    <numFmt numFmtId="165" formatCode="_(&quot;$&quot;* #,##0.00_);_(&quot;$&quot;* \(#,##0.00\);_(&quot;$&quot;* &quot;-&quot;??_);_(@_)"/>
    <numFmt numFmtId="166" formatCode="_(* #,##0.00_);_(* \(#,##0.00\);_(* &quot;-&quot;??_);_(@_)"/>
    <numFmt numFmtId="167" formatCode="_(* #,##0.000_);_(* \(#,##0.000\);_(* &quot;-&quot;???_);_(@_)"/>
    <numFmt numFmtId="168" formatCode="0.000"/>
    <numFmt numFmtId="169" formatCode="_ * #,##0.000_ ;_ * \-#,##0.000_ ;_ * &quot;-&quot;??_ ;_ @_ "/>
    <numFmt numFmtId="170" formatCode="&quot;Rs.&quot;#,##0.00_);[Red]\(&quot;Rs.&quot;#,##0.00\)"/>
    <numFmt numFmtId="171" formatCode="_(&quot;Rs.&quot;* #,##0_);_(&quot;Rs.&quot;* \(#,##0\);_(&quot;Rs.&quot;* &quot;-&quot;_);_(@_)"/>
    <numFmt numFmtId="172" formatCode="_(&quot;Rs.&quot;* #,##0.00_);_(&quot;Rs.&quot;* \(#,##0.00\);_(&quot;Rs.&quot;* &quot;-&quot;??_);_(@_)"/>
    <numFmt numFmtId="173" formatCode="_-* #,##0_-;\-* #,##0_-;_-* &quot;-&quot;_-;_-@_-"/>
    <numFmt numFmtId="174" formatCode="_-* #,##0.00_-;\-* #,##0.00_-;_-* &quot;-&quot;??_-;_-@_-"/>
    <numFmt numFmtId="175" formatCode="_-&quot;£&quot;* #,##0.00_-;\-&quot;£&quot;* #,##0.00_-;_-&quot;£&quot;* &quot;-&quot;??_-;_-@_-"/>
    <numFmt numFmtId="176" formatCode="#,##0.0"/>
    <numFmt numFmtId="177" formatCode="&quot;\&quot;#,##0.00;[Red]\-&quot;\&quot;#,##0.00"/>
    <numFmt numFmtId="178" formatCode="#,##0.000_);\(#,##0.000\)"/>
    <numFmt numFmtId="179" formatCode="0.0_)"/>
    <numFmt numFmtId="180" formatCode=";;"/>
    <numFmt numFmtId="181" formatCode="_ &quot;kr&quot;\ * #,##0_ ;_ &quot;kr&quot;\ * \-#,##0_ ;_ &quot;kr&quot;\ * &quot;-&quot;_ ;_ @_ "/>
    <numFmt numFmtId="182" formatCode="_-* #,##0\ _k_r_-;\-* #,##0\ _k_r_-;_-* &quot;-&quot;\ _k_r_-;_-@_-"/>
    <numFmt numFmtId="183" formatCode="_-* #,##0.00\ _k_r_-;\-* #,##0.00\ _k_r_-;_-* &quot;-&quot;??\ _k_r_-;_-@_-"/>
    <numFmt numFmtId="184" formatCode="_ &quot;CHF&quot;\ * #,##0_ ;_ &quot;CHF&quot;\ * \-#,##0_ ;_ &quot;CHF&quot;\ * &quot;-&quot;_ ;_ @_ "/>
    <numFmt numFmtId="185" formatCode="_ &quot;CHF&quot;\ * #,##0.00_ ;_ &quot;CHF&quot;\ * \-#,##0.00_ ;_ &quot;CHF&quot;\ * &quot;-&quot;??_ ;_ @_ "/>
    <numFmt numFmtId="186" formatCode="&quot;Rs.&quot;#,##0.00_);\(&quot;Rs.&quot;#,##0.00\)"/>
    <numFmt numFmtId="187" formatCode="General_)"/>
    <numFmt numFmtId="188" formatCode="#,##0.000"/>
    <numFmt numFmtId="189" formatCode="#,##0.0_);\(#,##0.0\)"/>
    <numFmt numFmtId="190" formatCode="yyyy"/>
    <numFmt numFmtId="191" formatCode="\(0.00%"/>
    <numFmt numFmtId="192" formatCode="\U\S\$#,##0.00;\(\U\S\$#,##0.00\)"/>
    <numFmt numFmtId="193" formatCode="\+0.00%\+"/>
    <numFmt numFmtId="194" formatCode="0.00%\)"/>
    <numFmt numFmtId="195" formatCode="0.0000"/>
    <numFmt numFmtId="196" formatCode="[$-409]d/mmm/yy;@"/>
    <numFmt numFmtId="197" formatCode="[$-409]d\-mmm\-yy;@"/>
    <numFmt numFmtId="198" formatCode="[$-14009]dd/mm/yyyy;@"/>
    <numFmt numFmtId="199" formatCode="0.0"/>
  </numFmts>
  <fonts count="122">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name val="Calibri"/>
      <family val="2"/>
      <scheme val="minor"/>
    </font>
    <font>
      <b/>
      <sz val="14"/>
      <name val="Calibri"/>
      <family val="2"/>
      <scheme val="minor"/>
    </font>
    <font>
      <sz val="11"/>
      <name val="Calibri"/>
      <family val="2"/>
      <scheme val="minor"/>
    </font>
    <font>
      <b/>
      <sz val="11"/>
      <name val="Calibri"/>
      <family val="2"/>
      <scheme val="minor"/>
    </font>
    <font>
      <sz val="12"/>
      <color theme="1"/>
      <name val="Calibri"/>
      <family val="2"/>
      <scheme val="minor"/>
    </font>
    <font>
      <b/>
      <sz val="12"/>
      <color rgb="FFFF0000"/>
      <name val="Calibri"/>
      <family val="2"/>
      <scheme val="minor"/>
    </font>
    <font>
      <b/>
      <sz val="12"/>
      <color theme="1"/>
      <name val="Calibri"/>
      <family val="2"/>
      <scheme val="minor"/>
    </font>
    <font>
      <sz val="10"/>
      <color indexed="8"/>
      <name val="Arial"/>
      <family val="2"/>
    </font>
    <font>
      <sz val="14"/>
      <color theme="1"/>
      <name val="Calibri"/>
      <family val="2"/>
      <scheme val="minor"/>
    </font>
    <font>
      <b/>
      <sz val="22"/>
      <color theme="1"/>
      <name val="Calibri"/>
      <family val="2"/>
      <scheme val="minor"/>
    </font>
    <font>
      <sz val="11"/>
      <color rgb="FF000000"/>
      <name val="Calibri"/>
      <family val="2"/>
      <scheme val="minor"/>
    </font>
    <font>
      <b/>
      <sz val="11"/>
      <color theme="0"/>
      <name val="Calibri"/>
      <family val="2"/>
      <scheme val="minor"/>
    </font>
    <font>
      <sz val="11"/>
      <color theme="0"/>
      <name val="Calibri"/>
      <family val="2"/>
      <scheme val="minor"/>
    </font>
    <font>
      <sz val="10"/>
      <name val="Arial"/>
      <family val="2"/>
    </font>
    <font>
      <b/>
      <sz val="12"/>
      <name val="Arial"/>
      <family val="2"/>
    </font>
    <font>
      <b/>
      <sz val="10"/>
      <name val="Arial"/>
      <family val="2"/>
    </font>
    <font>
      <sz val="8"/>
      <name val="Arial"/>
      <family val="2"/>
    </font>
    <font>
      <sz val="14"/>
      <name val="AngsanaUPC"/>
      <family val="1"/>
      <charset val="222"/>
    </font>
    <font>
      <sz val="12"/>
      <name val="¹ÙÅÁÃ¼"/>
      <charset val="129"/>
    </font>
    <font>
      <sz val="10"/>
      <color indexed="10"/>
      <name val="Arial"/>
      <family val="2"/>
    </font>
    <font>
      <u/>
      <sz val="9"/>
      <color indexed="12"/>
      <name val="Arial"/>
      <family val="2"/>
    </font>
    <font>
      <sz val="7"/>
      <name val="Small Fonts"/>
      <family val="2"/>
    </font>
    <font>
      <b/>
      <sz val="10"/>
      <name val="Arial CE"/>
      <family val="2"/>
      <charset val="238"/>
    </font>
    <font>
      <u/>
      <sz val="9"/>
      <color indexed="36"/>
      <name val="Arial"/>
      <family val="2"/>
    </font>
    <font>
      <sz val="10"/>
      <name val="MS Sans Serif"/>
      <family val="2"/>
    </font>
    <font>
      <b/>
      <sz val="12"/>
      <name val="Times New Roman"/>
      <family val="1"/>
    </font>
    <font>
      <b/>
      <sz val="1"/>
      <color indexed="8"/>
      <name val="Courier"/>
      <family val="3"/>
    </font>
    <font>
      <sz val="10"/>
      <name val="Times New Roman"/>
      <family val="1"/>
    </font>
    <font>
      <b/>
      <sz val="12"/>
      <color indexed="48"/>
      <name val="Arial"/>
      <family val="2"/>
    </font>
    <font>
      <b/>
      <sz val="24"/>
      <name val="AngsanaUPC"/>
      <family val="1"/>
      <charset val="222"/>
    </font>
    <font>
      <sz val="11"/>
      <name val="Arial"/>
      <family val="2"/>
    </font>
    <font>
      <sz val="9"/>
      <name val="Arial"/>
      <family val="2"/>
    </font>
    <font>
      <sz val="10"/>
      <name val="Helv"/>
      <charset val="204"/>
    </font>
    <font>
      <i/>
      <sz val="10"/>
      <name val="Arial"/>
      <family val="2"/>
    </font>
    <font>
      <sz val="10"/>
      <name val="Helv"/>
    </font>
    <font>
      <sz val="9"/>
      <name val="Times New Roman"/>
      <family val="1"/>
    </font>
    <font>
      <sz val="10"/>
      <name val="Courier"/>
      <family val="3"/>
    </font>
    <font>
      <sz val="11"/>
      <name val="Courier"/>
      <family val="3"/>
    </font>
    <font>
      <sz val="12"/>
      <name val="Tms Rmn"/>
    </font>
    <font>
      <b/>
      <sz val="10"/>
      <name val="Times New Roman"/>
      <family val="1"/>
    </font>
    <font>
      <sz val="12"/>
      <color indexed="8"/>
      <name val="Times New Roman"/>
      <family val="1"/>
    </font>
    <font>
      <b/>
      <sz val="11"/>
      <name val="Times New Roman"/>
      <family val="1"/>
    </font>
    <font>
      <sz val="11"/>
      <name val="돋움"/>
      <family val="3"/>
      <charset val="129"/>
    </font>
    <font>
      <sz val="12"/>
      <name val="바탕체"/>
      <family val="1"/>
      <charset val="129"/>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8"/>
      <color theme="1"/>
      <name val="Calibri"/>
      <family val="2"/>
      <scheme val="minor"/>
    </font>
    <font>
      <sz val="18"/>
      <color theme="1"/>
      <name val="Calibri"/>
      <family val="2"/>
      <scheme val="minor"/>
    </font>
    <font>
      <sz val="11"/>
      <color rgb="FFFF0000"/>
      <name val="Calibri"/>
      <family val="2"/>
      <scheme val="minor"/>
    </font>
    <font>
      <b/>
      <sz val="24"/>
      <name val="Aptos"/>
      <family val="2"/>
    </font>
    <font>
      <b/>
      <sz val="24"/>
      <color indexed="10"/>
      <name val="Aptos"/>
      <family val="2"/>
    </font>
    <font>
      <sz val="10"/>
      <name val="Aptos"/>
      <family val="2"/>
    </font>
    <font>
      <sz val="16"/>
      <name val="Aptos"/>
      <family val="2"/>
    </font>
    <font>
      <b/>
      <sz val="16"/>
      <name val="Aptos"/>
      <family val="2"/>
    </font>
    <font>
      <b/>
      <sz val="16"/>
      <color theme="1"/>
      <name val="Aptos"/>
      <family val="2"/>
    </font>
    <font>
      <b/>
      <sz val="16"/>
      <color rgb="FFFF0000"/>
      <name val="Aptos"/>
      <family val="2"/>
    </font>
    <font>
      <b/>
      <sz val="10"/>
      <name val="Aptos"/>
      <family val="2"/>
    </font>
    <font>
      <b/>
      <sz val="10"/>
      <color theme="1"/>
      <name val="Calibri"/>
      <family val="2"/>
      <scheme val="minor"/>
    </font>
    <font>
      <b/>
      <sz val="16"/>
      <color rgb="FF000000"/>
      <name val="Calibri"/>
      <family val="2"/>
      <scheme val="minor"/>
    </font>
    <font>
      <b/>
      <vertAlign val="superscript"/>
      <sz val="11"/>
      <color theme="1"/>
      <name val="Calibri"/>
      <family val="2"/>
      <scheme val="minor"/>
    </font>
    <font>
      <sz val="10"/>
      <color theme="1"/>
      <name val="Arial"/>
      <family val="2"/>
    </font>
    <font>
      <b/>
      <sz val="12"/>
      <color theme="1"/>
      <name val="Arial"/>
      <family val="2"/>
    </font>
    <font>
      <b/>
      <sz val="10"/>
      <color theme="0"/>
      <name val="Arial"/>
      <family val="2"/>
    </font>
    <font>
      <sz val="10.5"/>
      <color theme="1"/>
      <name val="Arial"/>
      <family val="2"/>
    </font>
    <font>
      <sz val="10.5"/>
      <name val="Arial"/>
      <family val="2"/>
    </font>
    <font>
      <b/>
      <sz val="10"/>
      <color theme="1"/>
      <name val="Arial"/>
      <family val="2"/>
    </font>
    <font>
      <b/>
      <sz val="10.5"/>
      <name val="Arial"/>
      <family val="2"/>
    </font>
    <font>
      <b/>
      <sz val="16"/>
      <color rgb="FF000000"/>
      <name val="Aptos"/>
      <family val="2"/>
    </font>
    <font>
      <sz val="11"/>
      <color theme="1"/>
      <name val="Calibri"/>
      <family val="2"/>
    </font>
    <font>
      <b/>
      <sz val="20"/>
      <color theme="1"/>
      <name val="Calibri"/>
      <family val="2"/>
      <scheme val="minor"/>
    </font>
    <font>
      <sz val="8"/>
      <color theme="1"/>
      <name val="Calibri"/>
      <family val="2"/>
    </font>
    <font>
      <b/>
      <sz val="13"/>
      <name val="Calibri"/>
      <family val="2"/>
      <scheme val="minor"/>
    </font>
    <font>
      <sz val="13"/>
      <color theme="1"/>
      <name val="Calibri"/>
      <family val="2"/>
      <scheme val="minor"/>
    </font>
    <font>
      <b/>
      <sz val="13"/>
      <color theme="1"/>
      <name val="Calibri"/>
      <family val="2"/>
      <scheme val="minor"/>
    </font>
    <font>
      <sz val="13"/>
      <color theme="1"/>
      <name val="Calibri"/>
      <family val="2"/>
    </font>
    <font>
      <b/>
      <sz val="11"/>
      <color theme="1"/>
      <name val="Calibri"/>
      <family val="2"/>
    </font>
    <font>
      <b/>
      <u/>
      <sz val="16"/>
      <name val="Arial Narrow"/>
      <family val="2"/>
    </font>
    <font>
      <b/>
      <u/>
      <sz val="16"/>
      <name val="Calibri"/>
      <family val="2"/>
    </font>
    <font>
      <b/>
      <sz val="16"/>
      <color theme="1"/>
      <name val="Calibri"/>
      <family val="2"/>
      <scheme val="minor"/>
    </font>
    <font>
      <b/>
      <sz val="13"/>
      <name val="Calibri"/>
      <family val="2"/>
    </font>
    <font>
      <b/>
      <sz val="14"/>
      <name val="Calibri"/>
      <family val="2"/>
    </font>
    <font>
      <sz val="13"/>
      <name val="Calibri"/>
      <family val="2"/>
    </font>
    <font>
      <b/>
      <sz val="8"/>
      <color theme="1"/>
      <name val="Calibri"/>
      <family val="2"/>
      <scheme val="minor"/>
    </font>
    <font>
      <sz val="11"/>
      <name val="Calibri"/>
      <family val="2"/>
    </font>
    <font>
      <b/>
      <sz val="12"/>
      <color rgb="FFFF0000"/>
      <name val="Calibri"/>
      <family val="2"/>
    </font>
    <font>
      <b/>
      <sz val="11"/>
      <name val="Calibri"/>
      <family val="2"/>
    </font>
    <font>
      <sz val="10"/>
      <color theme="1"/>
      <name val="Calibri"/>
      <family val="2"/>
      <scheme val="minor"/>
    </font>
    <font>
      <b/>
      <sz val="10"/>
      <color theme="0"/>
      <name val="Calibri"/>
      <family val="2"/>
      <scheme val="minor"/>
    </font>
    <font>
      <b/>
      <sz val="11"/>
      <color theme="1"/>
      <name val="Calibri Light"/>
      <family val="1"/>
      <scheme val="major"/>
    </font>
    <font>
      <sz val="8"/>
      <name val="Calibri"/>
      <family val="2"/>
      <scheme val="minor"/>
    </font>
    <font>
      <b/>
      <sz val="9"/>
      <color theme="1"/>
      <name val="Arial"/>
      <family val="2"/>
    </font>
    <font>
      <sz val="11"/>
      <name val="Calibri"/>
      <family val="2"/>
    </font>
    <font>
      <b/>
      <sz val="11"/>
      <color rgb="FF000000"/>
      <name val="Calibri"/>
      <family val="2"/>
      <scheme val="minor"/>
    </font>
    <font>
      <b/>
      <sz val="16"/>
      <color rgb="FF4E515E"/>
      <name val="Calibri"/>
      <family val="2"/>
      <scheme val="minor"/>
    </font>
    <font>
      <b/>
      <sz val="16"/>
      <color rgb="FFFF0000"/>
      <name val="Calibri"/>
      <family val="2"/>
      <scheme val="minor"/>
    </font>
    <font>
      <b/>
      <sz val="16"/>
      <name val="Calibri"/>
      <family val="2"/>
      <scheme val="minor"/>
    </font>
    <font>
      <b/>
      <sz val="11"/>
      <color rgb="FFFF0000"/>
      <name val="Calibri"/>
      <family val="2"/>
      <scheme val="minor"/>
    </font>
    <font>
      <b/>
      <sz val="22"/>
      <color rgb="FF4E515E"/>
      <name val="Calibri"/>
      <family val="2"/>
      <scheme val="minor"/>
    </font>
    <font>
      <b/>
      <sz val="14"/>
      <color rgb="FF000000"/>
      <name val="Calibri"/>
      <family val="2"/>
      <scheme val="minor"/>
    </font>
    <font>
      <b/>
      <sz val="16"/>
      <color theme="0"/>
      <name val="Calibri"/>
      <family val="2"/>
      <scheme val="minor"/>
    </font>
    <font>
      <b/>
      <sz val="24"/>
      <color rgb="FF4E515E"/>
      <name val="Calibri"/>
      <family val="2"/>
      <scheme val="minor"/>
    </font>
    <font>
      <b/>
      <sz val="18"/>
      <color rgb="FF4E515E"/>
      <name val="Calibri"/>
      <family val="2"/>
      <scheme val="minor"/>
    </font>
    <font>
      <b/>
      <sz val="18"/>
      <color rgb="FF000000"/>
      <name val="Calibri"/>
      <family val="2"/>
      <scheme val="minor"/>
    </font>
    <font>
      <b/>
      <sz val="18"/>
      <color theme="0"/>
      <name val="Calibri"/>
      <family val="2"/>
      <scheme val="minor"/>
    </font>
    <font>
      <b/>
      <sz val="18"/>
      <color rgb="FFFF0000"/>
      <name val="Calibri"/>
      <family val="2"/>
      <scheme val="minor"/>
    </font>
    <font>
      <b/>
      <sz val="18"/>
      <name val="Calibri"/>
      <family val="2"/>
      <scheme val="minor"/>
    </font>
  </fonts>
  <fills count="63">
    <fill>
      <patternFill patternType="none"/>
    </fill>
    <fill>
      <patternFill patternType="gray125"/>
    </fill>
    <fill>
      <patternFill patternType="solid">
        <fgColor theme="5" tint="0.79998168889431442"/>
        <bgColor indexed="64"/>
      </patternFill>
    </fill>
    <fill>
      <patternFill patternType="solid">
        <fgColor rgb="FF66FFFF"/>
        <bgColor indexed="64"/>
      </patternFill>
    </fill>
    <fill>
      <patternFill patternType="solid">
        <fgColor indexed="9"/>
        <bgColor indexed="64"/>
      </patternFill>
    </fill>
    <fill>
      <patternFill patternType="solid">
        <fgColor theme="0"/>
        <bgColor indexed="64"/>
      </patternFill>
    </fill>
    <fill>
      <patternFill patternType="solid">
        <fgColor theme="5" tint="0.59999389629810485"/>
        <bgColor indexed="64"/>
      </patternFill>
    </fill>
    <fill>
      <patternFill patternType="solid">
        <fgColor rgb="FF66FF99"/>
        <bgColor indexed="64"/>
      </patternFill>
    </fill>
    <fill>
      <patternFill patternType="solid">
        <fgColor rgb="FFFFFF66"/>
        <bgColor indexed="64"/>
      </patternFill>
    </fill>
    <fill>
      <patternFill patternType="solid">
        <fgColor theme="0" tint="-0.1499984740745262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52"/>
        <bgColor indexed="64"/>
      </patternFill>
    </fill>
    <fill>
      <patternFill patternType="solid">
        <fgColor theme="5" tint="-0.249977111117893"/>
        <bgColor indexed="64"/>
      </patternFill>
    </fill>
    <fill>
      <patternFill patternType="solid">
        <fgColor rgb="FF91B0FF"/>
        <bgColor indexed="64"/>
      </patternFill>
    </fill>
    <fill>
      <patternFill patternType="solid">
        <fgColor rgb="FFFFFFCC"/>
        <bgColor indexed="64"/>
      </patternFill>
    </fill>
    <fill>
      <patternFill patternType="solid">
        <fgColor theme="3" tint="0.499984740745262"/>
        <bgColor indexed="64"/>
      </patternFill>
    </fill>
    <fill>
      <patternFill patternType="solid">
        <fgColor rgb="FFFFFF00"/>
        <bgColor indexed="64"/>
      </patternFill>
    </fill>
    <fill>
      <patternFill patternType="solid">
        <fgColor rgb="FF00B050"/>
        <bgColor indexed="64"/>
      </patternFill>
    </fill>
    <fill>
      <patternFill patternType="solid">
        <fgColor rgb="FF00206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00B0F0"/>
        <bgColor indexed="64"/>
      </patternFill>
    </fill>
    <fill>
      <patternFill patternType="solid">
        <fgColor rgb="FFF9F439"/>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FFCCFF"/>
        <bgColor indexed="64"/>
      </patternFill>
    </fill>
  </fills>
  <borders count="105">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rgb="FF000099"/>
      </bottom>
      <diagonal/>
    </border>
    <border>
      <left/>
      <right/>
      <top/>
      <bottom style="medium">
        <color rgb="FF000099"/>
      </bottom>
      <diagonal/>
    </border>
    <border>
      <left style="medium">
        <color indexed="64"/>
      </left>
      <right style="thin">
        <color rgb="FF000099"/>
      </right>
      <top style="medium">
        <color rgb="FF000099"/>
      </top>
      <bottom style="thin">
        <color rgb="FF000099"/>
      </bottom>
      <diagonal/>
    </border>
    <border>
      <left style="thin">
        <color rgb="FF000099"/>
      </left>
      <right/>
      <top style="medium">
        <color rgb="FF000099"/>
      </top>
      <bottom/>
      <diagonal/>
    </border>
    <border>
      <left/>
      <right/>
      <top style="medium">
        <color rgb="FF000099"/>
      </top>
      <bottom/>
      <diagonal/>
    </border>
    <border>
      <left/>
      <right style="thin">
        <color rgb="FF000099"/>
      </right>
      <top style="medium">
        <color rgb="FF000099"/>
      </top>
      <bottom/>
      <diagonal/>
    </border>
    <border>
      <left style="thin">
        <color rgb="FF000099"/>
      </left>
      <right style="thin">
        <color rgb="FF000099"/>
      </right>
      <top style="medium">
        <color rgb="FF000099"/>
      </top>
      <bottom/>
      <diagonal/>
    </border>
    <border>
      <left style="thin">
        <color rgb="FF000099"/>
      </left>
      <right style="thin">
        <color rgb="FF000099"/>
      </right>
      <top style="medium">
        <color rgb="FF000099"/>
      </top>
      <bottom style="thin">
        <color rgb="FF000099"/>
      </bottom>
      <diagonal/>
    </border>
    <border>
      <left style="thin">
        <color rgb="FF000099"/>
      </left>
      <right style="medium">
        <color indexed="64"/>
      </right>
      <top style="medium">
        <color rgb="FF000099"/>
      </top>
      <bottom style="thin">
        <color rgb="FF000099"/>
      </bottom>
      <diagonal/>
    </border>
    <border>
      <left style="medium">
        <color indexed="64"/>
      </left>
      <right style="thin">
        <color rgb="FF000099"/>
      </right>
      <top style="thin">
        <color rgb="FF000099"/>
      </top>
      <bottom style="thin">
        <color rgb="FF000099"/>
      </bottom>
      <diagonal/>
    </border>
    <border>
      <left style="thin">
        <color rgb="FF000099"/>
      </left>
      <right/>
      <top/>
      <bottom style="thin">
        <color rgb="FF000099"/>
      </bottom>
      <diagonal/>
    </border>
    <border>
      <left/>
      <right/>
      <top/>
      <bottom style="thin">
        <color rgb="FF000099"/>
      </bottom>
      <diagonal/>
    </border>
    <border>
      <left/>
      <right style="thin">
        <color rgb="FF000099"/>
      </right>
      <top/>
      <bottom style="thin">
        <color rgb="FF000099"/>
      </bottom>
      <diagonal/>
    </border>
    <border>
      <left style="thin">
        <color rgb="FF000099"/>
      </left>
      <right style="thin">
        <color rgb="FF000099"/>
      </right>
      <top/>
      <bottom style="thin">
        <color rgb="FF000099"/>
      </bottom>
      <diagonal/>
    </border>
    <border>
      <left style="thin">
        <color rgb="FF000099"/>
      </left>
      <right style="thin">
        <color rgb="FF000099"/>
      </right>
      <top style="thin">
        <color rgb="FF000099"/>
      </top>
      <bottom style="thin">
        <color rgb="FF000099"/>
      </bottom>
      <diagonal/>
    </border>
    <border>
      <left style="thin">
        <color rgb="FF000099"/>
      </left>
      <right style="medium">
        <color indexed="64"/>
      </right>
      <top style="thin">
        <color rgb="FF000099"/>
      </top>
      <bottom style="thin">
        <color rgb="FF000099"/>
      </bottom>
      <diagonal/>
    </border>
    <border>
      <left style="medium">
        <color indexed="64"/>
      </left>
      <right style="thin">
        <color indexed="64"/>
      </right>
      <top/>
      <bottom style="medium">
        <color indexed="64"/>
      </bottom>
      <diagonal/>
    </border>
    <border>
      <left style="thin">
        <color rgb="FF000099"/>
      </left>
      <right/>
      <top style="thin">
        <color rgb="FF000099"/>
      </top>
      <bottom style="thin">
        <color rgb="FF000099"/>
      </bottom>
      <diagonal/>
    </border>
    <border>
      <left/>
      <right/>
      <top style="thin">
        <color rgb="FF000099"/>
      </top>
      <bottom style="thin">
        <color rgb="FF000099"/>
      </bottom>
      <diagonal/>
    </border>
    <border>
      <left/>
      <right style="thin">
        <color rgb="FF000099"/>
      </right>
      <top style="thin">
        <color rgb="FF000099"/>
      </top>
      <bottom style="thin">
        <color rgb="FF000099"/>
      </bottom>
      <diagonal/>
    </border>
    <border>
      <left style="medium">
        <color indexed="64"/>
      </left>
      <right style="thin">
        <color rgb="FF000099"/>
      </right>
      <top style="thin">
        <color rgb="FF000099"/>
      </top>
      <bottom style="medium">
        <color indexed="64"/>
      </bottom>
      <diagonal/>
    </border>
    <border>
      <left style="thin">
        <color rgb="FF000099"/>
      </left>
      <right/>
      <top style="thin">
        <color rgb="FF000099"/>
      </top>
      <bottom style="medium">
        <color indexed="64"/>
      </bottom>
      <diagonal/>
    </border>
    <border>
      <left/>
      <right/>
      <top style="thin">
        <color rgb="FF000099"/>
      </top>
      <bottom style="medium">
        <color indexed="64"/>
      </bottom>
      <diagonal/>
    </border>
    <border>
      <left/>
      <right style="thin">
        <color rgb="FF000099"/>
      </right>
      <top style="thin">
        <color rgb="FF000099"/>
      </top>
      <bottom style="medium">
        <color indexed="64"/>
      </bottom>
      <diagonal/>
    </border>
    <border>
      <left style="thin">
        <color rgb="FF000099"/>
      </left>
      <right style="thin">
        <color rgb="FF000099"/>
      </right>
      <top style="thin">
        <color rgb="FF000099"/>
      </top>
      <bottom style="medium">
        <color indexed="64"/>
      </bottom>
      <diagonal/>
    </border>
    <border>
      <left style="thin">
        <color rgb="FF000099"/>
      </left>
      <right style="medium">
        <color indexed="64"/>
      </right>
      <top style="thin">
        <color rgb="FF000099"/>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bottom/>
      <diagonal/>
    </border>
    <border>
      <left style="medium">
        <color auto="1"/>
      </left>
      <right style="medium">
        <color auto="1"/>
      </right>
      <top/>
      <bottom style="medium">
        <color auto="1"/>
      </bottom>
      <diagonal/>
    </border>
    <border>
      <left/>
      <right style="medium">
        <color indexed="64"/>
      </right>
      <top style="thin">
        <color rgb="FF000099"/>
      </top>
      <bottom style="thin">
        <color rgb="FF000099"/>
      </bottom>
      <diagonal/>
    </border>
    <border>
      <left style="thin">
        <color indexed="64"/>
      </left>
      <right style="thin">
        <color indexed="64"/>
      </right>
      <top/>
      <bottom style="medium">
        <color indexed="64"/>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medium">
        <color rgb="FF96ABFC"/>
      </left>
      <right style="medium">
        <color rgb="FF96ABFC"/>
      </right>
      <top style="medium">
        <color rgb="FF96ABFC"/>
      </top>
      <bottom/>
      <diagonal/>
    </border>
    <border>
      <left/>
      <right style="medium">
        <color rgb="FF96ABFC"/>
      </right>
      <top style="medium">
        <color rgb="FF96ABFC"/>
      </top>
      <bottom style="medium">
        <color rgb="FF96ABFC"/>
      </bottom>
      <diagonal/>
    </border>
    <border>
      <left/>
      <right style="medium">
        <color rgb="FFBEC3D7"/>
      </right>
      <top style="medium">
        <color rgb="FF96ABFC"/>
      </top>
      <bottom/>
      <diagonal/>
    </border>
    <border>
      <left/>
      <right style="medium">
        <color rgb="FF96ABFC"/>
      </right>
      <top style="medium">
        <color rgb="FF96ABFC"/>
      </top>
      <bottom/>
      <diagonal/>
    </border>
    <border>
      <left/>
      <right style="medium">
        <color rgb="FFBEC3D7"/>
      </right>
      <top style="medium">
        <color rgb="FF96ABFC"/>
      </top>
      <bottom style="medium">
        <color rgb="FFBEC3D7"/>
      </bottom>
      <diagonal/>
    </border>
    <border>
      <left/>
      <right style="medium">
        <color rgb="FFBEC3D7"/>
      </right>
      <top/>
      <bottom style="medium">
        <color rgb="FFBEC3D7"/>
      </bottom>
      <diagonal/>
    </border>
    <border>
      <left style="medium">
        <color rgb="FF96ABFC"/>
      </left>
      <right style="medium">
        <color rgb="FF96ABFC"/>
      </right>
      <top/>
      <bottom/>
      <diagonal/>
    </border>
    <border>
      <left/>
      <right/>
      <top/>
      <bottom style="medium">
        <color rgb="FF96ABFC"/>
      </bottom>
      <diagonal/>
    </border>
    <border>
      <left style="medium">
        <color theme="3" tint="0.59999389629810485"/>
      </left>
      <right/>
      <top style="medium">
        <color theme="3" tint="0.59999389629810485"/>
      </top>
      <bottom style="medium">
        <color theme="3" tint="0.59999389629810485"/>
      </bottom>
      <diagonal/>
    </border>
    <border>
      <left/>
      <right/>
      <top style="medium">
        <color theme="3" tint="0.59999389629810485"/>
      </top>
      <bottom style="medium">
        <color theme="3" tint="0.59999389629810485"/>
      </bottom>
      <diagonal/>
    </border>
    <border>
      <left/>
      <right style="medium">
        <color theme="3" tint="0.59999389629810485"/>
      </right>
      <top style="medium">
        <color theme="3" tint="0.59999389629810485"/>
      </top>
      <bottom style="medium">
        <color theme="3" tint="0.59999389629810485"/>
      </bottom>
      <diagonal/>
    </border>
    <border>
      <left/>
      <right style="medium">
        <color rgb="FF96ABFC"/>
      </right>
      <top/>
      <bottom style="medium">
        <color rgb="FF96ABFC"/>
      </bottom>
      <diagonal/>
    </border>
    <border>
      <left style="medium">
        <color rgb="FF96ABFC"/>
      </left>
      <right style="medium">
        <color rgb="FF96ABFC"/>
      </right>
      <top/>
      <bottom style="medium">
        <color rgb="FF96ABFC"/>
      </bottom>
      <diagonal/>
    </border>
    <border>
      <left/>
      <right/>
      <top style="medium">
        <color theme="3" tint="0.59999389629810485"/>
      </top>
      <bottom style="medium">
        <color rgb="FFBEC3D7"/>
      </bottom>
      <diagonal/>
    </border>
    <border>
      <left/>
      <right style="medium">
        <color rgb="FFBEC3D7"/>
      </right>
      <top style="medium">
        <color theme="3" tint="0.59999389629810485"/>
      </top>
      <bottom style="medium">
        <color rgb="FFBEC3D7"/>
      </bottom>
      <diagonal/>
    </border>
  </borders>
  <cellStyleXfs count="230">
    <xf numFmtId="0" fontId="0" fillId="0" borderId="0"/>
    <xf numFmtId="0" fontId="3" fillId="0" borderId="0"/>
    <xf numFmtId="0" fontId="3" fillId="0" borderId="0"/>
    <xf numFmtId="0" fontId="3" fillId="0" borderId="0"/>
    <xf numFmtId="0" fontId="3" fillId="0" borderId="0"/>
    <xf numFmtId="44" fontId="1" fillId="0" borderId="0" applyFont="0" applyFill="0" applyBorder="0" applyAlignment="0" applyProtection="0"/>
    <xf numFmtId="0" fontId="8" fillId="0" borderId="0"/>
    <xf numFmtId="0" fontId="3" fillId="0" borderId="0"/>
    <xf numFmtId="0" fontId="17" fillId="0" borderId="0"/>
    <xf numFmtId="0" fontId="3" fillId="0" borderId="0"/>
    <xf numFmtId="0" fontId="3" fillId="0" borderId="0"/>
    <xf numFmtId="0" fontId="11" fillId="0" borderId="0">
      <alignment vertical="top"/>
    </xf>
    <xf numFmtId="0" fontId="3" fillId="0" borderId="0"/>
    <xf numFmtId="0" fontId="11" fillId="0" borderId="0">
      <alignment vertical="top"/>
    </xf>
    <xf numFmtId="0" fontId="11" fillId="0" borderId="0">
      <alignment vertical="top"/>
    </xf>
    <xf numFmtId="0" fontId="3" fillId="0" borderId="0"/>
    <xf numFmtId="0" fontId="11" fillId="0" borderId="0">
      <alignment vertical="top"/>
    </xf>
    <xf numFmtId="0" fontId="36" fillId="0" borderId="0"/>
    <xf numFmtId="0" fontId="11" fillId="0" borderId="0">
      <alignment vertical="top"/>
    </xf>
    <xf numFmtId="0" fontId="36" fillId="0" borderId="0"/>
    <xf numFmtId="0" fontId="36" fillId="0" borderId="0"/>
    <xf numFmtId="0" fontId="3" fillId="0" borderId="0"/>
    <xf numFmtId="0" fontId="36" fillId="0" borderId="0"/>
    <xf numFmtId="0" fontId="36" fillId="0" borderId="0"/>
    <xf numFmtId="0" fontId="37" fillId="0" borderId="0" applyNumberFormat="0" applyFill="0" applyBorder="0" applyAlignment="0" applyProtection="0"/>
    <xf numFmtId="0" fontId="48" fillId="20"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48" fillId="23" borderId="0" applyNumberFormat="0" applyBorder="0" applyAlignment="0" applyProtection="0"/>
    <xf numFmtId="0" fontId="48" fillId="24" borderId="0" applyNumberFormat="0" applyBorder="0" applyAlignment="0" applyProtection="0"/>
    <xf numFmtId="0" fontId="48" fillId="25" borderId="0" applyNumberFormat="0" applyBorder="0" applyAlignment="0" applyProtection="0"/>
    <xf numFmtId="0" fontId="48" fillId="26" borderId="0" applyNumberFormat="0" applyBorder="0" applyAlignment="0" applyProtection="0"/>
    <xf numFmtId="0" fontId="48" fillId="27" borderId="0" applyNumberFormat="0" applyBorder="0" applyAlignment="0" applyProtection="0"/>
    <xf numFmtId="0" fontId="48" fillId="28" borderId="0" applyNumberFormat="0" applyBorder="0" applyAlignment="0" applyProtection="0"/>
    <xf numFmtId="0" fontId="48" fillId="23" borderId="0" applyNumberFormat="0" applyBorder="0" applyAlignment="0" applyProtection="0"/>
    <xf numFmtId="0" fontId="48" fillId="26" borderId="0" applyNumberFormat="0" applyBorder="0" applyAlignment="0" applyProtection="0"/>
    <xf numFmtId="0" fontId="48" fillId="29" borderId="0" applyNumberFormat="0" applyBorder="0" applyAlignment="0" applyProtection="0"/>
    <xf numFmtId="0" fontId="49" fillId="30" borderId="0" applyNumberFormat="0" applyBorder="0" applyAlignment="0" applyProtection="0"/>
    <xf numFmtId="0" fontId="49" fillId="27" borderId="0" applyNumberFormat="0" applyBorder="0" applyAlignment="0" applyProtection="0"/>
    <xf numFmtId="0" fontId="49" fillId="28" borderId="0" applyNumberFormat="0" applyBorder="0" applyAlignment="0" applyProtection="0"/>
    <xf numFmtId="0" fontId="49" fillId="31" borderId="0" applyNumberFormat="0" applyBorder="0" applyAlignment="0" applyProtection="0"/>
    <xf numFmtId="0" fontId="49" fillId="32" borderId="0" applyNumberFormat="0" applyBorder="0" applyAlignment="0" applyProtection="0"/>
    <xf numFmtId="0" fontId="49" fillId="33" borderId="0" applyNumberFormat="0" applyBorder="0" applyAlignment="0" applyProtection="0"/>
    <xf numFmtId="9" fontId="21" fillId="0" borderId="0"/>
    <xf numFmtId="0" fontId="49" fillId="34" borderId="0" applyNumberFormat="0" applyBorder="0" applyAlignment="0" applyProtection="0"/>
    <xf numFmtId="0" fontId="49" fillId="35" borderId="0" applyNumberFormat="0" applyBorder="0" applyAlignment="0" applyProtection="0"/>
    <xf numFmtId="0" fontId="49" fillId="36" borderId="0" applyNumberFormat="0" applyBorder="0" applyAlignment="0" applyProtection="0"/>
    <xf numFmtId="0" fontId="49" fillId="31" borderId="0" applyNumberFormat="0" applyBorder="0" applyAlignment="0" applyProtection="0"/>
    <xf numFmtId="0" fontId="49" fillId="32" borderId="0" applyNumberFormat="0" applyBorder="0" applyAlignment="0" applyProtection="0"/>
    <xf numFmtId="0" fontId="49" fillId="37" borderId="0" applyNumberFormat="0" applyBorder="0" applyAlignment="0" applyProtection="0"/>
    <xf numFmtId="175" fontId="3" fillId="0" borderId="0" applyFont="0" applyFill="0" applyBorder="0" applyAlignment="0" applyProtection="0"/>
    <xf numFmtId="179" fontId="3" fillId="0" borderId="0" applyFont="0" applyFill="0" applyBorder="0" applyAlignment="0" applyProtection="0"/>
    <xf numFmtId="0" fontId="38" fillId="0" borderId="0"/>
    <xf numFmtId="0" fontId="38" fillId="0" borderId="0"/>
    <xf numFmtId="0" fontId="3" fillId="0" borderId="0" applyFill="0" applyBorder="0">
      <alignment vertical="center"/>
    </xf>
    <xf numFmtId="178" fontId="3" fillId="0" borderId="0" applyFont="0" applyFill="0" applyBorder="0" applyAlignment="0" applyProtection="0"/>
    <xf numFmtId="180" fontId="3" fillId="0" borderId="0" applyFont="0" applyFill="0" applyBorder="0" applyAlignment="0" applyProtection="0"/>
    <xf numFmtId="187" fontId="31" fillId="0" borderId="32">
      <protection locked="0"/>
    </xf>
    <xf numFmtId="0" fontId="50" fillId="21" borderId="0" applyNumberFormat="0" applyBorder="0" applyAlignment="0" applyProtection="0"/>
    <xf numFmtId="0" fontId="22" fillId="0" borderId="0"/>
    <xf numFmtId="190" fontId="3" fillId="0" borderId="0" applyFill="0" applyBorder="0" applyAlignment="0"/>
    <xf numFmtId="187" fontId="39" fillId="0" borderId="0" applyFill="0" applyBorder="0" applyAlignment="0"/>
    <xf numFmtId="168" fontId="39" fillId="0" borderId="0" applyFill="0" applyBorder="0" applyAlignment="0"/>
    <xf numFmtId="189" fontId="40" fillId="0" borderId="0" applyFill="0" applyBorder="0" applyAlignment="0"/>
    <xf numFmtId="178" fontId="40" fillId="0" borderId="0" applyFill="0" applyBorder="0" applyAlignment="0"/>
    <xf numFmtId="190" fontId="3" fillId="0" borderId="0" applyFill="0" applyBorder="0" applyAlignment="0"/>
    <xf numFmtId="191" fontId="3" fillId="0" borderId="0" applyFill="0" applyBorder="0" applyAlignment="0"/>
    <xf numFmtId="187" fontId="39" fillId="0" borderId="0" applyFill="0" applyBorder="0" applyAlignment="0"/>
    <xf numFmtId="0" fontId="51" fillId="38" borderId="33" applyNumberFormat="0" applyAlignment="0" applyProtection="0"/>
    <xf numFmtId="0" fontId="52" fillId="39" borderId="34" applyNumberFormat="0" applyAlignment="0" applyProtection="0"/>
    <xf numFmtId="174" fontId="3" fillId="0" borderId="0" applyFont="0" applyFill="0" applyBorder="0" applyAlignment="0" applyProtection="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90" fontId="3" fillId="0" borderId="0" applyFont="0" applyFill="0" applyBorder="0" applyAlignment="0" applyProtection="0"/>
    <xf numFmtId="43"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1" fontId="3" fillId="0" borderId="0">
      <protection locked="0"/>
    </xf>
    <xf numFmtId="0" fontId="29" fillId="0" borderId="0"/>
    <xf numFmtId="187" fontId="41" fillId="0" borderId="7" applyNumberFormat="0" applyBorder="0" applyAlignment="0" applyProtection="0">
      <protection locked="0"/>
    </xf>
    <xf numFmtId="187" fontId="39" fillId="0" borderId="0" applyFont="0" applyFill="0" applyBorder="0" applyAlignment="0" applyProtection="0"/>
    <xf numFmtId="172" fontId="3" fillId="0" borderId="0">
      <protection locked="0"/>
    </xf>
    <xf numFmtId="0" fontId="30" fillId="0" borderId="0">
      <protection locked="0"/>
    </xf>
    <xf numFmtId="14" fontId="11" fillId="0" borderId="0" applyFill="0" applyBorder="0" applyAlignment="0"/>
    <xf numFmtId="192" fontId="3" fillId="0" borderId="35">
      <alignment vertical="center"/>
    </xf>
    <xf numFmtId="182" fontId="3" fillId="0" borderId="0" applyFont="0" applyFill="0" applyBorder="0" applyAlignment="0" applyProtection="0"/>
    <xf numFmtId="183" fontId="3" fillId="0" borderId="0" applyFont="0" applyFill="0" applyBorder="0" applyAlignment="0" applyProtection="0"/>
    <xf numFmtId="0" fontId="42" fillId="0" borderId="0" applyNumberFormat="0" applyFill="0" applyBorder="0" applyAlignment="0" applyProtection="0"/>
    <xf numFmtId="190" fontId="3" fillId="0" borderId="0" applyFill="0" applyBorder="0" applyAlignment="0"/>
    <xf numFmtId="187" fontId="39" fillId="0" borderId="0" applyFill="0" applyBorder="0" applyAlignment="0"/>
    <xf numFmtId="190" fontId="3" fillId="0" borderId="0" applyFill="0" applyBorder="0" applyAlignment="0"/>
    <xf numFmtId="191" fontId="3" fillId="0" borderId="0" applyFill="0" applyBorder="0" applyAlignment="0"/>
    <xf numFmtId="187" fontId="39" fillId="0" borderId="0" applyFill="0" applyBorder="0" applyAlignment="0"/>
    <xf numFmtId="0" fontId="53" fillId="0" borderId="0" applyNumberFormat="0" applyFill="0" applyBorder="0" applyAlignment="0" applyProtection="0"/>
    <xf numFmtId="170" fontId="3" fillId="0" borderId="0">
      <protection locked="0"/>
    </xf>
    <xf numFmtId="0" fontId="35" fillId="40" borderId="0"/>
    <xf numFmtId="0" fontId="31" fillId="0" borderId="8" applyNumberFormat="0" applyFill="0" applyBorder="0" applyAlignment="0" applyProtection="0">
      <protection locked="0"/>
    </xf>
    <xf numFmtId="176" fontId="23" fillId="0" borderId="36">
      <alignment horizontal="right"/>
    </xf>
    <xf numFmtId="0" fontId="54" fillId="22" borderId="0" applyNumberFormat="0" applyBorder="0" applyAlignment="0" applyProtection="0"/>
    <xf numFmtId="38" fontId="20" fillId="41" borderId="0" applyNumberFormat="0" applyBorder="0" applyAlignment="0" applyProtection="0"/>
    <xf numFmtId="0" fontId="18" fillId="0" borderId="4" applyNumberFormat="0" applyAlignment="0" applyProtection="0">
      <alignment horizontal="left" vertical="center"/>
    </xf>
    <xf numFmtId="0" fontId="18" fillId="0" borderId="29">
      <alignment horizontal="left" vertical="center"/>
    </xf>
    <xf numFmtId="168" fontId="43" fillId="0" borderId="0" applyNumberFormat="0" applyFill="0" applyBorder="0" applyAlignment="0" applyProtection="0"/>
    <xf numFmtId="0" fontId="30" fillId="0" borderId="0">
      <protection locked="0"/>
    </xf>
    <xf numFmtId="0" fontId="30" fillId="0" borderId="0">
      <protection locked="0"/>
    </xf>
    <xf numFmtId="0" fontId="55" fillId="0" borderId="37" applyNumberFormat="0" applyFill="0" applyAlignment="0" applyProtection="0"/>
    <xf numFmtId="0" fontId="55" fillId="0" borderId="0" applyNumberFormat="0" applyFill="0" applyBorder="0" applyAlignment="0" applyProtection="0"/>
    <xf numFmtId="0" fontId="24" fillId="0" borderId="0" applyNumberFormat="0" applyFill="0" applyBorder="0" applyAlignment="0" applyProtection="0">
      <alignment vertical="top"/>
      <protection locked="0"/>
    </xf>
    <xf numFmtId="186" fontId="3" fillId="0" borderId="0" applyProtection="0">
      <alignment horizontal="center"/>
    </xf>
    <xf numFmtId="0" fontId="56" fillId="25" borderId="33" applyNumberFormat="0" applyAlignment="0" applyProtection="0"/>
    <xf numFmtId="10" fontId="20" fillId="42" borderId="9" applyNumberFormat="0" applyBorder="0" applyAlignment="0" applyProtection="0"/>
    <xf numFmtId="190" fontId="3" fillId="0" borderId="0" applyFill="0" applyBorder="0" applyAlignment="0"/>
    <xf numFmtId="187" fontId="39" fillId="0" borderId="0" applyFill="0" applyBorder="0" applyAlignment="0"/>
    <xf numFmtId="190" fontId="3" fillId="0" borderId="0" applyFill="0" applyBorder="0" applyAlignment="0"/>
    <xf numFmtId="191" fontId="3" fillId="0" borderId="0" applyFill="0" applyBorder="0" applyAlignment="0"/>
    <xf numFmtId="187" fontId="39" fillId="0" borderId="0" applyFill="0" applyBorder="0" applyAlignment="0"/>
    <xf numFmtId="0" fontId="57" fillId="0" borderId="38" applyNumberFormat="0" applyFill="0" applyAlignment="0" applyProtection="0"/>
    <xf numFmtId="0" fontId="58" fillId="43" borderId="0" applyNumberFormat="0" applyBorder="0" applyAlignment="0" applyProtection="0"/>
    <xf numFmtId="37" fontId="25" fillId="0" borderId="0"/>
    <xf numFmtId="0" fontId="3" fillId="0" borderId="0"/>
    <xf numFmtId="168" fontId="3" fillId="0" borderId="0"/>
    <xf numFmtId="0" fontId="1" fillId="0" borderId="0"/>
    <xf numFmtId="0" fontId="1" fillId="0" borderId="0"/>
    <xf numFmtId="0" fontId="1" fillId="0" borderId="0"/>
    <xf numFmtId="0" fontId="3" fillId="44" borderId="39" applyNumberFormat="0" applyFont="0" applyAlignment="0" applyProtection="0"/>
    <xf numFmtId="0" fontId="59" fillId="38" borderId="40" applyNumberFormat="0" applyAlignment="0" applyProtection="0"/>
    <xf numFmtId="0" fontId="44" fillId="4" borderId="0"/>
    <xf numFmtId="9" fontId="3" fillId="0" borderId="0" applyFont="0" applyFill="0" applyBorder="0" applyAlignment="0" applyProtection="0"/>
    <xf numFmtId="178" fontId="40" fillId="0" borderId="0" applyFont="0" applyFill="0" applyBorder="0" applyAlignment="0" applyProtection="0"/>
    <xf numFmtId="188" fontId="3" fillId="0" borderId="0" applyFont="0" applyFill="0" applyBorder="0" applyAlignment="0" applyProtection="0"/>
    <xf numFmtId="10" fontId="3" fillId="0" borderId="0" applyFont="0" applyFill="0" applyBorder="0" applyAlignment="0" applyProtection="0"/>
    <xf numFmtId="9" fontId="3" fillId="0" borderId="0" applyFont="0" applyFill="0" applyBorder="0" applyAlignment="0" applyProtection="0"/>
    <xf numFmtId="0" fontId="26" fillId="0" borderId="0" applyFont="0"/>
    <xf numFmtId="190" fontId="3" fillId="0" borderId="0" applyFill="0" applyBorder="0" applyAlignment="0"/>
    <xf numFmtId="187" fontId="39" fillId="0" borderId="0" applyFill="0" applyBorder="0" applyAlignment="0"/>
    <xf numFmtId="190" fontId="3" fillId="0" borderId="0" applyFill="0" applyBorder="0" applyAlignment="0"/>
    <xf numFmtId="191" fontId="3" fillId="0" borderId="0" applyFill="0" applyBorder="0" applyAlignment="0"/>
    <xf numFmtId="187" fontId="39" fillId="0" borderId="0" applyFill="0" applyBorder="0" applyAlignment="0"/>
    <xf numFmtId="9" fontId="3" fillId="0" borderId="0" applyFont="0" applyFill="0" applyBorder="0" applyAlignment="0" applyProtection="0"/>
    <xf numFmtId="0" fontId="27" fillId="0" borderId="0" applyNumberFormat="0" applyFill="0" applyBorder="0" applyAlignment="0" applyProtection="0">
      <alignment vertical="top"/>
      <protection locked="0"/>
    </xf>
    <xf numFmtId="0" fontId="28" fillId="0" borderId="0"/>
    <xf numFmtId="0" fontId="11" fillId="0" borderId="0">
      <alignment vertical="top"/>
    </xf>
    <xf numFmtId="0" fontId="31" fillId="0" borderId="0">
      <alignment horizontal="right"/>
    </xf>
    <xf numFmtId="0" fontId="32" fillId="0" borderId="31">
      <alignment horizontal="center" vertical="top"/>
    </xf>
    <xf numFmtId="0" fontId="19" fillId="45" borderId="14">
      <alignment horizontal="left" vertical="top" wrapText="1"/>
    </xf>
    <xf numFmtId="0" fontId="19" fillId="45" borderId="14">
      <alignment horizontal="left" vertical="top" wrapText="1"/>
    </xf>
    <xf numFmtId="49" fontId="11" fillId="0" borderId="0" applyFill="0" applyBorder="0" applyAlignment="0"/>
    <xf numFmtId="193" fontId="3" fillId="0" borderId="0" applyFill="0" applyBorder="0" applyAlignment="0"/>
    <xf numFmtId="194" fontId="3" fillId="0" borderId="0" applyFill="0" applyBorder="0" applyAlignment="0"/>
    <xf numFmtId="40" fontId="45" fillId="0" borderId="0"/>
    <xf numFmtId="0" fontId="60" fillId="0" borderId="0" applyNumberFormat="0" applyFill="0" applyBorder="0" applyAlignment="0" applyProtection="0"/>
    <xf numFmtId="3" fontId="33" fillId="0" borderId="26">
      <alignment horizontal="center"/>
    </xf>
    <xf numFmtId="41" fontId="3" fillId="0" borderId="0" applyFont="0" applyFill="0" applyBorder="0" applyAlignment="0" applyProtection="0"/>
    <xf numFmtId="43" fontId="3" fillId="0" borderId="0" applyFont="0" applyFill="0" applyBorder="0" applyAlignment="0" applyProtection="0"/>
    <xf numFmtId="41" fontId="34" fillId="0" borderId="0" applyFont="0" applyFill="0" applyBorder="0" applyAlignment="0" applyProtection="0"/>
    <xf numFmtId="43" fontId="34" fillId="0" borderId="0" applyFont="0" applyFill="0" applyBorder="0" applyAlignment="0" applyProtection="0"/>
    <xf numFmtId="184" fontId="34" fillId="0" borderId="0" applyFont="0" applyFill="0" applyBorder="0" applyAlignment="0" applyProtection="0"/>
    <xf numFmtId="181" fontId="3" fillId="0" borderId="0" applyFont="0" applyFill="0" applyBorder="0" applyAlignment="0" applyProtection="0"/>
    <xf numFmtId="185" fontId="34"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0" fontId="61" fillId="0" borderId="0" applyNumberFormat="0" applyFill="0" applyBorder="0" applyAlignment="0" applyProtection="0"/>
    <xf numFmtId="173" fontId="46" fillId="0" borderId="0" applyFont="0" applyFill="0" applyBorder="0" applyAlignment="0" applyProtection="0"/>
    <xf numFmtId="174" fontId="46"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0" fontId="47" fillId="0" borderId="0"/>
    <xf numFmtId="0" fontId="1" fillId="0" borderId="0"/>
    <xf numFmtId="0" fontId="1" fillId="17" borderId="0" applyNumberFormat="0" applyBorder="0" applyAlignment="0" applyProtection="0"/>
    <xf numFmtId="0" fontId="1" fillId="11" borderId="0" applyNumberFormat="0" applyBorder="0" applyAlignment="0" applyProtection="0"/>
    <xf numFmtId="0" fontId="1" fillId="19"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8" borderId="0" applyNumberFormat="0" applyBorder="0" applyAlignment="0" applyProtection="0"/>
    <xf numFmtId="0" fontId="1" fillId="13" borderId="0" applyNumberFormat="0" applyBorder="0" applyAlignment="0" applyProtection="0"/>
    <xf numFmtId="0" fontId="1" fillId="0" borderId="0"/>
    <xf numFmtId="0" fontId="16" fillId="15" borderId="0" applyNumberFormat="0" applyBorder="0" applyAlignment="0" applyProtection="0"/>
    <xf numFmtId="0" fontId="1" fillId="0" borderId="0"/>
    <xf numFmtId="0" fontId="1" fillId="0" borderId="0"/>
    <xf numFmtId="0" fontId="3" fillId="0" borderId="0"/>
    <xf numFmtId="0" fontId="3"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187" fontId="31" fillId="0" borderId="32">
      <protection locked="0"/>
    </xf>
    <xf numFmtId="43"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0" fontId="1" fillId="0" borderId="0"/>
    <xf numFmtId="0" fontId="1" fillId="0" borderId="0"/>
    <xf numFmtId="0" fontId="1" fillId="0" borderId="0"/>
    <xf numFmtId="0" fontId="3" fillId="0" borderId="0"/>
    <xf numFmtId="0" fontId="3" fillId="44" borderId="39" applyNumberFormat="0" applyFont="0" applyAlignment="0" applyProtection="0"/>
    <xf numFmtId="9" fontId="3" fillId="0" borderId="0" applyFont="0" applyFill="0" applyBorder="0" applyAlignment="0" applyProtection="0"/>
    <xf numFmtId="0" fontId="11" fillId="0" borderId="0">
      <alignment vertical="top"/>
    </xf>
    <xf numFmtId="0" fontId="1" fillId="0" borderId="0"/>
    <xf numFmtId="0" fontId="1" fillId="17" borderId="0" applyNumberFormat="0" applyBorder="0" applyAlignment="0" applyProtection="0"/>
    <xf numFmtId="0" fontId="1" fillId="11" borderId="0" applyNumberFormat="0" applyBorder="0" applyAlignment="0" applyProtection="0"/>
    <xf numFmtId="0" fontId="1" fillId="19"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8" borderId="0" applyNumberFormat="0" applyBorder="0" applyAlignment="0" applyProtection="0"/>
    <xf numFmtId="0" fontId="1" fillId="13" borderId="0" applyNumberFormat="0" applyBorder="0" applyAlignment="0" applyProtection="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166" fontId="1" fillId="0" borderId="0" applyFont="0" applyFill="0" applyBorder="0" applyAlignment="0" applyProtection="0"/>
  </cellStyleXfs>
  <cellXfs count="507">
    <xf numFmtId="0" fontId="0" fillId="0" borderId="0" xfId="0"/>
    <xf numFmtId="0" fontId="2" fillId="0" borderId="0" xfId="0" applyFont="1" applyAlignment="1">
      <alignment horizontal="center" vertical="center"/>
    </xf>
    <xf numFmtId="0" fontId="7" fillId="0" borderId="23" xfId="2" applyFont="1" applyBorder="1" applyAlignment="1">
      <alignment horizontal="center" vertical="center" wrapText="1"/>
    </xf>
    <xf numFmtId="0" fontId="7" fillId="0" borderId="24" xfId="2" applyFont="1" applyBorder="1" applyAlignment="1">
      <alignment horizontal="center" vertical="center" wrapText="1"/>
    </xf>
    <xf numFmtId="0" fontId="7" fillId="0" borderId="13" xfId="2" applyFont="1" applyBorder="1" applyAlignment="1">
      <alignment horizontal="center" vertical="center"/>
    </xf>
    <xf numFmtId="168" fontId="7" fillId="0" borderId="9" xfId="2" applyNumberFormat="1" applyFont="1" applyBorder="1" applyAlignment="1">
      <alignment horizontal="center" vertical="center"/>
    </xf>
    <xf numFmtId="168" fontId="7" fillId="0" borderId="13" xfId="2" applyNumberFormat="1" applyFont="1" applyBorder="1" applyAlignment="1">
      <alignment horizontal="center" vertical="center"/>
    </xf>
    <xf numFmtId="168" fontId="0" fillId="0" borderId="0" xfId="0" applyNumberFormat="1"/>
    <xf numFmtId="0" fontId="7" fillId="0" borderId="25" xfId="2" applyFont="1" applyBorder="1" applyAlignment="1">
      <alignment horizontal="center" vertical="center" wrapText="1"/>
    </xf>
    <xf numFmtId="0" fontId="7" fillId="0" borderId="14" xfId="2" applyFont="1" applyBorder="1" applyAlignment="1">
      <alignment horizontal="center" vertical="center" wrapText="1"/>
    </xf>
    <xf numFmtId="0" fontId="7" fillId="0" borderId="17" xfId="2" applyFont="1" applyBorder="1" applyAlignment="1">
      <alignment horizontal="center" vertical="center"/>
    </xf>
    <xf numFmtId="0" fontId="2" fillId="2" borderId="9" xfId="0" applyFont="1" applyFill="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0" fillId="0" borderId="0" xfId="0" applyAlignment="1">
      <alignment horizontal="center" vertical="center"/>
    </xf>
    <xf numFmtId="1" fontId="7" fillId="0" borderId="9" xfId="2" applyNumberFormat="1" applyFont="1" applyBorder="1" applyAlignment="1">
      <alignment horizontal="center" vertical="center" wrapText="1"/>
    </xf>
    <xf numFmtId="0" fontId="16" fillId="0" borderId="0" xfId="0" applyFont="1"/>
    <xf numFmtId="0" fontId="16" fillId="5" borderId="0" xfId="0" applyFont="1" applyFill="1"/>
    <xf numFmtId="0" fontId="14" fillId="0" borderId="9" xfId="0" applyFont="1" applyBorder="1" applyAlignment="1">
      <alignment horizontal="center" vertical="center"/>
    </xf>
    <xf numFmtId="15" fontId="6" fillId="5" borderId="9" xfId="0" applyNumberFormat="1" applyFont="1" applyFill="1" applyBorder="1" applyAlignment="1">
      <alignment horizontal="center" vertical="center" wrapText="1"/>
    </xf>
    <xf numFmtId="1" fontId="7" fillId="0" borderId="9" xfId="2" applyNumberFormat="1" applyFont="1" applyBorder="1" applyAlignment="1">
      <alignment horizontal="center" vertical="center"/>
    </xf>
    <xf numFmtId="0" fontId="12" fillId="0" borderId="0" xfId="0" applyFont="1" applyAlignment="1">
      <alignment horizontal="center" vertical="center"/>
    </xf>
    <xf numFmtId="168" fontId="12" fillId="0" borderId="0" xfId="0" applyNumberFormat="1" applyFont="1" applyAlignment="1">
      <alignment horizontal="center" vertical="center"/>
    </xf>
    <xf numFmtId="195" fontId="12" fillId="0" borderId="0" xfId="0" applyNumberFormat="1" applyFont="1" applyAlignment="1">
      <alignment horizontal="center" vertical="center"/>
    </xf>
    <xf numFmtId="0" fontId="63" fillId="0" borderId="9" xfId="0" applyFont="1" applyBorder="1" applyAlignment="1">
      <alignment horizontal="center" vertical="center"/>
    </xf>
    <xf numFmtId="0" fontId="0" fillId="5" borderId="0" xfId="0" applyFill="1"/>
    <xf numFmtId="0" fontId="0" fillId="0" borderId="0" xfId="0" applyAlignment="1">
      <alignment wrapText="1"/>
    </xf>
    <xf numFmtId="1" fontId="7" fillId="0" borderId="16" xfId="2" applyNumberFormat="1" applyFont="1" applyBorder="1" applyAlignment="1">
      <alignment horizontal="center" vertical="center" wrapText="1"/>
    </xf>
    <xf numFmtId="1" fontId="7" fillId="0" borderId="13" xfId="2" applyNumberFormat="1" applyFont="1" applyBorder="1" applyAlignment="1">
      <alignment horizontal="center" vertical="center"/>
    </xf>
    <xf numFmtId="0" fontId="62" fillId="7" borderId="9" xfId="0" applyFont="1" applyFill="1" applyBorder="1" applyAlignment="1">
      <alignment horizontal="center" vertical="center"/>
    </xf>
    <xf numFmtId="0" fontId="63" fillId="0" borderId="9" xfId="0" applyFont="1" applyBorder="1" applyAlignment="1">
      <alignment horizontal="left" vertical="center"/>
    </xf>
    <xf numFmtId="168" fontId="63" fillId="0" borderId="9" xfId="0" applyNumberFormat="1" applyFont="1" applyBorder="1" applyAlignment="1">
      <alignment horizontal="center" vertical="center"/>
    </xf>
    <xf numFmtId="0" fontId="62" fillId="0" borderId="9" xfId="0" applyFont="1" applyBorder="1" applyAlignment="1">
      <alignment horizontal="left" vertical="center"/>
    </xf>
    <xf numFmtId="0" fontId="62" fillId="0" borderId="0" xfId="0" applyFont="1" applyAlignment="1">
      <alignment horizontal="center"/>
    </xf>
    <xf numFmtId="14" fontId="62" fillId="0" borderId="0" xfId="0" applyNumberFormat="1" applyFont="1" applyAlignment="1">
      <alignment horizontal="center"/>
    </xf>
    <xf numFmtId="197" fontId="10" fillId="9" borderId="5" xfId="2" applyNumberFormat="1" applyFont="1" applyFill="1" applyBorder="1" applyAlignment="1">
      <alignment horizontal="center" vertical="center"/>
    </xf>
    <xf numFmtId="168" fontId="7" fillId="0" borderId="9" xfId="2" applyNumberFormat="1" applyFont="1" applyBorder="1" applyAlignment="1">
      <alignment horizontal="center" vertical="center" wrapText="1"/>
    </xf>
    <xf numFmtId="168" fontId="7" fillId="0" borderId="16" xfId="2" applyNumberFormat="1" applyFont="1" applyBorder="1" applyAlignment="1">
      <alignment horizontal="center" vertical="center" wrapText="1"/>
    </xf>
    <xf numFmtId="14" fontId="66" fillId="5" borderId="12" xfId="2" applyNumberFormat="1" applyFont="1" applyFill="1" applyBorder="1" applyAlignment="1">
      <alignment horizontal="center" vertical="center" wrapText="1"/>
    </xf>
    <xf numFmtId="0" fontId="67" fillId="4" borderId="0" xfId="2" applyFont="1" applyFill="1" applyAlignment="1">
      <alignment vertical="center"/>
    </xf>
    <xf numFmtId="0" fontId="68" fillId="4" borderId="2" xfId="2" applyFont="1" applyFill="1" applyBorder="1" applyAlignment="1">
      <alignment horizontal="center" vertical="center" wrapText="1"/>
    </xf>
    <xf numFmtId="0" fontId="68" fillId="4" borderId="6" xfId="2" applyFont="1" applyFill="1" applyBorder="1" applyAlignment="1">
      <alignment horizontal="center" vertical="center" wrapText="1"/>
    </xf>
    <xf numFmtId="0" fontId="68" fillId="4" borderId="0" xfId="2" applyFont="1" applyFill="1" applyAlignment="1">
      <alignment horizontal="center" vertical="center" wrapText="1"/>
    </xf>
    <xf numFmtId="0" fontId="68" fillId="4" borderId="8" xfId="2" applyFont="1" applyFill="1" applyBorder="1" applyAlignment="1">
      <alignment horizontal="center" vertical="center" wrapText="1"/>
    </xf>
    <xf numFmtId="43" fontId="68" fillId="4" borderId="8" xfId="2" applyNumberFormat="1" applyFont="1" applyFill="1" applyBorder="1" applyAlignment="1">
      <alignment horizontal="center" vertical="center" wrapText="1"/>
    </xf>
    <xf numFmtId="4" fontId="68" fillId="4" borderId="0" xfId="2" applyNumberFormat="1" applyFont="1" applyFill="1" applyAlignment="1">
      <alignment horizontal="center" vertical="center" wrapText="1"/>
    </xf>
    <xf numFmtId="0" fontId="67" fillId="4" borderId="0" xfId="2" applyFont="1" applyFill="1" applyAlignment="1">
      <alignment horizontal="center" vertical="center" wrapText="1"/>
    </xf>
    <xf numFmtId="4" fontId="67" fillId="4" borderId="0" xfId="2" applyNumberFormat="1" applyFont="1" applyFill="1" applyAlignment="1">
      <alignment horizontal="center" vertical="center" wrapText="1"/>
    </xf>
    <xf numFmtId="0" fontId="68" fillId="4" borderId="13" xfId="2" applyFont="1" applyFill="1" applyBorder="1" applyAlignment="1">
      <alignment horizontal="center" vertical="center" wrapText="1"/>
    </xf>
    <xf numFmtId="0" fontId="68" fillId="4" borderId="9" xfId="2" applyFont="1" applyFill="1" applyBorder="1" applyAlignment="1">
      <alignment horizontal="left" vertical="center" wrapText="1"/>
    </xf>
    <xf numFmtId="0" fontId="70" fillId="5" borderId="15" xfId="2" applyFont="1" applyFill="1" applyBorder="1" applyAlignment="1">
      <alignment horizontal="left" vertical="center" wrapText="1"/>
    </xf>
    <xf numFmtId="167" fontId="67" fillId="4" borderId="0" xfId="2" applyNumberFormat="1" applyFont="1" applyFill="1" applyAlignment="1">
      <alignment horizontal="center" vertical="center" wrapText="1"/>
    </xf>
    <xf numFmtId="0" fontId="69" fillId="4" borderId="15" xfId="2" applyFont="1" applyFill="1" applyBorder="1" applyAlignment="1">
      <alignment horizontal="left" vertical="center" wrapText="1"/>
    </xf>
    <xf numFmtId="0" fontId="70" fillId="4" borderId="15" xfId="2" applyFont="1" applyFill="1" applyBorder="1" applyAlignment="1">
      <alignment horizontal="left" vertical="center" wrapText="1"/>
    </xf>
    <xf numFmtId="0" fontId="68" fillId="0" borderId="9" xfId="2" applyFont="1" applyBorder="1" applyAlignment="1">
      <alignment horizontal="left" vertical="center" wrapText="1"/>
    </xf>
    <xf numFmtId="49" fontId="69" fillId="4" borderId="15" xfId="2" quotePrefix="1" applyNumberFormat="1" applyFont="1" applyFill="1" applyBorder="1" applyAlignment="1">
      <alignment horizontal="left" vertical="center" wrapText="1"/>
    </xf>
    <xf numFmtId="0" fontId="69" fillId="4" borderId="15" xfId="2" quotePrefix="1" applyFont="1" applyFill="1" applyBorder="1" applyAlignment="1">
      <alignment horizontal="left" vertical="center" wrapText="1"/>
    </xf>
    <xf numFmtId="168" fontId="67" fillId="4" borderId="0" xfId="2" applyNumberFormat="1" applyFont="1" applyFill="1" applyAlignment="1">
      <alignment horizontal="center" vertical="center" wrapText="1"/>
    </xf>
    <xf numFmtId="169" fontId="67" fillId="4" borderId="0" xfId="2" applyNumberFormat="1" applyFont="1" applyFill="1" applyAlignment="1">
      <alignment horizontal="center" vertical="center" wrapText="1"/>
    </xf>
    <xf numFmtId="43" fontId="67" fillId="4" borderId="0" xfId="2" applyNumberFormat="1" applyFont="1" applyFill="1" applyAlignment="1">
      <alignment horizontal="center" vertical="center" wrapText="1"/>
    </xf>
    <xf numFmtId="0" fontId="68" fillId="4" borderId="18" xfId="2" applyFont="1" applyFill="1" applyBorder="1" applyAlignment="1">
      <alignment horizontal="center" vertical="center" wrapText="1"/>
    </xf>
    <xf numFmtId="0" fontId="68" fillId="4" borderId="19" xfId="2" applyFont="1" applyFill="1" applyBorder="1" applyAlignment="1">
      <alignment horizontal="left" vertical="center" wrapText="1"/>
    </xf>
    <xf numFmtId="0" fontId="71" fillId="0" borderId="20" xfId="0" applyFont="1" applyBorder="1" applyAlignment="1">
      <alignment horizontal="left" vertical="center" wrapText="1"/>
    </xf>
    <xf numFmtId="0" fontId="67" fillId="4" borderId="0" xfId="2" applyFont="1" applyFill="1" applyAlignment="1">
      <alignment vertical="center" wrapText="1"/>
    </xf>
    <xf numFmtId="43" fontId="67" fillId="4" borderId="0" xfId="2" applyNumberFormat="1" applyFont="1" applyFill="1" applyAlignment="1">
      <alignment vertical="center" wrapText="1"/>
    </xf>
    <xf numFmtId="0" fontId="72" fillId="4" borderId="0" xfId="2" applyFont="1" applyFill="1" applyAlignment="1">
      <alignment horizontal="center" vertical="center" wrapText="1"/>
    </xf>
    <xf numFmtId="0" fontId="67" fillId="4" borderId="0" xfId="2" applyFont="1" applyFill="1" applyAlignment="1">
      <alignment horizontal="center" vertical="center"/>
    </xf>
    <xf numFmtId="0" fontId="0" fillId="0" borderId="0" xfId="0" applyAlignment="1">
      <alignment vertical="center"/>
    </xf>
    <xf numFmtId="0" fontId="73" fillId="6" borderId="9" xfId="0" applyFont="1" applyFill="1" applyBorder="1" applyAlignment="1">
      <alignment horizontal="center" vertical="center" wrapText="1"/>
    </xf>
    <xf numFmtId="0" fontId="73" fillId="0" borderId="0" xfId="0" applyFont="1" applyAlignment="1">
      <alignment horizontal="center" vertical="center"/>
    </xf>
    <xf numFmtId="0" fontId="0" fillId="0" borderId="0" xfId="0" applyAlignment="1">
      <alignment vertical="center" wrapText="1"/>
    </xf>
    <xf numFmtId="14" fontId="0" fillId="0" borderId="9" xfId="0" applyNumberFormat="1" applyBorder="1" applyAlignment="1">
      <alignment horizontal="center" vertical="center" wrapText="1"/>
    </xf>
    <xf numFmtId="0" fontId="0" fillId="5" borderId="9" xfId="0" applyFill="1" applyBorder="1" applyAlignment="1">
      <alignment horizontal="center" vertical="center" wrapText="1"/>
    </xf>
    <xf numFmtId="0" fontId="2" fillId="6" borderId="9" xfId="0" applyFont="1" applyFill="1" applyBorder="1" applyAlignment="1">
      <alignment horizontal="center" vertical="center" wrapText="1"/>
    </xf>
    <xf numFmtId="15" fontId="2" fillId="6" borderId="9" xfId="0" applyNumberFormat="1" applyFont="1" applyFill="1" applyBorder="1" applyAlignment="1">
      <alignment horizontal="center" vertical="center" wrapText="1"/>
    </xf>
    <xf numFmtId="0" fontId="68" fillId="0" borderId="9" xfId="229" applyNumberFormat="1" applyFont="1" applyFill="1" applyBorder="1" applyAlignment="1">
      <alignment horizontal="center" vertical="center" wrapText="1"/>
    </xf>
    <xf numFmtId="0" fontId="2" fillId="6" borderId="30" xfId="0" applyFont="1" applyFill="1" applyBorder="1" applyAlignment="1">
      <alignment horizontal="center" vertical="center" wrapText="1"/>
    </xf>
    <xf numFmtId="15" fontId="0" fillId="0" borderId="9" xfId="0" applyNumberFormat="1" applyBorder="1" applyAlignment="1">
      <alignment horizontal="center" vertical="center" wrapText="1"/>
    </xf>
    <xf numFmtId="15" fontId="0" fillId="5" borderId="9" xfId="0" applyNumberFormat="1" applyFill="1" applyBorder="1" applyAlignment="1">
      <alignment horizontal="center" vertical="center" wrapText="1"/>
    </xf>
    <xf numFmtId="2" fontId="6" fillId="5" borderId="9" xfId="0" applyNumberFormat="1" applyFont="1" applyFill="1" applyBorder="1" applyAlignment="1">
      <alignment horizontal="center" vertical="center" wrapText="1"/>
    </xf>
    <xf numFmtId="14" fontId="0" fillId="5" borderId="9" xfId="0" applyNumberFormat="1" applyFill="1" applyBorder="1" applyAlignment="1">
      <alignment horizontal="center" vertical="center" wrapText="1"/>
    </xf>
    <xf numFmtId="2" fontId="0" fillId="0" borderId="9" xfId="0" applyNumberFormat="1" applyBorder="1" applyAlignment="1">
      <alignment horizontal="center" vertical="center" wrapText="1"/>
    </xf>
    <xf numFmtId="2" fontId="0" fillId="5" borderId="9" xfId="0" applyNumberFormat="1" applyFill="1" applyBorder="1" applyAlignment="1">
      <alignment horizontal="center" vertical="center" wrapText="1"/>
    </xf>
    <xf numFmtId="1" fontId="0" fillId="5" borderId="9" xfId="0" applyNumberFormat="1" applyFill="1" applyBorder="1" applyAlignment="1">
      <alignment horizontal="center" vertical="center" wrapText="1"/>
    </xf>
    <xf numFmtId="168" fontId="0" fillId="5" borderId="9" xfId="0" applyNumberFormat="1" applyFill="1" applyBorder="1" applyAlignment="1">
      <alignment horizontal="center" vertical="center" wrapText="1"/>
    </xf>
    <xf numFmtId="0" fontId="0" fillId="0" borderId="9" xfId="0" applyBorder="1" applyAlignment="1">
      <alignment vertical="center"/>
    </xf>
    <xf numFmtId="168" fontId="68" fillId="0" borderId="9" xfId="229" applyNumberFormat="1" applyFont="1" applyFill="1" applyBorder="1" applyAlignment="1">
      <alignment horizontal="center" vertical="center" wrapText="1"/>
    </xf>
    <xf numFmtId="168" fontId="68" fillId="0" borderId="19" xfId="229" applyNumberFormat="1" applyFont="1" applyFill="1" applyBorder="1" applyAlignment="1">
      <alignment horizontal="center" vertical="center" wrapText="1"/>
    </xf>
    <xf numFmtId="168" fontId="0" fillId="0" borderId="9" xfId="0" applyNumberFormat="1" applyBorder="1" applyAlignment="1">
      <alignment horizontal="center" vertical="center" wrapText="1"/>
    </xf>
    <xf numFmtId="168" fontId="0" fillId="0" borderId="0" xfId="0" applyNumberFormat="1" applyAlignment="1">
      <alignment vertical="center"/>
    </xf>
    <xf numFmtId="0" fontId="2" fillId="0" borderId="9" xfId="0" applyFont="1" applyBorder="1" applyAlignment="1">
      <alignment horizontal="center" vertical="center" wrapText="1"/>
    </xf>
    <xf numFmtId="0" fontId="69" fillId="8" borderId="10" xfId="2" applyFont="1" applyFill="1" applyBorder="1" applyAlignment="1">
      <alignment horizontal="center" vertical="center" wrapText="1"/>
    </xf>
    <xf numFmtId="0" fontId="69" fillId="8" borderId="11" xfId="2" applyFont="1" applyFill="1" applyBorder="1" applyAlignment="1">
      <alignment horizontal="center" vertical="center" wrapText="1"/>
    </xf>
    <xf numFmtId="168" fontId="69" fillId="0" borderId="9" xfId="229" applyNumberFormat="1" applyFont="1" applyFill="1" applyBorder="1" applyAlignment="1">
      <alignment horizontal="center" vertical="center" wrapText="1"/>
    </xf>
    <xf numFmtId="2" fontId="68" fillId="0" borderId="9" xfId="229" applyNumberFormat="1" applyFont="1" applyFill="1" applyBorder="1" applyAlignment="1">
      <alignment horizontal="center" vertical="center" wrapText="1"/>
    </xf>
    <xf numFmtId="168" fontId="69" fillId="0" borderId="19" xfId="229" applyNumberFormat="1" applyFont="1" applyFill="1" applyBorder="1" applyAlignment="1">
      <alignment horizontal="center" vertical="center" wrapText="1"/>
    </xf>
    <xf numFmtId="2" fontId="68" fillId="0" borderId="19" xfId="229" applyNumberFormat="1" applyFont="1" applyFill="1" applyBorder="1" applyAlignment="1">
      <alignment horizontal="center" vertical="center" wrapText="1"/>
    </xf>
    <xf numFmtId="0" fontId="68" fillId="0" borderId="19" xfId="229" applyNumberFormat="1" applyFont="1" applyFill="1" applyBorder="1" applyAlignment="1">
      <alignment horizontal="center" vertical="center" wrapText="1"/>
    </xf>
    <xf numFmtId="0" fontId="0" fillId="0" borderId="9" xfId="0" applyBorder="1"/>
    <xf numFmtId="1" fontId="69" fillId="0" borderId="9" xfId="229" applyNumberFormat="1" applyFont="1" applyFill="1" applyBorder="1" applyAlignment="1">
      <alignment horizontal="center" vertical="center" wrapText="1"/>
    </xf>
    <xf numFmtId="0" fontId="0" fillId="0" borderId="9" xfId="0" applyBorder="1" applyAlignment="1">
      <alignment horizontal="center"/>
    </xf>
    <xf numFmtId="168" fontId="7" fillId="0" borderId="18" xfId="2" applyNumberFormat="1" applyFont="1" applyBorder="1" applyAlignment="1">
      <alignment horizontal="center" vertical="center"/>
    </xf>
    <xf numFmtId="168" fontId="7" fillId="0" borderId="19" xfId="2" applyNumberFormat="1" applyFont="1" applyBorder="1" applyAlignment="1">
      <alignment horizontal="center" vertical="center" wrapText="1"/>
    </xf>
    <xf numFmtId="0" fontId="7" fillId="0" borderId="10" xfId="2" applyFont="1" applyBorder="1" applyAlignment="1">
      <alignment horizontal="center" vertical="center" wrapText="1"/>
    </xf>
    <xf numFmtId="0" fontId="7" fillId="0" borderId="11" xfId="2" applyFont="1" applyBorder="1" applyAlignment="1">
      <alignment horizontal="center" vertical="center" wrapText="1"/>
    </xf>
    <xf numFmtId="16" fontId="14" fillId="0" borderId="9" xfId="0" applyNumberFormat="1" applyFont="1" applyBorder="1" applyAlignment="1">
      <alignment horizontal="center" vertical="center"/>
    </xf>
    <xf numFmtId="14" fontId="14" fillId="0" borderId="9" xfId="0" applyNumberFormat="1" applyFont="1" applyBorder="1" applyAlignment="1">
      <alignment horizontal="center" vertical="center"/>
    </xf>
    <xf numFmtId="0" fontId="77" fillId="0" borderId="0" xfId="0" applyFont="1" applyAlignment="1">
      <alignment vertical="center"/>
    </xf>
    <xf numFmtId="0" fontId="76" fillId="0" borderId="0" xfId="0" applyFont="1" applyAlignment="1">
      <alignment vertical="center"/>
    </xf>
    <xf numFmtId="0" fontId="78" fillId="47" borderId="9" xfId="0" applyFont="1" applyFill="1" applyBorder="1" applyAlignment="1">
      <alignment horizontal="center" vertical="center" wrapText="1"/>
    </xf>
    <xf numFmtId="0" fontId="79" fillId="0" borderId="9" xfId="0" applyFont="1" applyBorder="1" applyAlignment="1">
      <alignment vertical="center"/>
    </xf>
    <xf numFmtId="168" fontId="80" fillId="0" borderId="9" xfId="0" applyNumberFormat="1" applyFont="1" applyBorder="1" applyAlignment="1">
      <alignment horizontal="center" vertical="center"/>
    </xf>
    <xf numFmtId="168" fontId="79" fillId="0" borderId="9" xfId="0" applyNumberFormat="1" applyFont="1" applyBorder="1" applyAlignment="1">
      <alignment horizontal="center" vertical="center"/>
    </xf>
    <xf numFmtId="168" fontId="81" fillId="0" borderId="9" xfId="0" applyNumberFormat="1" applyFont="1" applyBorder="1" applyAlignment="1">
      <alignment vertical="center"/>
    </xf>
    <xf numFmtId="168" fontId="82" fillId="0" borderId="9" xfId="0" applyNumberFormat="1" applyFont="1" applyBorder="1" applyAlignment="1">
      <alignment horizontal="center" vertical="center"/>
    </xf>
    <xf numFmtId="0" fontId="69" fillId="4" borderId="1" xfId="2" applyFont="1" applyFill="1" applyBorder="1" applyAlignment="1">
      <alignment horizontal="left" vertical="center"/>
    </xf>
    <xf numFmtId="0" fontId="69" fillId="4" borderId="2" xfId="2" applyFont="1" applyFill="1" applyBorder="1" applyAlignment="1">
      <alignment horizontal="center" vertical="center" wrapText="1"/>
    </xf>
    <xf numFmtId="0" fontId="69" fillId="4" borderId="7" xfId="2" applyFont="1" applyFill="1" applyBorder="1" applyAlignment="1">
      <alignment horizontal="left" vertical="center"/>
    </xf>
    <xf numFmtId="0" fontId="69" fillId="4" borderId="0" xfId="2" applyFont="1" applyFill="1" applyAlignment="1">
      <alignment horizontal="center" vertical="center" wrapText="1"/>
    </xf>
    <xf numFmtId="15" fontId="0" fillId="0" borderId="9" xfId="0" applyNumberFormat="1" applyBorder="1" applyAlignment="1">
      <alignment horizontal="center" vertical="center"/>
    </xf>
    <xf numFmtId="15" fontId="14" fillId="0" borderId="9" xfId="0" applyNumberFormat="1" applyFont="1" applyBorder="1" applyAlignment="1">
      <alignment horizontal="center" vertical="center"/>
    </xf>
    <xf numFmtId="196" fontId="64" fillId="0" borderId="9" xfId="0" applyNumberFormat="1" applyFont="1" applyBorder="1" applyAlignment="1">
      <alignment horizontal="center" vertical="center" wrapText="1"/>
    </xf>
    <xf numFmtId="15" fontId="6" fillId="0" borderId="9" xfId="0" applyNumberFormat="1" applyFont="1" applyBorder="1" applyAlignment="1">
      <alignment horizontal="center" vertical="center" wrapText="1"/>
    </xf>
    <xf numFmtId="0" fontId="2" fillId="6" borderId="13" xfId="0" applyFont="1" applyFill="1" applyBorder="1" applyAlignment="1">
      <alignment horizontal="center" vertical="center" wrapText="1"/>
    </xf>
    <xf numFmtId="0" fontId="2" fillId="6" borderId="15" xfId="0" applyFont="1" applyFill="1" applyBorder="1" applyAlignment="1">
      <alignment horizontal="center" vertical="center" wrapText="1"/>
    </xf>
    <xf numFmtId="1" fontId="0" fillId="5" borderId="13" xfId="0" applyNumberFormat="1" applyFill="1" applyBorder="1" applyAlignment="1">
      <alignment horizontal="center" vertical="center" wrapText="1"/>
    </xf>
    <xf numFmtId="0" fontId="0" fillId="0" borderId="15" xfId="0" applyBorder="1" applyAlignment="1">
      <alignment horizontal="center" vertical="center" wrapText="1"/>
    </xf>
    <xf numFmtId="0" fontId="0" fillId="5" borderId="18" xfId="0" applyFill="1" applyBorder="1" applyAlignment="1">
      <alignment horizontal="center" vertical="center" wrapText="1"/>
    </xf>
    <xf numFmtId="0" fontId="0" fillId="5" borderId="19" xfId="0" applyFill="1" applyBorder="1" applyAlignment="1">
      <alignment horizontal="center" vertical="center" wrapText="1"/>
    </xf>
    <xf numFmtId="14" fontId="0" fillId="5" borderId="19" xfId="0" applyNumberFormat="1" applyFill="1" applyBorder="1" applyAlignment="1">
      <alignment horizontal="center" vertical="center" wrapText="1"/>
    </xf>
    <xf numFmtId="0" fontId="0" fillId="0" borderId="20" xfId="0" applyBorder="1" applyAlignment="1">
      <alignment horizontal="center" vertical="center" wrapText="1"/>
    </xf>
    <xf numFmtId="0" fontId="0" fillId="0" borderId="13" xfId="0" applyBorder="1" applyAlignment="1">
      <alignment horizontal="center" vertical="center" wrapText="1"/>
    </xf>
    <xf numFmtId="0" fontId="0" fillId="5" borderId="13" xfId="0" applyFill="1" applyBorder="1" applyAlignment="1">
      <alignment horizontal="center" vertical="center" wrapText="1"/>
    </xf>
    <xf numFmtId="0" fontId="0" fillId="5" borderId="15" xfId="0" applyFill="1" applyBorder="1" applyAlignment="1">
      <alignment horizontal="center" vertical="center" wrapText="1"/>
    </xf>
    <xf numFmtId="0" fontId="86" fillId="0" borderId="0" xfId="0" applyFont="1" applyAlignment="1">
      <alignment horizontal="center" vertical="center"/>
    </xf>
    <xf numFmtId="0" fontId="87" fillId="48" borderId="7" xfId="1" applyFont="1" applyFill="1" applyBorder="1" applyAlignment="1">
      <alignment vertical="center"/>
    </xf>
    <xf numFmtId="0" fontId="87" fillId="48" borderId="0" xfId="1" applyFont="1" applyFill="1" applyAlignment="1">
      <alignment vertical="center"/>
    </xf>
    <xf numFmtId="0" fontId="88" fillId="48" borderId="0" xfId="0" applyFont="1" applyFill="1" applyAlignment="1">
      <alignment horizontal="center" vertical="center"/>
    </xf>
    <xf numFmtId="0" fontId="89" fillId="48" borderId="0" xfId="0" applyFont="1" applyFill="1" applyAlignment="1">
      <alignment horizontal="left"/>
    </xf>
    <xf numFmtId="198" fontId="89" fillId="48" borderId="0" xfId="0" applyNumberFormat="1" applyFont="1" applyFill="1" applyAlignment="1">
      <alignment vertical="center"/>
    </xf>
    <xf numFmtId="0" fontId="88" fillId="48" borderId="0" xfId="0" applyFont="1" applyFill="1" applyAlignment="1">
      <alignment vertical="center"/>
    </xf>
    <xf numFmtId="0" fontId="90" fillId="0" borderId="0" xfId="0" applyFont="1" applyAlignment="1">
      <alignment horizontal="center" vertical="center"/>
    </xf>
    <xf numFmtId="0" fontId="89" fillId="48" borderId="0" xfId="0" applyFont="1" applyFill="1" applyAlignment="1">
      <alignment vertical="center"/>
    </xf>
    <xf numFmtId="0" fontId="87" fillId="48" borderId="7" xfId="1" applyFont="1" applyFill="1" applyBorder="1" applyAlignment="1">
      <alignment horizontal="left" vertical="center"/>
    </xf>
    <xf numFmtId="0" fontId="87" fillId="48" borderId="0" xfId="1" applyFont="1" applyFill="1" applyAlignment="1">
      <alignment horizontal="left" vertical="center"/>
    </xf>
    <xf numFmtId="0" fontId="87" fillId="48" borderId="0" xfId="0" applyFont="1" applyFill="1" applyAlignment="1">
      <alignment vertical="center"/>
    </xf>
    <xf numFmtId="0" fontId="87" fillId="48" borderId="41" xfId="1" applyFont="1" applyFill="1" applyBorder="1" applyAlignment="1">
      <alignment horizontal="left" vertical="center"/>
    </xf>
    <xf numFmtId="0" fontId="87" fillId="48" borderId="42" xfId="1" applyFont="1" applyFill="1" applyBorder="1" applyAlignment="1">
      <alignment horizontal="left" vertical="center"/>
    </xf>
    <xf numFmtId="0" fontId="87" fillId="48" borderId="42" xfId="0" applyFont="1" applyFill="1" applyBorder="1" applyAlignment="1">
      <alignment vertical="center"/>
    </xf>
    <xf numFmtId="0" fontId="89" fillId="48" borderId="42" xfId="0" applyFont="1" applyFill="1" applyBorder="1" applyAlignment="1">
      <alignment horizontal="left"/>
    </xf>
    <xf numFmtId="0" fontId="88" fillId="48" borderId="42" xfId="0" applyFont="1" applyFill="1" applyBorder="1" applyAlignment="1">
      <alignment vertical="center"/>
    </xf>
    <xf numFmtId="0" fontId="91" fillId="48" borderId="19" xfId="0" applyFont="1" applyFill="1" applyBorder="1" applyAlignment="1">
      <alignment horizontal="center" vertical="center"/>
    </xf>
    <xf numFmtId="0" fontId="94" fillId="5" borderId="0" xfId="0" applyFont="1" applyFill="1" applyAlignment="1">
      <alignment vertical="center"/>
    </xf>
    <xf numFmtId="0" fontId="94" fillId="5" borderId="8" xfId="0" applyFont="1" applyFill="1" applyBorder="1" applyAlignment="1">
      <alignment vertical="center"/>
    </xf>
    <xf numFmtId="0" fontId="94" fillId="5" borderId="7" xfId="0" applyFont="1" applyFill="1" applyBorder="1" applyAlignment="1">
      <alignment vertical="center"/>
    </xf>
    <xf numFmtId="0" fontId="97" fillId="0" borderId="59" xfId="1" applyFont="1" applyBorder="1" applyAlignment="1">
      <alignment horizontal="center" vertical="center"/>
    </xf>
    <xf numFmtId="0" fontId="97" fillId="0" borderId="64" xfId="1" applyFont="1" applyBorder="1" applyAlignment="1">
      <alignment horizontal="center" vertical="center" wrapText="1"/>
    </xf>
    <xf numFmtId="0" fontId="97" fillId="0" borderId="47" xfId="1" applyFont="1" applyBorder="1" applyAlignment="1">
      <alignment horizontal="center" vertical="center" wrapText="1"/>
    </xf>
    <xf numFmtId="0" fontId="99" fillId="0" borderId="13" xfId="1" applyFont="1" applyBorder="1" applyAlignment="1">
      <alignment horizontal="center" vertical="center" wrapText="1"/>
    </xf>
    <xf numFmtId="1" fontId="99" fillId="0" borderId="13" xfId="0" applyNumberFormat="1" applyFont="1" applyBorder="1" applyAlignment="1">
      <alignment horizontal="center" vertical="center"/>
    </xf>
    <xf numFmtId="1" fontId="97" fillId="0" borderId="13" xfId="0" applyNumberFormat="1" applyFont="1" applyBorder="1" applyAlignment="1">
      <alignment horizontal="center" vertical="center"/>
    </xf>
    <xf numFmtId="0" fontId="97" fillId="0" borderId="70" xfId="1" applyFont="1" applyBorder="1" applyAlignment="1">
      <alignment horizontal="center" vertical="center"/>
    </xf>
    <xf numFmtId="0" fontId="97" fillId="0" borderId="74" xfId="1" applyFont="1" applyBorder="1" applyAlignment="1">
      <alignment horizontal="center" vertical="center" wrapText="1"/>
    </xf>
    <xf numFmtId="1" fontId="97" fillId="0" borderId="18" xfId="0" applyNumberFormat="1" applyFont="1" applyBorder="1" applyAlignment="1">
      <alignment horizontal="center" vertical="center"/>
    </xf>
    <xf numFmtId="0" fontId="84" fillId="0" borderId="7" xfId="0" applyFont="1" applyBorder="1" applyAlignment="1">
      <alignment horizontal="center" vertical="center"/>
    </xf>
    <xf numFmtId="0" fontId="84" fillId="0" borderId="0" xfId="0" applyFont="1" applyAlignment="1">
      <alignment horizontal="center" vertical="center"/>
    </xf>
    <xf numFmtId="0" fontId="100" fillId="0" borderId="0" xfId="0" applyFont="1" applyAlignment="1">
      <alignment horizontal="left" vertical="center"/>
    </xf>
    <xf numFmtId="0" fontId="99" fillId="0" borderId="0" xfId="0" applyFont="1" applyAlignment="1">
      <alignment horizontal="center" vertical="center"/>
    </xf>
    <xf numFmtId="0" fontId="84" fillId="51" borderId="76" xfId="0" applyFont="1" applyFill="1" applyBorder="1" applyAlignment="1">
      <alignment horizontal="center" vertical="center"/>
    </xf>
    <xf numFmtId="2" fontId="99" fillId="0" borderId="0" xfId="0" applyNumberFormat="1" applyFont="1" applyAlignment="1">
      <alignment horizontal="center" vertical="center" wrapText="1"/>
    </xf>
    <xf numFmtId="0" fontId="84" fillId="50" borderId="76" xfId="0" applyFont="1" applyFill="1" applyBorder="1" applyAlignment="1">
      <alignment horizontal="center" vertical="center"/>
    </xf>
    <xf numFmtId="0" fontId="84" fillId="0" borderId="76" xfId="0" applyFont="1" applyBorder="1" applyAlignment="1">
      <alignment horizontal="center" vertical="center"/>
    </xf>
    <xf numFmtId="0" fontId="84" fillId="51" borderId="77" xfId="0" applyFont="1" applyFill="1" applyBorder="1" applyAlignment="1">
      <alignment horizontal="center" vertical="center"/>
    </xf>
    <xf numFmtId="0" fontId="84" fillId="50" borderId="77" xfId="0" applyFont="1" applyFill="1" applyBorder="1" applyAlignment="1">
      <alignment horizontal="center" vertical="center"/>
    </xf>
    <xf numFmtId="0" fontId="84" fillId="0" borderId="77" xfId="0" applyFont="1" applyBorder="1" applyAlignment="1">
      <alignment horizontal="center" vertical="center"/>
    </xf>
    <xf numFmtId="0" fontId="84" fillId="51" borderId="78" xfId="0" applyFont="1" applyFill="1" applyBorder="1" applyAlignment="1">
      <alignment horizontal="center" vertical="center"/>
    </xf>
    <xf numFmtId="0" fontId="84" fillId="50" borderId="78" xfId="0" applyFont="1" applyFill="1" applyBorder="1" applyAlignment="1">
      <alignment horizontal="center" vertical="center"/>
    </xf>
    <xf numFmtId="0" fontId="84" fillId="0" borderId="78" xfId="0" applyFont="1" applyBorder="1" applyAlignment="1">
      <alignment horizontal="center" vertical="center"/>
    </xf>
    <xf numFmtId="0" fontId="101" fillId="0" borderId="0" xfId="0" applyFont="1" applyAlignment="1">
      <alignment horizontal="center" vertical="center"/>
    </xf>
    <xf numFmtId="0" fontId="91" fillId="0" borderId="0" xfId="0" applyFont="1" applyAlignment="1">
      <alignment horizontal="center" vertical="center"/>
    </xf>
    <xf numFmtId="0" fontId="102" fillId="0" borderId="0" xfId="0" applyFont="1"/>
    <xf numFmtId="0" fontId="103" fillId="52" borderId="10" xfId="0" applyFont="1" applyFill="1" applyBorder="1" applyAlignment="1">
      <alignment horizontal="center" vertical="center" wrapText="1"/>
    </xf>
    <xf numFmtId="0" fontId="103" fillId="52" borderId="11" xfId="0" applyFont="1" applyFill="1" applyBorder="1" applyAlignment="1">
      <alignment horizontal="center" vertical="center" wrapText="1"/>
    </xf>
    <xf numFmtId="0" fontId="103" fillId="52" borderId="12" xfId="0" applyFont="1" applyFill="1" applyBorder="1" applyAlignment="1">
      <alignment horizontal="center" vertical="center" wrapText="1"/>
    </xf>
    <xf numFmtId="0" fontId="102" fillId="0" borderId="47" xfId="0" applyFont="1" applyBorder="1" applyAlignment="1">
      <alignment horizontal="center" vertical="center"/>
    </xf>
    <xf numFmtId="0" fontId="102" fillId="0" borderId="48" xfId="0" applyFont="1" applyBorder="1" applyAlignment="1">
      <alignment horizontal="center" vertical="center"/>
    </xf>
    <xf numFmtId="0" fontId="102" fillId="0" borderId="9" xfId="0" applyFont="1" applyBorder="1" applyAlignment="1">
      <alignment horizontal="center" vertical="center" wrapText="1"/>
    </xf>
    <xf numFmtId="0" fontId="102" fillId="0" borderId="11" xfId="0" applyFont="1" applyBorder="1" applyAlignment="1">
      <alignment horizontal="center" vertical="center"/>
    </xf>
    <xf numFmtId="14" fontId="102" fillId="0" borderId="9" xfId="0" applyNumberFormat="1" applyFont="1" applyBorder="1" applyAlignment="1">
      <alignment horizontal="center" vertical="center"/>
    </xf>
    <xf numFmtId="14" fontId="102" fillId="0" borderId="48" xfId="0" applyNumberFormat="1" applyFont="1" applyBorder="1" applyAlignment="1">
      <alignment horizontal="center" vertical="center"/>
    </xf>
    <xf numFmtId="0" fontId="76" fillId="0" borderId="9" xfId="0" applyFont="1" applyBorder="1" applyAlignment="1">
      <alignment horizontal="left"/>
    </xf>
    <xf numFmtId="0" fontId="102" fillId="0" borderId="13" xfId="0" applyFont="1" applyBorder="1" applyAlignment="1">
      <alignment horizontal="center" vertical="center"/>
    </xf>
    <xf numFmtId="0" fontId="102" fillId="0" borderId="9" xfId="0" applyFont="1" applyBorder="1" applyAlignment="1">
      <alignment horizontal="center" vertical="center"/>
    </xf>
    <xf numFmtId="0" fontId="102" fillId="0" borderId="15" xfId="0" applyFont="1" applyBorder="1" applyAlignment="1">
      <alignment horizontal="center" vertical="center"/>
    </xf>
    <xf numFmtId="0" fontId="102" fillId="0" borderId="0" xfId="0" applyFont="1" applyAlignment="1">
      <alignment horizontal="center" vertical="center"/>
    </xf>
    <xf numFmtId="0" fontId="100" fillId="0" borderId="0" xfId="0" applyFont="1" applyAlignment="1">
      <alignment horizontal="right" vertical="center"/>
    </xf>
    <xf numFmtId="0" fontId="14" fillId="0" borderId="9" xfId="0" applyFont="1" applyBorder="1" applyAlignment="1">
      <alignment horizontal="center" vertical="center" wrapText="1"/>
    </xf>
    <xf numFmtId="0" fontId="14" fillId="0" borderId="9" xfId="0" applyFont="1" applyBorder="1" applyAlignment="1">
      <alignment horizontal="left" wrapText="1"/>
    </xf>
    <xf numFmtId="0" fontId="0" fillId="0" borderId="9" xfId="0" applyBorder="1" applyAlignment="1">
      <alignment horizontal="left"/>
    </xf>
    <xf numFmtId="0" fontId="0" fillId="0" borderId="81" xfId="0" applyBorder="1" applyAlignment="1">
      <alignment vertical="center"/>
    </xf>
    <xf numFmtId="0" fontId="2" fillId="0" borderId="9" xfId="0" applyFont="1" applyBorder="1"/>
    <xf numFmtId="0" fontId="2" fillId="0" borderId="0" xfId="0" applyFont="1" applyAlignment="1">
      <alignment vertical="center"/>
    </xf>
    <xf numFmtId="14" fontId="0" fillId="0" borderId="9" xfId="0" applyNumberFormat="1" applyBorder="1" applyAlignment="1">
      <alignment vertical="center"/>
    </xf>
    <xf numFmtId="199" fontId="0" fillId="0" borderId="9" xfId="0" applyNumberFormat="1" applyBorder="1"/>
    <xf numFmtId="0" fontId="0" fillId="0" borderId="10" xfId="0" applyBorder="1" applyAlignment="1">
      <alignment horizontal="center" vertical="center" wrapText="1"/>
    </xf>
    <xf numFmtId="0" fontId="0" fillId="0" borderId="11" xfId="0" applyBorder="1" applyAlignment="1">
      <alignment horizontal="center" vertical="center"/>
    </xf>
    <xf numFmtId="168" fontId="0" fillId="0" borderId="11" xfId="0" applyNumberFormat="1" applyBorder="1" applyAlignment="1">
      <alignment horizontal="center" vertical="center" wrapText="1"/>
    </xf>
    <xf numFmtId="15" fontId="0" fillId="0" borderId="11" xfId="0" applyNumberFormat="1" applyBorder="1" applyAlignment="1">
      <alignment horizontal="center" vertical="center" wrapText="1"/>
    </xf>
    <xf numFmtId="0" fontId="0" fillId="5" borderId="85" xfId="0" applyFill="1" applyBorder="1" applyAlignment="1">
      <alignment horizontal="center" vertical="center" wrapText="1"/>
    </xf>
    <xf numFmtId="0" fontId="0" fillId="0" borderId="11" xfId="0" applyBorder="1" applyAlignment="1">
      <alignment vertical="center"/>
    </xf>
    <xf numFmtId="15" fontId="0" fillId="0" borderId="11" xfId="0" applyNumberFormat="1" applyBorder="1" applyAlignment="1">
      <alignment horizontal="center" vertical="center"/>
    </xf>
    <xf numFmtId="15" fontId="0" fillId="0" borderId="12" xfId="0" applyNumberFormat="1" applyBorder="1" applyAlignment="1">
      <alignment vertical="center"/>
    </xf>
    <xf numFmtId="15" fontId="0" fillId="0" borderId="9" xfId="0" applyNumberFormat="1" applyBorder="1" applyAlignment="1">
      <alignment vertical="center"/>
    </xf>
    <xf numFmtId="0" fontId="6" fillId="5" borderId="9"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101" fillId="53" borderId="0" xfId="0" applyFont="1" applyFill="1" applyAlignment="1">
      <alignment horizontal="center" vertical="center"/>
    </xf>
    <xf numFmtId="0" fontId="104" fillId="5" borderId="9" xfId="0" applyFont="1" applyFill="1" applyBorder="1" applyAlignment="1">
      <alignment horizontal="center" wrapText="1"/>
    </xf>
    <xf numFmtId="16" fontId="0" fillId="0" borderId="9" xfId="0" applyNumberFormat="1" applyBorder="1" applyAlignment="1">
      <alignment horizontal="center" vertical="center"/>
    </xf>
    <xf numFmtId="0" fontId="14" fillId="0" borderId="9" xfId="0" applyFont="1" applyBorder="1" applyAlignment="1">
      <alignment vertical="center" wrapText="1"/>
    </xf>
    <xf numFmtId="16" fontId="14" fillId="5" borderId="9" xfId="0" applyNumberFormat="1" applyFont="1" applyFill="1" applyBorder="1" applyAlignment="1">
      <alignment horizontal="center" vertical="center"/>
    </xf>
    <xf numFmtId="0" fontId="14" fillId="0" borderId="9" xfId="0" applyFont="1" applyBorder="1" applyAlignment="1">
      <alignment horizontal="left" vertical="center" wrapText="1"/>
    </xf>
    <xf numFmtId="14" fontId="0" fillId="0" borderId="9" xfId="0" applyNumberFormat="1" applyBorder="1" applyAlignment="1">
      <alignment horizontal="center"/>
    </xf>
    <xf numFmtId="16" fontId="14" fillId="51" borderId="9" xfId="0" applyNumberFormat="1" applyFont="1" applyFill="1" applyBorder="1" applyAlignment="1">
      <alignment horizontal="center" vertical="center"/>
    </xf>
    <xf numFmtId="0" fontId="9" fillId="8" borderId="3" xfId="0" applyFont="1" applyFill="1" applyBorder="1" applyAlignment="1">
      <alignment horizontal="left"/>
    </xf>
    <xf numFmtId="0" fontId="9" fillId="8" borderId="4" xfId="0" applyFont="1" applyFill="1" applyBorder="1" applyAlignment="1">
      <alignment horizontal="left"/>
    </xf>
    <xf numFmtId="0" fontId="9" fillId="8" borderId="5" xfId="0" applyFont="1" applyFill="1" applyBorder="1" applyAlignment="1">
      <alignment horizontal="left"/>
    </xf>
    <xf numFmtId="14" fontId="0" fillId="0" borderId="9" xfId="0" applyNumberFormat="1" applyBorder="1" applyAlignment="1">
      <alignment horizontal="center" vertical="center"/>
    </xf>
    <xf numFmtId="0" fontId="0" fillId="0" borderId="9" xfId="0" applyBorder="1" applyAlignment="1">
      <alignment horizontal="left" vertical="center"/>
    </xf>
    <xf numFmtId="0" fontId="102" fillId="0" borderId="14" xfId="0" applyFont="1" applyBorder="1" applyAlignment="1">
      <alignment horizontal="left" vertical="center" wrapText="1"/>
    </xf>
    <xf numFmtId="0" fontId="102" fillId="0" borderId="9" xfId="0" applyFont="1" applyBorder="1" applyAlignment="1">
      <alignment horizontal="left" vertical="center" wrapText="1"/>
    </xf>
    <xf numFmtId="0" fontId="2" fillId="6" borderId="86" xfId="0" applyFont="1" applyFill="1" applyBorder="1" applyAlignment="1">
      <alignment horizontal="center" vertical="center" wrapText="1"/>
    </xf>
    <xf numFmtId="0" fontId="2" fillId="6" borderId="87" xfId="0" applyFont="1" applyFill="1" applyBorder="1" applyAlignment="1">
      <alignment horizontal="center" vertical="center" wrapText="1"/>
    </xf>
    <xf numFmtId="168" fontId="2" fillId="6" borderId="87" xfId="0" applyNumberFormat="1" applyFont="1" applyFill="1" applyBorder="1" applyAlignment="1">
      <alignment horizontal="center" vertical="center" wrapText="1"/>
    </xf>
    <xf numFmtId="0" fontId="2" fillId="6" borderId="22" xfId="0" applyFont="1" applyFill="1" applyBorder="1" applyAlignment="1">
      <alignment horizontal="center" vertical="center" wrapText="1"/>
    </xf>
    <xf numFmtId="0" fontId="2" fillId="6" borderId="88" xfId="0" applyFont="1" applyFill="1" applyBorder="1" applyAlignment="1">
      <alignment horizontal="center" vertical="center" wrapText="1"/>
    </xf>
    <xf numFmtId="0" fontId="84" fillId="0" borderId="0" xfId="0" applyFont="1" applyAlignment="1">
      <alignment horizontal="right" vertical="center"/>
    </xf>
    <xf numFmtId="0" fontId="102" fillId="50" borderId="9" xfId="0" applyFont="1" applyFill="1" applyBorder="1" applyAlignment="1">
      <alignment horizontal="center" vertical="center" wrapText="1"/>
    </xf>
    <xf numFmtId="16" fontId="14" fillId="50" borderId="9" xfId="0" applyNumberFormat="1" applyFont="1" applyFill="1" applyBorder="1" applyAlignment="1">
      <alignment horizontal="center" vertical="center"/>
    </xf>
    <xf numFmtId="0" fontId="14" fillId="5" borderId="9" xfId="0" applyFont="1" applyFill="1" applyBorder="1" applyAlignment="1">
      <alignment horizontal="center" vertical="center" wrapText="1"/>
    </xf>
    <xf numFmtId="0" fontId="14" fillId="5" borderId="9" xfId="0" applyFont="1" applyFill="1" applyBorder="1" applyAlignment="1">
      <alignment horizontal="center" vertical="center"/>
    </xf>
    <xf numFmtId="16" fontId="14" fillId="54" borderId="9" xfId="0" applyNumberFormat="1" applyFont="1" applyFill="1" applyBorder="1" applyAlignment="1">
      <alignment horizontal="center" vertical="center"/>
    </xf>
    <xf numFmtId="0" fontId="14" fillId="5" borderId="9" xfId="0" applyFont="1" applyFill="1" applyBorder="1" applyAlignment="1">
      <alignment horizontal="left" vertical="center" wrapText="1"/>
    </xf>
    <xf numFmtId="14" fontId="14" fillId="5" borderId="9" xfId="0" applyNumberFormat="1" applyFont="1" applyFill="1" applyBorder="1" applyAlignment="1">
      <alignment horizontal="center" vertical="center"/>
    </xf>
    <xf numFmtId="0" fontId="0" fillId="5" borderId="9" xfId="0" applyFill="1" applyBorder="1" applyAlignment="1">
      <alignment vertical="center"/>
    </xf>
    <xf numFmtId="0" fontId="2" fillId="5" borderId="0" xfId="0" applyFont="1" applyFill="1" applyAlignment="1">
      <alignment vertical="center"/>
    </xf>
    <xf numFmtId="0" fontId="0" fillId="5" borderId="0" xfId="0" applyFill="1" applyAlignment="1">
      <alignment vertical="center"/>
    </xf>
    <xf numFmtId="0" fontId="2" fillId="6" borderId="22" xfId="0" applyFont="1" applyFill="1" applyBorder="1" applyAlignment="1">
      <alignment horizontal="left" vertical="center" wrapText="1"/>
    </xf>
    <xf numFmtId="0" fontId="0" fillId="0" borderId="11" xfId="0" applyBorder="1" applyAlignment="1">
      <alignment horizontal="left" vertical="center"/>
    </xf>
    <xf numFmtId="0" fontId="0" fillId="0" borderId="9" xfId="0" applyBorder="1" applyAlignment="1">
      <alignment horizontal="left" vertical="center" wrapText="1"/>
    </xf>
    <xf numFmtId="16" fontId="14" fillId="55" borderId="9" xfId="0" applyNumberFormat="1" applyFont="1" applyFill="1" applyBorder="1" applyAlignment="1">
      <alignment horizontal="center" vertical="center"/>
    </xf>
    <xf numFmtId="0" fontId="0" fillId="5" borderId="9" xfId="0" applyFill="1" applyBorder="1" applyAlignment="1">
      <alignment horizontal="left" vertical="center" wrapText="1"/>
    </xf>
    <xf numFmtId="0" fontId="104" fillId="0" borderId="9" xfId="0" applyFont="1" applyBorder="1" applyAlignment="1">
      <alignment horizontal="center" wrapText="1"/>
    </xf>
    <xf numFmtId="16" fontId="14" fillId="56" borderId="9" xfId="0" applyNumberFormat="1" applyFont="1" applyFill="1" applyBorder="1" applyAlignment="1">
      <alignment horizontal="center" vertical="center"/>
    </xf>
    <xf numFmtId="0" fontId="14" fillId="50" borderId="9" xfId="0" applyFont="1" applyFill="1" applyBorder="1" applyAlignment="1">
      <alignment horizontal="left" vertical="center" wrapText="1"/>
    </xf>
    <xf numFmtId="14" fontId="14" fillId="0" borderId="9" xfId="0" applyNumberFormat="1" applyFont="1" applyBorder="1" applyAlignment="1">
      <alignment horizontal="right" vertical="center"/>
    </xf>
    <xf numFmtId="0" fontId="0" fillId="5" borderId="9" xfId="0" applyFill="1" applyBorder="1"/>
    <xf numFmtId="168" fontId="104" fillId="0" borderId="9" xfId="0" applyNumberFormat="1" applyFont="1" applyBorder="1" applyAlignment="1">
      <alignment horizontal="center" wrapText="1"/>
    </xf>
    <xf numFmtId="168" fontId="104" fillId="5" borderId="9" xfId="0" applyNumberFormat="1" applyFont="1" applyFill="1" applyBorder="1" applyAlignment="1">
      <alignment horizontal="center" wrapText="1"/>
    </xf>
    <xf numFmtId="0" fontId="0" fillId="5" borderId="9" xfId="0" applyFill="1" applyBorder="1" applyAlignment="1">
      <alignment horizontal="center" vertical="center"/>
    </xf>
    <xf numFmtId="16" fontId="0" fillId="51" borderId="9" xfId="0" applyNumberFormat="1" applyFill="1" applyBorder="1" applyAlignment="1">
      <alignment horizontal="center" vertical="center"/>
    </xf>
    <xf numFmtId="14" fontId="0" fillId="0" borderId="0" xfId="0" applyNumberFormat="1"/>
    <xf numFmtId="0" fontId="2" fillId="57" borderId="9" xfId="0" applyFont="1" applyFill="1" applyBorder="1"/>
    <xf numFmtId="0" fontId="0" fillId="0" borderId="16" xfId="0" applyBorder="1" applyAlignment="1">
      <alignment horizontal="left" vertical="center"/>
    </xf>
    <xf numFmtId="14" fontId="0" fillId="0" borderId="16" xfId="0" applyNumberFormat="1" applyBorder="1" applyAlignment="1">
      <alignment horizontal="left" vertical="center"/>
    </xf>
    <xf numFmtId="0" fontId="0" fillId="0" borderId="89" xfId="0" applyBorder="1"/>
    <xf numFmtId="0" fontId="0" fillId="0" borderId="9" xfId="0" applyBorder="1" applyAlignment="1">
      <alignment vertical="top" wrapText="1"/>
    </xf>
    <xf numFmtId="168" fontId="106" fillId="0" borderId="9" xfId="0" applyNumberFormat="1" applyFont="1" applyBorder="1" applyAlignment="1">
      <alignment horizontal="center"/>
    </xf>
    <xf numFmtId="0" fontId="0" fillId="50" borderId="9" xfId="0" applyFill="1" applyBorder="1"/>
    <xf numFmtId="0" fontId="106" fillId="0" borderId="9" xfId="0" applyFont="1" applyBorder="1"/>
    <xf numFmtId="0" fontId="14" fillId="50" borderId="9" xfId="0" applyFont="1" applyFill="1" applyBorder="1" applyAlignment="1">
      <alignment horizontal="center" vertical="center"/>
    </xf>
    <xf numFmtId="0" fontId="0" fillId="50" borderId="9" xfId="0" applyFill="1" applyBorder="1" applyAlignment="1">
      <alignment horizontal="left" vertical="center" wrapText="1"/>
    </xf>
    <xf numFmtId="0" fontId="107" fillId="5" borderId="0" xfId="0" applyFont="1" applyFill="1"/>
    <xf numFmtId="0" fontId="0" fillId="5" borderId="0" xfId="0" applyFill="1" applyAlignment="1">
      <alignment horizontal="center" vertical="center" wrapText="1"/>
    </xf>
    <xf numFmtId="0" fontId="107" fillId="0" borderId="0" xfId="0" applyFont="1"/>
    <xf numFmtId="0" fontId="101" fillId="5" borderId="0" xfId="0" applyFont="1" applyFill="1" applyAlignment="1">
      <alignment horizontal="center" vertical="center"/>
    </xf>
    <xf numFmtId="0" fontId="0" fillId="5" borderId="24" xfId="0" applyFill="1" applyBorder="1" applyAlignment="1">
      <alignment horizontal="center" vertical="center"/>
    </xf>
    <xf numFmtId="16" fontId="14" fillId="5" borderId="9" xfId="0" applyNumberFormat="1" applyFont="1" applyFill="1" applyBorder="1" applyAlignment="1">
      <alignment horizontal="center"/>
    </xf>
    <xf numFmtId="0" fontId="0" fillId="5" borderId="9" xfId="0" applyFill="1" applyBorder="1" applyAlignment="1">
      <alignment horizontal="center"/>
    </xf>
    <xf numFmtId="0" fontId="0" fillId="0" borderId="0" xfId="0" applyAlignment="1">
      <alignment horizontal="center" vertical="center" wrapText="1"/>
    </xf>
    <xf numFmtId="0" fontId="0" fillId="0" borderId="30" xfId="0" applyBorder="1"/>
    <xf numFmtId="0" fontId="0" fillId="0" borderId="15" xfId="0" applyBorder="1"/>
    <xf numFmtId="0" fontId="0" fillId="0" borderId="30" xfId="0" applyBorder="1" applyAlignment="1">
      <alignment horizontal="center" vertical="center"/>
    </xf>
    <xf numFmtId="0" fontId="0" fillId="0" borderId="0" xfId="0" applyAlignment="1">
      <alignment horizontal="left" vertical="center" wrapText="1"/>
    </xf>
    <xf numFmtId="0" fontId="0" fillId="58" borderId="9" xfId="0" applyFill="1" applyBorder="1" applyAlignment="1">
      <alignment horizontal="center" vertical="center" wrapText="1"/>
    </xf>
    <xf numFmtId="0" fontId="0" fillId="0" borderId="0" xfId="0" applyAlignment="1">
      <alignment horizontal="center"/>
    </xf>
    <xf numFmtId="0" fontId="0" fillId="5" borderId="0" xfId="0" applyFill="1" applyAlignment="1">
      <alignment horizontal="center"/>
    </xf>
    <xf numFmtId="0" fontId="0" fillId="54" borderId="9" xfId="0" applyFill="1" applyBorder="1" applyAlignment="1">
      <alignment horizontal="center" vertical="center" wrapText="1"/>
    </xf>
    <xf numFmtId="0" fontId="0" fillId="50" borderId="9" xfId="0" applyFill="1" applyBorder="1" applyAlignment="1">
      <alignment horizontal="center" vertical="center" wrapText="1"/>
    </xf>
    <xf numFmtId="0" fontId="109" fillId="59" borderId="91" xfId="0" applyFont="1" applyFill="1" applyBorder="1" applyAlignment="1">
      <alignment horizontal="center" vertical="center" wrapText="1"/>
    </xf>
    <xf numFmtId="0" fontId="110" fillId="0" borderId="92" xfId="0" applyFont="1" applyBorder="1" applyAlignment="1">
      <alignment horizontal="center" vertical="center" wrapText="1"/>
    </xf>
    <xf numFmtId="0" fontId="111" fillId="59" borderId="93" xfId="0" applyFont="1" applyFill="1" applyBorder="1" applyAlignment="1">
      <alignment horizontal="center" vertical="center" wrapText="1"/>
    </xf>
    <xf numFmtId="15" fontId="112" fillId="0" borderId="92" xfId="0" applyNumberFormat="1" applyFont="1" applyBorder="1" applyAlignment="1">
      <alignment horizontal="center" vertical="center" wrapText="1"/>
    </xf>
    <xf numFmtId="14" fontId="110" fillId="59" borderId="91" xfId="0" applyNumberFormat="1" applyFont="1" applyFill="1" applyBorder="1" applyAlignment="1">
      <alignment horizontal="center" vertical="center" wrapText="1"/>
    </xf>
    <xf numFmtId="14" fontId="110" fillId="0" borderId="94" xfId="0" applyNumberFormat="1" applyFont="1" applyBorder="1" applyAlignment="1">
      <alignment horizontal="left" vertical="center" wrapText="1"/>
    </xf>
    <xf numFmtId="0" fontId="111" fillId="59" borderId="91" xfId="0" applyFont="1" applyFill="1" applyBorder="1" applyAlignment="1">
      <alignment horizontal="center" vertical="center" wrapText="1"/>
    </xf>
    <xf numFmtId="0" fontId="110" fillId="0" borderId="95" xfId="0" applyFont="1" applyBorder="1" applyAlignment="1">
      <alignment horizontal="left" vertical="center" wrapText="1"/>
    </xf>
    <xf numFmtId="0" fontId="2" fillId="0" borderId="0" xfId="0" applyFont="1"/>
    <xf numFmtId="15" fontId="2" fillId="0" borderId="0" xfId="0" applyNumberFormat="1" applyFont="1"/>
    <xf numFmtId="0" fontId="2" fillId="0" borderId="0" xfId="0" applyFont="1" applyAlignment="1">
      <alignment horizontal="center"/>
    </xf>
    <xf numFmtId="0" fontId="109" fillId="59" borderId="97" xfId="0" applyFont="1" applyFill="1" applyBorder="1" applyAlignment="1">
      <alignment horizontal="center" vertical="center" wrapText="1"/>
    </xf>
    <xf numFmtId="0" fontId="111" fillId="59" borderId="101" xfId="0" applyFont="1" applyFill="1" applyBorder="1" applyAlignment="1">
      <alignment horizontal="center" vertical="center" wrapText="1"/>
    </xf>
    <xf numFmtId="14" fontId="110" fillId="0" borderId="95" xfId="0" applyNumberFormat="1" applyFont="1" applyBorder="1" applyAlignment="1">
      <alignment horizontal="left" vertical="center" wrapText="1"/>
    </xf>
    <xf numFmtId="0" fontId="111" fillId="59" borderId="97" xfId="0" applyFont="1" applyFill="1" applyBorder="1" applyAlignment="1">
      <alignment horizontal="center" vertical="center" wrapText="1"/>
    </xf>
    <xf numFmtId="0" fontId="108" fillId="0" borderId="0" xfId="0" applyFont="1" applyAlignment="1">
      <alignment vertical="center" wrapText="1"/>
    </xf>
    <xf numFmtId="2" fontId="2" fillId="0" borderId="0" xfId="0" applyNumberFormat="1" applyFont="1" applyAlignment="1">
      <alignment horizontal="center"/>
    </xf>
    <xf numFmtId="0" fontId="109" fillId="59" borderId="9" xfId="0" applyFont="1" applyFill="1" applyBorder="1" applyAlignment="1">
      <alignment horizontal="center" vertical="center" wrapText="1"/>
    </xf>
    <xf numFmtId="15" fontId="109" fillId="59" borderId="9" xfId="0" applyNumberFormat="1" applyFont="1" applyFill="1" applyBorder="1" applyAlignment="1">
      <alignment horizontal="center" vertical="center" wrapText="1"/>
    </xf>
    <xf numFmtId="0" fontId="114" fillId="0" borderId="9" xfId="0" applyFont="1" applyBorder="1" applyAlignment="1">
      <alignment horizontal="left" vertical="center" wrapText="1"/>
    </xf>
    <xf numFmtId="0" fontId="74" fillId="0" borderId="9" xfId="0" applyFont="1" applyBorder="1" applyAlignment="1">
      <alignment horizontal="center" vertical="center" wrapText="1"/>
    </xf>
    <xf numFmtId="168" fontId="74" fillId="0" borderId="9" xfId="0" applyNumberFormat="1" applyFont="1" applyBorder="1" applyAlignment="1">
      <alignment horizontal="center" vertical="center" wrapText="1"/>
    </xf>
    <xf numFmtId="168" fontId="115" fillId="0" borderId="9" xfId="0" applyNumberFormat="1" applyFont="1" applyBorder="1" applyAlignment="1">
      <alignment horizontal="center" vertical="center" wrapText="1"/>
    </xf>
    <xf numFmtId="0" fontId="94" fillId="5" borderId="9" xfId="0" applyFont="1" applyFill="1" applyBorder="1" applyAlignment="1">
      <alignment horizontal="center" vertical="center" wrapText="1"/>
    </xf>
    <xf numFmtId="168" fontId="94" fillId="60" borderId="9" xfId="0" applyNumberFormat="1" applyFont="1" applyFill="1" applyBorder="1" applyAlignment="1">
      <alignment horizontal="center" vertical="center" wrapText="1"/>
    </xf>
    <xf numFmtId="0" fontId="94" fillId="0" borderId="9" xfId="0" applyFont="1" applyBorder="1" applyAlignment="1">
      <alignment horizontal="center" vertical="center" wrapText="1"/>
    </xf>
    <xf numFmtId="0" fontId="114" fillId="0" borderId="9" xfId="0" applyFont="1" applyBorder="1" applyAlignment="1">
      <alignment horizontal="left" wrapText="1"/>
    </xf>
    <xf numFmtId="168" fontId="74" fillId="0" borderId="9" xfId="0" applyNumberFormat="1" applyFont="1" applyBorder="1" applyAlignment="1">
      <alignment horizontal="center" wrapText="1"/>
    </xf>
    <xf numFmtId="0" fontId="117" fillId="59" borderId="9" xfId="0" applyFont="1" applyFill="1" applyBorder="1" applyAlignment="1">
      <alignment horizontal="center" vertical="center" wrapText="1"/>
    </xf>
    <xf numFmtId="0" fontId="74" fillId="0" borderId="9" xfId="0" applyFont="1" applyBorder="1" applyAlignment="1">
      <alignment horizontal="left" vertical="center" wrapText="1"/>
    </xf>
    <xf numFmtId="0" fontId="118" fillId="0" borderId="9" xfId="0" applyFont="1" applyBorder="1" applyAlignment="1">
      <alignment horizontal="center" vertical="center" wrapText="1"/>
    </xf>
    <xf numFmtId="0" fontId="119" fillId="61" borderId="9" xfId="0" applyFont="1" applyFill="1" applyBorder="1" applyAlignment="1">
      <alignment horizontal="center" vertical="center" wrapText="1"/>
    </xf>
    <xf numFmtId="0" fontId="120" fillId="0" borderId="9" xfId="0" applyFont="1" applyBorder="1" applyAlignment="1">
      <alignment horizontal="center" vertical="center" wrapText="1"/>
    </xf>
    <xf numFmtId="0" fontId="118" fillId="62" borderId="9" xfId="0" applyFont="1" applyFill="1" applyBorder="1" applyAlignment="1">
      <alignment horizontal="center" vertical="center" wrapText="1"/>
    </xf>
    <xf numFmtId="0" fontId="111" fillId="0" borderId="9" xfId="0" applyFont="1" applyBorder="1" applyAlignment="1">
      <alignment horizontal="left" vertical="center" wrapText="1"/>
    </xf>
    <xf numFmtId="0" fontId="121" fillId="0" borderId="9" xfId="0" applyFont="1" applyBorder="1" applyAlignment="1">
      <alignment horizontal="center" vertical="center" wrapText="1"/>
    </xf>
    <xf numFmtId="0" fontId="64" fillId="0" borderId="0" xfId="0" applyFont="1"/>
    <xf numFmtId="15" fontId="0" fillId="0" borderId="0" xfId="0" applyNumberFormat="1" applyAlignment="1">
      <alignment horizontal="center"/>
    </xf>
    <xf numFmtId="15" fontId="0" fillId="0" borderId="0" xfId="0" applyNumberFormat="1"/>
    <xf numFmtId="0" fontId="0" fillId="0" borderId="30" xfId="0" applyBorder="1" applyAlignment="1">
      <alignment horizontal="center"/>
    </xf>
    <xf numFmtId="168" fontId="104" fillId="51" borderId="9" xfId="0" applyNumberFormat="1" applyFont="1" applyFill="1" applyBorder="1" applyAlignment="1">
      <alignment horizontal="center" wrapText="1"/>
    </xf>
    <xf numFmtId="0" fontId="104" fillId="54" borderId="9" xfId="0" applyFont="1" applyFill="1" applyBorder="1" applyAlignment="1">
      <alignment horizontal="center" wrapText="1"/>
    </xf>
    <xf numFmtId="0" fontId="14" fillId="5" borderId="9" xfId="0" applyFont="1" applyFill="1" applyBorder="1" applyAlignment="1">
      <alignment horizontal="left" wrapText="1"/>
    </xf>
    <xf numFmtId="0" fontId="14" fillId="5" borderId="9" xfId="0" applyFont="1" applyFill="1" applyBorder="1" applyAlignment="1">
      <alignment horizontal="left"/>
    </xf>
    <xf numFmtId="0" fontId="0" fillId="50" borderId="9" xfId="0" applyFill="1" applyBorder="1" applyAlignment="1">
      <alignment horizontal="center" vertical="center"/>
    </xf>
    <xf numFmtId="0" fontId="113" fillId="59" borderId="9" xfId="0" applyFont="1" applyFill="1" applyBorder="1" applyAlignment="1">
      <alignment horizontal="center" vertical="center" wrapText="1"/>
    </xf>
    <xf numFmtId="0" fontId="108" fillId="0" borderId="90" xfId="0" applyFont="1" applyBorder="1" applyAlignment="1">
      <alignment vertical="center" wrapText="1"/>
    </xf>
    <xf numFmtId="0" fontId="108" fillId="0" borderId="96" xfId="0" applyFont="1" applyBorder="1" applyAlignment="1">
      <alignment vertical="center" wrapText="1"/>
    </xf>
    <xf numFmtId="0" fontId="108" fillId="0" borderId="102" xfId="0" applyFont="1" applyBorder="1" applyAlignment="1">
      <alignment vertical="center" wrapText="1"/>
    </xf>
    <xf numFmtId="0" fontId="110" fillId="0" borderId="98" xfId="0" quotePrefix="1" applyFont="1" applyBorder="1" applyAlignment="1">
      <alignment horizontal="center" vertical="center" wrapText="1"/>
    </xf>
    <xf numFmtId="0" fontId="110" fillId="0" borderId="99" xfId="0" quotePrefix="1" applyFont="1" applyBorder="1" applyAlignment="1">
      <alignment horizontal="center" vertical="center" wrapText="1"/>
    </xf>
    <xf numFmtId="0" fontId="110" fillId="0" borderId="100" xfId="0" quotePrefix="1" applyFont="1" applyBorder="1" applyAlignment="1">
      <alignment horizontal="center" vertical="center" wrapText="1"/>
    </xf>
    <xf numFmtId="14" fontId="110" fillId="0" borderId="103" xfId="0" applyNumberFormat="1" applyFont="1" applyBorder="1" applyAlignment="1">
      <alignment horizontal="center" vertical="center" wrapText="1"/>
    </xf>
    <xf numFmtId="14" fontId="110" fillId="0" borderId="104" xfId="0" applyNumberFormat="1" applyFont="1" applyBorder="1" applyAlignment="1">
      <alignment horizontal="center" vertical="center" wrapText="1"/>
    </xf>
    <xf numFmtId="0" fontId="2" fillId="0" borderId="0" xfId="0" applyFont="1" applyAlignment="1">
      <alignment horizontal="center"/>
    </xf>
    <xf numFmtId="0" fontId="62" fillId="0" borderId="9" xfId="0" applyFont="1" applyBorder="1" applyAlignment="1">
      <alignment horizontal="left" vertical="center" wrapText="1"/>
    </xf>
    <xf numFmtId="0" fontId="118" fillId="0" borderId="9" xfId="0" applyFont="1" applyBorder="1" applyAlignment="1">
      <alignment horizontal="left" vertical="center" wrapText="1"/>
    </xf>
    <xf numFmtId="0" fontId="0" fillId="0" borderId="0" xfId="0"/>
    <xf numFmtId="0" fontId="116" fillId="59" borderId="9" xfId="0" applyFont="1" applyFill="1" applyBorder="1" applyAlignment="1">
      <alignment horizontal="center" vertical="center" wrapText="1"/>
    </xf>
    <xf numFmtId="0" fontId="117" fillId="59" borderId="9" xfId="0" applyFont="1" applyFill="1" applyBorder="1" applyAlignment="1">
      <alignment horizontal="center" vertical="center" wrapText="1"/>
    </xf>
    <xf numFmtId="0" fontId="62" fillId="60" borderId="9" xfId="0" applyFont="1" applyFill="1" applyBorder="1" applyAlignment="1">
      <alignment horizontal="left" vertical="center" wrapText="1"/>
    </xf>
    <xf numFmtId="0" fontId="65" fillId="4" borderId="10" xfId="2" applyFont="1" applyFill="1" applyBorder="1" applyAlignment="1">
      <alignment horizontal="center" vertical="center" wrapText="1"/>
    </xf>
    <xf numFmtId="0" fontId="65" fillId="4" borderId="11" xfId="2" applyFont="1" applyFill="1" applyBorder="1" applyAlignment="1">
      <alignment horizontal="center" vertical="center" wrapText="1"/>
    </xf>
    <xf numFmtId="0" fontId="83" fillId="0" borderId="41" xfId="0" applyFont="1" applyBorder="1" applyAlignment="1">
      <alignment horizontal="left" vertical="center"/>
    </xf>
    <xf numFmtId="0" fontId="83" fillId="0" borderId="42" xfId="0" applyFont="1" applyBorder="1" applyAlignment="1">
      <alignment horizontal="left" vertical="center"/>
    </xf>
    <xf numFmtId="168" fontId="7" fillId="0" borderId="83" xfId="2" applyNumberFormat="1" applyFont="1" applyBorder="1" applyAlignment="1">
      <alignment horizontal="center" vertical="center"/>
    </xf>
    <xf numFmtId="168" fontId="7" fillId="0" borderId="84" xfId="2" applyNumberFormat="1" applyFont="1" applyBorder="1" applyAlignment="1">
      <alignment horizontal="center" vertical="center"/>
    </xf>
    <xf numFmtId="0" fontId="7" fillId="0" borderId="82" xfId="2" applyFont="1" applyBorder="1" applyAlignment="1">
      <alignment horizontal="center" vertical="center" wrapText="1"/>
    </xf>
    <xf numFmtId="0" fontId="7" fillId="0" borderId="46" xfId="2" applyFont="1" applyBorder="1" applyAlignment="1">
      <alignment horizontal="center" vertical="center" wrapText="1"/>
    </xf>
    <xf numFmtId="1" fontId="7" fillId="0" borderId="83" xfId="2" applyNumberFormat="1" applyFont="1" applyBorder="1" applyAlignment="1">
      <alignment horizontal="center" vertical="center"/>
    </xf>
    <xf numFmtId="1" fontId="7" fillId="0" borderId="84" xfId="2" applyNumberFormat="1" applyFont="1" applyBorder="1" applyAlignment="1">
      <alignment horizontal="center" vertical="center"/>
    </xf>
    <xf numFmtId="0" fontId="15" fillId="46" borderId="3" xfId="2" applyFont="1" applyFill="1" applyBorder="1" applyAlignment="1">
      <alignment horizontal="left" vertical="center"/>
    </xf>
    <xf numFmtId="0" fontId="15" fillId="46" borderId="4" xfId="2" applyFont="1" applyFill="1" applyBorder="1" applyAlignment="1">
      <alignment horizontal="left" vertical="center"/>
    </xf>
    <xf numFmtId="0" fontId="15" fillId="46" borderId="5" xfId="2" applyFont="1" applyFill="1" applyBorder="1" applyAlignment="1">
      <alignment horizontal="left" vertical="center"/>
    </xf>
    <xf numFmtId="0" fontId="15" fillId="46" borderId="3" xfId="2" applyFont="1" applyFill="1" applyBorder="1" applyAlignment="1">
      <alignment horizontal="left" vertical="center" wrapText="1"/>
    </xf>
    <xf numFmtId="0" fontId="15" fillId="46" borderId="4" xfId="2" applyFont="1" applyFill="1" applyBorder="1" applyAlignment="1">
      <alignment horizontal="left" vertical="center" wrapText="1"/>
    </xf>
    <xf numFmtId="0" fontId="15" fillId="46" borderId="5" xfId="2" applyFont="1" applyFill="1" applyBorder="1" applyAlignment="1">
      <alignment horizontal="left" vertical="center" wrapText="1"/>
    </xf>
    <xf numFmtId="0" fontId="5" fillId="0" borderId="3" xfId="2" applyFont="1" applyBorder="1" applyAlignment="1">
      <alignment horizontal="center" vertical="center"/>
    </xf>
    <xf numFmtId="0" fontId="5" fillId="0" borderId="4" xfId="2" applyFont="1" applyBorder="1" applyAlignment="1">
      <alignment horizontal="center" vertical="center"/>
    </xf>
    <xf numFmtId="0" fontId="5" fillId="0" borderId="5" xfId="2" applyFont="1" applyBorder="1" applyAlignment="1">
      <alignment horizontal="center" vertical="center"/>
    </xf>
    <xf numFmtId="0" fontId="4" fillId="8" borderId="3" xfId="2" applyFont="1" applyFill="1" applyBorder="1" applyAlignment="1">
      <alignment horizontal="center" vertical="center"/>
    </xf>
    <xf numFmtId="0" fontId="4" fillId="8" borderId="4" xfId="2" applyFont="1" applyFill="1" applyBorder="1" applyAlignment="1">
      <alignment horizontal="center" vertical="center"/>
    </xf>
    <xf numFmtId="0" fontId="4" fillId="0" borderId="3" xfId="2" applyFont="1" applyBorder="1" applyAlignment="1">
      <alignment horizontal="center" vertical="center"/>
    </xf>
    <xf numFmtId="0" fontId="4" fillId="0" borderId="21" xfId="2" applyFont="1" applyBorder="1" applyAlignment="1">
      <alignment horizontal="center" vertical="center"/>
    </xf>
    <xf numFmtId="0" fontId="4" fillId="0" borderId="22" xfId="2" applyFont="1" applyBorder="1" applyAlignment="1">
      <alignment horizontal="left" vertical="center" wrapText="1"/>
    </xf>
    <xf numFmtId="0" fontId="4" fillId="0" borderId="4" xfId="2" applyFont="1" applyBorder="1" applyAlignment="1">
      <alignment horizontal="left" vertical="center" wrapText="1"/>
    </xf>
    <xf numFmtId="0" fontId="4" fillId="0" borderId="5" xfId="2" applyFont="1" applyBorder="1" applyAlignment="1">
      <alignment horizontal="left" vertical="center" wrapText="1"/>
    </xf>
    <xf numFmtId="0" fontId="4" fillId="0" borderId="22" xfId="2" applyFont="1" applyBorder="1" applyAlignment="1">
      <alignment horizontal="left" vertical="center"/>
    </xf>
    <xf numFmtId="0" fontId="4" fillId="0" borderId="4" xfId="2" applyFont="1" applyBorder="1" applyAlignment="1">
      <alignment horizontal="left" vertical="center"/>
    </xf>
    <xf numFmtId="0" fontId="4" fillId="0" borderId="5" xfId="2" applyFont="1" applyBorder="1" applyAlignment="1">
      <alignment horizontal="left" vertical="center"/>
    </xf>
    <xf numFmtId="0" fontId="74" fillId="6" borderId="3" xfId="0" applyFont="1" applyFill="1" applyBorder="1" applyAlignment="1">
      <alignment horizontal="center" vertical="center" wrapText="1"/>
    </xf>
    <xf numFmtId="0" fontId="74" fillId="6" borderId="4" xfId="0" applyFont="1" applyFill="1" applyBorder="1" applyAlignment="1">
      <alignment horizontal="center" vertical="center" wrapText="1"/>
    </xf>
    <xf numFmtId="168" fontId="74" fillId="6" borderId="4" xfId="0" applyNumberFormat="1" applyFont="1" applyFill="1" applyBorder="1" applyAlignment="1">
      <alignment horizontal="center" vertical="center" wrapText="1"/>
    </xf>
    <xf numFmtId="0" fontId="74" fillId="5" borderId="2" xfId="0" applyFont="1" applyFill="1" applyBorder="1" applyAlignment="1">
      <alignment horizontal="center" vertical="center" wrapText="1"/>
    </xf>
    <xf numFmtId="0" fontId="74" fillId="6" borderId="5" xfId="0" applyFont="1" applyFill="1" applyBorder="1" applyAlignment="1">
      <alignment horizontal="center" vertical="center" wrapText="1"/>
    </xf>
    <xf numFmtId="0" fontId="2" fillId="3" borderId="44" xfId="0" applyFont="1" applyFill="1" applyBorder="1" applyAlignment="1">
      <alignment horizontal="center" vertical="center"/>
    </xf>
    <xf numFmtId="0" fontId="2" fillId="3" borderId="45" xfId="0" applyFont="1" applyFill="1" applyBorder="1" applyAlignment="1">
      <alignment horizontal="center" vertical="center"/>
    </xf>
    <xf numFmtId="0" fontId="2" fillId="3" borderId="46" xfId="0" applyFont="1" applyFill="1" applyBorder="1" applyAlignment="1">
      <alignment horizontal="center" vertical="center"/>
    </xf>
    <xf numFmtId="0" fontId="2" fillId="0" borderId="9" xfId="0" applyFont="1" applyBorder="1" applyAlignment="1">
      <alignment horizontal="center" vertical="center"/>
    </xf>
    <xf numFmtId="0" fontId="10" fillId="0" borderId="44" xfId="0" applyFont="1" applyBorder="1" applyAlignment="1">
      <alignment horizontal="center" vertical="center"/>
    </xf>
    <xf numFmtId="0" fontId="10" fillId="0" borderId="45" xfId="0" applyFont="1" applyBorder="1" applyAlignment="1">
      <alignment horizontal="center" vertical="center"/>
    </xf>
    <xf numFmtId="0" fontId="10" fillId="0" borderId="46" xfId="0" applyFont="1" applyBorder="1" applyAlignment="1">
      <alignment horizontal="center" vertical="center"/>
    </xf>
    <xf numFmtId="0" fontId="2" fillId="0" borderId="17"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6" xfId="0" applyFont="1" applyBorder="1" applyAlignment="1">
      <alignment horizontal="center" vertical="center" wrapText="1"/>
    </xf>
    <xf numFmtId="0" fontId="85" fillId="48" borderId="1" xfId="0" applyFont="1" applyFill="1" applyBorder="1" applyAlignment="1">
      <alignment horizontal="center" vertical="center"/>
    </xf>
    <xf numFmtId="0" fontId="85" fillId="48" borderId="2" xfId="0" applyFont="1" applyFill="1" applyBorder="1" applyAlignment="1">
      <alignment horizontal="center" vertical="center"/>
    </xf>
    <xf numFmtId="14" fontId="85" fillId="48" borderId="4" xfId="0" applyNumberFormat="1" applyFont="1" applyFill="1" applyBorder="1" applyAlignment="1">
      <alignment horizontal="center" vertical="center"/>
    </xf>
    <xf numFmtId="0" fontId="85" fillId="48" borderId="4" xfId="0" applyFont="1" applyFill="1" applyBorder="1" applyAlignment="1">
      <alignment horizontal="center" vertical="center"/>
    </xf>
    <xf numFmtId="0" fontId="85" fillId="48" borderId="5" xfId="0" applyFont="1" applyFill="1" applyBorder="1" applyAlignment="1">
      <alignment horizontal="center" vertical="center"/>
    </xf>
    <xf numFmtId="0" fontId="89" fillId="48" borderId="47" xfId="0" applyFont="1" applyFill="1" applyBorder="1" applyAlignment="1">
      <alignment horizontal="center" vertical="center"/>
    </xf>
    <xf numFmtId="0" fontId="89" fillId="48" borderId="48" xfId="0" applyFont="1" applyFill="1" applyBorder="1" applyAlignment="1">
      <alignment horizontal="center" vertical="center"/>
    </xf>
    <xf numFmtId="0" fontId="89" fillId="48" borderId="49" xfId="0" applyFont="1" applyFill="1" applyBorder="1" applyAlignment="1">
      <alignment horizontal="center" vertical="center"/>
    </xf>
    <xf numFmtId="0" fontId="2" fillId="48" borderId="13" xfId="0" applyFont="1" applyFill="1" applyBorder="1" applyAlignment="1">
      <alignment horizontal="center" vertical="center" wrapText="1"/>
    </xf>
    <xf numFmtId="0" fontId="2" fillId="48" borderId="18" xfId="0" applyFont="1" applyFill="1" applyBorder="1" applyAlignment="1">
      <alignment horizontal="center" vertical="center" wrapText="1"/>
    </xf>
    <xf numFmtId="0" fontId="2" fillId="48" borderId="9" xfId="0" applyFont="1" applyFill="1" applyBorder="1" applyAlignment="1">
      <alignment horizontal="center" vertical="center" wrapText="1"/>
    </xf>
    <xf numFmtId="0" fontId="2" fillId="48" borderId="19" xfId="0" applyFont="1" applyFill="1" applyBorder="1" applyAlignment="1">
      <alignment horizontal="center" vertical="center" wrapText="1"/>
    </xf>
    <xf numFmtId="0" fontId="91" fillId="48" borderId="9" xfId="0" applyFont="1" applyFill="1" applyBorder="1" applyAlignment="1">
      <alignment horizontal="center" vertical="center" wrapText="1"/>
    </xf>
    <xf numFmtId="0" fontId="91" fillId="48" borderId="19" xfId="0" applyFont="1" applyFill="1" applyBorder="1" applyAlignment="1">
      <alignment horizontal="center" vertical="center" wrapText="1"/>
    </xf>
    <xf numFmtId="0" fontId="91" fillId="48" borderId="9" xfId="0" applyFont="1" applyFill="1" applyBorder="1" applyAlignment="1">
      <alignment horizontal="center" vertical="center"/>
    </xf>
    <xf numFmtId="0" fontId="91" fillId="48" borderId="19" xfId="0" applyFont="1" applyFill="1" applyBorder="1" applyAlignment="1">
      <alignment horizontal="center" vertical="center"/>
    </xf>
    <xf numFmtId="0" fontId="95" fillId="0" borderId="48" xfId="1" applyFont="1" applyBorder="1" applyAlignment="1">
      <alignment horizontal="center" vertical="center"/>
    </xf>
    <xf numFmtId="0" fontId="95" fillId="0" borderId="19" xfId="1" applyFont="1" applyBorder="1" applyAlignment="1">
      <alignment horizontal="center" vertical="center"/>
    </xf>
    <xf numFmtId="0" fontId="95" fillId="0" borderId="49" xfId="1" applyFont="1" applyBorder="1" applyAlignment="1">
      <alignment horizontal="center" vertical="center"/>
    </xf>
    <xf numFmtId="0" fontId="95" fillId="0" borderId="20" xfId="1" applyFont="1" applyBorder="1" applyAlignment="1">
      <alignment horizontal="center" vertical="center"/>
    </xf>
    <xf numFmtId="0" fontId="91" fillId="48" borderId="15" xfId="0" applyFont="1" applyFill="1" applyBorder="1" applyAlignment="1">
      <alignment horizontal="center" vertical="center" wrapText="1"/>
    </xf>
    <xf numFmtId="0" fontId="91" fillId="48" borderId="20" xfId="0" applyFont="1" applyFill="1" applyBorder="1" applyAlignment="1">
      <alignment horizontal="center" vertical="center" wrapText="1"/>
    </xf>
    <xf numFmtId="0" fontId="92" fillId="49" borderId="1" xfId="1" applyFont="1" applyFill="1" applyBorder="1" applyAlignment="1">
      <alignment horizontal="center" vertical="center"/>
    </xf>
    <xf numFmtId="0" fontId="92" fillId="49" borderId="2" xfId="1" applyFont="1" applyFill="1" applyBorder="1" applyAlignment="1">
      <alignment horizontal="center" vertical="center"/>
    </xf>
    <xf numFmtId="0" fontId="92" fillId="49" borderId="50" xfId="1" applyFont="1" applyFill="1" applyBorder="1" applyAlignment="1">
      <alignment horizontal="center" vertical="center"/>
    </xf>
    <xf numFmtId="0" fontId="92" fillId="49" borderId="51" xfId="1" applyFont="1" applyFill="1" applyBorder="1" applyAlignment="1">
      <alignment horizontal="center" vertical="center"/>
    </xf>
    <xf numFmtId="0" fontId="93" fillId="49" borderId="1" xfId="1" applyFont="1" applyFill="1" applyBorder="1" applyAlignment="1">
      <alignment horizontal="center" vertical="center"/>
    </xf>
    <xf numFmtId="0" fontId="93" fillId="49" borderId="2" xfId="1" applyFont="1" applyFill="1" applyBorder="1" applyAlignment="1">
      <alignment horizontal="center" vertical="center"/>
    </xf>
    <xf numFmtId="0" fontId="93" fillId="49" borderId="6" xfId="1" applyFont="1" applyFill="1" applyBorder="1" applyAlignment="1">
      <alignment horizontal="center" vertical="center"/>
    </xf>
    <xf numFmtId="0" fontId="93" fillId="49" borderId="41" xfId="1" applyFont="1" applyFill="1" applyBorder="1" applyAlignment="1">
      <alignment horizontal="center" vertical="center"/>
    </xf>
    <xf numFmtId="0" fontId="93" fillId="49" borderId="42" xfId="1" applyFont="1" applyFill="1" applyBorder="1" applyAlignment="1">
      <alignment horizontal="center" vertical="center"/>
    </xf>
    <xf numFmtId="0" fontId="93" fillId="49" borderId="43" xfId="1" applyFont="1" applyFill="1" applyBorder="1" applyAlignment="1">
      <alignment horizontal="center" vertical="center"/>
    </xf>
    <xf numFmtId="0" fontId="95" fillId="0" borderId="52" xfId="1" applyFont="1" applyBorder="1" applyAlignment="1">
      <alignment horizontal="center" vertical="center" wrapText="1"/>
    </xf>
    <xf numFmtId="0" fontId="95" fillId="0" borderId="59" xfId="1" applyFont="1" applyBorder="1" applyAlignment="1">
      <alignment horizontal="center" vertical="center" wrapText="1"/>
    </xf>
    <xf numFmtId="0" fontId="95" fillId="0" borderId="53" xfId="1" applyFont="1" applyBorder="1" applyAlignment="1">
      <alignment horizontal="center" vertical="center" wrapText="1"/>
    </xf>
    <xf numFmtId="0" fontId="95" fillId="0" borderId="54" xfId="1" applyFont="1" applyBorder="1" applyAlignment="1">
      <alignment horizontal="center" vertical="center" wrapText="1"/>
    </xf>
    <xf numFmtId="0" fontId="95" fillId="0" borderId="55" xfId="1" applyFont="1" applyBorder="1" applyAlignment="1">
      <alignment horizontal="center" vertical="center" wrapText="1"/>
    </xf>
    <xf numFmtId="0" fontId="95" fillId="0" borderId="60" xfId="1" applyFont="1" applyBorder="1" applyAlignment="1">
      <alignment horizontal="center" vertical="center" wrapText="1"/>
    </xf>
    <xf numFmtId="0" fontId="95" fillId="0" borderId="61" xfId="1" applyFont="1" applyBorder="1" applyAlignment="1">
      <alignment horizontal="center" vertical="center" wrapText="1"/>
    </xf>
    <xf numFmtId="0" fontId="95" fillId="0" borderId="62" xfId="1" applyFont="1" applyBorder="1" applyAlignment="1">
      <alignment horizontal="center" vertical="center" wrapText="1"/>
    </xf>
    <xf numFmtId="0" fontId="95" fillId="0" borderId="56" xfId="1" applyFont="1" applyBorder="1" applyAlignment="1">
      <alignment horizontal="center" vertical="center" wrapText="1"/>
    </xf>
    <xf numFmtId="0" fontId="95" fillId="0" borderId="63" xfId="1" applyFont="1" applyBorder="1" applyAlignment="1">
      <alignment horizontal="center" vertical="center" wrapText="1"/>
    </xf>
    <xf numFmtId="0" fontId="95" fillId="0" borderId="57" xfId="1" applyFont="1" applyBorder="1" applyAlignment="1">
      <alignment horizontal="center" vertical="center" wrapText="1"/>
    </xf>
    <xf numFmtId="0" fontId="95" fillId="0" borderId="64" xfId="1" applyFont="1" applyBorder="1" applyAlignment="1">
      <alignment horizontal="center" vertical="center" wrapText="1"/>
    </xf>
    <xf numFmtId="0" fontId="97" fillId="0" borderId="67" xfId="1" applyFont="1" applyBorder="1" applyAlignment="1">
      <alignment horizontal="left" vertical="center"/>
    </xf>
    <xf numFmtId="0" fontId="97" fillId="0" borderId="68" xfId="1" applyFont="1" applyBorder="1" applyAlignment="1">
      <alignment horizontal="left" vertical="center"/>
    </xf>
    <xf numFmtId="0" fontId="97" fillId="0" borderId="69" xfId="1" applyFont="1" applyBorder="1" applyAlignment="1">
      <alignment horizontal="left" vertical="center"/>
    </xf>
    <xf numFmtId="168" fontId="97" fillId="0" borderId="64" xfId="0" applyNumberFormat="1" applyFont="1" applyBorder="1" applyAlignment="1">
      <alignment horizontal="center" vertical="center"/>
    </xf>
    <xf numFmtId="0" fontId="97" fillId="0" borderId="64" xfId="0" applyFont="1" applyBorder="1" applyAlignment="1">
      <alignment horizontal="center" vertical="center"/>
    </xf>
    <xf numFmtId="168" fontId="95" fillId="0" borderId="64" xfId="0" applyNumberFormat="1" applyFont="1" applyBorder="1" applyAlignment="1">
      <alignment horizontal="center" vertical="center"/>
    </xf>
    <xf numFmtId="1" fontId="97" fillId="0" borderId="67" xfId="0" applyNumberFormat="1" applyFont="1" applyBorder="1" applyAlignment="1">
      <alignment horizontal="center" vertical="center"/>
    </xf>
    <xf numFmtId="1" fontId="97" fillId="0" borderId="79" xfId="0" applyNumberFormat="1" applyFont="1" applyBorder="1" applyAlignment="1">
      <alignment horizontal="center" vertical="center"/>
    </xf>
    <xf numFmtId="0" fontId="97" fillId="0" borderId="48" xfId="1" applyFont="1" applyBorder="1" applyAlignment="1">
      <alignment horizontal="left" vertical="center" wrapText="1"/>
    </xf>
    <xf numFmtId="0" fontId="97" fillId="0" borderId="48" xfId="1" applyFont="1" applyBorder="1" applyAlignment="1">
      <alignment horizontal="center" vertical="center"/>
    </xf>
    <xf numFmtId="0" fontId="95" fillId="0" borderId="58" xfId="1" applyFont="1" applyBorder="1" applyAlignment="1">
      <alignment horizontal="center" vertical="center" wrapText="1"/>
    </xf>
    <xf numFmtId="0" fontId="95" fillId="0" borderId="65" xfId="1" applyFont="1" applyBorder="1" applyAlignment="1">
      <alignment horizontal="center" vertical="center" wrapText="1"/>
    </xf>
    <xf numFmtId="0" fontId="96" fillId="0" borderId="10" xfId="1" applyFont="1" applyBorder="1" applyAlignment="1">
      <alignment horizontal="center" vertical="center"/>
    </xf>
    <xf numFmtId="0" fontId="96" fillId="0" borderId="66" xfId="1" applyFont="1" applyBorder="1" applyAlignment="1">
      <alignment horizontal="center" vertical="center"/>
    </xf>
    <xf numFmtId="0" fontId="97" fillId="0" borderId="9" xfId="1" applyFont="1" applyBorder="1" applyAlignment="1">
      <alignment horizontal="center" vertical="center"/>
    </xf>
    <xf numFmtId="0" fontId="97" fillId="0" borderId="15" xfId="1" applyFont="1" applyBorder="1" applyAlignment="1">
      <alignment horizontal="center" vertical="center"/>
    </xf>
    <xf numFmtId="0" fontId="98" fillId="5" borderId="7" xfId="0" applyFont="1" applyFill="1" applyBorder="1" applyAlignment="1">
      <alignment horizontal="center" vertical="center" textRotation="90"/>
    </xf>
    <xf numFmtId="0" fontId="98" fillId="5" borderId="41" xfId="0" applyFont="1" applyFill="1" applyBorder="1" applyAlignment="1">
      <alignment horizontal="center" vertical="center" textRotation="90"/>
    </xf>
    <xf numFmtId="0" fontId="98" fillId="5" borderId="0" xfId="0" applyFont="1" applyFill="1" applyAlignment="1">
      <alignment horizontal="center" vertical="center" textRotation="90"/>
    </xf>
    <xf numFmtId="0" fontId="98" fillId="5" borderId="42" xfId="0" applyFont="1" applyFill="1" applyBorder="1" applyAlignment="1">
      <alignment horizontal="center" vertical="center" textRotation="90"/>
    </xf>
    <xf numFmtId="0" fontId="98" fillId="5" borderId="0" xfId="0" applyFont="1" applyFill="1" applyAlignment="1">
      <alignment horizontal="center" vertical="center" textRotation="90" wrapText="1"/>
    </xf>
    <xf numFmtId="0" fontId="98" fillId="5" borderId="42" xfId="0" applyFont="1" applyFill="1" applyBorder="1" applyAlignment="1">
      <alignment horizontal="center" vertical="center" textRotation="90" wrapText="1"/>
    </xf>
    <xf numFmtId="0" fontId="98" fillId="5" borderId="0" xfId="0" applyFont="1" applyFill="1" applyAlignment="1">
      <alignment horizontal="center" vertical="center" wrapText="1"/>
    </xf>
    <xf numFmtId="1" fontId="97" fillId="0" borderId="64" xfId="0" applyNumberFormat="1" applyFont="1" applyBorder="1" applyAlignment="1">
      <alignment horizontal="center" vertical="center"/>
    </xf>
    <xf numFmtId="1" fontId="95" fillId="0" borderId="64" xfId="0" applyNumberFormat="1" applyFont="1" applyBorder="1" applyAlignment="1">
      <alignment horizontal="center" vertical="center"/>
    </xf>
    <xf numFmtId="0" fontId="95" fillId="0" borderId="64" xfId="0" applyFont="1" applyBorder="1" applyAlignment="1">
      <alignment horizontal="center" vertical="center"/>
    </xf>
    <xf numFmtId="0" fontId="97" fillId="0" borderId="9" xfId="1" applyFont="1" applyBorder="1" applyAlignment="1">
      <alignment horizontal="left" vertical="center" wrapText="1"/>
    </xf>
    <xf numFmtId="0" fontId="98" fillId="5" borderId="8" xfId="0" applyFont="1" applyFill="1" applyBorder="1" applyAlignment="1">
      <alignment horizontal="center" vertical="center" textRotation="90" wrapText="1"/>
    </xf>
    <xf numFmtId="0" fontId="98" fillId="5" borderId="43" xfId="0" applyFont="1" applyFill="1" applyBorder="1" applyAlignment="1">
      <alignment horizontal="center" vertical="center" textRotation="90" wrapText="1"/>
    </xf>
    <xf numFmtId="0" fontId="97" fillId="0" borderId="71" xfId="1" applyFont="1" applyBorder="1" applyAlignment="1">
      <alignment horizontal="left" vertical="center"/>
    </xf>
    <xf numFmtId="0" fontId="97" fillId="0" borderId="72" xfId="1" applyFont="1" applyBorder="1" applyAlignment="1">
      <alignment horizontal="left" vertical="center"/>
    </xf>
    <xf numFmtId="0" fontId="97" fillId="0" borderId="73" xfId="1" applyFont="1" applyBorder="1" applyAlignment="1">
      <alignment horizontal="left" vertical="center"/>
    </xf>
    <xf numFmtId="168" fontId="97" fillId="0" borderId="74" xfId="0" applyNumberFormat="1" applyFont="1" applyBorder="1" applyAlignment="1">
      <alignment horizontal="center" vertical="center"/>
    </xf>
    <xf numFmtId="0" fontId="97" fillId="0" borderId="74" xfId="0" applyFont="1" applyBorder="1" applyAlignment="1">
      <alignment horizontal="center" vertical="center"/>
    </xf>
    <xf numFmtId="168" fontId="95" fillId="0" borderId="74" xfId="0" applyNumberFormat="1" applyFont="1" applyBorder="1" applyAlignment="1">
      <alignment horizontal="center" vertical="center"/>
    </xf>
    <xf numFmtId="0" fontId="97" fillId="0" borderId="75" xfId="0" applyFont="1" applyBorder="1" applyAlignment="1">
      <alignment horizontal="center" vertical="center"/>
    </xf>
    <xf numFmtId="0" fontId="97" fillId="0" borderId="19" xfId="1" applyFont="1" applyBorder="1" applyAlignment="1">
      <alignment horizontal="left" vertical="center" wrapText="1"/>
    </xf>
    <xf numFmtId="0" fontId="97" fillId="0" borderId="19" xfId="1" applyFont="1" applyBorder="1" applyAlignment="1">
      <alignment horizontal="center" vertical="center"/>
    </xf>
    <xf numFmtId="0" fontId="97" fillId="0" borderId="65" xfId="0" applyFont="1" applyBorder="1" applyAlignment="1">
      <alignment horizontal="center" vertical="center"/>
    </xf>
    <xf numFmtId="168" fontId="97" fillId="0" borderId="67" xfId="0" applyNumberFormat="1" applyFont="1" applyBorder="1" applyAlignment="1">
      <alignment horizontal="center" vertical="center"/>
    </xf>
    <xf numFmtId="168" fontId="97" fillId="0" borderId="79" xfId="0" applyNumberFormat="1" applyFont="1" applyBorder="1" applyAlignment="1">
      <alignment horizontal="center" vertical="center"/>
    </xf>
    <xf numFmtId="168" fontId="84" fillId="0" borderId="0" xfId="0" applyNumberFormat="1" applyFont="1" applyAlignment="1">
      <alignment horizontal="center" vertical="center"/>
    </xf>
    <xf numFmtId="168" fontId="84" fillId="0" borderId="8" xfId="0" applyNumberFormat="1" applyFont="1" applyBorder="1" applyAlignment="1">
      <alignment horizontal="center" vertical="center"/>
    </xf>
    <xf numFmtId="0" fontId="84" fillId="0" borderId="11" xfId="0" applyFont="1" applyBorder="1" applyAlignment="1">
      <alignment horizontal="center" vertical="center"/>
    </xf>
    <xf numFmtId="0" fontId="84" fillId="0" borderId="24" xfId="0" applyFont="1" applyBorder="1" applyAlignment="1">
      <alignment horizontal="center" vertical="center"/>
    </xf>
    <xf numFmtId="0" fontId="84" fillId="0" borderId="14" xfId="0" applyFont="1" applyBorder="1" applyAlignment="1">
      <alignment horizontal="center" vertical="center"/>
    </xf>
    <xf numFmtId="0" fontId="84" fillId="0" borderId="48" xfId="0" applyFont="1" applyBorder="1" applyAlignment="1">
      <alignment horizontal="center" vertical="center"/>
    </xf>
    <xf numFmtId="0" fontId="84" fillId="0" borderId="9" xfId="0" applyFont="1" applyBorder="1" applyAlignment="1">
      <alignment horizontal="center" vertical="center"/>
    </xf>
    <xf numFmtId="0" fontId="97" fillId="0" borderId="20" xfId="1" applyFont="1" applyBorder="1" applyAlignment="1">
      <alignment horizontal="center" vertical="center"/>
    </xf>
    <xf numFmtId="0" fontId="84" fillId="0" borderId="47" xfId="0" applyFont="1" applyBorder="1" applyAlignment="1">
      <alignment horizontal="center" vertical="center"/>
    </xf>
    <xf numFmtId="0" fontId="84" fillId="0" borderId="25" xfId="0" applyFont="1" applyBorder="1" applyAlignment="1">
      <alignment horizontal="center" vertical="center"/>
    </xf>
    <xf numFmtId="0" fontId="84" fillId="0" borderId="13" xfId="0" applyFont="1" applyBorder="1" applyAlignment="1">
      <alignment horizontal="center" vertical="center"/>
    </xf>
    <xf numFmtId="0" fontId="84" fillId="0" borderId="49" xfId="0" applyFont="1" applyBorder="1" applyAlignment="1">
      <alignment horizontal="center" vertical="center"/>
    </xf>
    <xf numFmtId="0" fontId="84" fillId="0" borderId="26" xfId="0" applyFont="1" applyBorder="1" applyAlignment="1">
      <alignment horizontal="center" vertical="center"/>
    </xf>
    <xf numFmtId="0" fontId="84" fillId="0" borderId="15" xfId="0" applyFont="1" applyBorder="1" applyAlignment="1">
      <alignment horizontal="center" vertical="center"/>
    </xf>
    <xf numFmtId="0" fontId="84" fillId="0" borderId="80" xfId="0" applyFont="1" applyBorder="1" applyAlignment="1">
      <alignment horizontal="center" vertical="center"/>
    </xf>
    <xf numFmtId="0" fontId="84" fillId="0" borderId="16" xfId="0" applyFont="1" applyBorder="1" applyAlignment="1">
      <alignment horizontal="center" vertical="center"/>
    </xf>
    <xf numFmtId="0" fontId="73" fillId="50" borderId="3" xfId="0" applyFont="1" applyFill="1" applyBorder="1" applyAlignment="1">
      <alignment horizontal="center" vertical="center"/>
    </xf>
    <xf numFmtId="0" fontId="73" fillId="50" borderId="4" xfId="0" applyFont="1" applyFill="1" applyBorder="1" applyAlignment="1">
      <alignment horizontal="center" vertical="center"/>
    </xf>
    <xf numFmtId="0" fontId="73" fillId="50" borderId="5" xfId="0" applyFont="1" applyFill="1" applyBorder="1" applyAlignment="1">
      <alignment horizontal="center" vertical="center"/>
    </xf>
    <xf numFmtId="0" fontId="2" fillId="0" borderId="28" xfId="0" applyFont="1" applyBorder="1" applyAlignment="1">
      <alignment horizontal="left" vertical="center" wrapText="1"/>
    </xf>
    <xf numFmtId="0" fontId="78" fillId="47" borderId="9" xfId="0" applyFont="1" applyFill="1" applyBorder="1" applyAlignment="1">
      <alignment horizontal="center" vertical="center" wrapText="1"/>
    </xf>
    <xf numFmtId="0" fontId="81" fillId="0" borderId="9" xfId="0" applyFont="1" applyBorder="1" applyAlignment="1">
      <alignment horizontal="center" vertical="center"/>
    </xf>
    <xf numFmtId="0" fontId="78" fillId="47" borderId="16" xfId="0" applyFont="1" applyFill="1" applyBorder="1" applyAlignment="1">
      <alignment horizontal="center" vertical="center" wrapText="1"/>
    </xf>
    <xf numFmtId="0" fontId="78" fillId="47" borderId="14" xfId="0" applyFont="1" applyFill="1" applyBorder="1" applyAlignment="1">
      <alignment horizontal="center" vertical="center" wrapText="1"/>
    </xf>
    <xf numFmtId="0" fontId="13" fillId="0" borderId="9" xfId="0" applyFont="1" applyBorder="1" applyAlignment="1">
      <alignment horizontal="center" vertical="center"/>
    </xf>
  </cellXfs>
  <cellStyles count="230">
    <cellStyle name="_~3846176" xfId="9" xr:uid="{2D643111-1151-403E-B5F8-B5B4B674753D}"/>
    <cellStyle name="_~5838995" xfId="10" xr:uid="{A15099D1-B9F0-46AE-8980-1BB2F4D79195}"/>
    <cellStyle name="_~7189498" xfId="11" xr:uid="{B602A270-73B2-47B6-8B82-0E49BF872B57}"/>
    <cellStyle name="_~7189498 2" xfId="193" xr:uid="{20842683-983E-47E7-9AF7-5FC411F0AA0B}"/>
    <cellStyle name="_~8163585" xfId="12" xr:uid="{A6A334E7-4024-47F0-8A10-C145FF37F243}"/>
    <cellStyle name="_Cashflow Plan" xfId="13" xr:uid="{190C8604-7F8A-479E-8706-FDB000DAC988}"/>
    <cellStyle name="_Cashflow Plan 2" xfId="194" xr:uid="{6EF226D3-A1C2-4C3A-8C44-72EBBEEA0818}"/>
    <cellStyle name="_CFP" xfId="14" xr:uid="{EFFFF120-9E8A-4AAC-BA1D-B2C5D2135C06}"/>
    <cellStyle name="_CFP 2" xfId="195" xr:uid="{6FAF7DF0-609A-49CE-99CA-B7B4395BE02F}"/>
    <cellStyle name="_CFP_1" xfId="15" xr:uid="{94BD27DF-6802-4B59-990A-E42B19FD5ABA}"/>
    <cellStyle name="_Collection Daily Report.June'08" xfId="16" xr:uid="{C9F5429C-49F4-496E-AA7A-46ACA5E3C5F3}"/>
    <cellStyle name="_Collection Daily Report.June'08 2" xfId="196" xr:uid="{BA987388-15B3-480A-ABF8-544D41BF9F31}"/>
    <cellStyle name="_Collection Status" xfId="17" xr:uid="{1D690A40-D14B-4E10-906B-8329ED8DF3A6}"/>
    <cellStyle name="_Consolidated Rev and Coll.26.05.08xls" xfId="18" xr:uid="{4F1DFC50-7B10-435A-AB42-D1CA1E0A792B}"/>
    <cellStyle name="_Consolidated Rev and Coll.26.05.08xls 2" xfId="197" xr:uid="{760EBB3C-1E0A-4BA8-AC3D-74090E9FC5B1}"/>
    <cellStyle name="_CRS report format" xfId="19" xr:uid="{96733A88-D5FA-43AE-9D96-E08546929ABF}"/>
    <cellStyle name="_DMRC FCM RR" xfId="20" xr:uid="{FED00EF5-B158-486E-B5E8-3C54AEB3B030}"/>
    <cellStyle name="_Flash IN50554 Final" xfId="21" xr:uid="{19E2897E-B7E7-4432-AC2C-DC442EB9B111}"/>
    <cellStyle name="_Receivables_PS-PG_Jul'08" xfId="22" xr:uid="{AFFDCBEE-0975-487A-9509-67092C889440}"/>
    <cellStyle name="_Receivables_PS-PG_Jun'08" xfId="23" xr:uid="{5B7C08E1-C3EC-42C6-AB2F-56D096BE1BAA}"/>
    <cellStyle name="=C:\WINNT\SYSTEM32\COMMAND.COM" xfId="24" xr:uid="{8EC646E3-959B-4759-88D0-FE4A56DA1909}"/>
    <cellStyle name="20% - Accent1 2" xfId="183" xr:uid="{16F0D6E9-994E-48B6-B566-4563B9DDAE25}"/>
    <cellStyle name="20% - Accent1 2 2" xfId="219" xr:uid="{1DAE44E3-CFAC-477D-B9BE-4BDD86023D34}"/>
    <cellStyle name="20% - Accent1 3" xfId="25" xr:uid="{1BD7115F-0019-4F26-8357-B556D589FE0D}"/>
    <cellStyle name="20% - Accent2 2" xfId="179" xr:uid="{776E3E55-7CC0-43AC-8E99-ED2ABBD7AA27}"/>
    <cellStyle name="20% - Accent2 2 2" xfId="215" xr:uid="{9E7DE24F-9EBB-42EF-8581-32D148AA6A7A}"/>
    <cellStyle name="20% - Accent2 3" xfId="26" xr:uid="{7268261E-C266-4C13-B185-3CF440799B64}"/>
    <cellStyle name="20% - Accent3 2" xfId="184" xr:uid="{EA62F8F9-3D81-4E3B-B4C6-4EAF74B0CD79}"/>
    <cellStyle name="20% - Accent3 2 2" xfId="220" xr:uid="{6F45C113-F34F-465A-91F9-EE825B561FC6}"/>
    <cellStyle name="20% - Accent3 3" xfId="27" xr:uid="{C72CC57A-8AAA-46A2-8132-879CA3AAB050}"/>
    <cellStyle name="20% - Accent4 2" xfId="186" xr:uid="{A8C0358F-D8D9-403F-A6FE-4DE027946B2B}"/>
    <cellStyle name="20% - Accent4 2 2" xfId="222" xr:uid="{BFCB2B74-1305-4B98-83C3-3EC46D004950}"/>
    <cellStyle name="20% - Accent4 3" xfId="28" xr:uid="{6146704E-6B92-47AB-AABC-533FB8C1EBBC}"/>
    <cellStyle name="20% - Accent5 2" xfId="181" xr:uid="{15CAEC1B-DE93-4E8B-880E-CE2B684C3F77}"/>
    <cellStyle name="20% - Accent5 2 2" xfId="217" xr:uid="{13A84F5C-BC8B-414D-BFD3-1D93018EC6EA}"/>
    <cellStyle name="20% - Accent5 3" xfId="29" xr:uid="{B5D7E0D8-D1D1-4DEC-A06F-5EDAC78DE49E}"/>
    <cellStyle name="20% - Accent6 2" xfId="185" xr:uid="{3E786AD4-B79A-4AE9-A9A1-18EBCAA2148E}"/>
    <cellStyle name="20% - Accent6 2 2" xfId="221" xr:uid="{C6FCB3C0-3980-4824-91BD-70C2BB61FEC2}"/>
    <cellStyle name="20% - Accent6 3" xfId="30" xr:uid="{8FBB8DA9-0A5E-4302-8457-74F0CFA0F036}"/>
    <cellStyle name="40% - Accent1 2" xfId="31" xr:uid="{DDF51B13-9390-4116-9FED-EB93A0C8553E}"/>
    <cellStyle name="40% - Accent2 2" xfId="32" xr:uid="{C591AF13-4467-41D5-A098-19E16BEA3D3C}"/>
    <cellStyle name="40% - Accent3 2" xfId="33" xr:uid="{BD42F9F3-449E-4557-B970-348BDA11293F}"/>
    <cellStyle name="40% - Accent4 2" xfId="182" xr:uid="{9F249EF4-DBB4-4982-BA12-7DACA1D6003D}"/>
    <cellStyle name="40% - Accent4 2 2" xfId="218" xr:uid="{C2E8F90B-AB3C-491E-9D0C-B5995A534E57}"/>
    <cellStyle name="40% - Accent4 3" xfId="34" xr:uid="{0869C90A-AE5F-43DE-B5A4-62B0E746C5D6}"/>
    <cellStyle name="40% - Accent5 2" xfId="178" xr:uid="{79D5234D-EEB9-4F4D-B67E-DB913DCE338A}"/>
    <cellStyle name="40% - Accent5 2 2" xfId="214" xr:uid="{56637170-7458-4AEA-9A44-BD4863A783F6}"/>
    <cellStyle name="40% - Accent5 3" xfId="35" xr:uid="{EDE22B3A-B695-453C-9063-EB2F57517E53}"/>
    <cellStyle name="40% - Accent6 2" xfId="180" xr:uid="{6704F162-CBA0-4BC3-B4A7-1AEAD1619112}"/>
    <cellStyle name="40% - Accent6 2 2" xfId="216" xr:uid="{F87948D1-A2BF-4329-AB9A-AFF4C96FBB31}"/>
    <cellStyle name="40% - Accent6 3" xfId="36" xr:uid="{979CDBC5-5C74-4B16-B347-8E7D7D102476}"/>
    <cellStyle name="60% - Accent1 2" xfId="37" xr:uid="{6F830BDC-2574-4163-B96B-75AD5C97A197}"/>
    <cellStyle name="60% - Accent2 2" xfId="38" xr:uid="{1586B9F1-52E6-419D-A3F1-B2D7321F5444}"/>
    <cellStyle name="60% - Accent3 2" xfId="39" xr:uid="{56A7B10B-4442-4064-A6A5-0CF14D637385}"/>
    <cellStyle name="60% - Accent4 2" xfId="40" xr:uid="{2A808B7E-13B5-49D8-99E9-D43FB7B1B8E3}"/>
    <cellStyle name="60% - Accent5 2" xfId="41" xr:uid="{2823ADB5-98D1-4FDD-9BE8-B10C86062170}"/>
    <cellStyle name="60% - Accent6 2" xfId="42" xr:uid="{985CC2A5-A3AD-49BA-9E6A-3612FAEDBCB6}"/>
    <cellStyle name="75" xfId="43" xr:uid="{540D90AF-043E-41BF-8378-4135F1A2F2D9}"/>
    <cellStyle name="Accent1 2" xfId="44" xr:uid="{AE6C824D-6D90-478C-AE32-4DC8040176DD}"/>
    <cellStyle name="Accent2 2" xfId="45" xr:uid="{F7156C01-93C7-437E-8572-80A7779F9668}"/>
    <cellStyle name="Accent3 2" xfId="46" xr:uid="{24C7CCBF-760D-4D12-AC47-86DA21D0ABC5}"/>
    <cellStyle name="Accent4 2" xfId="47" xr:uid="{8A45CECD-2F7A-4540-B035-1715A622915D}"/>
    <cellStyle name="Accent5 2" xfId="188" xr:uid="{DF389017-5F3A-4311-A16F-060B25AC50C9}"/>
    <cellStyle name="Accent5 3" xfId="48" xr:uid="{CBCA76CF-C13C-4E02-B9FD-F9A4EF31DF65}"/>
    <cellStyle name="Accent6 2" xfId="49" xr:uid="{8FB89A51-0799-486A-A6E7-1D8EAEF79F54}"/>
    <cellStyle name="ÅëÈ­ [0]_±âÅ¸" xfId="50" xr:uid="{23FC2A80-59AC-45DE-818D-2299FEF933DF}"/>
    <cellStyle name="ÅëÈ­_±âÅ¸" xfId="51" xr:uid="{AAD22101-9DE4-4344-AF64-722F757F8B42}"/>
    <cellStyle name="Arial1 - Style1" xfId="52" xr:uid="{0C8D438F-A320-47F4-8015-15D001311FDF}"/>
    <cellStyle name="Arial1 - Style2" xfId="53" xr:uid="{84C067C1-B915-4EAE-BF9C-BBCD9E76D940}"/>
    <cellStyle name="Arial10" xfId="54" xr:uid="{29364E97-B79A-4AAE-A48A-904F2B3A8BC0}"/>
    <cellStyle name="ÄÞ¸¶ [0]_±âÅ¸" xfId="55" xr:uid="{485CA083-2357-4A66-8BDC-8387ABC27665}"/>
    <cellStyle name="ÄÞ¸¶_±âÅ¸" xfId="56" xr:uid="{5B90D43D-231F-49A1-924A-48E0BC47BC51}"/>
    <cellStyle name="b1x" xfId="57" xr:uid="{64D52310-93F6-42D8-85A8-4FD88C006683}"/>
    <cellStyle name="b1x 2" xfId="198" xr:uid="{8D354D20-F315-4757-990E-67EEF5053171}"/>
    <cellStyle name="Bad 2" xfId="58" xr:uid="{F685F439-8008-4481-9B0B-0C72BF9F5311}"/>
    <cellStyle name="Ç¥ÁØ_¿¬°£´©°è¿¹»ó" xfId="59" xr:uid="{ABBECCC5-738E-4ACA-AA79-2DB774172FCB}"/>
    <cellStyle name="Calc Currency (0)" xfId="60" xr:uid="{B179EC04-5049-4C65-A8BA-79617D4616EE}"/>
    <cellStyle name="Calc Currency (2)" xfId="61" xr:uid="{F9B6F86C-D273-42E6-B76F-3E54D47A4CD6}"/>
    <cellStyle name="Calc Percent (0)" xfId="62" xr:uid="{61A8F72C-6890-4215-88B0-7BCE7E4A5EC4}"/>
    <cellStyle name="Calc Percent (1)" xfId="63" xr:uid="{8992526C-E09D-4367-95FF-81053BB4F3E8}"/>
    <cellStyle name="Calc Percent (2)" xfId="64" xr:uid="{15C476DB-DB96-420F-B5F9-8E33DCD48867}"/>
    <cellStyle name="Calc Units (0)" xfId="65" xr:uid="{C783F3DD-F2E3-401D-AB17-7C09643F46B5}"/>
    <cellStyle name="Calc Units (1)" xfId="66" xr:uid="{69DF5283-B82F-461B-8F7B-D2D714232841}"/>
    <cellStyle name="Calc Units (2)" xfId="67" xr:uid="{C3BB3F9D-F186-41A6-A0A9-66C098580F8E}"/>
    <cellStyle name="Calculation 2" xfId="68" xr:uid="{9F651216-D3DC-4520-A3E5-AB2E11C8724E}"/>
    <cellStyle name="Check Cell 2" xfId="69" xr:uid="{1543C7FE-19A1-411A-A587-611D20B6F664}"/>
    <cellStyle name="Comma" xfId="229" builtinId="3"/>
    <cellStyle name="Comma  - Style1" xfId="71" xr:uid="{BE7D6CA7-EAEA-4A4D-98DE-A0257642C8D3}"/>
    <cellStyle name="Comma  - Style2" xfId="72" xr:uid="{4C44CA16-CC6F-4952-9438-56EC23E5B38B}"/>
    <cellStyle name="Comma  - Style3" xfId="73" xr:uid="{69A307FC-E860-4804-BBE1-815B4BBBF234}"/>
    <cellStyle name="Comma  - Style4" xfId="74" xr:uid="{ECA8555C-7F4A-42C7-80C2-38B052D496CA}"/>
    <cellStyle name="Comma  - Style5" xfId="75" xr:uid="{7C6672BB-E4E3-4EFA-9C1E-7F9E3C4D470C}"/>
    <cellStyle name="Comma  - Style6" xfId="76" xr:uid="{70494BEE-71F2-436E-8203-42E3C7A31744}"/>
    <cellStyle name="Comma  - Style7" xfId="77" xr:uid="{BBC3DE43-8B15-47B8-94CE-7CF1E1BD3CEC}"/>
    <cellStyle name="Comma  - Style8" xfId="78" xr:uid="{9AEF4417-7786-4466-85BF-4B91E35D56CF}"/>
    <cellStyle name="Comma [00]" xfId="79" xr:uid="{574D1B49-8D85-44E9-A708-74CFE79F5923}"/>
    <cellStyle name="Comma 2" xfId="80" xr:uid="{28A2C656-8405-4726-86CC-0015975370ED}"/>
    <cellStyle name="Comma 2 2" xfId="199" xr:uid="{84B3C01D-096C-4336-8CC3-4DA55B4BB622}"/>
    <cellStyle name="Comma 3" xfId="81" xr:uid="{4F8C863C-A373-409D-A3B5-EF216CB04DB6}"/>
    <cellStyle name="Comma 3 2" xfId="200" xr:uid="{A73043A1-7F4E-4E05-A2DD-019A1ADAC226}"/>
    <cellStyle name="Comma 4" xfId="82" xr:uid="{62992BE5-FAAC-4166-A800-4790DB2324CD}"/>
    <cellStyle name="Comma 4 2" xfId="201" xr:uid="{8877CBF5-1A44-477E-892E-E3D3B39FB764}"/>
    <cellStyle name="Comma 5" xfId="83" xr:uid="{497D33C9-FDA6-48CB-BA94-3EA037D07999}"/>
    <cellStyle name="Comma 5 2" xfId="202" xr:uid="{091F28AB-3D45-4083-A473-F7FF4F61A92B}"/>
    <cellStyle name="Comma 6" xfId="84" xr:uid="{9F00171E-E247-462E-B122-0D3594C15B70}"/>
    <cellStyle name="Comma 6 2" xfId="203" xr:uid="{B4ED6465-04C5-4946-A682-2C5DE31E0750}"/>
    <cellStyle name="Comma 7" xfId="85" xr:uid="{879AA58E-5A50-4895-9893-A8C9B8EFC700}"/>
    <cellStyle name="Comma 7 2" xfId="204" xr:uid="{48A68634-EA12-4F88-9119-675729DA5285}"/>
    <cellStyle name="Comma 8" xfId="86" xr:uid="{400A72C9-4606-4137-B023-6D7A301D64A2}"/>
    <cellStyle name="Comma 8 2" xfId="205" xr:uid="{FA0C0667-A73D-462C-8593-75C6F71BBEDC}"/>
    <cellStyle name="Comma 9" xfId="70" xr:uid="{A09C4945-842F-4DE9-85D6-9847391613B2}"/>
    <cellStyle name="Comma0" xfId="87" xr:uid="{FF34D9C1-E196-463B-84E6-F14AC698CD80}"/>
    <cellStyle name="country" xfId="88" xr:uid="{556F9FE8-DDD2-4EFB-A6DD-8558E8F98332}"/>
    <cellStyle name="COURIER" xfId="89" xr:uid="{F82BC2C1-CBDD-4801-A411-210023AC1016}"/>
    <cellStyle name="Currency [00]" xfId="90" xr:uid="{8AA32144-3453-403A-ADF8-ACD6C8CE05C8}"/>
    <cellStyle name="Currency 2" xfId="5" xr:uid="{00000000-0005-0000-0000-000001000000}"/>
    <cellStyle name="Currency 2 2" xfId="228" xr:uid="{1F65335A-5082-4BBF-8E52-8897C15376DC}"/>
    <cellStyle name="Currency 3" xfId="227" xr:uid="{D1C22437-3FA1-46CB-938A-5A2071A42EA7}"/>
    <cellStyle name="Currency0" xfId="91" xr:uid="{1FD4351F-99D2-4FE6-9668-25DEE18009FF}"/>
    <cellStyle name="Date" xfId="92" xr:uid="{2C6CFD23-B12F-4FAE-B60C-7FEC1C6ACD2D}"/>
    <cellStyle name="Date Short" xfId="93" xr:uid="{7583069B-0AB7-4F04-AB3A-BB6158EC1CA6}"/>
    <cellStyle name="DELTA" xfId="94" xr:uid="{7DA64524-2DBE-4CBB-A194-0D36F51C9F83}"/>
    <cellStyle name="Dezimal [0]_Sheet1" xfId="95" xr:uid="{AC4B09A4-5DC6-4BA5-9EA7-8DA237709425}"/>
    <cellStyle name="Dezimal_Sheet1" xfId="96" xr:uid="{C416A238-F95A-45EC-BABD-75591BE96FA6}"/>
    <cellStyle name="E&amp;Y House" xfId="97" xr:uid="{10FC4357-02C7-45FE-9318-F15A197A4ADF}"/>
    <cellStyle name="Enter Currency (0)" xfId="98" xr:uid="{343123B9-8743-462F-9755-CBE5837E3B54}"/>
    <cellStyle name="Enter Currency (2)" xfId="99" xr:uid="{40F06524-28E3-40A8-9C3C-E91BCFB5E222}"/>
    <cellStyle name="Enter Units (0)" xfId="100" xr:uid="{F123D0D2-0857-4D11-89F6-3A9A2167F661}"/>
    <cellStyle name="Enter Units (1)" xfId="101" xr:uid="{918E01B4-3759-40D8-866F-9DDCE46F0EF2}"/>
    <cellStyle name="Enter Units (2)" xfId="102" xr:uid="{A5B1FDCD-7AFD-4D54-9A02-2D3C61BACC05}"/>
    <cellStyle name="Explanatory Text 2" xfId="103" xr:uid="{166C7DFC-5417-4DA1-B1A5-A70408DD8C9C}"/>
    <cellStyle name="Fixed" xfId="104" xr:uid="{41A01D27-58A3-4600-BEE4-658A5ED39235}"/>
    <cellStyle name="FMT_0" xfId="105" xr:uid="{900DC175-C7AF-4E5E-A32C-B6C98C22D9C7}"/>
    <cellStyle name="FORM" xfId="106" xr:uid="{F2FE8986-4149-44B9-9405-3A6133C92C1F}"/>
    <cellStyle name="Formula" xfId="107" xr:uid="{A5D4AF25-2EB9-4C66-B25E-DE287FAB54A0}"/>
    <cellStyle name="Good 2" xfId="108" xr:uid="{EEF1872D-DE5E-4FCC-8CA6-5754E0D6FF39}"/>
    <cellStyle name="Grey" xfId="109" xr:uid="{A851085C-2722-430F-8362-F1E9D12F2141}"/>
    <cellStyle name="Header1" xfId="110" xr:uid="{FA60C3EE-AC9E-4542-A075-4E4DAE7A5159}"/>
    <cellStyle name="Header2" xfId="111" xr:uid="{7377DF6E-FAB0-40DE-A8EB-02978DE878D2}"/>
    <cellStyle name="Heading" xfId="112" xr:uid="{7760CA56-0290-41F3-B0A9-4ADF1F8169CD}"/>
    <cellStyle name="Heading 1 2" xfId="113" xr:uid="{22747FA8-25B3-4564-9B13-39FE88EBD77A}"/>
    <cellStyle name="Heading 2 2" xfId="114" xr:uid="{27F1A47C-5995-4AB4-A7BE-FB1B61F3A5BE}"/>
    <cellStyle name="Heading 3 2" xfId="115" xr:uid="{91A151D6-CF32-465A-A441-DB32EE1E9193}"/>
    <cellStyle name="Heading 4 2" xfId="116" xr:uid="{B1DCE123-3E89-4AC0-BC12-7814AF6C530D}"/>
    <cellStyle name="Hypertextový odkaz" xfId="117" xr:uid="{783FFEC1-12BB-4D18-88C3-ACDEE1924ECE}"/>
    <cellStyle name="INCHES" xfId="118" xr:uid="{7E157929-0F99-4631-B063-1078D468932E}"/>
    <cellStyle name="Input [yellow]" xfId="120" xr:uid="{8E0F0B7E-6799-40A6-972F-DD487614CD95}"/>
    <cellStyle name="Input 2" xfId="119" xr:uid="{3AE67E81-3190-4D31-A67A-B3B5D11DEFF1}"/>
    <cellStyle name="Link Currency (0)" xfId="121" xr:uid="{252729B9-5793-4800-B4AC-F521E9BC4E17}"/>
    <cellStyle name="Link Currency (2)" xfId="122" xr:uid="{35831101-84D9-4B52-84CD-141D506DA5CD}"/>
    <cellStyle name="Link Units (0)" xfId="123" xr:uid="{901A8F08-B566-43D1-8F25-D41C382ABF41}"/>
    <cellStyle name="Link Units (1)" xfId="124" xr:uid="{225D42A4-FBF3-4C44-B88F-7DCDD254C6B4}"/>
    <cellStyle name="Link Units (2)" xfId="125" xr:uid="{E54107B8-2BFB-42A0-B2E6-31222624F219}"/>
    <cellStyle name="Linked Cell 2" xfId="126" xr:uid="{E857C043-CA3D-4B20-A73E-7D2211563C48}"/>
    <cellStyle name="Neutral 2" xfId="127" xr:uid="{435B7E56-1815-4BA0-BD2D-636D1F5E369C}"/>
    <cellStyle name="no dec" xfId="128" xr:uid="{47C3D3C3-1936-4141-9185-38CAF8247A6A}"/>
    <cellStyle name="Nor}al" xfId="129" xr:uid="{5683377D-B283-4356-84DC-6167C1B9AB2C}"/>
    <cellStyle name="Normal" xfId="0" builtinId="0"/>
    <cellStyle name="Normal - Style1" xfId="130" xr:uid="{B4E52EF3-D439-447E-A10F-48D9C33E5FF1}"/>
    <cellStyle name="Normal 10" xfId="192" xr:uid="{3F28DC1E-955A-4752-9456-C9DBBB44C27E}"/>
    <cellStyle name="Normal 11" xfId="226" xr:uid="{39A4D461-2B69-45AC-BC3B-879E60BD782F}"/>
    <cellStyle name="Normal 12" xfId="8" xr:uid="{4E0B2CA2-5C40-4985-9461-F2C32F978CC3}"/>
    <cellStyle name="Normal 2" xfId="2" xr:uid="{00000000-0005-0000-0000-000003000000}"/>
    <cellStyle name="Normal 2 2" xfId="206" xr:uid="{A74B3F40-723B-48B6-B47D-C1568630C82D}"/>
    <cellStyle name="Normal 2 2 2" xfId="190" xr:uid="{8F399EFF-A679-4F22-ACB2-825556B2AAAC}"/>
    <cellStyle name="Normal 2 2 2 2" xfId="225" xr:uid="{B69B5904-0B35-4326-AA1A-A4C9599616B2}"/>
    <cellStyle name="Normal 2 3" xfId="4" xr:uid="{00000000-0005-0000-0000-000004000000}"/>
    <cellStyle name="Normal 2 3 2" xfId="207" xr:uid="{26462C73-BED5-44F5-99C5-6514C9739C52}"/>
    <cellStyle name="Normal 2 3 3" xfId="132" xr:uid="{103D7195-814B-43EF-A9F4-3F9048A81ECE}"/>
    <cellStyle name="Normal 2 4" xfId="131" xr:uid="{02C103A9-D0D5-4564-816E-3271313B3887}"/>
    <cellStyle name="Normal 3" xfId="3" xr:uid="{00000000-0005-0000-0000-000005000000}"/>
    <cellStyle name="Normal 3 2" xfId="7" xr:uid="{00000000-0005-0000-0000-000006000000}"/>
    <cellStyle name="Normal 4" xfId="6" xr:uid="{00000000-0005-0000-0000-000007000000}"/>
    <cellStyle name="Normal 4 2" xfId="208" xr:uid="{73586C69-3D9C-459B-8E00-D33BDBB31377}"/>
    <cellStyle name="Normal 4 3" xfId="133" xr:uid="{9D3CAFDD-777B-4801-B5E4-C8D8CC174EB3}"/>
    <cellStyle name="Normal 5" xfId="1" xr:uid="{00000000-0005-0000-0000-000008000000}"/>
    <cellStyle name="Normal 5 2" xfId="209" xr:uid="{047B139D-57F4-471A-AD35-710095123A4A}"/>
    <cellStyle name="Normal 6" xfId="177" xr:uid="{CDF9C918-65BB-4DAD-81E2-02C507F79AC5}"/>
    <cellStyle name="Normal 6 2" xfId="213" xr:uid="{111C7465-8F43-4907-B96B-49F16A8879E8}"/>
    <cellStyle name="Normal 7" xfId="187" xr:uid="{4DA7725A-B314-407C-9796-C3354AC98304}"/>
    <cellStyle name="Normal 7 2" xfId="223" xr:uid="{B9EDB1BC-64FD-4B58-B93D-25B2B0D8FBFC}"/>
    <cellStyle name="Normal 8" xfId="189" xr:uid="{3367B9C5-1C7A-4C44-8C8B-D58CD3A52851}"/>
    <cellStyle name="Normal 8 2" xfId="224" xr:uid="{748436D7-D10D-4DFC-A8C7-D147EE560212}"/>
    <cellStyle name="Normal 9" xfId="191" xr:uid="{EF0291C8-52C7-49DD-86DF-3CBAC3AA204E}"/>
    <cellStyle name="Note 2" xfId="210" xr:uid="{BD946BAB-48F2-43C2-9BE9-C479B2EDD35B}"/>
    <cellStyle name="Note 3" xfId="134" xr:uid="{D8A2AFBC-2C1F-4994-8F1C-D1855271E775}"/>
    <cellStyle name="Output 2" xfId="135" xr:uid="{9B14C571-93FC-4B2E-9F41-CD4DABC860DE}"/>
    <cellStyle name="paint" xfId="136" xr:uid="{36E2771C-6095-49CA-85C7-67665C793F28}"/>
    <cellStyle name="Percent [0]" xfId="138" xr:uid="{4DA5F579-334C-46F3-A51F-9A796A7FF1F1}"/>
    <cellStyle name="Percent [00]" xfId="139" xr:uid="{27836C01-E7B3-4700-854C-3757AC58D403}"/>
    <cellStyle name="Percent [2]" xfId="140" xr:uid="{E7A86985-8016-4E76-BBF6-A9ADAB08AADD}"/>
    <cellStyle name="Percent 2" xfId="141" xr:uid="{0A101153-44B8-4E37-9F61-33DBB78CCA32}"/>
    <cellStyle name="Percent 2 2" xfId="211" xr:uid="{BDC29773-37BF-4535-AC91-B185D1B10B0F}"/>
    <cellStyle name="Percent 3" xfId="137" xr:uid="{178783AF-7F3E-4687-A8F3-3BDD8B6B8D1E}"/>
    <cellStyle name="Popis" xfId="142" xr:uid="{C8672C9F-CE9B-4920-B3A0-E59D9322F547}"/>
    <cellStyle name="PrePop Currency (0)" xfId="143" xr:uid="{939125A1-8305-440C-AC78-69B55B553124}"/>
    <cellStyle name="PrePop Currency (2)" xfId="144" xr:uid="{8DC597CA-B8F0-4B30-9FA5-168039169E28}"/>
    <cellStyle name="PrePop Units (0)" xfId="145" xr:uid="{BEF9E40D-DFEA-4D57-A27D-CCBCCC7616D9}"/>
    <cellStyle name="PrePop Units (1)" xfId="146" xr:uid="{5922E5D5-07F3-42B9-A7F4-E0A953483C0A}"/>
    <cellStyle name="PrePop Units (2)" xfId="147" xr:uid="{497094EA-DDF3-4630-AE2C-66C561F2E72A}"/>
    <cellStyle name="Prosent_Ark1" xfId="148" xr:uid="{98380B8C-5E55-45E2-ABC0-EFFA657DC2E9}"/>
    <cellStyle name="Sledovaný hypertextový odkaz" xfId="149" xr:uid="{2FC32256-5106-412D-BC7A-0E305E475BDE}"/>
    <cellStyle name="Standard_BS14" xfId="150" xr:uid="{02B4E59B-1EDF-4E9B-94B7-378E0980FE21}"/>
    <cellStyle name="Style 1" xfId="151" xr:uid="{DA57DCD2-8E8D-4B03-B105-5AFF0E86E669}"/>
    <cellStyle name="Style 1 2" xfId="212" xr:uid="{F9E1AEE2-4673-4337-820D-3368E3325848}"/>
    <cellStyle name="sub-total" xfId="152" xr:uid="{6025F819-0157-4A7A-A2F6-698854BD656E}"/>
    <cellStyle name="T" xfId="153" xr:uid="{31D42EBA-ECE0-4312-B150-DD394378D0C5}"/>
    <cellStyle name="t_Receivables_PS-PG_Jul'08" xfId="154" xr:uid="{474FB177-0739-4342-AF0B-4BAE67981F0F}"/>
    <cellStyle name="t_Receivables_PS-PG_Jun'08" xfId="155" xr:uid="{A78DD03E-158E-4AD9-9FAA-2E54034EF5F4}"/>
    <cellStyle name="Text Indent A" xfId="156" xr:uid="{91EE65EA-AF28-4A0E-ADD7-49E81689CEBF}"/>
    <cellStyle name="Text Indent B" xfId="157" xr:uid="{2EDD5E8B-669A-4965-915E-5CCCD4482927}"/>
    <cellStyle name="Text Indent C" xfId="158" xr:uid="{6D1A6930-DE6A-4F24-89F5-C8305BA91C93}"/>
    <cellStyle name="Times New Roman" xfId="159" xr:uid="{5B8B8C7F-6690-47E4-8C12-61C165E8D0E9}"/>
    <cellStyle name="Title 2" xfId="160" xr:uid="{D9F4F992-91C0-4CA3-AC3B-6DDFB51C9E27}"/>
    <cellStyle name="Total 2" xfId="161" xr:uid="{0DD1A0F8-3B11-4849-B2AE-03F20A0B361E}"/>
    <cellStyle name="Tusenskille [0]_Ark1" xfId="162" xr:uid="{E23F3540-2F5D-4321-96AA-C098AF4F2004}"/>
    <cellStyle name="Tusenskille_Ark1" xfId="163" xr:uid="{D08673A9-4335-4F91-B7BE-F059A8793DC9}"/>
    <cellStyle name="Tusental (0)_Appx 2 Action plan" xfId="164" xr:uid="{89C12895-D49C-477D-8155-8CEDA8197093}"/>
    <cellStyle name="Tusental_Appx 2 Action plan" xfId="165" xr:uid="{2DD008EA-CF24-4C63-8B38-74DB7F78ADD1}"/>
    <cellStyle name="Valuta (0)_Appx 2 Action plan" xfId="166" xr:uid="{A24203E2-42BF-462E-9A6E-22A4DDD2156B}"/>
    <cellStyle name="Valuta [0]_Ark1" xfId="167" xr:uid="{D2568EE4-A223-4E6D-ACD2-A3D98425B51D}"/>
    <cellStyle name="Valuta_Appx 2 Action plan" xfId="168" xr:uid="{1D0A8658-127E-4BBF-AEAB-80901557E116}"/>
    <cellStyle name="Währung [0]_PERSONAL" xfId="169" xr:uid="{4B9A9BBE-77EC-4C23-850E-AE6C4FBE4EA4}"/>
    <cellStyle name="Währung_PERSONAL" xfId="170" xr:uid="{BA8C3711-F869-4FDE-AD07-35D01075BF96}"/>
    <cellStyle name="Warning Text 2" xfId="171" xr:uid="{DED11DA2-8A26-40F9-B354-FDA2ED993D3F}"/>
    <cellStyle name="콤마 [0]_Book1" xfId="172" xr:uid="{59AA3127-C49E-44FA-9F41-C548FC25ECE8}"/>
    <cellStyle name="콤마_Book1" xfId="173" xr:uid="{1982D34C-CB3B-45B9-806B-50601FF96FDB}"/>
    <cellStyle name="통화 [0]_9634매출 " xfId="174" xr:uid="{91BBBE25-977A-4E99-9B03-C328D06BDB68}"/>
    <cellStyle name="통화_9634매출 " xfId="175" xr:uid="{F6002E5A-B8B0-47B3-9AB0-506627C6E530}"/>
    <cellStyle name="표준_0N-HANDLING " xfId="176" xr:uid="{51E48C10-B5B7-428B-889C-E05E99A6FD09}"/>
  </cellStyles>
  <dxfs count="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CE4D6"/>
          <bgColor rgb="FFFCE4D6"/>
        </patternFill>
      </fill>
    </dxf>
    <dxf>
      <fill>
        <patternFill patternType="solid">
          <fgColor rgb="FFFCE4D6"/>
          <bgColor rgb="FFFCE4D6"/>
        </patternFill>
      </fill>
    </dxf>
    <dxf>
      <font>
        <b/>
        <color rgb="FF000000"/>
      </font>
    </dxf>
    <dxf>
      <font>
        <b/>
        <color rgb="FF000000"/>
      </font>
    </dxf>
    <dxf>
      <font>
        <b/>
        <color rgb="FF000000"/>
      </font>
      <border>
        <top style="double">
          <color rgb="FFED7D31"/>
        </top>
      </border>
    </dxf>
    <dxf>
      <font>
        <b/>
        <color rgb="FF000000"/>
      </font>
      <border>
        <bottom style="medium">
          <color rgb="FFED7D31"/>
        </bottom>
      </border>
    </dxf>
    <dxf>
      <font>
        <color rgb="FF000000"/>
      </font>
      <border>
        <left style="thin">
          <color rgb="FFED7D31"/>
        </left>
        <right style="thin">
          <color rgb="FFED7D31"/>
        </right>
        <top style="thin">
          <color rgb="FFED7D31"/>
        </top>
        <bottom style="thin">
          <color rgb="FFED7D31"/>
        </bottom>
        <vertical style="thin">
          <color rgb="FFED7D31"/>
        </vertical>
        <horizontal style="thin">
          <color rgb="FFED7D31"/>
        </horizontal>
      </border>
    </dxf>
  </dxfs>
  <tableStyles count="1" defaultTableStyle="TableStyleMedium2" defaultPivotStyle="PivotStyleLight16">
    <tableStyle name="TableStyleLight17 3" pivot="0" count="7" xr9:uid="{57C829AA-B501-4E96-B0C0-CF0C258B61A6}">
      <tableStyleElement type="wholeTable" dxfId="63"/>
      <tableStyleElement type="headerRow" dxfId="62"/>
      <tableStyleElement type="totalRow" dxfId="61"/>
      <tableStyleElement type="firstColumn" dxfId="60"/>
      <tableStyleElement type="lastColumn" dxfId="59"/>
      <tableStyleElement type="firstRowStripe" dxfId="58"/>
      <tableStyleElement type="firstColumnStripe" dxfId="57"/>
    </tableStyle>
  </tableStyles>
  <colors>
    <mruColors>
      <color rgb="FF66FFFF"/>
      <color rgb="FF00FFCC"/>
      <color rgb="FFFFCCFF"/>
      <color rgb="FF66FF99"/>
      <color rgb="FFFFFF66"/>
      <color rgb="FF7CEE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9.xml"/><Relationship Id="rId117" Type="http://schemas.openxmlformats.org/officeDocument/2006/relationships/externalLink" Target="externalLinks/externalLink100.xml"/><Relationship Id="rId21" Type="http://schemas.openxmlformats.org/officeDocument/2006/relationships/externalLink" Target="externalLinks/externalLink4.xml"/><Relationship Id="rId42" Type="http://schemas.openxmlformats.org/officeDocument/2006/relationships/externalLink" Target="externalLinks/externalLink25.xml"/><Relationship Id="rId47" Type="http://schemas.openxmlformats.org/officeDocument/2006/relationships/externalLink" Target="externalLinks/externalLink30.xml"/><Relationship Id="rId63" Type="http://schemas.openxmlformats.org/officeDocument/2006/relationships/externalLink" Target="externalLinks/externalLink46.xml"/><Relationship Id="rId68" Type="http://schemas.openxmlformats.org/officeDocument/2006/relationships/externalLink" Target="externalLinks/externalLink51.xml"/><Relationship Id="rId84" Type="http://schemas.openxmlformats.org/officeDocument/2006/relationships/externalLink" Target="externalLinks/externalLink67.xml"/><Relationship Id="rId89" Type="http://schemas.openxmlformats.org/officeDocument/2006/relationships/externalLink" Target="externalLinks/externalLink72.xml"/><Relationship Id="rId112" Type="http://schemas.openxmlformats.org/officeDocument/2006/relationships/externalLink" Target="externalLinks/externalLink95.xml"/><Relationship Id="rId16" Type="http://schemas.openxmlformats.org/officeDocument/2006/relationships/worksheet" Target="worksheets/sheet16.xml"/><Relationship Id="rId107" Type="http://schemas.openxmlformats.org/officeDocument/2006/relationships/externalLink" Target="externalLinks/externalLink90.xml"/><Relationship Id="rId11" Type="http://schemas.openxmlformats.org/officeDocument/2006/relationships/worksheet" Target="worksheets/sheet11.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53" Type="http://schemas.openxmlformats.org/officeDocument/2006/relationships/externalLink" Target="externalLinks/externalLink36.xml"/><Relationship Id="rId58" Type="http://schemas.openxmlformats.org/officeDocument/2006/relationships/externalLink" Target="externalLinks/externalLink41.xml"/><Relationship Id="rId74" Type="http://schemas.openxmlformats.org/officeDocument/2006/relationships/externalLink" Target="externalLinks/externalLink57.xml"/><Relationship Id="rId79" Type="http://schemas.openxmlformats.org/officeDocument/2006/relationships/externalLink" Target="externalLinks/externalLink62.xml"/><Relationship Id="rId102" Type="http://schemas.openxmlformats.org/officeDocument/2006/relationships/externalLink" Target="externalLinks/externalLink85.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73.xml"/><Relationship Id="rId95" Type="http://schemas.openxmlformats.org/officeDocument/2006/relationships/externalLink" Target="externalLinks/externalLink78.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43" Type="http://schemas.openxmlformats.org/officeDocument/2006/relationships/externalLink" Target="externalLinks/externalLink26.xml"/><Relationship Id="rId48" Type="http://schemas.openxmlformats.org/officeDocument/2006/relationships/externalLink" Target="externalLinks/externalLink31.xml"/><Relationship Id="rId64" Type="http://schemas.openxmlformats.org/officeDocument/2006/relationships/externalLink" Target="externalLinks/externalLink47.xml"/><Relationship Id="rId69" Type="http://schemas.openxmlformats.org/officeDocument/2006/relationships/externalLink" Target="externalLinks/externalLink52.xml"/><Relationship Id="rId113" Type="http://schemas.openxmlformats.org/officeDocument/2006/relationships/externalLink" Target="externalLinks/externalLink96.xml"/><Relationship Id="rId118" Type="http://schemas.openxmlformats.org/officeDocument/2006/relationships/externalLink" Target="externalLinks/externalLink101.xml"/><Relationship Id="rId80" Type="http://schemas.openxmlformats.org/officeDocument/2006/relationships/externalLink" Target="externalLinks/externalLink63.xml"/><Relationship Id="rId85" Type="http://schemas.openxmlformats.org/officeDocument/2006/relationships/externalLink" Target="externalLinks/externalLink68.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59" Type="http://schemas.openxmlformats.org/officeDocument/2006/relationships/externalLink" Target="externalLinks/externalLink42.xml"/><Relationship Id="rId103" Type="http://schemas.openxmlformats.org/officeDocument/2006/relationships/externalLink" Target="externalLinks/externalLink86.xml"/><Relationship Id="rId108" Type="http://schemas.openxmlformats.org/officeDocument/2006/relationships/externalLink" Target="externalLinks/externalLink91.xml"/><Relationship Id="rId54" Type="http://schemas.openxmlformats.org/officeDocument/2006/relationships/externalLink" Target="externalLinks/externalLink37.xml"/><Relationship Id="rId70" Type="http://schemas.openxmlformats.org/officeDocument/2006/relationships/externalLink" Target="externalLinks/externalLink53.xml"/><Relationship Id="rId75" Type="http://schemas.openxmlformats.org/officeDocument/2006/relationships/externalLink" Target="externalLinks/externalLink58.xml"/><Relationship Id="rId91" Type="http://schemas.openxmlformats.org/officeDocument/2006/relationships/externalLink" Target="externalLinks/externalLink74.xml"/><Relationship Id="rId96" Type="http://schemas.openxmlformats.org/officeDocument/2006/relationships/externalLink" Target="externalLinks/externalLink79.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49" Type="http://schemas.openxmlformats.org/officeDocument/2006/relationships/externalLink" Target="externalLinks/externalLink32.xml"/><Relationship Id="rId114" Type="http://schemas.openxmlformats.org/officeDocument/2006/relationships/externalLink" Target="externalLinks/externalLink97.xml"/><Relationship Id="rId119" Type="http://schemas.openxmlformats.org/officeDocument/2006/relationships/externalLink" Target="externalLinks/externalLink102.xml"/><Relationship Id="rId44" Type="http://schemas.openxmlformats.org/officeDocument/2006/relationships/externalLink" Target="externalLinks/externalLink27.xml"/><Relationship Id="rId60" Type="http://schemas.openxmlformats.org/officeDocument/2006/relationships/externalLink" Target="externalLinks/externalLink43.xml"/><Relationship Id="rId65" Type="http://schemas.openxmlformats.org/officeDocument/2006/relationships/externalLink" Target="externalLinks/externalLink48.xml"/><Relationship Id="rId81" Type="http://schemas.openxmlformats.org/officeDocument/2006/relationships/externalLink" Target="externalLinks/externalLink64.xml"/><Relationship Id="rId86" Type="http://schemas.openxmlformats.org/officeDocument/2006/relationships/externalLink" Target="externalLinks/externalLink6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1.xml"/><Relationship Id="rId39" Type="http://schemas.openxmlformats.org/officeDocument/2006/relationships/externalLink" Target="externalLinks/externalLink22.xml"/><Relationship Id="rId109" Type="http://schemas.openxmlformats.org/officeDocument/2006/relationships/externalLink" Target="externalLinks/externalLink92.xml"/><Relationship Id="rId34" Type="http://schemas.openxmlformats.org/officeDocument/2006/relationships/externalLink" Target="externalLinks/externalLink17.xml"/><Relationship Id="rId50" Type="http://schemas.openxmlformats.org/officeDocument/2006/relationships/externalLink" Target="externalLinks/externalLink33.xml"/><Relationship Id="rId55" Type="http://schemas.openxmlformats.org/officeDocument/2006/relationships/externalLink" Target="externalLinks/externalLink38.xml"/><Relationship Id="rId76" Type="http://schemas.openxmlformats.org/officeDocument/2006/relationships/externalLink" Target="externalLinks/externalLink59.xml"/><Relationship Id="rId97" Type="http://schemas.openxmlformats.org/officeDocument/2006/relationships/externalLink" Target="externalLinks/externalLink80.xml"/><Relationship Id="rId104" Type="http://schemas.openxmlformats.org/officeDocument/2006/relationships/externalLink" Target="externalLinks/externalLink87.xml"/><Relationship Id="rId120" Type="http://schemas.openxmlformats.org/officeDocument/2006/relationships/theme" Target="theme/theme1.xml"/><Relationship Id="rId125" Type="http://schemas.microsoft.com/office/2022/11/relationships/FeaturePropertyBag" Target="featurePropertyBag/featurePropertyBag.xml"/><Relationship Id="rId7" Type="http://schemas.openxmlformats.org/officeDocument/2006/relationships/worksheet" Target="worksheets/sheet7.xml"/><Relationship Id="rId71" Type="http://schemas.openxmlformats.org/officeDocument/2006/relationships/externalLink" Target="externalLinks/externalLink54.xml"/><Relationship Id="rId92" Type="http://schemas.openxmlformats.org/officeDocument/2006/relationships/externalLink" Target="externalLinks/externalLink75.xml"/><Relationship Id="rId2" Type="http://schemas.openxmlformats.org/officeDocument/2006/relationships/worksheet" Target="worksheets/sheet2.xml"/><Relationship Id="rId29" Type="http://schemas.openxmlformats.org/officeDocument/2006/relationships/externalLink" Target="externalLinks/externalLink12.xml"/><Relationship Id="rId24" Type="http://schemas.openxmlformats.org/officeDocument/2006/relationships/externalLink" Target="externalLinks/externalLink7.xml"/><Relationship Id="rId40" Type="http://schemas.openxmlformats.org/officeDocument/2006/relationships/externalLink" Target="externalLinks/externalLink23.xml"/><Relationship Id="rId45" Type="http://schemas.openxmlformats.org/officeDocument/2006/relationships/externalLink" Target="externalLinks/externalLink28.xml"/><Relationship Id="rId66" Type="http://schemas.openxmlformats.org/officeDocument/2006/relationships/externalLink" Target="externalLinks/externalLink49.xml"/><Relationship Id="rId87" Type="http://schemas.openxmlformats.org/officeDocument/2006/relationships/externalLink" Target="externalLinks/externalLink70.xml"/><Relationship Id="rId110" Type="http://schemas.openxmlformats.org/officeDocument/2006/relationships/externalLink" Target="externalLinks/externalLink93.xml"/><Relationship Id="rId115" Type="http://schemas.openxmlformats.org/officeDocument/2006/relationships/externalLink" Target="externalLinks/externalLink98.xml"/><Relationship Id="rId61" Type="http://schemas.openxmlformats.org/officeDocument/2006/relationships/externalLink" Target="externalLinks/externalLink44.xml"/><Relationship Id="rId82" Type="http://schemas.openxmlformats.org/officeDocument/2006/relationships/externalLink" Target="externalLinks/externalLink65.xml"/><Relationship Id="rId19" Type="http://schemas.openxmlformats.org/officeDocument/2006/relationships/externalLink" Target="externalLinks/externalLink2.xml"/><Relationship Id="rId14" Type="http://schemas.openxmlformats.org/officeDocument/2006/relationships/worksheet" Target="worksheets/sheet14.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56" Type="http://schemas.openxmlformats.org/officeDocument/2006/relationships/externalLink" Target="externalLinks/externalLink39.xml"/><Relationship Id="rId77" Type="http://schemas.openxmlformats.org/officeDocument/2006/relationships/externalLink" Target="externalLinks/externalLink60.xml"/><Relationship Id="rId100" Type="http://schemas.openxmlformats.org/officeDocument/2006/relationships/externalLink" Target="externalLinks/externalLink83.xml"/><Relationship Id="rId105" Type="http://schemas.openxmlformats.org/officeDocument/2006/relationships/externalLink" Target="externalLinks/externalLink88.xml"/><Relationship Id="rId8" Type="http://schemas.openxmlformats.org/officeDocument/2006/relationships/worksheet" Target="worksheets/sheet8.xml"/><Relationship Id="rId51" Type="http://schemas.openxmlformats.org/officeDocument/2006/relationships/externalLink" Target="externalLinks/externalLink34.xml"/><Relationship Id="rId72" Type="http://schemas.openxmlformats.org/officeDocument/2006/relationships/externalLink" Target="externalLinks/externalLink55.xml"/><Relationship Id="rId93" Type="http://schemas.openxmlformats.org/officeDocument/2006/relationships/externalLink" Target="externalLinks/externalLink76.xml"/><Relationship Id="rId98" Type="http://schemas.openxmlformats.org/officeDocument/2006/relationships/externalLink" Target="externalLinks/externalLink81.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externalLink" Target="externalLinks/externalLink8.xml"/><Relationship Id="rId46" Type="http://schemas.openxmlformats.org/officeDocument/2006/relationships/externalLink" Target="externalLinks/externalLink29.xml"/><Relationship Id="rId67" Type="http://schemas.openxmlformats.org/officeDocument/2006/relationships/externalLink" Target="externalLinks/externalLink50.xml"/><Relationship Id="rId116" Type="http://schemas.openxmlformats.org/officeDocument/2006/relationships/externalLink" Target="externalLinks/externalLink99.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62" Type="http://schemas.openxmlformats.org/officeDocument/2006/relationships/externalLink" Target="externalLinks/externalLink45.xml"/><Relationship Id="rId83" Type="http://schemas.openxmlformats.org/officeDocument/2006/relationships/externalLink" Target="externalLinks/externalLink66.xml"/><Relationship Id="rId88" Type="http://schemas.openxmlformats.org/officeDocument/2006/relationships/externalLink" Target="externalLinks/externalLink71.xml"/><Relationship Id="rId111" Type="http://schemas.openxmlformats.org/officeDocument/2006/relationships/externalLink" Target="externalLinks/externalLink94.xml"/><Relationship Id="rId15" Type="http://schemas.openxmlformats.org/officeDocument/2006/relationships/worksheet" Target="worksheets/sheet15.xml"/><Relationship Id="rId36" Type="http://schemas.openxmlformats.org/officeDocument/2006/relationships/externalLink" Target="externalLinks/externalLink19.xml"/><Relationship Id="rId57" Type="http://schemas.openxmlformats.org/officeDocument/2006/relationships/externalLink" Target="externalLinks/externalLink40.xml"/><Relationship Id="rId106" Type="http://schemas.openxmlformats.org/officeDocument/2006/relationships/externalLink" Target="externalLinks/externalLink89.xml"/><Relationship Id="rId10" Type="http://schemas.openxmlformats.org/officeDocument/2006/relationships/worksheet" Target="worksheets/sheet10.xml"/><Relationship Id="rId31" Type="http://schemas.openxmlformats.org/officeDocument/2006/relationships/externalLink" Target="externalLinks/externalLink14.xml"/><Relationship Id="rId52" Type="http://schemas.openxmlformats.org/officeDocument/2006/relationships/externalLink" Target="externalLinks/externalLink35.xml"/><Relationship Id="rId73" Type="http://schemas.openxmlformats.org/officeDocument/2006/relationships/externalLink" Target="externalLinks/externalLink56.xml"/><Relationship Id="rId78" Type="http://schemas.openxmlformats.org/officeDocument/2006/relationships/externalLink" Target="externalLinks/externalLink61.xml"/><Relationship Id="rId94" Type="http://schemas.openxmlformats.org/officeDocument/2006/relationships/externalLink" Target="externalLinks/externalLink77.xml"/><Relationship Id="rId99" Type="http://schemas.openxmlformats.org/officeDocument/2006/relationships/externalLink" Target="externalLinks/externalLink82.xml"/><Relationship Id="rId101" Type="http://schemas.openxmlformats.org/officeDocument/2006/relationships/externalLink" Target="externalLinks/externalLink84.xml"/><Relationship Id="rId1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56029</xdr:colOff>
      <xdr:row>1</xdr:row>
      <xdr:rowOff>176827</xdr:rowOff>
    </xdr:from>
    <xdr:to>
      <xdr:col>0</xdr:col>
      <xdr:colOff>1077565</xdr:colOff>
      <xdr:row>3</xdr:row>
      <xdr:rowOff>62527</xdr:rowOff>
    </xdr:to>
    <xdr:pic>
      <xdr:nvPicPr>
        <xdr:cNvPr id="2" name="Picture 1" descr="companylogo">
          <a:extLst>
            <a:ext uri="{FF2B5EF4-FFF2-40B4-BE49-F238E27FC236}">
              <a16:creationId xmlns:a16="http://schemas.microsoft.com/office/drawing/2014/main" id="{A39BFF54-E47B-43FE-9243-F82730BDD72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6029" y="580687"/>
          <a:ext cx="1021536" cy="74676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23</xdr:col>
      <xdr:colOff>27215</xdr:colOff>
      <xdr:row>5</xdr:row>
      <xdr:rowOff>0</xdr:rowOff>
    </xdr:from>
    <xdr:to>
      <xdr:col>38</xdr:col>
      <xdr:colOff>0</xdr:colOff>
      <xdr:row>18</xdr:row>
      <xdr:rowOff>65011</xdr:rowOff>
    </xdr:to>
    <xdr:grpSp>
      <xdr:nvGrpSpPr>
        <xdr:cNvPr id="2" name="Group 1">
          <a:extLst>
            <a:ext uri="{FF2B5EF4-FFF2-40B4-BE49-F238E27FC236}">
              <a16:creationId xmlns:a16="http://schemas.microsoft.com/office/drawing/2014/main" id="{6517165E-8437-4AFD-A695-C84B2D30C441}"/>
            </a:ext>
          </a:extLst>
        </xdr:cNvPr>
        <xdr:cNvGrpSpPr/>
      </xdr:nvGrpSpPr>
      <xdr:grpSpPr>
        <a:xfrm>
          <a:off x="11468101" y="1186543"/>
          <a:ext cx="6798128" cy="2786439"/>
          <a:chOff x="2173515" y="558800"/>
          <a:chExt cx="6386285" cy="2795511"/>
        </a:xfrm>
      </xdr:grpSpPr>
      <xdr:pic>
        <xdr:nvPicPr>
          <xdr:cNvPr id="3" name="Picture 2">
            <a:extLst>
              <a:ext uri="{FF2B5EF4-FFF2-40B4-BE49-F238E27FC236}">
                <a16:creationId xmlns:a16="http://schemas.microsoft.com/office/drawing/2014/main" id="{D69B6637-E67C-14C6-E7C9-DE5CA369FD42}"/>
              </a:ext>
            </a:extLst>
          </xdr:cNvPr>
          <xdr:cNvPicPr>
            <a:picLocks noChangeAspect="1"/>
          </xdr:cNvPicPr>
        </xdr:nvPicPr>
        <xdr:blipFill rotWithShape="1">
          <a:blip xmlns:r="http://schemas.openxmlformats.org/officeDocument/2006/relationships" r:embed="rId1"/>
          <a:srcRect l="531" t="2221" r="1239"/>
          <a:stretch/>
        </xdr:blipFill>
        <xdr:spPr>
          <a:xfrm>
            <a:off x="2173515" y="558800"/>
            <a:ext cx="6386285" cy="2795511"/>
          </a:xfrm>
          <a:prstGeom prst="rect">
            <a:avLst/>
          </a:prstGeom>
          <a:ln w="12700">
            <a:solidFill>
              <a:schemeClr val="tx1"/>
            </a:solidFill>
          </a:ln>
        </xdr:spPr>
      </xdr:pic>
      <xdr:pic>
        <xdr:nvPicPr>
          <xdr:cNvPr id="4" name="Picture 3" descr="Gas pipeline line icon concept. Gas ...">
            <a:extLst>
              <a:ext uri="{FF2B5EF4-FFF2-40B4-BE49-F238E27FC236}">
                <a16:creationId xmlns:a16="http://schemas.microsoft.com/office/drawing/2014/main" id="{79CB362C-B831-7D46-B694-BD4736C6E3BD}"/>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65" t="23107" r="14644" b="24994"/>
          <a:stretch/>
        </xdr:blipFill>
        <xdr:spPr bwMode="auto">
          <a:xfrm>
            <a:off x="6102350" y="2647951"/>
            <a:ext cx="324457" cy="2476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TextBox 4">
            <a:extLst>
              <a:ext uri="{FF2B5EF4-FFF2-40B4-BE49-F238E27FC236}">
                <a16:creationId xmlns:a16="http://schemas.microsoft.com/office/drawing/2014/main" id="{5D2C391C-04A5-AA67-BC24-17696CBB300B}"/>
              </a:ext>
            </a:extLst>
          </xdr:cNvPr>
          <xdr:cNvSpPr txBox="1"/>
        </xdr:nvSpPr>
        <xdr:spPr>
          <a:xfrm>
            <a:off x="5930900" y="2908300"/>
            <a:ext cx="680044" cy="314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latin typeface="Arial Narrow" panose="020B0606020202030204" pitchFamily="34" charset="0"/>
                <a:ea typeface="Calibri" panose="020F0502020204030204" pitchFamily="34" charset="0"/>
                <a:cs typeface="Calibri" panose="020F0502020204030204" pitchFamily="34" charset="0"/>
              </a:rPr>
              <a:t>GAS</a:t>
            </a:r>
            <a:r>
              <a:rPr lang="en-US" sz="700" b="1" baseline="0">
                <a:latin typeface="Arial Narrow" panose="020B0606020202030204" pitchFamily="34" charset="0"/>
                <a:ea typeface="Calibri" panose="020F0502020204030204" pitchFamily="34" charset="0"/>
                <a:cs typeface="Calibri" panose="020F0502020204030204" pitchFamily="34" charset="0"/>
              </a:rPr>
              <a:t> PIPELINE</a:t>
            </a:r>
            <a:endParaRPr lang="en-US" sz="700" b="1">
              <a:latin typeface="Arial Narrow" panose="020B0606020202030204" pitchFamily="34" charset="0"/>
              <a:ea typeface="Calibri" panose="020F0502020204030204" pitchFamily="34" charset="0"/>
              <a:cs typeface="Calibri" panose="020F0502020204030204" pitchFamily="34" charset="0"/>
            </a:endParaRPr>
          </a:p>
        </xdr:txBody>
      </xdr:sp>
    </xdr:grpSp>
    <xdr:clientData/>
  </xdr:twoCellAnchor>
  <xdr:twoCellAnchor>
    <xdr:from>
      <xdr:col>2</xdr:col>
      <xdr:colOff>420515</xdr:colOff>
      <xdr:row>24</xdr:row>
      <xdr:rowOff>4233</xdr:rowOff>
    </xdr:from>
    <xdr:to>
      <xdr:col>4</xdr:col>
      <xdr:colOff>46570</xdr:colOff>
      <xdr:row>26</xdr:row>
      <xdr:rowOff>173567</xdr:rowOff>
    </xdr:to>
    <xdr:sp macro="" textlink="">
      <xdr:nvSpPr>
        <xdr:cNvPr id="10" name="Isosceles Triangle 9">
          <a:extLst>
            <a:ext uri="{FF2B5EF4-FFF2-40B4-BE49-F238E27FC236}">
              <a16:creationId xmlns:a16="http://schemas.microsoft.com/office/drawing/2014/main" id="{3E427ABD-14D1-4277-B617-8F39B1A23E37}"/>
            </a:ext>
          </a:extLst>
        </xdr:cNvPr>
        <xdr:cNvSpPr/>
      </xdr:nvSpPr>
      <xdr:spPr>
        <a:xfrm>
          <a:off x="1334915" y="5046133"/>
          <a:ext cx="680155" cy="512234"/>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24</xdr:row>
      <xdr:rowOff>13304</xdr:rowOff>
    </xdr:from>
    <xdr:to>
      <xdr:col>8</xdr:col>
      <xdr:colOff>46570</xdr:colOff>
      <xdr:row>27</xdr:row>
      <xdr:rowOff>1209</xdr:rowOff>
    </xdr:to>
    <xdr:sp macro="" textlink="">
      <xdr:nvSpPr>
        <xdr:cNvPr id="11" name="Isosceles Triangle 10">
          <a:extLst>
            <a:ext uri="{FF2B5EF4-FFF2-40B4-BE49-F238E27FC236}">
              <a16:creationId xmlns:a16="http://schemas.microsoft.com/office/drawing/2014/main" id="{AB6549E3-F8A2-48D6-8270-9321DB763D25}"/>
            </a:ext>
          </a:extLst>
        </xdr:cNvPr>
        <xdr:cNvSpPr/>
      </xdr:nvSpPr>
      <xdr:spPr>
        <a:xfrm>
          <a:off x="3443115" y="5055204"/>
          <a:ext cx="680155" cy="502255"/>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24</xdr:row>
      <xdr:rowOff>13304</xdr:rowOff>
    </xdr:from>
    <xdr:to>
      <xdr:col>4</xdr:col>
      <xdr:colOff>46569</xdr:colOff>
      <xdr:row>27</xdr:row>
      <xdr:rowOff>1209</xdr:rowOff>
    </xdr:to>
    <xdr:sp macro="" textlink="">
      <xdr:nvSpPr>
        <xdr:cNvPr id="12" name="Isosceles Triangle 11">
          <a:extLst>
            <a:ext uri="{FF2B5EF4-FFF2-40B4-BE49-F238E27FC236}">
              <a16:creationId xmlns:a16="http://schemas.microsoft.com/office/drawing/2014/main" id="{FBD93045-6D09-469D-9B49-8B3E6FF0AF55}"/>
            </a:ext>
          </a:extLst>
        </xdr:cNvPr>
        <xdr:cNvSpPr/>
      </xdr:nvSpPr>
      <xdr:spPr>
        <a:xfrm>
          <a:off x="1334915" y="5055204"/>
          <a:ext cx="680154" cy="502255"/>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24</xdr:row>
      <xdr:rowOff>15522</xdr:rowOff>
    </xdr:from>
    <xdr:to>
      <xdr:col>6</xdr:col>
      <xdr:colOff>43746</xdr:colOff>
      <xdr:row>27</xdr:row>
      <xdr:rowOff>8467</xdr:rowOff>
    </xdr:to>
    <xdr:sp macro="" textlink="">
      <xdr:nvSpPr>
        <xdr:cNvPr id="13" name="Isosceles Triangle 12">
          <a:extLst>
            <a:ext uri="{FF2B5EF4-FFF2-40B4-BE49-F238E27FC236}">
              <a16:creationId xmlns:a16="http://schemas.microsoft.com/office/drawing/2014/main" id="{8FEA813F-BB04-43D9-95ED-656EBEF263C9}"/>
            </a:ext>
          </a:extLst>
        </xdr:cNvPr>
        <xdr:cNvSpPr/>
      </xdr:nvSpPr>
      <xdr:spPr>
        <a:xfrm>
          <a:off x="2386192" y="5057422"/>
          <a:ext cx="680154" cy="507295"/>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24</xdr:row>
      <xdr:rowOff>7056</xdr:rowOff>
    </xdr:from>
    <xdr:to>
      <xdr:col>10</xdr:col>
      <xdr:colOff>42332</xdr:colOff>
      <xdr:row>27</xdr:row>
      <xdr:rowOff>1</xdr:rowOff>
    </xdr:to>
    <xdr:sp macro="" textlink="">
      <xdr:nvSpPr>
        <xdr:cNvPr id="14" name="Isosceles Triangle 13">
          <a:extLst>
            <a:ext uri="{FF2B5EF4-FFF2-40B4-BE49-F238E27FC236}">
              <a16:creationId xmlns:a16="http://schemas.microsoft.com/office/drawing/2014/main" id="{0BA9A294-B2F9-4951-9896-7988784FBABA}"/>
            </a:ext>
          </a:extLst>
        </xdr:cNvPr>
        <xdr:cNvSpPr/>
      </xdr:nvSpPr>
      <xdr:spPr>
        <a:xfrm>
          <a:off x="4489349" y="507798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24</xdr:row>
      <xdr:rowOff>18345</xdr:rowOff>
    </xdr:from>
    <xdr:to>
      <xdr:col>12</xdr:col>
      <xdr:colOff>39510</xdr:colOff>
      <xdr:row>27</xdr:row>
      <xdr:rowOff>11290</xdr:rowOff>
    </xdr:to>
    <xdr:sp macro="" textlink="">
      <xdr:nvSpPr>
        <xdr:cNvPr id="15" name="Isosceles Triangle 14">
          <a:extLst>
            <a:ext uri="{FF2B5EF4-FFF2-40B4-BE49-F238E27FC236}">
              <a16:creationId xmlns:a16="http://schemas.microsoft.com/office/drawing/2014/main" id="{8645851D-A17B-450F-876C-8F1FD7EE0AB1}"/>
            </a:ext>
          </a:extLst>
        </xdr:cNvPr>
        <xdr:cNvSpPr/>
      </xdr:nvSpPr>
      <xdr:spPr>
        <a:xfrm>
          <a:off x="5544256" y="5060245"/>
          <a:ext cx="680154" cy="507295"/>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24</xdr:row>
      <xdr:rowOff>7056</xdr:rowOff>
    </xdr:from>
    <xdr:to>
      <xdr:col>14</xdr:col>
      <xdr:colOff>42332</xdr:colOff>
      <xdr:row>27</xdr:row>
      <xdr:rowOff>1</xdr:rowOff>
    </xdr:to>
    <xdr:sp macro="" textlink="">
      <xdr:nvSpPr>
        <xdr:cNvPr id="16" name="Isosceles Triangle 15">
          <a:extLst>
            <a:ext uri="{FF2B5EF4-FFF2-40B4-BE49-F238E27FC236}">
              <a16:creationId xmlns:a16="http://schemas.microsoft.com/office/drawing/2014/main" id="{A7BF3436-B124-43A4-8196-D14C6F2BCF06}"/>
            </a:ext>
          </a:extLst>
        </xdr:cNvPr>
        <xdr:cNvSpPr/>
      </xdr:nvSpPr>
      <xdr:spPr>
        <a:xfrm>
          <a:off x="6593921" y="5077985"/>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24</xdr:row>
      <xdr:rowOff>18345</xdr:rowOff>
    </xdr:from>
    <xdr:to>
      <xdr:col>16</xdr:col>
      <xdr:colOff>39510</xdr:colOff>
      <xdr:row>27</xdr:row>
      <xdr:rowOff>11290</xdr:rowOff>
    </xdr:to>
    <xdr:sp macro="" textlink="">
      <xdr:nvSpPr>
        <xdr:cNvPr id="17" name="Isosceles Triangle 16">
          <a:extLst>
            <a:ext uri="{FF2B5EF4-FFF2-40B4-BE49-F238E27FC236}">
              <a16:creationId xmlns:a16="http://schemas.microsoft.com/office/drawing/2014/main" id="{8B74ADF3-0917-4B47-99B0-DAE1F0E3AF6B}"/>
            </a:ext>
          </a:extLst>
        </xdr:cNvPr>
        <xdr:cNvSpPr/>
      </xdr:nvSpPr>
      <xdr:spPr>
        <a:xfrm>
          <a:off x="7652456" y="5060245"/>
          <a:ext cx="680154" cy="507295"/>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24</xdr:row>
      <xdr:rowOff>7056</xdr:rowOff>
    </xdr:from>
    <xdr:to>
      <xdr:col>18</xdr:col>
      <xdr:colOff>42332</xdr:colOff>
      <xdr:row>27</xdr:row>
      <xdr:rowOff>1</xdr:rowOff>
    </xdr:to>
    <xdr:sp macro="" textlink="">
      <xdr:nvSpPr>
        <xdr:cNvPr id="18" name="Isosceles Triangle 17">
          <a:extLst>
            <a:ext uri="{FF2B5EF4-FFF2-40B4-BE49-F238E27FC236}">
              <a16:creationId xmlns:a16="http://schemas.microsoft.com/office/drawing/2014/main" id="{C2783D99-D2FE-4E56-9F5B-98733D5EDD14}"/>
            </a:ext>
          </a:extLst>
        </xdr:cNvPr>
        <xdr:cNvSpPr/>
      </xdr:nvSpPr>
      <xdr:spPr>
        <a:xfrm>
          <a:off x="8698492" y="5077985"/>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24</xdr:row>
      <xdr:rowOff>18345</xdr:rowOff>
    </xdr:from>
    <xdr:to>
      <xdr:col>20</xdr:col>
      <xdr:colOff>39510</xdr:colOff>
      <xdr:row>27</xdr:row>
      <xdr:rowOff>11290</xdr:rowOff>
    </xdr:to>
    <xdr:sp macro="" textlink="">
      <xdr:nvSpPr>
        <xdr:cNvPr id="19" name="Isosceles Triangle 18">
          <a:extLst>
            <a:ext uri="{FF2B5EF4-FFF2-40B4-BE49-F238E27FC236}">
              <a16:creationId xmlns:a16="http://schemas.microsoft.com/office/drawing/2014/main" id="{B708C138-9B21-4985-9F58-894AF6B4953B}"/>
            </a:ext>
          </a:extLst>
        </xdr:cNvPr>
        <xdr:cNvSpPr/>
      </xdr:nvSpPr>
      <xdr:spPr>
        <a:xfrm>
          <a:off x="9760656" y="5060245"/>
          <a:ext cx="680154" cy="507295"/>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23</xdr:row>
      <xdr:rowOff>173181</xdr:rowOff>
    </xdr:from>
    <xdr:to>
      <xdr:col>15</xdr:col>
      <xdr:colOff>294410</xdr:colOff>
      <xdr:row>24</xdr:row>
      <xdr:rowOff>121226</xdr:rowOff>
    </xdr:to>
    <xdr:sp macro="" textlink="">
      <xdr:nvSpPr>
        <xdr:cNvPr id="248" name="Freeform 10707">
          <a:extLst>
            <a:ext uri="{FF2B5EF4-FFF2-40B4-BE49-F238E27FC236}">
              <a16:creationId xmlns:a16="http://schemas.microsoft.com/office/drawing/2014/main" id="{885B5DE3-A0C2-4785-8036-3C66F36C179D}"/>
            </a:ext>
          </a:extLst>
        </xdr:cNvPr>
        <xdr:cNvSpPr>
          <a:spLocks/>
        </xdr:cNvSpPr>
      </xdr:nvSpPr>
      <xdr:spPr bwMode="auto">
        <a:xfrm>
          <a:off x="69370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24</xdr:row>
      <xdr:rowOff>28037</xdr:rowOff>
    </xdr:from>
    <xdr:to>
      <xdr:col>17</xdr:col>
      <xdr:colOff>276267</xdr:colOff>
      <xdr:row>24</xdr:row>
      <xdr:rowOff>148440</xdr:rowOff>
    </xdr:to>
    <xdr:sp macro="" textlink="">
      <xdr:nvSpPr>
        <xdr:cNvPr id="249" name="Freeform 10707">
          <a:extLst>
            <a:ext uri="{FF2B5EF4-FFF2-40B4-BE49-F238E27FC236}">
              <a16:creationId xmlns:a16="http://schemas.microsoft.com/office/drawing/2014/main" id="{A9BB8EE5-3644-4360-9297-5D10F4F0E9CA}"/>
            </a:ext>
          </a:extLst>
        </xdr:cNvPr>
        <xdr:cNvSpPr>
          <a:spLocks/>
        </xdr:cNvSpPr>
      </xdr:nvSpPr>
      <xdr:spPr bwMode="auto">
        <a:xfrm>
          <a:off x="7973047" y="5069937"/>
          <a:ext cx="1059870"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23</xdr:row>
      <xdr:rowOff>173181</xdr:rowOff>
    </xdr:from>
    <xdr:to>
      <xdr:col>19</xdr:col>
      <xdr:colOff>294410</xdr:colOff>
      <xdr:row>24</xdr:row>
      <xdr:rowOff>121226</xdr:rowOff>
    </xdr:to>
    <xdr:sp macro="" textlink="">
      <xdr:nvSpPr>
        <xdr:cNvPr id="250" name="Freeform 10707">
          <a:extLst>
            <a:ext uri="{FF2B5EF4-FFF2-40B4-BE49-F238E27FC236}">
              <a16:creationId xmlns:a16="http://schemas.microsoft.com/office/drawing/2014/main" id="{34918FD6-B2E7-4BC5-A6E1-2A1D5BF2E168}"/>
            </a:ext>
          </a:extLst>
        </xdr:cNvPr>
        <xdr:cNvSpPr>
          <a:spLocks/>
        </xdr:cNvSpPr>
      </xdr:nvSpPr>
      <xdr:spPr bwMode="auto">
        <a:xfrm>
          <a:off x="90452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23</xdr:row>
      <xdr:rowOff>173181</xdr:rowOff>
    </xdr:from>
    <xdr:to>
      <xdr:col>21</xdr:col>
      <xdr:colOff>294410</xdr:colOff>
      <xdr:row>24</xdr:row>
      <xdr:rowOff>121226</xdr:rowOff>
    </xdr:to>
    <xdr:sp macro="" textlink="">
      <xdr:nvSpPr>
        <xdr:cNvPr id="251" name="Freeform 10707">
          <a:extLst>
            <a:ext uri="{FF2B5EF4-FFF2-40B4-BE49-F238E27FC236}">
              <a16:creationId xmlns:a16="http://schemas.microsoft.com/office/drawing/2014/main" id="{33F294A9-8895-4AFF-AB50-0D5C47846563}"/>
            </a:ext>
          </a:extLst>
        </xdr:cNvPr>
        <xdr:cNvSpPr>
          <a:spLocks/>
        </xdr:cNvSpPr>
      </xdr:nvSpPr>
      <xdr:spPr bwMode="auto">
        <a:xfrm>
          <a:off x="100993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23</xdr:row>
      <xdr:rowOff>173181</xdr:rowOff>
    </xdr:from>
    <xdr:to>
      <xdr:col>3</xdr:col>
      <xdr:colOff>294410</xdr:colOff>
      <xdr:row>24</xdr:row>
      <xdr:rowOff>121226</xdr:rowOff>
    </xdr:to>
    <xdr:sp macro="" textlink="">
      <xdr:nvSpPr>
        <xdr:cNvPr id="252" name="Freeform 10707">
          <a:extLst>
            <a:ext uri="{FF2B5EF4-FFF2-40B4-BE49-F238E27FC236}">
              <a16:creationId xmlns:a16="http://schemas.microsoft.com/office/drawing/2014/main" id="{9854EC0D-09CC-4AB6-AA48-D10489D2F12A}"/>
            </a:ext>
          </a:extLst>
        </xdr:cNvPr>
        <xdr:cNvSpPr>
          <a:spLocks/>
        </xdr:cNvSpPr>
      </xdr:nvSpPr>
      <xdr:spPr bwMode="auto">
        <a:xfrm>
          <a:off x="6124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23</xdr:row>
      <xdr:rowOff>173181</xdr:rowOff>
    </xdr:from>
    <xdr:to>
      <xdr:col>5</xdr:col>
      <xdr:colOff>294410</xdr:colOff>
      <xdr:row>24</xdr:row>
      <xdr:rowOff>121226</xdr:rowOff>
    </xdr:to>
    <xdr:sp macro="" textlink="">
      <xdr:nvSpPr>
        <xdr:cNvPr id="253" name="Freeform 10707">
          <a:extLst>
            <a:ext uri="{FF2B5EF4-FFF2-40B4-BE49-F238E27FC236}">
              <a16:creationId xmlns:a16="http://schemas.microsoft.com/office/drawing/2014/main" id="{BE5ADBFF-A503-4D67-A10D-A7E6C35EC5D1}"/>
            </a:ext>
          </a:extLst>
        </xdr:cNvPr>
        <xdr:cNvSpPr>
          <a:spLocks/>
        </xdr:cNvSpPr>
      </xdr:nvSpPr>
      <xdr:spPr bwMode="auto">
        <a:xfrm>
          <a:off x="16665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23</xdr:row>
      <xdr:rowOff>173181</xdr:rowOff>
    </xdr:from>
    <xdr:to>
      <xdr:col>7</xdr:col>
      <xdr:colOff>294410</xdr:colOff>
      <xdr:row>24</xdr:row>
      <xdr:rowOff>121226</xdr:rowOff>
    </xdr:to>
    <xdr:sp macro="" textlink="">
      <xdr:nvSpPr>
        <xdr:cNvPr id="254" name="Freeform 10707">
          <a:extLst>
            <a:ext uri="{FF2B5EF4-FFF2-40B4-BE49-F238E27FC236}">
              <a16:creationId xmlns:a16="http://schemas.microsoft.com/office/drawing/2014/main" id="{43EB6E6F-B103-41CE-B19E-09757821F712}"/>
            </a:ext>
          </a:extLst>
        </xdr:cNvPr>
        <xdr:cNvSpPr>
          <a:spLocks/>
        </xdr:cNvSpPr>
      </xdr:nvSpPr>
      <xdr:spPr bwMode="auto">
        <a:xfrm>
          <a:off x="27206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23</xdr:row>
      <xdr:rowOff>173181</xdr:rowOff>
    </xdr:from>
    <xdr:to>
      <xdr:col>9</xdr:col>
      <xdr:colOff>294410</xdr:colOff>
      <xdr:row>24</xdr:row>
      <xdr:rowOff>121226</xdr:rowOff>
    </xdr:to>
    <xdr:sp macro="" textlink="">
      <xdr:nvSpPr>
        <xdr:cNvPr id="255" name="Freeform 10707">
          <a:extLst>
            <a:ext uri="{FF2B5EF4-FFF2-40B4-BE49-F238E27FC236}">
              <a16:creationId xmlns:a16="http://schemas.microsoft.com/office/drawing/2014/main" id="{A2AC91D8-ACC0-4529-8B73-5C3F77DFD9D3}"/>
            </a:ext>
          </a:extLst>
        </xdr:cNvPr>
        <xdr:cNvSpPr>
          <a:spLocks/>
        </xdr:cNvSpPr>
      </xdr:nvSpPr>
      <xdr:spPr bwMode="auto">
        <a:xfrm>
          <a:off x="37747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23</xdr:row>
      <xdr:rowOff>173181</xdr:rowOff>
    </xdr:from>
    <xdr:to>
      <xdr:col>11</xdr:col>
      <xdr:colOff>294410</xdr:colOff>
      <xdr:row>24</xdr:row>
      <xdr:rowOff>121226</xdr:rowOff>
    </xdr:to>
    <xdr:sp macro="" textlink="">
      <xdr:nvSpPr>
        <xdr:cNvPr id="256" name="Freeform 10707">
          <a:extLst>
            <a:ext uri="{FF2B5EF4-FFF2-40B4-BE49-F238E27FC236}">
              <a16:creationId xmlns:a16="http://schemas.microsoft.com/office/drawing/2014/main" id="{A5037662-044C-4929-B0D7-4600D9193C21}"/>
            </a:ext>
          </a:extLst>
        </xdr:cNvPr>
        <xdr:cNvSpPr>
          <a:spLocks/>
        </xdr:cNvSpPr>
      </xdr:nvSpPr>
      <xdr:spPr bwMode="auto">
        <a:xfrm>
          <a:off x="48288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23</xdr:row>
      <xdr:rowOff>173181</xdr:rowOff>
    </xdr:from>
    <xdr:to>
      <xdr:col>13</xdr:col>
      <xdr:colOff>294410</xdr:colOff>
      <xdr:row>24</xdr:row>
      <xdr:rowOff>121226</xdr:rowOff>
    </xdr:to>
    <xdr:sp macro="" textlink="">
      <xdr:nvSpPr>
        <xdr:cNvPr id="257" name="Freeform 10707">
          <a:extLst>
            <a:ext uri="{FF2B5EF4-FFF2-40B4-BE49-F238E27FC236}">
              <a16:creationId xmlns:a16="http://schemas.microsoft.com/office/drawing/2014/main" id="{16ECECE9-5D7D-42B2-A421-D82D6FBC9A9D}"/>
            </a:ext>
          </a:extLst>
        </xdr:cNvPr>
        <xdr:cNvSpPr>
          <a:spLocks/>
        </xdr:cNvSpPr>
      </xdr:nvSpPr>
      <xdr:spPr bwMode="auto">
        <a:xfrm>
          <a:off x="58829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37</xdr:row>
      <xdr:rowOff>7055</xdr:rowOff>
    </xdr:from>
    <xdr:to>
      <xdr:col>2</xdr:col>
      <xdr:colOff>49392</xdr:colOff>
      <xdr:row>40</xdr:row>
      <xdr:rowOff>0</xdr:rowOff>
    </xdr:to>
    <xdr:sp macro="" textlink="">
      <xdr:nvSpPr>
        <xdr:cNvPr id="2117" name="Isosceles Triangle 2116">
          <a:extLst>
            <a:ext uri="{FF2B5EF4-FFF2-40B4-BE49-F238E27FC236}">
              <a16:creationId xmlns:a16="http://schemas.microsoft.com/office/drawing/2014/main" id="{6589955D-0A6C-4831-9922-566910A613BD}"/>
            </a:ext>
          </a:extLst>
        </xdr:cNvPr>
        <xdr:cNvSpPr/>
      </xdr:nvSpPr>
      <xdr:spPr>
        <a:xfrm>
          <a:off x="282226" y="5077984"/>
          <a:ext cx="68338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37</xdr:row>
      <xdr:rowOff>4233</xdr:rowOff>
    </xdr:from>
    <xdr:to>
      <xdr:col>4</xdr:col>
      <xdr:colOff>46570</xdr:colOff>
      <xdr:row>39</xdr:row>
      <xdr:rowOff>173567</xdr:rowOff>
    </xdr:to>
    <xdr:sp macro="" textlink="">
      <xdr:nvSpPr>
        <xdr:cNvPr id="2118" name="Isosceles Triangle 2117">
          <a:extLst>
            <a:ext uri="{FF2B5EF4-FFF2-40B4-BE49-F238E27FC236}">
              <a16:creationId xmlns:a16="http://schemas.microsoft.com/office/drawing/2014/main" id="{C6A9C40F-8546-454C-A774-5C32CB185A96}"/>
            </a:ext>
          </a:extLst>
        </xdr:cNvPr>
        <xdr:cNvSpPr/>
      </xdr:nvSpPr>
      <xdr:spPr>
        <a:xfrm>
          <a:off x="1336729" y="5075162"/>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37</xdr:row>
      <xdr:rowOff>13304</xdr:rowOff>
    </xdr:from>
    <xdr:to>
      <xdr:col>8</xdr:col>
      <xdr:colOff>46570</xdr:colOff>
      <xdr:row>40</xdr:row>
      <xdr:rowOff>1209</xdr:rowOff>
    </xdr:to>
    <xdr:sp macro="" textlink="">
      <xdr:nvSpPr>
        <xdr:cNvPr id="2119" name="Isosceles Triangle 2118">
          <a:extLst>
            <a:ext uri="{FF2B5EF4-FFF2-40B4-BE49-F238E27FC236}">
              <a16:creationId xmlns:a16="http://schemas.microsoft.com/office/drawing/2014/main" id="{36DBEE64-FD5D-4AA2-91AA-EAA025F6048F}"/>
            </a:ext>
          </a:extLst>
        </xdr:cNvPr>
        <xdr:cNvSpPr/>
      </xdr:nvSpPr>
      <xdr:spPr>
        <a:xfrm>
          <a:off x="3441301" y="5084233"/>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37</xdr:row>
      <xdr:rowOff>13304</xdr:rowOff>
    </xdr:from>
    <xdr:to>
      <xdr:col>4</xdr:col>
      <xdr:colOff>46569</xdr:colOff>
      <xdr:row>40</xdr:row>
      <xdr:rowOff>1209</xdr:rowOff>
    </xdr:to>
    <xdr:sp macro="" textlink="">
      <xdr:nvSpPr>
        <xdr:cNvPr id="2120" name="Isosceles Triangle 2119">
          <a:extLst>
            <a:ext uri="{FF2B5EF4-FFF2-40B4-BE49-F238E27FC236}">
              <a16:creationId xmlns:a16="http://schemas.microsoft.com/office/drawing/2014/main" id="{FC81CFA1-DD1E-457C-86EA-B456B4C5004A}"/>
            </a:ext>
          </a:extLst>
        </xdr:cNvPr>
        <xdr:cNvSpPr/>
      </xdr:nvSpPr>
      <xdr:spPr>
        <a:xfrm>
          <a:off x="1336729" y="5084233"/>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37</xdr:row>
      <xdr:rowOff>15522</xdr:rowOff>
    </xdr:from>
    <xdr:to>
      <xdr:col>6</xdr:col>
      <xdr:colOff>43746</xdr:colOff>
      <xdr:row>40</xdr:row>
      <xdr:rowOff>8467</xdr:rowOff>
    </xdr:to>
    <xdr:sp macro="" textlink="">
      <xdr:nvSpPr>
        <xdr:cNvPr id="2121" name="Isosceles Triangle 2120">
          <a:extLst>
            <a:ext uri="{FF2B5EF4-FFF2-40B4-BE49-F238E27FC236}">
              <a16:creationId xmlns:a16="http://schemas.microsoft.com/office/drawing/2014/main" id="{40265F93-F446-4003-9BA9-BF187ECBFF81}"/>
            </a:ext>
          </a:extLst>
        </xdr:cNvPr>
        <xdr:cNvSpPr/>
      </xdr:nvSpPr>
      <xdr:spPr>
        <a:xfrm>
          <a:off x="2386192" y="5086451"/>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37</xdr:row>
      <xdr:rowOff>7056</xdr:rowOff>
    </xdr:from>
    <xdr:to>
      <xdr:col>10</xdr:col>
      <xdr:colOff>42332</xdr:colOff>
      <xdr:row>40</xdr:row>
      <xdr:rowOff>1</xdr:rowOff>
    </xdr:to>
    <xdr:sp macro="" textlink="">
      <xdr:nvSpPr>
        <xdr:cNvPr id="2122" name="Isosceles Triangle 2121">
          <a:extLst>
            <a:ext uri="{FF2B5EF4-FFF2-40B4-BE49-F238E27FC236}">
              <a16:creationId xmlns:a16="http://schemas.microsoft.com/office/drawing/2014/main" id="{2EB7ABFC-C188-4465-9D64-F6969C1E53D8}"/>
            </a:ext>
          </a:extLst>
        </xdr:cNvPr>
        <xdr:cNvSpPr/>
      </xdr:nvSpPr>
      <xdr:spPr>
        <a:xfrm>
          <a:off x="4489349" y="5077985"/>
          <a:ext cx="678340" cy="510016"/>
        </a:xfrm>
        <a:prstGeom prst="triangle">
          <a:avLst/>
        </a:prstGeom>
        <a:solidFill>
          <a:srgbClr val="EE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37</xdr:row>
      <xdr:rowOff>18345</xdr:rowOff>
    </xdr:from>
    <xdr:to>
      <xdr:col>12</xdr:col>
      <xdr:colOff>39510</xdr:colOff>
      <xdr:row>40</xdr:row>
      <xdr:rowOff>11290</xdr:rowOff>
    </xdr:to>
    <xdr:sp macro="" textlink="">
      <xdr:nvSpPr>
        <xdr:cNvPr id="2123" name="Isosceles Triangle 2122">
          <a:extLst>
            <a:ext uri="{FF2B5EF4-FFF2-40B4-BE49-F238E27FC236}">
              <a16:creationId xmlns:a16="http://schemas.microsoft.com/office/drawing/2014/main" id="{EB0EDE80-7128-4248-A0C1-E1BD6AF50418}"/>
            </a:ext>
          </a:extLst>
        </xdr:cNvPr>
        <xdr:cNvSpPr/>
      </xdr:nvSpPr>
      <xdr:spPr>
        <a:xfrm>
          <a:off x="5538813" y="5089274"/>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37</xdr:row>
      <xdr:rowOff>7056</xdr:rowOff>
    </xdr:from>
    <xdr:to>
      <xdr:col>14</xdr:col>
      <xdr:colOff>42332</xdr:colOff>
      <xdr:row>40</xdr:row>
      <xdr:rowOff>1</xdr:rowOff>
    </xdr:to>
    <xdr:sp macro="" textlink="">
      <xdr:nvSpPr>
        <xdr:cNvPr id="2124" name="Isosceles Triangle 2123">
          <a:extLst>
            <a:ext uri="{FF2B5EF4-FFF2-40B4-BE49-F238E27FC236}">
              <a16:creationId xmlns:a16="http://schemas.microsoft.com/office/drawing/2014/main" id="{040CCB4D-2700-4352-ADF6-92B696A32504}"/>
            </a:ext>
          </a:extLst>
        </xdr:cNvPr>
        <xdr:cNvSpPr/>
      </xdr:nvSpPr>
      <xdr:spPr>
        <a:xfrm>
          <a:off x="6593921" y="5077985"/>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37</xdr:row>
      <xdr:rowOff>18345</xdr:rowOff>
    </xdr:from>
    <xdr:to>
      <xdr:col>16</xdr:col>
      <xdr:colOff>39510</xdr:colOff>
      <xdr:row>40</xdr:row>
      <xdr:rowOff>11290</xdr:rowOff>
    </xdr:to>
    <xdr:sp macro="" textlink="">
      <xdr:nvSpPr>
        <xdr:cNvPr id="2125" name="Isosceles Triangle 2124">
          <a:extLst>
            <a:ext uri="{FF2B5EF4-FFF2-40B4-BE49-F238E27FC236}">
              <a16:creationId xmlns:a16="http://schemas.microsoft.com/office/drawing/2014/main" id="{2D9D114E-BE4A-4C23-8946-DD1E0AE64FB2}"/>
            </a:ext>
          </a:extLst>
        </xdr:cNvPr>
        <xdr:cNvSpPr/>
      </xdr:nvSpPr>
      <xdr:spPr>
        <a:xfrm>
          <a:off x="7643385" y="5089274"/>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37</xdr:row>
      <xdr:rowOff>7056</xdr:rowOff>
    </xdr:from>
    <xdr:to>
      <xdr:col>18</xdr:col>
      <xdr:colOff>42332</xdr:colOff>
      <xdr:row>40</xdr:row>
      <xdr:rowOff>1</xdr:rowOff>
    </xdr:to>
    <xdr:sp macro="" textlink="">
      <xdr:nvSpPr>
        <xdr:cNvPr id="2126" name="Isosceles Triangle 2125">
          <a:extLst>
            <a:ext uri="{FF2B5EF4-FFF2-40B4-BE49-F238E27FC236}">
              <a16:creationId xmlns:a16="http://schemas.microsoft.com/office/drawing/2014/main" id="{3B7AA20E-CEDD-45DF-82D6-48C49DD3E65C}"/>
            </a:ext>
          </a:extLst>
        </xdr:cNvPr>
        <xdr:cNvSpPr/>
      </xdr:nvSpPr>
      <xdr:spPr>
        <a:xfrm>
          <a:off x="8698492" y="5077985"/>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37</xdr:row>
      <xdr:rowOff>18345</xdr:rowOff>
    </xdr:from>
    <xdr:to>
      <xdr:col>20</xdr:col>
      <xdr:colOff>39510</xdr:colOff>
      <xdr:row>40</xdr:row>
      <xdr:rowOff>11290</xdr:rowOff>
    </xdr:to>
    <xdr:sp macro="" textlink="">
      <xdr:nvSpPr>
        <xdr:cNvPr id="2127" name="Isosceles Triangle 2126">
          <a:extLst>
            <a:ext uri="{FF2B5EF4-FFF2-40B4-BE49-F238E27FC236}">
              <a16:creationId xmlns:a16="http://schemas.microsoft.com/office/drawing/2014/main" id="{37AA76BA-1316-4307-B886-E70CF811E9FA}"/>
            </a:ext>
          </a:extLst>
        </xdr:cNvPr>
        <xdr:cNvSpPr/>
      </xdr:nvSpPr>
      <xdr:spPr>
        <a:xfrm>
          <a:off x="9747956" y="5089274"/>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36</xdr:row>
      <xdr:rowOff>173181</xdr:rowOff>
    </xdr:from>
    <xdr:to>
      <xdr:col>15</xdr:col>
      <xdr:colOff>294410</xdr:colOff>
      <xdr:row>37</xdr:row>
      <xdr:rowOff>121226</xdr:rowOff>
    </xdr:to>
    <xdr:sp macro="" textlink="">
      <xdr:nvSpPr>
        <xdr:cNvPr id="2129" name="Freeform 10707">
          <a:extLst>
            <a:ext uri="{FF2B5EF4-FFF2-40B4-BE49-F238E27FC236}">
              <a16:creationId xmlns:a16="http://schemas.microsoft.com/office/drawing/2014/main" id="{F052D0EB-91CE-4BE6-A8FD-C4BEF179FAAE}"/>
            </a:ext>
          </a:extLst>
        </xdr:cNvPr>
        <xdr:cNvSpPr>
          <a:spLocks/>
        </xdr:cNvSpPr>
      </xdr:nvSpPr>
      <xdr:spPr bwMode="auto">
        <a:xfrm>
          <a:off x="6928926" y="5071752"/>
          <a:ext cx="1058055"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37</xdr:row>
      <xdr:rowOff>28037</xdr:rowOff>
    </xdr:from>
    <xdr:to>
      <xdr:col>17</xdr:col>
      <xdr:colOff>276267</xdr:colOff>
      <xdr:row>37</xdr:row>
      <xdr:rowOff>148440</xdr:rowOff>
    </xdr:to>
    <xdr:sp macro="" textlink="">
      <xdr:nvSpPr>
        <xdr:cNvPr id="2130" name="Freeform 10707">
          <a:extLst>
            <a:ext uri="{FF2B5EF4-FFF2-40B4-BE49-F238E27FC236}">
              <a16:creationId xmlns:a16="http://schemas.microsoft.com/office/drawing/2014/main" id="{E3109E6E-0F26-4AEB-887C-54ECCA986DE4}"/>
            </a:ext>
          </a:extLst>
        </xdr:cNvPr>
        <xdr:cNvSpPr>
          <a:spLocks/>
        </xdr:cNvSpPr>
      </xdr:nvSpPr>
      <xdr:spPr bwMode="auto">
        <a:xfrm>
          <a:off x="7963068" y="5098966"/>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36</xdr:row>
      <xdr:rowOff>173181</xdr:rowOff>
    </xdr:from>
    <xdr:to>
      <xdr:col>19</xdr:col>
      <xdr:colOff>294410</xdr:colOff>
      <xdr:row>37</xdr:row>
      <xdr:rowOff>121226</xdr:rowOff>
    </xdr:to>
    <xdr:sp macro="" textlink="">
      <xdr:nvSpPr>
        <xdr:cNvPr id="2131" name="Freeform 10707">
          <a:extLst>
            <a:ext uri="{FF2B5EF4-FFF2-40B4-BE49-F238E27FC236}">
              <a16:creationId xmlns:a16="http://schemas.microsoft.com/office/drawing/2014/main" id="{51DB9C59-FB52-41A6-8645-A40F5F65B927}"/>
            </a:ext>
          </a:extLst>
        </xdr:cNvPr>
        <xdr:cNvSpPr>
          <a:spLocks/>
        </xdr:cNvSpPr>
      </xdr:nvSpPr>
      <xdr:spPr bwMode="auto">
        <a:xfrm>
          <a:off x="9033497"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36</xdr:row>
      <xdr:rowOff>173181</xdr:rowOff>
    </xdr:from>
    <xdr:to>
      <xdr:col>21</xdr:col>
      <xdr:colOff>294410</xdr:colOff>
      <xdr:row>37</xdr:row>
      <xdr:rowOff>121226</xdr:rowOff>
    </xdr:to>
    <xdr:sp macro="" textlink="">
      <xdr:nvSpPr>
        <xdr:cNvPr id="2132" name="Freeform 10707">
          <a:extLst>
            <a:ext uri="{FF2B5EF4-FFF2-40B4-BE49-F238E27FC236}">
              <a16:creationId xmlns:a16="http://schemas.microsoft.com/office/drawing/2014/main" id="{D664E741-1CE0-44D0-B289-98B6481445B0}"/>
            </a:ext>
          </a:extLst>
        </xdr:cNvPr>
        <xdr:cNvSpPr>
          <a:spLocks/>
        </xdr:cNvSpPr>
      </xdr:nvSpPr>
      <xdr:spPr bwMode="auto">
        <a:xfrm>
          <a:off x="10085783"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36</xdr:row>
      <xdr:rowOff>173181</xdr:rowOff>
    </xdr:from>
    <xdr:to>
      <xdr:col>3</xdr:col>
      <xdr:colOff>294410</xdr:colOff>
      <xdr:row>37</xdr:row>
      <xdr:rowOff>121226</xdr:rowOff>
    </xdr:to>
    <xdr:sp macro="" textlink="">
      <xdr:nvSpPr>
        <xdr:cNvPr id="2133" name="Freeform 10707">
          <a:extLst>
            <a:ext uri="{FF2B5EF4-FFF2-40B4-BE49-F238E27FC236}">
              <a16:creationId xmlns:a16="http://schemas.microsoft.com/office/drawing/2014/main" id="{18B2A838-B13B-4AF3-BBD3-7B36A8284964}"/>
            </a:ext>
          </a:extLst>
        </xdr:cNvPr>
        <xdr:cNvSpPr>
          <a:spLocks/>
        </xdr:cNvSpPr>
      </xdr:nvSpPr>
      <xdr:spPr bwMode="auto">
        <a:xfrm>
          <a:off x="615211"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36</xdr:row>
      <xdr:rowOff>173181</xdr:rowOff>
    </xdr:from>
    <xdr:to>
      <xdr:col>5</xdr:col>
      <xdr:colOff>294410</xdr:colOff>
      <xdr:row>37</xdr:row>
      <xdr:rowOff>121226</xdr:rowOff>
    </xdr:to>
    <xdr:sp macro="" textlink="">
      <xdr:nvSpPr>
        <xdr:cNvPr id="2134" name="Freeform 10707">
          <a:extLst>
            <a:ext uri="{FF2B5EF4-FFF2-40B4-BE49-F238E27FC236}">
              <a16:creationId xmlns:a16="http://schemas.microsoft.com/office/drawing/2014/main" id="{78145E85-F45C-484C-BCA7-F3822F26CDE0}"/>
            </a:ext>
          </a:extLst>
        </xdr:cNvPr>
        <xdr:cNvSpPr>
          <a:spLocks/>
        </xdr:cNvSpPr>
      </xdr:nvSpPr>
      <xdr:spPr bwMode="auto">
        <a:xfrm>
          <a:off x="1667497"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36</xdr:row>
      <xdr:rowOff>173181</xdr:rowOff>
    </xdr:from>
    <xdr:to>
      <xdr:col>7</xdr:col>
      <xdr:colOff>294410</xdr:colOff>
      <xdr:row>37</xdr:row>
      <xdr:rowOff>121226</xdr:rowOff>
    </xdr:to>
    <xdr:sp macro="" textlink="">
      <xdr:nvSpPr>
        <xdr:cNvPr id="2135" name="Freeform 10707">
          <a:extLst>
            <a:ext uri="{FF2B5EF4-FFF2-40B4-BE49-F238E27FC236}">
              <a16:creationId xmlns:a16="http://schemas.microsoft.com/office/drawing/2014/main" id="{F6FA1D8C-5C46-4E63-AE27-DC30E02F3F44}"/>
            </a:ext>
          </a:extLst>
        </xdr:cNvPr>
        <xdr:cNvSpPr>
          <a:spLocks/>
        </xdr:cNvSpPr>
      </xdr:nvSpPr>
      <xdr:spPr bwMode="auto">
        <a:xfrm>
          <a:off x="2719783"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36</xdr:row>
      <xdr:rowOff>173181</xdr:rowOff>
    </xdr:from>
    <xdr:to>
      <xdr:col>9</xdr:col>
      <xdr:colOff>294410</xdr:colOff>
      <xdr:row>37</xdr:row>
      <xdr:rowOff>121226</xdr:rowOff>
    </xdr:to>
    <xdr:sp macro="" textlink="">
      <xdr:nvSpPr>
        <xdr:cNvPr id="2136" name="Freeform 10707">
          <a:extLst>
            <a:ext uri="{FF2B5EF4-FFF2-40B4-BE49-F238E27FC236}">
              <a16:creationId xmlns:a16="http://schemas.microsoft.com/office/drawing/2014/main" id="{E4A6FDA9-2749-47B1-ABB4-4F144D164252}"/>
            </a:ext>
          </a:extLst>
        </xdr:cNvPr>
        <xdr:cNvSpPr>
          <a:spLocks/>
        </xdr:cNvSpPr>
      </xdr:nvSpPr>
      <xdr:spPr bwMode="auto">
        <a:xfrm>
          <a:off x="3772069" y="5071752"/>
          <a:ext cx="1058055"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36</xdr:row>
      <xdr:rowOff>173181</xdr:rowOff>
    </xdr:from>
    <xdr:to>
      <xdr:col>11</xdr:col>
      <xdr:colOff>294410</xdr:colOff>
      <xdr:row>37</xdr:row>
      <xdr:rowOff>121226</xdr:rowOff>
    </xdr:to>
    <xdr:sp macro="" textlink="">
      <xdr:nvSpPr>
        <xdr:cNvPr id="2137" name="Freeform 10707">
          <a:extLst>
            <a:ext uri="{FF2B5EF4-FFF2-40B4-BE49-F238E27FC236}">
              <a16:creationId xmlns:a16="http://schemas.microsoft.com/office/drawing/2014/main" id="{FD8F84C9-05AD-4356-BFE2-928185792E3E}"/>
            </a:ext>
          </a:extLst>
        </xdr:cNvPr>
        <xdr:cNvSpPr>
          <a:spLocks/>
        </xdr:cNvSpPr>
      </xdr:nvSpPr>
      <xdr:spPr bwMode="auto">
        <a:xfrm>
          <a:off x="4824354"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36</xdr:row>
      <xdr:rowOff>173181</xdr:rowOff>
    </xdr:from>
    <xdr:to>
      <xdr:col>13</xdr:col>
      <xdr:colOff>294410</xdr:colOff>
      <xdr:row>37</xdr:row>
      <xdr:rowOff>121226</xdr:rowOff>
    </xdr:to>
    <xdr:sp macro="" textlink="">
      <xdr:nvSpPr>
        <xdr:cNvPr id="2138" name="Freeform 10707">
          <a:extLst>
            <a:ext uri="{FF2B5EF4-FFF2-40B4-BE49-F238E27FC236}">
              <a16:creationId xmlns:a16="http://schemas.microsoft.com/office/drawing/2014/main" id="{4BE21671-63E2-495F-9595-1C9DE6C5EFD0}"/>
            </a:ext>
          </a:extLst>
        </xdr:cNvPr>
        <xdr:cNvSpPr>
          <a:spLocks/>
        </xdr:cNvSpPr>
      </xdr:nvSpPr>
      <xdr:spPr bwMode="auto">
        <a:xfrm>
          <a:off x="5876640"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50</xdr:row>
      <xdr:rowOff>7055</xdr:rowOff>
    </xdr:from>
    <xdr:to>
      <xdr:col>2</xdr:col>
      <xdr:colOff>49392</xdr:colOff>
      <xdr:row>53</xdr:row>
      <xdr:rowOff>0</xdr:rowOff>
    </xdr:to>
    <xdr:sp macro="" textlink="">
      <xdr:nvSpPr>
        <xdr:cNvPr id="2139" name="Isosceles Triangle 2138">
          <a:extLst>
            <a:ext uri="{FF2B5EF4-FFF2-40B4-BE49-F238E27FC236}">
              <a16:creationId xmlns:a16="http://schemas.microsoft.com/office/drawing/2014/main" id="{FE5288C9-BA0F-4083-AABA-1DC2887AA6F9}"/>
            </a:ext>
          </a:extLst>
        </xdr:cNvPr>
        <xdr:cNvSpPr/>
      </xdr:nvSpPr>
      <xdr:spPr>
        <a:xfrm>
          <a:off x="282226" y="7391198"/>
          <a:ext cx="68338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50</xdr:row>
      <xdr:rowOff>4233</xdr:rowOff>
    </xdr:from>
    <xdr:to>
      <xdr:col>4</xdr:col>
      <xdr:colOff>46570</xdr:colOff>
      <xdr:row>52</xdr:row>
      <xdr:rowOff>173567</xdr:rowOff>
    </xdr:to>
    <xdr:sp macro="" textlink="">
      <xdr:nvSpPr>
        <xdr:cNvPr id="2140" name="Isosceles Triangle 2139">
          <a:extLst>
            <a:ext uri="{FF2B5EF4-FFF2-40B4-BE49-F238E27FC236}">
              <a16:creationId xmlns:a16="http://schemas.microsoft.com/office/drawing/2014/main" id="{83E2ED5D-F60A-4DEF-A1D2-2E95B5F2BFFE}"/>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50</xdr:row>
      <xdr:rowOff>13304</xdr:rowOff>
    </xdr:from>
    <xdr:to>
      <xdr:col>8</xdr:col>
      <xdr:colOff>46570</xdr:colOff>
      <xdr:row>53</xdr:row>
      <xdr:rowOff>1209</xdr:rowOff>
    </xdr:to>
    <xdr:sp macro="" textlink="">
      <xdr:nvSpPr>
        <xdr:cNvPr id="2141" name="Isosceles Triangle 2140">
          <a:extLst>
            <a:ext uri="{FF2B5EF4-FFF2-40B4-BE49-F238E27FC236}">
              <a16:creationId xmlns:a16="http://schemas.microsoft.com/office/drawing/2014/main" id="{4FCDA302-86FB-436B-A038-321370E351B9}"/>
            </a:ext>
          </a:extLst>
        </xdr:cNvPr>
        <xdr:cNvSpPr/>
      </xdr:nvSpPr>
      <xdr:spPr>
        <a:xfrm>
          <a:off x="3441301" y="7397447"/>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50</xdr:row>
      <xdr:rowOff>13304</xdr:rowOff>
    </xdr:from>
    <xdr:to>
      <xdr:col>4</xdr:col>
      <xdr:colOff>46569</xdr:colOff>
      <xdr:row>53</xdr:row>
      <xdr:rowOff>1209</xdr:rowOff>
    </xdr:to>
    <xdr:sp macro="" textlink="">
      <xdr:nvSpPr>
        <xdr:cNvPr id="2142" name="Isosceles Triangle 2141">
          <a:extLst>
            <a:ext uri="{FF2B5EF4-FFF2-40B4-BE49-F238E27FC236}">
              <a16:creationId xmlns:a16="http://schemas.microsoft.com/office/drawing/2014/main" id="{FD73A93D-BFF1-40D7-B556-BE6C52EEAABC}"/>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50</xdr:row>
      <xdr:rowOff>15522</xdr:rowOff>
    </xdr:from>
    <xdr:to>
      <xdr:col>6</xdr:col>
      <xdr:colOff>43746</xdr:colOff>
      <xdr:row>53</xdr:row>
      <xdr:rowOff>8467</xdr:rowOff>
    </xdr:to>
    <xdr:sp macro="" textlink="">
      <xdr:nvSpPr>
        <xdr:cNvPr id="2143" name="Isosceles Triangle 2142">
          <a:extLst>
            <a:ext uri="{FF2B5EF4-FFF2-40B4-BE49-F238E27FC236}">
              <a16:creationId xmlns:a16="http://schemas.microsoft.com/office/drawing/2014/main" id="{103C8892-B4B4-4657-BF53-DF95EC079F52}"/>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50</xdr:row>
      <xdr:rowOff>7056</xdr:rowOff>
    </xdr:from>
    <xdr:to>
      <xdr:col>10</xdr:col>
      <xdr:colOff>42332</xdr:colOff>
      <xdr:row>53</xdr:row>
      <xdr:rowOff>1</xdr:rowOff>
    </xdr:to>
    <xdr:sp macro="" textlink="">
      <xdr:nvSpPr>
        <xdr:cNvPr id="2144" name="Isosceles Triangle 2143">
          <a:extLst>
            <a:ext uri="{FF2B5EF4-FFF2-40B4-BE49-F238E27FC236}">
              <a16:creationId xmlns:a16="http://schemas.microsoft.com/office/drawing/2014/main" id="{FFD3E3BE-E5F9-409A-B6A6-A2CDA79B786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50</xdr:row>
      <xdr:rowOff>18345</xdr:rowOff>
    </xdr:from>
    <xdr:to>
      <xdr:col>12</xdr:col>
      <xdr:colOff>39510</xdr:colOff>
      <xdr:row>53</xdr:row>
      <xdr:rowOff>11290</xdr:rowOff>
    </xdr:to>
    <xdr:sp macro="" textlink="">
      <xdr:nvSpPr>
        <xdr:cNvPr id="2145" name="Isosceles Triangle 2144">
          <a:extLst>
            <a:ext uri="{FF2B5EF4-FFF2-40B4-BE49-F238E27FC236}">
              <a16:creationId xmlns:a16="http://schemas.microsoft.com/office/drawing/2014/main" id="{8B25367C-08AB-483B-B833-0117F43B1925}"/>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50</xdr:row>
      <xdr:rowOff>7056</xdr:rowOff>
    </xdr:from>
    <xdr:to>
      <xdr:col>14</xdr:col>
      <xdr:colOff>42332</xdr:colOff>
      <xdr:row>53</xdr:row>
      <xdr:rowOff>1</xdr:rowOff>
    </xdr:to>
    <xdr:sp macro="" textlink="">
      <xdr:nvSpPr>
        <xdr:cNvPr id="2146" name="Isosceles Triangle 2145">
          <a:extLst>
            <a:ext uri="{FF2B5EF4-FFF2-40B4-BE49-F238E27FC236}">
              <a16:creationId xmlns:a16="http://schemas.microsoft.com/office/drawing/2014/main" id="{AB277204-2295-4351-B6F3-38139DDCE58F}"/>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50</xdr:row>
      <xdr:rowOff>18345</xdr:rowOff>
    </xdr:from>
    <xdr:to>
      <xdr:col>16</xdr:col>
      <xdr:colOff>39510</xdr:colOff>
      <xdr:row>53</xdr:row>
      <xdr:rowOff>11290</xdr:rowOff>
    </xdr:to>
    <xdr:sp macro="" textlink="">
      <xdr:nvSpPr>
        <xdr:cNvPr id="2147" name="Isosceles Triangle 2146">
          <a:extLst>
            <a:ext uri="{FF2B5EF4-FFF2-40B4-BE49-F238E27FC236}">
              <a16:creationId xmlns:a16="http://schemas.microsoft.com/office/drawing/2014/main" id="{16087354-70CE-411D-A2D6-CC232FB8E729}"/>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50</xdr:row>
      <xdr:rowOff>7056</xdr:rowOff>
    </xdr:from>
    <xdr:to>
      <xdr:col>18</xdr:col>
      <xdr:colOff>42332</xdr:colOff>
      <xdr:row>53</xdr:row>
      <xdr:rowOff>1</xdr:rowOff>
    </xdr:to>
    <xdr:sp macro="" textlink="">
      <xdr:nvSpPr>
        <xdr:cNvPr id="2148" name="Isosceles Triangle 2147">
          <a:extLst>
            <a:ext uri="{FF2B5EF4-FFF2-40B4-BE49-F238E27FC236}">
              <a16:creationId xmlns:a16="http://schemas.microsoft.com/office/drawing/2014/main" id="{EAB57B53-84A3-45EF-ACC4-86E00A97DBC2}"/>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50</xdr:row>
      <xdr:rowOff>18345</xdr:rowOff>
    </xdr:from>
    <xdr:to>
      <xdr:col>20</xdr:col>
      <xdr:colOff>39510</xdr:colOff>
      <xdr:row>53</xdr:row>
      <xdr:rowOff>11290</xdr:rowOff>
    </xdr:to>
    <xdr:sp macro="" textlink="">
      <xdr:nvSpPr>
        <xdr:cNvPr id="2149" name="Isosceles Triangle 2148">
          <a:extLst>
            <a:ext uri="{FF2B5EF4-FFF2-40B4-BE49-F238E27FC236}">
              <a16:creationId xmlns:a16="http://schemas.microsoft.com/office/drawing/2014/main" id="{EBF894DD-3A26-419F-96DD-C244FB21C7A7}"/>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49</xdr:row>
      <xdr:rowOff>173181</xdr:rowOff>
    </xdr:from>
    <xdr:to>
      <xdr:col>15</xdr:col>
      <xdr:colOff>294410</xdr:colOff>
      <xdr:row>50</xdr:row>
      <xdr:rowOff>121226</xdr:rowOff>
    </xdr:to>
    <xdr:sp macro="" textlink="">
      <xdr:nvSpPr>
        <xdr:cNvPr id="2150" name="Freeform 10707">
          <a:extLst>
            <a:ext uri="{FF2B5EF4-FFF2-40B4-BE49-F238E27FC236}">
              <a16:creationId xmlns:a16="http://schemas.microsoft.com/office/drawing/2014/main" id="{DFDBEC08-C4A4-4B43-A4D9-ADBEF0D1A202}"/>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50</xdr:row>
      <xdr:rowOff>28037</xdr:rowOff>
    </xdr:from>
    <xdr:to>
      <xdr:col>17</xdr:col>
      <xdr:colOff>276267</xdr:colOff>
      <xdr:row>50</xdr:row>
      <xdr:rowOff>148440</xdr:rowOff>
    </xdr:to>
    <xdr:sp macro="" textlink="">
      <xdr:nvSpPr>
        <xdr:cNvPr id="2151" name="Freeform 10707">
          <a:extLst>
            <a:ext uri="{FF2B5EF4-FFF2-40B4-BE49-F238E27FC236}">
              <a16:creationId xmlns:a16="http://schemas.microsoft.com/office/drawing/2014/main" id="{621E21D4-BD17-4D87-8AA5-5349DCAAB7E4}"/>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49</xdr:row>
      <xdr:rowOff>173181</xdr:rowOff>
    </xdr:from>
    <xdr:to>
      <xdr:col>19</xdr:col>
      <xdr:colOff>294410</xdr:colOff>
      <xdr:row>50</xdr:row>
      <xdr:rowOff>121226</xdr:rowOff>
    </xdr:to>
    <xdr:sp macro="" textlink="">
      <xdr:nvSpPr>
        <xdr:cNvPr id="2152" name="Freeform 10707">
          <a:extLst>
            <a:ext uri="{FF2B5EF4-FFF2-40B4-BE49-F238E27FC236}">
              <a16:creationId xmlns:a16="http://schemas.microsoft.com/office/drawing/2014/main" id="{910DCD07-6C3C-4A99-9DDA-90D5B7A67690}"/>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49</xdr:row>
      <xdr:rowOff>173181</xdr:rowOff>
    </xdr:from>
    <xdr:to>
      <xdr:col>21</xdr:col>
      <xdr:colOff>294410</xdr:colOff>
      <xdr:row>50</xdr:row>
      <xdr:rowOff>121226</xdr:rowOff>
    </xdr:to>
    <xdr:sp macro="" textlink="">
      <xdr:nvSpPr>
        <xdr:cNvPr id="2153" name="Freeform 10707">
          <a:extLst>
            <a:ext uri="{FF2B5EF4-FFF2-40B4-BE49-F238E27FC236}">
              <a16:creationId xmlns:a16="http://schemas.microsoft.com/office/drawing/2014/main" id="{F7F0ABFD-7687-4507-8E4F-F98B8F2D0889}"/>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49</xdr:row>
      <xdr:rowOff>173181</xdr:rowOff>
    </xdr:from>
    <xdr:to>
      <xdr:col>3</xdr:col>
      <xdr:colOff>294410</xdr:colOff>
      <xdr:row>50</xdr:row>
      <xdr:rowOff>121226</xdr:rowOff>
    </xdr:to>
    <xdr:sp macro="" textlink="">
      <xdr:nvSpPr>
        <xdr:cNvPr id="2154" name="Freeform 10707">
          <a:extLst>
            <a:ext uri="{FF2B5EF4-FFF2-40B4-BE49-F238E27FC236}">
              <a16:creationId xmlns:a16="http://schemas.microsoft.com/office/drawing/2014/main" id="{8D35D8AD-F143-40E2-B175-46FF538F76AB}"/>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49</xdr:row>
      <xdr:rowOff>173181</xdr:rowOff>
    </xdr:from>
    <xdr:to>
      <xdr:col>5</xdr:col>
      <xdr:colOff>294410</xdr:colOff>
      <xdr:row>50</xdr:row>
      <xdr:rowOff>121226</xdr:rowOff>
    </xdr:to>
    <xdr:sp macro="" textlink="">
      <xdr:nvSpPr>
        <xdr:cNvPr id="2155" name="Freeform 10707">
          <a:extLst>
            <a:ext uri="{FF2B5EF4-FFF2-40B4-BE49-F238E27FC236}">
              <a16:creationId xmlns:a16="http://schemas.microsoft.com/office/drawing/2014/main" id="{6A59E574-FF01-4C8B-8347-93FF7764CAD1}"/>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49</xdr:row>
      <xdr:rowOff>173181</xdr:rowOff>
    </xdr:from>
    <xdr:to>
      <xdr:col>7</xdr:col>
      <xdr:colOff>294410</xdr:colOff>
      <xdr:row>50</xdr:row>
      <xdr:rowOff>121226</xdr:rowOff>
    </xdr:to>
    <xdr:sp macro="" textlink="">
      <xdr:nvSpPr>
        <xdr:cNvPr id="2156" name="Freeform 10707">
          <a:extLst>
            <a:ext uri="{FF2B5EF4-FFF2-40B4-BE49-F238E27FC236}">
              <a16:creationId xmlns:a16="http://schemas.microsoft.com/office/drawing/2014/main" id="{6A02E38E-6419-43C2-A861-D291BE696EDF}"/>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49</xdr:row>
      <xdr:rowOff>173181</xdr:rowOff>
    </xdr:from>
    <xdr:to>
      <xdr:col>9</xdr:col>
      <xdr:colOff>294410</xdr:colOff>
      <xdr:row>50</xdr:row>
      <xdr:rowOff>121226</xdr:rowOff>
    </xdr:to>
    <xdr:sp macro="" textlink="">
      <xdr:nvSpPr>
        <xdr:cNvPr id="2157" name="Freeform 10707">
          <a:extLst>
            <a:ext uri="{FF2B5EF4-FFF2-40B4-BE49-F238E27FC236}">
              <a16:creationId xmlns:a16="http://schemas.microsoft.com/office/drawing/2014/main" id="{D72E0903-317B-4840-8D99-BB51FB16747B}"/>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49</xdr:row>
      <xdr:rowOff>173181</xdr:rowOff>
    </xdr:from>
    <xdr:to>
      <xdr:col>11</xdr:col>
      <xdr:colOff>294410</xdr:colOff>
      <xdr:row>50</xdr:row>
      <xdr:rowOff>121226</xdr:rowOff>
    </xdr:to>
    <xdr:sp macro="" textlink="">
      <xdr:nvSpPr>
        <xdr:cNvPr id="2158" name="Freeform 10707">
          <a:extLst>
            <a:ext uri="{FF2B5EF4-FFF2-40B4-BE49-F238E27FC236}">
              <a16:creationId xmlns:a16="http://schemas.microsoft.com/office/drawing/2014/main" id="{52B0BA9F-C5CD-4095-BAEE-7234CF64488C}"/>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49</xdr:row>
      <xdr:rowOff>173181</xdr:rowOff>
    </xdr:from>
    <xdr:to>
      <xdr:col>13</xdr:col>
      <xdr:colOff>294410</xdr:colOff>
      <xdr:row>50</xdr:row>
      <xdr:rowOff>121226</xdr:rowOff>
    </xdr:to>
    <xdr:sp macro="" textlink="">
      <xdr:nvSpPr>
        <xdr:cNvPr id="2159" name="Freeform 10707">
          <a:extLst>
            <a:ext uri="{FF2B5EF4-FFF2-40B4-BE49-F238E27FC236}">
              <a16:creationId xmlns:a16="http://schemas.microsoft.com/office/drawing/2014/main" id="{ED229C0A-B341-4216-9AA3-A54F4D3CA0DB}"/>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63</xdr:row>
      <xdr:rowOff>7055</xdr:rowOff>
    </xdr:from>
    <xdr:to>
      <xdr:col>2</xdr:col>
      <xdr:colOff>49392</xdr:colOff>
      <xdr:row>66</xdr:row>
      <xdr:rowOff>0</xdr:rowOff>
    </xdr:to>
    <xdr:sp macro="" textlink="">
      <xdr:nvSpPr>
        <xdr:cNvPr id="2160" name="Isosceles Triangle 2159">
          <a:extLst>
            <a:ext uri="{FF2B5EF4-FFF2-40B4-BE49-F238E27FC236}">
              <a16:creationId xmlns:a16="http://schemas.microsoft.com/office/drawing/2014/main" id="{9FE52265-784D-4F3C-869F-5182A969E73E}"/>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63</xdr:row>
      <xdr:rowOff>4233</xdr:rowOff>
    </xdr:from>
    <xdr:to>
      <xdr:col>4</xdr:col>
      <xdr:colOff>46570</xdr:colOff>
      <xdr:row>65</xdr:row>
      <xdr:rowOff>173567</xdr:rowOff>
    </xdr:to>
    <xdr:sp macro="" textlink="">
      <xdr:nvSpPr>
        <xdr:cNvPr id="2161" name="Isosceles Triangle 2160">
          <a:extLst>
            <a:ext uri="{FF2B5EF4-FFF2-40B4-BE49-F238E27FC236}">
              <a16:creationId xmlns:a16="http://schemas.microsoft.com/office/drawing/2014/main" id="{07C54656-D167-48BB-B98A-77DC3C749EBF}"/>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63</xdr:row>
      <xdr:rowOff>13304</xdr:rowOff>
    </xdr:from>
    <xdr:to>
      <xdr:col>8</xdr:col>
      <xdr:colOff>46570</xdr:colOff>
      <xdr:row>66</xdr:row>
      <xdr:rowOff>1209</xdr:rowOff>
    </xdr:to>
    <xdr:sp macro="" textlink="">
      <xdr:nvSpPr>
        <xdr:cNvPr id="2162" name="Isosceles Triangle 2161">
          <a:extLst>
            <a:ext uri="{FF2B5EF4-FFF2-40B4-BE49-F238E27FC236}">
              <a16:creationId xmlns:a16="http://schemas.microsoft.com/office/drawing/2014/main" id="{9ADE0161-2710-433D-8F61-0D0FCD35C711}"/>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63</xdr:row>
      <xdr:rowOff>13304</xdr:rowOff>
    </xdr:from>
    <xdr:to>
      <xdr:col>4</xdr:col>
      <xdr:colOff>46569</xdr:colOff>
      <xdr:row>66</xdr:row>
      <xdr:rowOff>1209</xdr:rowOff>
    </xdr:to>
    <xdr:sp macro="" textlink="">
      <xdr:nvSpPr>
        <xdr:cNvPr id="2163" name="Isosceles Triangle 2162">
          <a:extLst>
            <a:ext uri="{FF2B5EF4-FFF2-40B4-BE49-F238E27FC236}">
              <a16:creationId xmlns:a16="http://schemas.microsoft.com/office/drawing/2014/main" id="{297D66D3-03AC-43BC-A2A8-0EBF874BF7D5}"/>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63</xdr:row>
      <xdr:rowOff>15522</xdr:rowOff>
    </xdr:from>
    <xdr:to>
      <xdr:col>6</xdr:col>
      <xdr:colOff>43746</xdr:colOff>
      <xdr:row>66</xdr:row>
      <xdr:rowOff>8467</xdr:rowOff>
    </xdr:to>
    <xdr:sp macro="" textlink="">
      <xdr:nvSpPr>
        <xdr:cNvPr id="2164" name="Isosceles Triangle 2163">
          <a:extLst>
            <a:ext uri="{FF2B5EF4-FFF2-40B4-BE49-F238E27FC236}">
              <a16:creationId xmlns:a16="http://schemas.microsoft.com/office/drawing/2014/main" id="{F3617791-BA08-480A-B2FA-774B1BD0D0D4}"/>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63</xdr:row>
      <xdr:rowOff>7056</xdr:rowOff>
    </xdr:from>
    <xdr:to>
      <xdr:col>10</xdr:col>
      <xdr:colOff>42332</xdr:colOff>
      <xdr:row>66</xdr:row>
      <xdr:rowOff>1</xdr:rowOff>
    </xdr:to>
    <xdr:sp macro="" textlink="">
      <xdr:nvSpPr>
        <xdr:cNvPr id="2165" name="Isosceles Triangle 2164">
          <a:extLst>
            <a:ext uri="{FF2B5EF4-FFF2-40B4-BE49-F238E27FC236}">
              <a16:creationId xmlns:a16="http://schemas.microsoft.com/office/drawing/2014/main" id="{AA9200A0-283F-4AF5-933A-018A20390CB0}"/>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63</xdr:row>
      <xdr:rowOff>18345</xdr:rowOff>
    </xdr:from>
    <xdr:to>
      <xdr:col>12</xdr:col>
      <xdr:colOff>39510</xdr:colOff>
      <xdr:row>66</xdr:row>
      <xdr:rowOff>11290</xdr:rowOff>
    </xdr:to>
    <xdr:sp macro="" textlink="">
      <xdr:nvSpPr>
        <xdr:cNvPr id="2166" name="Isosceles Triangle 2165">
          <a:extLst>
            <a:ext uri="{FF2B5EF4-FFF2-40B4-BE49-F238E27FC236}">
              <a16:creationId xmlns:a16="http://schemas.microsoft.com/office/drawing/2014/main" id="{8F8787E1-461C-4CF1-8D62-4A54732DE85E}"/>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63</xdr:row>
      <xdr:rowOff>7056</xdr:rowOff>
    </xdr:from>
    <xdr:to>
      <xdr:col>14</xdr:col>
      <xdr:colOff>42332</xdr:colOff>
      <xdr:row>66</xdr:row>
      <xdr:rowOff>1</xdr:rowOff>
    </xdr:to>
    <xdr:sp macro="" textlink="">
      <xdr:nvSpPr>
        <xdr:cNvPr id="2167" name="Isosceles Triangle 2166">
          <a:extLst>
            <a:ext uri="{FF2B5EF4-FFF2-40B4-BE49-F238E27FC236}">
              <a16:creationId xmlns:a16="http://schemas.microsoft.com/office/drawing/2014/main" id="{01590281-0BF2-4BB0-9120-B29BD496E765}"/>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63</xdr:row>
      <xdr:rowOff>18345</xdr:rowOff>
    </xdr:from>
    <xdr:to>
      <xdr:col>16</xdr:col>
      <xdr:colOff>39510</xdr:colOff>
      <xdr:row>66</xdr:row>
      <xdr:rowOff>11290</xdr:rowOff>
    </xdr:to>
    <xdr:sp macro="" textlink="">
      <xdr:nvSpPr>
        <xdr:cNvPr id="2168" name="Isosceles Triangle 2167">
          <a:extLst>
            <a:ext uri="{FF2B5EF4-FFF2-40B4-BE49-F238E27FC236}">
              <a16:creationId xmlns:a16="http://schemas.microsoft.com/office/drawing/2014/main" id="{59EF3CA2-B537-4B48-BC46-E6054445A2E7}"/>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63</xdr:row>
      <xdr:rowOff>7056</xdr:rowOff>
    </xdr:from>
    <xdr:to>
      <xdr:col>18</xdr:col>
      <xdr:colOff>42332</xdr:colOff>
      <xdr:row>66</xdr:row>
      <xdr:rowOff>1</xdr:rowOff>
    </xdr:to>
    <xdr:sp macro="" textlink="">
      <xdr:nvSpPr>
        <xdr:cNvPr id="2169" name="Isosceles Triangle 2168">
          <a:extLst>
            <a:ext uri="{FF2B5EF4-FFF2-40B4-BE49-F238E27FC236}">
              <a16:creationId xmlns:a16="http://schemas.microsoft.com/office/drawing/2014/main" id="{059658D3-16F0-4312-AD1D-F9F6F1F92E0E}"/>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63</xdr:row>
      <xdr:rowOff>18345</xdr:rowOff>
    </xdr:from>
    <xdr:to>
      <xdr:col>20</xdr:col>
      <xdr:colOff>39510</xdr:colOff>
      <xdr:row>66</xdr:row>
      <xdr:rowOff>11290</xdr:rowOff>
    </xdr:to>
    <xdr:sp macro="" textlink="">
      <xdr:nvSpPr>
        <xdr:cNvPr id="2170" name="Isosceles Triangle 2169">
          <a:extLst>
            <a:ext uri="{FF2B5EF4-FFF2-40B4-BE49-F238E27FC236}">
              <a16:creationId xmlns:a16="http://schemas.microsoft.com/office/drawing/2014/main" id="{44F7A4C9-CB0E-4C28-914E-5D726C68363C}"/>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62</xdr:row>
      <xdr:rowOff>173181</xdr:rowOff>
    </xdr:from>
    <xdr:to>
      <xdr:col>15</xdr:col>
      <xdr:colOff>294410</xdr:colOff>
      <xdr:row>63</xdr:row>
      <xdr:rowOff>121226</xdr:rowOff>
    </xdr:to>
    <xdr:sp macro="" textlink="">
      <xdr:nvSpPr>
        <xdr:cNvPr id="2171" name="Freeform 10707">
          <a:extLst>
            <a:ext uri="{FF2B5EF4-FFF2-40B4-BE49-F238E27FC236}">
              <a16:creationId xmlns:a16="http://schemas.microsoft.com/office/drawing/2014/main" id="{7534E71F-1440-4426-B67B-36918A589777}"/>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63</xdr:row>
      <xdr:rowOff>28037</xdr:rowOff>
    </xdr:from>
    <xdr:to>
      <xdr:col>17</xdr:col>
      <xdr:colOff>276267</xdr:colOff>
      <xdr:row>63</xdr:row>
      <xdr:rowOff>148440</xdr:rowOff>
    </xdr:to>
    <xdr:sp macro="" textlink="">
      <xdr:nvSpPr>
        <xdr:cNvPr id="2172" name="Freeform 10707">
          <a:extLst>
            <a:ext uri="{FF2B5EF4-FFF2-40B4-BE49-F238E27FC236}">
              <a16:creationId xmlns:a16="http://schemas.microsoft.com/office/drawing/2014/main" id="{F8B2ABEC-32CC-48B1-92C2-446F49BFE53E}"/>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62</xdr:row>
      <xdr:rowOff>173181</xdr:rowOff>
    </xdr:from>
    <xdr:to>
      <xdr:col>19</xdr:col>
      <xdr:colOff>294410</xdr:colOff>
      <xdr:row>63</xdr:row>
      <xdr:rowOff>121226</xdr:rowOff>
    </xdr:to>
    <xdr:sp macro="" textlink="">
      <xdr:nvSpPr>
        <xdr:cNvPr id="2173" name="Freeform 10707">
          <a:extLst>
            <a:ext uri="{FF2B5EF4-FFF2-40B4-BE49-F238E27FC236}">
              <a16:creationId xmlns:a16="http://schemas.microsoft.com/office/drawing/2014/main" id="{0709DC01-0D6D-4498-AC85-70B884F54AE4}"/>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62</xdr:row>
      <xdr:rowOff>173181</xdr:rowOff>
    </xdr:from>
    <xdr:to>
      <xdr:col>21</xdr:col>
      <xdr:colOff>294410</xdr:colOff>
      <xdr:row>63</xdr:row>
      <xdr:rowOff>121226</xdr:rowOff>
    </xdr:to>
    <xdr:sp macro="" textlink="">
      <xdr:nvSpPr>
        <xdr:cNvPr id="2174" name="Freeform 10707">
          <a:extLst>
            <a:ext uri="{FF2B5EF4-FFF2-40B4-BE49-F238E27FC236}">
              <a16:creationId xmlns:a16="http://schemas.microsoft.com/office/drawing/2014/main" id="{6FBFB4B8-15BC-4C5B-A846-3B3D4DD9DCE0}"/>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62</xdr:row>
      <xdr:rowOff>173181</xdr:rowOff>
    </xdr:from>
    <xdr:to>
      <xdr:col>3</xdr:col>
      <xdr:colOff>294410</xdr:colOff>
      <xdr:row>63</xdr:row>
      <xdr:rowOff>121226</xdr:rowOff>
    </xdr:to>
    <xdr:sp macro="" textlink="">
      <xdr:nvSpPr>
        <xdr:cNvPr id="2175" name="Freeform 10707">
          <a:extLst>
            <a:ext uri="{FF2B5EF4-FFF2-40B4-BE49-F238E27FC236}">
              <a16:creationId xmlns:a16="http://schemas.microsoft.com/office/drawing/2014/main" id="{DB19FBD0-1B25-4DCF-959D-D0D3E3A680E4}"/>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62</xdr:row>
      <xdr:rowOff>173181</xdr:rowOff>
    </xdr:from>
    <xdr:to>
      <xdr:col>5</xdr:col>
      <xdr:colOff>294410</xdr:colOff>
      <xdr:row>63</xdr:row>
      <xdr:rowOff>121226</xdr:rowOff>
    </xdr:to>
    <xdr:sp macro="" textlink="">
      <xdr:nvSpPr>
        <xdr:cNvPr id="2176" name="Freeform 10707">
          <a:extLst>
            <a:ext uri="{FF2B5EF4-FFF2-40B4-BE49-F238E27FC236}">
              <a16:creationId xmlns:a16="http://schemas.microsoft.com/office/drawing/2014/main" id="{AFFADBFB-9736-4AA5-AEED-705DA34FB4AB}"/>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62</xdr:row>
      <xdr:rowOff>173181</xdr:rowOff>
    </xdr:from>
    <xdr:to>
      <xdr:col>7</xdr:col>
      <xdr:colOff>294410</xdr:colOff>
      <xdr:row>63</xdr:row>
      <xdr:rowOff>121226</xdr:rowOff>
    </xdr:to>
    <xdr:sp macro="" textlink="">
      <xdr:nvSpPr>
        <xdr:cNvPr id="2177" name="Freeform 10707">
          <a:extLst>
            <a:ext uri="{FF2B5EF4-FFF2-40B4-BE49-F238E27FC236}">
              <a16:creationId xmlns:a16="http://schemas.microsoft.com/office/drawing/2014/main" id="{81BE3677-7E51-49BB-BA11-F112DA69E0E2}"/>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62</xdr:row>
      <xdr:rowOff>173181</xdr:rowOff>
    </xdr:from>
    <xdr:to>
      <xdr:col>9</xdr:col>
      <xdr:colOff>294410</xdr:colOff>
      <xdr:row>63</xdr:row>
      <xdr:rowOff>121226</xdr:rowOff>
    </xdr:to>
    <xdr:sp macro="" textlink="">
      <xdr:nvSpPr>
        <xdr:cNvPr id="2178" name="Freeform 10707">
          <a:extLst>
            <a:ext uri="{FF2B5EF4-FFF2-40B4-BE49-F238E27FC236}">
              <a16:creationId xmlns:a16="http://schemas.microsoft.com/office/drawing/2014/main" id="{65DE412B-4113-49FB-A4A7-2D6D7DA5F502}"/>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62</xdr:row>
      <xdr:rowOff>173181</xdr:rowOff>
    </xdr:from>
    <xdr:to>
      <xdr:col>11</xdr:col>
      <xdr:colOff>294410</xdr:colOff>
      <xdr:row>63</xdr:row>
      <xdr:rowOff>121226</xdr:rowOff>
    </xdr:to>
    <xdr:sp macro="" textlink="">
      <xdr:nvSpPr>
        <xdr:cNvPr id="2179" name="Freeform 10707">
          <a:extLst>
            <a:ext uri="{FF2B5EF4-FFF2-40B4-BE49-F238E27FC236}">
              <a16:creationId xmlns:a16="http://schemas.microsoft.com/office/drawing/2014/main" id="{C4B1EFAF-EDA8-4E5A-B694-63561BC9E611}"/>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62</xdr:row>
      <xdr:rowOff>173181</xdr:rowOff>
    </xdr:from>
    <xdr:to>
      <xdr:col>13</xdr:col>
      <xdr:colOff>294410</xdr:colOff>
      <xdr:row>63</xdr:row>
      <xdr:rowOff>121226</xdr:rowOff>
    </xdr:to>
    <xdr:sp macro="" textlink="">
      <xdr:nvSpPr>
        <xdr:cNvPr id="2180" name="Freeform 10707">
          <a:extLst>
            <a:ext uri="{FF2B5EF4-FFF2-40B4-BE49-F238E27FC236}">
              <a16:creationId xmlns:a16="http://schemas.microsoft.com/office/drawing/2014/main" id="{FB6E9D4D-D86E-4FC4-95EC-C8F09C866B44}"/>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76</xdr:row>
      <xdr:rowOff>7055</xdr:rowOff>
    </xdr:from>
    <xdr:to>
      <xdr:col>2</xdr:col>
      <xdr:colOff>49392</xdr:colOff>
      <xdr:row>79</xdr:row>
      <xdr:rowOff>0</xdr:rowOff>
    </xdr:to>
    <xdr:sp macro="" textlink="">
      <xdr:nvSpPr>
        <xdr:cNvPr id="2181" name="Isosceles Triangle 2180">
          <a:extLst>
            <a:ext uri="{FF2B5EF4-FFF2-40B4-BE49-F238E27FC236}">
              <a16:creationId xmlns:a16="http://schemas.microsoft.com/office/drawing/2014/main" id="{E04F2AA1-94C5-4480-96E5-21E95C03720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76</xdr:row>
      <xdr:rowOff>4233</xdr:rowOff>
    </xdr:from>
    <xdr:to>
      <xdr:col>4</xdr:col>
      <xdr:colOff>46570</xdr:colOff>
      <xdr:row>78</xdr:row>
      <xdr:rowOff>173567</xdr:rowOff>
    </xdr:to>
    <xdr:sp macro="" textlink="">
      <xdr:nvSpPr>
        <xdr:cNvPr id="2182" name="Isosceles Triangle 2181">
          <a:extLst>
            <a:ext uri="{FF2B5EF4-FFF2-40B4-BE49-F238E27FC236}">
              <a16:creationId xmlns:a16="http://schemas.microsoft.com/office/drawing/2014/main" id="{CFA17ED7-9DB4-49D1-83E1-E8F082D305BF}"/>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76</xdr:row>
      <xdr:rowOff>13304</xdr:rowOff>
    </xdr:from>
    <xdr:to>
      <xdr:col>8</xdr:col>
      <xdr:colOff>46570</xdr:colOff>
      <xdr:row>79</xdr:row>
      <xdr:rowOff>1209</xdr:rowOff>
    </xdr:to>
    <xdr:sp macro="" textlink="">
      <xdr:nvSpPr>
        <xdr:cNvPr id="2183" name="Isosceles Triangle 2182">
          <a:extLst>
            <a:ext uri="{FF2B5EF4-FFF2-40B4-BE49-F238E27FC236}">
              <a16:creationId xmlns:a16="http://schemas.microsoft.com/office/drawing/2014/main" id="{158942A4-CD38-4B35-97E5-5C8171BEEFD5}"/>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76</xdr:row>
      <xdr:rowOff>13304</xdr:rowOff>
    </xdr:from>
    <xdr:to>
      <xdr:col>4</xdr:col>
      <xdr:colOff>46569</xdr:colOff>
      <xdr:row>79</xdr:row>
      <xdr:rowOff>1209</xdr:rowOff>
    </xdr:to>
    <xdr:sp macro="" textlink="">
      <xdr:nvSpPr>
        <xdr:cNvPr id="2184" name="Isosceles Triangle 2183">
          <a:extLst>
            <a:ext uri="{FF2B5EF4-FFF2-40B4-BE49-F238E27FC236}">
              <a16:creationId xmlns:a16="http://schemas.microsoft.com/office/drawing/2014/main" id="{1D6BF45C-9AE1-4D87-8F7C-301CDCA98575}"/>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76</xdr:row>
      <xdr:rowOff>15522</xdr:rowOff>
    </xdr:from>
    <xdr:to>
      <xdr:col>6</xdr:col>
      <xdr:colOff>43746</xdr:colOff>
      <xdr:row>79</xdr:row>
      <xdr:rowOff>8467</xdr:rowOff>
    </xdr:to>
    <xdr:sp macro="" textlink="">
      <xdr:nvSpPr>
        <xdr:cNvPr id="2185" name="Isosceles Triangle 2184">
          <a:extLst>
            <a:ext uri="{FF2B5EF4-FFF2-40B4-BE49-F238E27FC236}">
              <a16:creationId xmlns:a16="http://schemas.microsoft.com/office/drawing/2014/main" id="{DF8107CC-20EC-4CCD-97D7-EE5C298CE6AD}"/>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76</xdr:row>
      <xdr:rowOff>7056</xdr:rowOff>
    </xdr:from>
    <xdr:to>
      <xdr:col>10</xdr:col>
      <xdr:colOff>42332</xdr:colOff>
      <xdr:row>79</xdr:row>
      <xdr:rowOff>1</xdr:rowOff>
    </xdr:to>
    <xdr:sp macro="" textlink="">
      <xdr:nvSpPr>
        <xdr:cNvPr id="2186" name="Isosceles Triangle 2185">
          <a:extLst>
            <a:ext uri="{FF2B5EF4-FFF2-40B4-BE49-F238E27FC236}">
              <a16:creationId xmlns:a16="http://schemas.microsoft.com/office/drawing/2014/main" id="{ECE31B38-0498-4416-8084-D7894623B9A9}"/>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76</xdr:row>
      <xdr:rowOff>18345</xdr:rowOff>
    </xdr:from>
    <xdr:to>
      <xdr:col>12</xdr:col>
      <xdr:colOff>39510</xdr:colOff>
      <xdr:row>79</xdr:row>
      <xdr:rowOff>11290</xdr:rowOff>
    </xdr:to>
    <xdr:sp macro="" textlink="">
      <xdr:nvSpPr>
        <xdr:cNvPr id="2187" name="Isosceles Triangle 2186">
          <a:extLst>
            <a:ext uri="{FF2B5EF4-FFF2-40B4-BE49-F238E27FC236}">
              <a16:creationId xmlns:a16="http://schemas.microsoft.com/office/drawing/2014/main" id="{168F5B1E-E327-4562-BD9C-B6EAB7DB0CB0}"/>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76</xdr:row>
      <xdr:rowOff>7056</xdr:rowOff>
    </xdr:from>
    <xdr:to>
      <xdr:col>14</xdr:col>
      <xdr:colOff>42332</xdr:colOff>
      <xdr:row>79</xdr:row>
      <xdr:rowOff>1</xdr:rowOff>
    </xdr:to>
    <xdr:sp macro="" textlink="">
      <xdr:nvSpPr>
        <xdr:cNvPr id="2188" name="Isosceles Triangle 2187">
          <a:extLst>
            <a:ext uri="{FF2B5EF4-FFF2-40B4-BE49-F238E27FC236}">
              <a16:creationId xmlns:a16="http://schemas.microsoft.com/office/drawing/2014/main" id="{0C96DA3D-BFAE-49C6-AB0B-00E1FBA45F37}"/>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76</xdr:row>
      <xdr:rowOff>18345</xdr:rowOff>
    </xdr:from>
    <xdr:to>
      <xdr:col>16</xdr:col>
      <xdr:colOff>39510</xdr:colOff>
      <xdr:row>79</xdr:row>
      <xdr:rowOff>11290</xdr:rowOff>
    </xdr:to>
    <xdr:sp macro="" textlink="">
      <xdr:nvSpPr>
        <xdr:cNvPr id="2189" name="Isosceles Triangle 2188">
          <a:extLst>
            <a:ext uri="{FF2B5EF4-FFF2-40B4-BE49-F238E27FC236}">
              <a16:creationId xmlns:a16="http://schemas.microsoft.com/office/drawing/2014/main" id="{B62D74D4-7AE5-4577-AD8E-47E919B0B9C6}"/>
            </a:ext>
          </a:extLst>
        </xdr:cNvPr>
        <xdr:cNvSpPr/>
      </xdr:nvSpPr>
      <xdr:spPr>
        <a:xfrm>
          <a:off x="7510942" y="13941174"/>
          <a:ext cx="660197" cy="48280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76</xdr:row>
      <xdr:rowOff>7056</xdr:rowOff>
    </xdr:from>
    <xdr:to>
      <xdr:col>18</xdr:col>
      <xdr:colOff>42332</xdr:colOff>
      <xdr:row>79</xdr:row>
      <xdr:rowOff>1</xdr:rowOff>
    </xdr:to>
    <xdr:sp macro="" textlink="">
      <xdr:nvSpPr>
        <xdr:cNvPr id="2190" name="Isosceles Triangle 2189">
          <a:extLst>
            <a:ext uri="{FF2B5EF4-FFF2-40B4-BE49-F238E27FC236}">
              <a16:creationId xmlns:a16="http://schemas.microsoft.com/office/drawing/2014/main" id="{7334C398-FB88-4698-BD80-9E038164A415}"/>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76</xdr:row>
      <xdr:rowOff>18345</xdr:rowOff>
    </xdr:from>
    <xdr:to>
      <xdr:col>20</xdr:col>
      <xdr:colOff>39510</xdr:colOff>
      <xdr:row>79</xdr:row>
      <xdr:rowOff>11290</xdr:rowOff>
    </xdr:to>
    <xdr:sp macro="" textlink="">
      <xdr:nvSpPr>
        <xdr:cNvPr id="2191" name="Isosceles Triangle 2190">
          <a:extLst>
            <a:ext uri="{FF2B5EF4-FFF2-40B4-BE49-F238E27FC236}">
              <a16:creationId xmlns:a16="http://schemas.microsoft.com/office/drawing/2014/main" id="{6D2AE393-C1C0-4EB8-86EC-3141C89FE2BB}"/>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75</xdr:row>
      <xdr:rowOff>173181</xdr:rowOff>
    </xdr:from>
    <xdr:to>
      <xdr:col>15</xdr:col>
      <xdr:colOff>294410</xdr:colOff>
      <xdr:row>76</xdr:row>
      <xdr:rowOff>121226</xdr:rowOff>
    </xdr:to>
    <xdr:sp macro="" textlink="">
      <xdr:nvSpPr>
        <xdr:cNvPr id="2192" name="Freeform 10707">
          <a:extLst>
            <a:ext uri="{FF2B5EF4-FFF2-40B4-BE49-F238E27FC236}">
              <a16:creationId xmlns:a16="http://schemas.microsoft.com/office/drawing/2014/main" id="{801EBF21-C135-45B2-84CC-5BF0A9395AB4}"/>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76</xdr:row>
      <xdr:rowOff>28037</xdr:rowOff>
    </xdr:from>
    <xdr:to>
      <xdr:col>17</xdr:col>
      <xdr:colOff>276267</xdr:colOff>
      <xdr:row>76</xdr:row>
      <xdr:rowOff>148440</xdr:rowOff>
    </xdr:to>
    <xdr:sp macro="" textlink="">
      <xdr:nvSpPr>
        <xdr:cNvPr id="2193" name="Freeform 10707">
          <a:extLst>
            <a:ext uri="{FF2B5EF4-FFF2-40B4-BE49-F238E27FC236}">
              <a16:creationId xmlns:a16="http://schemas.microsoft.com/office/drawing/2014/main" id="{45BB8015-63F9-4B72-87DC-70ABC02BA01C}"/>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75</xdr:row>
      <xdr:rowOff>173181</xdr:rowOff>
    </xdr:from>
    <xdr:to>
      <xdr:col>19</xdr:col>
      <xdr:colOff>294410</xdr:colOff>
      <xdr:row>76</xdr:row>
      <xdr:rowOff>121226</xdr:rowOff>
    </xdr:to>
    <xdr:sp macro="" textlink="">
      <xdr:nvSpPr>
        <xdr:cNvPr id="2194" name="Freeform 10707">
          <a:extLst>
            <a:ext uri="{FF2B5EF4-FFF2-40B4-BE49-F238E27FC236}">
              <a16:creationId xmlns:a16="http://schemas.microsoft.com/office/drawing/2014/main" id="{6BD3DCB6-5959-4351-9D60-1D5E7A2A696D}"/>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75</xdr:row>
      <xdr:rowOff>173181</xdr:rowOff>
    </xdr:from>
    <xdr:to>
      <xdr:col>21</xdr:col>
      <xdr:colOff>294410</xdr:colOff>
      <xdr:row>76</xdr:row>
      <xdr:rowOff>121226</xdr:rowOff>
    </xdr:to>
    <xdr:sp macro="" textlink="">
      <xdr:nvSpPr>
        <xdr:cNvPr id="2195" name="Freeform 10707">
          <a:extLst>
            <a:ext uri="{FF2B5EF4-FFF2-40B4-BE49-F238E27FC236}">
              <a16:creationId xmlns:a16="http://schemas.microsoft.com/office/drawing/2014/main" id="{33343438-9BB8-44F8-9C63-4A06F67BCBAC}"/>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75</xdr:row>
      <xdr:rowOff>173181</xdr:rowOff>
    </xdr:from>
    <xdr:to>
      <xdr:col>3</xdr:col>
      <xdr:colOff>294410</xdr:colOff>
      <xdr:row>76</xdr:row>
      <xdr:rowOff>121226</xdr:rowOff>
    </xdr:to>
    <xdr:sp macro="" textlink="">
      <xdr:nvSpPr>
        <xdr:cNvPr id="2196" name="Freeform 10707">
          <a:extLst>
            <a:ext uri="{FF2B5EF4-FFF2-40B4-BE49-F238E27FC236}">
              <a16:creationId xmlns:a16="http://schemas.microsoft.com/office/drawing/2014/main" id="{E0F76932-B866-4232-8659-6D1B8DC3416B}"/>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75</xdr:row>
      <xdr:rowOff>173181</xdr:rowOff>
    </xdr:from>
    <xdr:to>
      <xdr:col>5</xdr:col>
      <xdr:colOff>294410</xdr:colOff>
      <xdr:row>76</xdr:row>
      <xdr:rowOff>121226</xdr:rowOff>
    </xdr:to>
    <xdr:sp macro="" textlink="">
      <xdr:nvSpPr>
        <xdr:cNvPr id="2197" name="Freeform 10707">
          <a:extLst>
            <a:ext uri="{FF2B5EF4-FFF2-40B4-BE49-F238E27FC236}">
              <a16:creationId xmlns:a16="http://schemas.microsoft.com/office/drawing/2014/main" id="{E7962295-DFAA-415E-9F06-2FFF649696B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75</xdr:row>
      <xdr:rowOff>173181</xdr:rowOff>
    </xdr:from>
    <xdr:to>
      <xdr:col>7</xdr:col>
      <xdr:colOff>294410</xdr:colOff>
      <xdr:row>76</xdr:row>
      <xdr:rowOff>121226</xdr:rowOff>
    </xdr:to>
    <xdr:sp macro="" textlink="">
      <xdr:nvSpPr>
        <xdr:cNvPr id="2198" name="Freeform 10707">
          <a:extLst>
            <a:ext uri="{FF2B5EF4-FFF2-40B4-BE49-F238E27FC236}">
              <a16:creationId xmlns:a16="http://schemas.microsoft.com/office/drawing/2014/main" id="{2E6257B9-1108-468B-A9AB-8D5BC18FBEFF}"/>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75</xdr:row>
      <xdr:rowOff>173181</xdr:rowOff>
    </xdr:from>
    <xdr:to>
      <xdr:col>9</xdr:col>
      <xdr:colOff>294410</xdr:colOff>
      <xdr:row>76</xdr:row>
      <xdr:rowOff>121226</xdr:rowOff>
    </xdr:to>
    <xdr:sp macro="" textlink="">
      <xdr:nvSpPr>
        <xdr:cNvPr id="2199" name="Freeform 10707">
          <a:extLst>
            <a:ext uri="{FF2B5EF4-FFF2-40B4-BE49-F238E27FC236}">
              <a16:creationId xmlns:a16="http://schemas.microsoft.com/office/drawing/2014/main" id="{6D9EF798-F180-45F2-BB88-2E6A6E3EEEE8}"/>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76</xdr:row>
      <xdr:rowOff>2275</xdr:rowOff>
    </xdr:from>
    <xdr:to>
      <xdr:col>11</xdr:col>
      <xdr:colOff>294410</xdr:colOff>
      <xdr:row>76</xdr:row>
      <xdr:rowOff>121226</xdr:rowOff>
    </xdr:to>
    <xdr:sp macro="" textlink="">
      <xdr:nvSpPr>
        <xdr:cNvPr id="2200" name="Freeform 10707">
          <a:extLst>
            <a:ext uri="{FF2B5EF4-FFF2-40B4-BE49-F238E27FC236}">
              <a16:creationId xmlns:a16="http://schemas.microsoft.com/office/drawing/2014/main" id="{52595157-6035-456B-B02F-C82136B4ACB0}"/>
            </a:ext>
          </a:extLst>
        </xdr:cNvPr>
        <xdr:cNvSpPr>
          <a:spLocks/>
        </xdr:cNvSpPr>
      </xdr:nvSpPr>
      <xdr:spPr bwMode="auto">
        <a:xfrm>
          <a:off x="4740897" y="13925104"/>
          <a:ext cx="1039913" cy="1189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75</xdr:row>
      <xdr:rowOff>173181</xdr:rowOff>
    </xdr:from>
    <xdr:to>
      <xdr:col>13</xdr:col>
      <xdr:colOff>294410</xdr:colOff>
      <xdr:row>76</xdr:row>
      <xdr:rowOff>121226</xdr:rowOff>
    </xdr:to>
    <xdr:sp macro="" textlink="">
      <xdr:nvSpPr>
        <xdr:cNvPr id="2201" name="Freeform 10707">
          <a:extLst>
            <a:ext uri="{FF2B5EF4-FFF2-40B4-BE49-F238E27FC236}">
              <a16:creationId xmlns:a16="http://schemas.microsoft.com/office/drawing/2014/main" id="{D588F25D-9AD7-4139-B9D8-AACDF8F8E7AE}"/>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89</xdr:row>
      <xdr:rowOff>7055</xdr:rowOff>
    </xdr:from>
    <xdr:to>
      <xdr:col>2</xdr:col>
      <xdr:colOff>49392</xdr:colOff>
      <xdr:row>92</xdr:row>
      <xdr:rowOff>0</xdr:rowOff>
    </xdr:to>
    <xdr:sp macro="" textlink="">
      <xdr:nvSpPr>
        <xdr:cNvPr id="2202" name="Isosceles Triangle 2201">
          <a:extLst>
            <a:ext uri="{FF2B5EF4-FFF2-40B4-BE49-F238E27FC236}">
              <a16:creationId xmlns:a16="http://schemas.microsoft.com/office/drawing/2014/main" id="{7367D05D-5900-4F57-8D74-9157C4FD9416}"/>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89</xdr:row>
      <xdr:rowOff>4233</xdr:rowOff>
    </xdr:from>
    <xdr:to>
      <xdr:col>4</xdr:col>
      <xdr:colOff>46570</xdr:colOff>
      <xdr:row>91</xdr:row>
      <xdr:rowOff>173567</xdr:rowOff>
    </xdr:to>
    <xdr:sp macro="" textlink="">
      <xdr:nvSpPr>
        <xdr:cNvPr id="2203" name="Isosceles Triangle 2202">
          <a:extLst>
            <a:ext uri="{FF2B5EF4-FFF2-40B4-BE49-F238E27FC236}">
              <a16:creationId xmlns:a16="http://schemas.microsoft.com/office/drawing/2014/main" id="{FE303C44-E3CA-496D-B4EC-D4631C9642A4}"/>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89</xdr:row>
      <xdr:rowOff>13304</xdr:rowOff>
    </xdr:from>
    <xdr:to>
      <xdr:col>8</xdr:col>
      <xdr:colOff>46570</xdr:colOff>
      <xdr:row>92</xdr:row>
      <xdr:rowOff>1209</xdr:rowOff>
    </xdr:to>
    <xdr:sp macro="" textlink="">
      <xdr:nvSpPr>
        <xdr:cNvPr id="2204" name="Isosceles Triangle 2203">
          <a:extLst>
            <a:ext uri="{FF2B5EF4-FFF2-40B4-BE49-F238E27FC236}">
              <a16:creationId xmlns:a16="http://schemas.microsoft.com/office/drawing/2014/main" id="{EDC46B6D-D71F-40E1-98EC-E2C91032D808}"/>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89</xdr:row>
      <xdr:rowOff>13304</xdr:rowOff>
    </xdr:from>
    <xdr:to>
      <xdr:col>4</xdr:col>
      <xdr:colOff>46569</xdr:colOff>
      <xdr:row>92</xdr:row>
      <xdr:rowOff>1209</xdr:rowOff>
    </xdr:to>
    <xdr:sp macro="" textlink="">
      <xdr:nvSpPr>
        <xdr:cNvPr id="2205" name="Isosceles Triangle 2204">
          <a:extLst>
            <a:ext uri="{FF2B5EF4-FFF2-40B4-BE49-F238E27FC236}">
              <a16:creationId xmlns:a16="http://schemas.microsoft.com/office/drawing/2014/main" id="{D17C12B0-8B89-401C-A11A-8EEF0F716655}"/>
            </a:ext>
          </a:extLst>
        </xdr:cNvPr>
        <xdr:cNvSpPr/>
      </xdr:nvSpPr>
      <xdr:spPr>
        <a:xfrm>
          <a:off x="1313144" y="16156818"/>
          <a:ext cx="660196" cy="47776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89</xdr:row>
      <xdr:rowOff>15522</xdr:rowOff>
    </xdr:from>
    <xdr:to>
      <xdr:col>6</xdr:col>
      <xdr:colOff>43746</xdr:colOff>
      <xdr:row>92</xdr:row>
      <xdr:rowOff>8467</xdr:rowOff>
    </xdr:to>
    <xdr:sp macro="" textlink="">
      <xdr:nvSpPr>
        <xdr:cNvPr id="2206" name="Isosceles Triangle 2205">
          <a:extLst>
            <a:ext uri="{FF2B5EF4-FFF2-40B4-BE49-F238E27FC236}">
              <a16:creationId xmlns:a16="http://schemas.microsoft.com/office/drawing/2014/main" id="{41ED60AE-CD03-4550-9233-59552E37F5C9}"/>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89</xdr:row>
      <xdr:rowOff>7056</xdr:rowOff>
    </xdr:from>
    <xdr:to>
      <xdr:col>10</xdr:col>
      <xdr:colOff>42332</xdr:colOff>
      <xdr:row>92</xdr:row>
      <xdr:rowOff>1</xdr:rowOff>
    </xdr:to>
    <xdr:sp macro="" textlink="">
      <xdr:nvSpPr>
        <xdr:cNvPr id="2207" name="Isosceles Triangle 2206">
          <a:extLst>
            <a:ext uri="{FF2B5EF4-FFF2-40B4-BE49-F238E27FC236}">
              <a16:creationId xmlns:a16="http://schemas.microsoft.com/office/drawing/2014/main" id="{EC461B8E-26B2-495E-A231-AADC70384DBB}"/>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89</xdr:row>
      <xdr:rowOff>18345</xdr:rowOff>
    </xdr:from>
    <xdr:to>
      <xdr:col>12</xdr:col>
      <xdr:colOff>39510</xdr:colOff>
      <xdr:row>92</xdr:row>
      <xdr:rowOff>11290</xdr:rowOff>
    </xdr:to>
    <xdr:sp macro="" textlink="">
      <xdr:nvSpPr>
        <xdr:cNvPr id="2208" name="Isosceles Triangle 2207">
          <a:extLst>
            <a:ext uri="{FF2B5EF4-FFF2-40B4-BE49-F238E27FC236}">
              <a16:creationId xmlns:a16="http://schemas.microsoft.com/office/drawing/2014/main" id="{EA7E4981-FDE3-4D2C-9EAA-B29D7227D4E9}"/>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89</xdr:row>
      <xdr:rowOff>7056</xdr:rowOff>
    </xdr:from>
    <xdr:to>
      <xdr:col>14</xdr:col>
      <xdr:colOff>42332</xdr:colOff>
      <xdr:row>92</xdr:row>
      <xdr:rowOff>1</xdr:rowOff>
    </xdr:to>
    <xdr:sp macro="" textlink="">
      <xdr:nvSpPr>
        <xdr:cNvPr id="2209" name="Isosceles Triangle 2208">
          <a:extLst>
            <a:ext uri="{FF2B5EF4-FFF2-40B4-BE49-F238E27FC236}">
              <a16:creationId xmlns:a16="http://schemas.microsoft.com/office/drawing/2014/main" id="{B41D2F83-2EB4-438B-B5DC-6553230F1CD2}"/>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89</xdr:row>
      <xdr:rowOff>18345</xdr:rowOff>
    </xdr:from>
    <xdr:to>
      <xdr:col>16</xdr:col>
      <xdr:colOff>39510</xdr:colOff>
      <xdr:row>92</xdr:row>
      <xdr:rowOff>11290</xdr:rowOff>
    </xdr:to>
    <xdr:sp macro="" textlink="">
      <xdr:nvSpPr>
        <xdr:cNvPr id="2210" name="Isosceles Triangle 2209">
          <a:extLst>
            <a:ext uri="{FF2B5EF4-FFF2-40B4-BE49-F238E27FC236}">
              <a16:creationId xmlns:a16="http://schemas.microsoft.com/office/drawing/2014/main" id="{7A9DE317-8BB4-4C89-9026-9E18A032B965}"/>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89</xdr:row>
      <xdr:rowOff>7056</xdr:rowOff>
    </xdr:from>
    <xdr:to>
      <xdr:col>18</xdr:col>
      <xdr:colOff>42332</xdr:colOff>
      <xdr:row>92</xdr:row>
      <xdr:rowOff>1</xdr:rowOff>
    </xdr:to>
    <xdr:sp macro="" textlink="">
      <xdr:nvSpPr>
        <xdr:cNvPr id="2211" name="Isosceles Triangle 2210">
          <a:extLst>
            <a:ext uri="{FF2B5EF4-FFF2-40B4-BE49-F238E27FC236}">
              <a16:creationId xmlns:a16="http://schemas.microsoft.com/office/drawing/2014/main" id="{76814724-55A5-4786-8854-6DE4A19041F8}"/>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89</xdr:row>
      <xdr:rowOff>18345</xdr:rowOff>
    </xdr:from>
    <xdr:to>
      <xdr:col>20</xdr:col>
      <xdr:colOff>39510</xdr:colOff>
      <xdr:row>92</xdr:row>
      <xdr:rowOff>11290</xdr:rowOff>
    </xdr:to>
    <xdr:sp macro="" textlink="">
      <xdr:nvSpPr>
        <xdr:cNvPr id="2212" name="Isosceles Triangle 2211">
          <a:extLst>
            <a:ext uri="{FF2B5EF4-FFF2-40B4-BE49-F238E27FC236}">
              <a16:creationId xmlns:a16="http://schemas.microsoft.com/office/drawing/2014/main" id="{1BD08A30-6770-406D-9A33-D8A9795E79D1}"/>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88</xdr:row>
      <xdr:rowOff>173181</xdr:rowOff>
    </xdr:from>
    <xdr:to>
      <xdr:col>15</xdr:col>
      <xdr:colOff>294410</xdr:colOff>
      <xdr:row>89</xdr:row>
      <xdr:rowOff>121226</xdr:rowOff>
    </xdr:to>
    <xdr:sp macro="" textlink="">
      <xdr:nvSpPr>
        <xdr:cNvPr id="2213" name="Freeform 10707">
          <a:extLst>
            <a:ext uri="{FF2B5EF4-FFF2-40B4-BE49-F238E27FC236}">
              <a16:creationId xmlns:a16="http://schemas.microsoft.com/office/drawing/2014/main" id="{5F93C94A-3BC6-415A-ABE6-65413445D748}"/>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89</xdr:row>
      <xdr:rowOff>28037</xdr:rowOff>
    </xdr:from>
    <xdr:to>
      <xdr:col>17</xdr:col>
      <xdr:colOff>276267</xdr:colOff>
      <xdr:row>89</xdr:row>
      <xdr:rowOff>148440</xdr:rowOff>
    </xdr:to>
    <xdr:sp macro="" textlink="">
      <xdr:nvSpPr>
        <xdr:cNvPr id="2214" name="Freeform 10707">
          <a:extLst>
            <a:ext uri="{FF2B5EF4-FFF2-40B4-BE49-F238E27FC236}">
              <a16:creationId xmlns:a16="http://schemas.microsoft.com/office/drawing/2014/main" id="{CBE1F9A4-651A-433C-B9D7-F01191AB10E2}"/>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88</xdr:row>
      <xdr:rowOff>173181</xdr:rowOff>
    </xdr:from>
    <xdr:to>
      <xdr:col>19</xdr:col>
      <xdr:colOff>294410</xdr:colOff>
      <xdr:row>89</xdr:row>
      <xdr:rowOff>121226</xdr:rowOff>
    </xdr:to>
    <xdr:sp macro="" textlink="">
      <xdr:nvSpPr>
        <xdr:cNvPr id="2215" name="Freeform 10707">
          <a:extLst>
            <a:ext uri="{FF2B5EF4-FFF2-40B4-BE49-F238E27FC236}">
              <a16:creationId xmlns:a16="http://schemas.microsoft.com/office/drawing/2014/main" id="{4FC71548-5685-4F2B-AF68-1EA6CDE7FAA6}"/>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88</xdr:row>
      <xdr:rowOff>173181</xdr:rowOff>
    </xdr:from>
    <xdr:to>
      <xdr:col>21</xdr:col>
      <xdr:colOff>294410</xdr:colOff>
      <xdr:row>89</xdr:row>
      <xdr:rowOff>121226</xdr:rowOff>
    </xdr:to>
    <xdr:sp macro="" textlink="">
      <xdr:nvSpPr>
        <xdr:cNvPr id="2216" name="Freeform 10707">
          <a:extLst>
            <a:ext uri="{FF2B5EF4-FFF2-40B4-BE49-F238E27FC236}">
              <a16:creationId xmlns:a16="http://schemas.microsoft.com/office/drawing/2014/main" id="{FB392953-70CA-480E-B322-25B6DB3CA15D}"/>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88</xdr:row>
      <xdr:rowOff>173181</xdr:rowOff>
    </xdr:from>
    <xdr:to>
      <xdr:col>3</xdr:col>
      <xdr:colOff>294410</xdr:colOff>
      <xdr:row>89</xdr:row>
      <xdr:rowOff>121226</xdr:rowOff>
    </xdr:to>
    <xdr:sp macro="" textlink="">
      <xdr:nvSpPr>
        <xdr:cNvPr id="2217" name="Freeform 10707">
          <a:extLst>
            <a:ext uri="{FF2B5EF4-FFF2-40B4-BE49-F238E27FC236}">
              <a16:creationId xmlns:a16="http://schemas.microsoft.com/office/drawing/2014/main" id="{937325B4-C3CC-448D-B14E-1ED3B3488426}"/>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88</xdr:row>
      <xdr:rowOff>173181</xdr:rowOff>
    </xdr:from>
    <xdr:to>
      <xdr:col>5</xdr:col>
      <xdr:colOff>294410</xdr:colOff>
      <xdr:row>89</xdr:row>
      <xdr:rowOff>121226</xdr:rowOff>
    </xdr:to>
    <xdr:sp macro="" textlink="">
      <xdr:nvSpPr>
        <xdr:cNvPr id="2218" name="Freeform 10707">
          <a:extLst>
            <a:ext uri="{FF2B5EF4-FFF2-40B4-BE49-F238E27FC236}">
              <a16:creationId xmlns:a16="http://schemas.microsoft.com/office/drawing/2014/main" id="{77181F91-1DE4-448D-8668-5EBFBAFBC56F}"/>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88</xdr:row>
      <xdr:rowOff>173181</xdr:rowOff>
    </xdr:from>
    <xdr:to>
      <xdr:col>7</xdr:col>
      <xdr:colOff>294410</xdr:colOff>
      <xdr:row>89</xdr:row>
      <xdr:rowOff>121226</xdr:rowOff>
    </xdr:to>
    <xdr:sp macro="" textlink="">
      <xdr:nvSpPr>
        <xdr:cNvPr id="2219" name="Freeform 10707">
          <a:extLst>
            <a:ext uri="{FF2B5EF4-FFF2-40B4-BE49-F238E27FC236}">
              <a16:creationId xmlns:a16="http://schemas.microsoft.com/office/drawing/2014/main" id="{474DB5E2-ADA6-408B-83C5-8C1B38CA3BAC}"/>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88</xdr:row>
      <xdr:rowOff>173181</xdr:rowOff>
    </xdr:from>
    <xdr:to>
      <xdr:col>9</xdr:col>
      <xdr:colOff>294410</xdr:colOff>
      <xdr:row>89</xdr:row>
      <xdr:rowOff>121226</xdr:rowOff>
    </xdr:to>
    <xdr:sp macro="" textlink="">
      <xdr:nvSpPr>
        <xdr:cNvPr id="2220" name="Freeform 10707">
          <a:extLst>
            <a:ext uri="{FF2B5EF4-FFF2-40B4-BE49-F238E27FC236}">
              <a16:creationId xmlns:a16="http://schemas.microsoft.com/office/drawing/2014/main" id="{25490A1E-7C1A-4C29-B008-D6C95A06F925}"/>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88</xdr:row>
      <xdr:rowOff>173181</xdr:rowOff>
    </xdr:from>
    <xdr:to>
      <xdr:col>11</xdr:col>
      <xdr:colOff>294410</xdr:colOff>
      <xdr:row>89</xdr:row>
      <xdr:rowOff>121226</xdr:rowOff>
    </xdr:to>
    <xdr:sp macro="" textlink="">
      <xdr:nvSpPr>
        <xdr:cNvPr id="2221" name="Freeform 10707">
          <a:extLst>
            <a:ext uri="{FF2B5EF4-FFF2-40B4-BE49-F238E27FC236}">
              <a16:creationId xmlns:a16="http://schemas.microsoft.com/office/drawing/2014/main" id="{086F08D3-EBEB-4563-BA20-08ADD3489D41}"/>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88</xdr:row>
      <xdr:rowOff>173181</xdr:rowOff>
    </xdr:from>
    <xdr:to>
      <xdr:col>13</xdr:col>
      <xdr:colOff>294410</xdr:colOff>
      <xdr:row>89</xdr:row>
      <xdr:rowOff>121226</xdr:rowOff>
    </xdr:to>
    <xdr:sp macro="" textlink="">
      <xdr:nvSpPr>
        <xdr:cNvPr id="2222" name="Freeform 10707">
          <a:extLst>
            <a:ext uri="{FF2B5EF4-FFF2-40B4-BE49-F238E27FC236}">
              <a16:creationId xmlns:a16="http://schemas.microsoft.com/office/drawing/2014/main" id="{F04E589E-3369-49F5-9BC6-82BDF6482D7F}"/>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102</xdr:row>
      <xdr:rowOff>7055</xdr:rowOff>
    </xdr:from>
    <xdr:to>
      <xdr:col>2</xdr:col>
      <xdr:colOff>49392</xdr:colOff>
      <xdr:row>105</xdr:row>
      <xdr:rowOff>0</xdr:rowOff>
    </xdr:to>
    <xdr:sp macro="" textlink="">
      <xdr:nvSpPr>
        <xdr:cNvPr id="2223" name="Isosceles Triangle 2222">
          <a:extLst>
            <a:ext uri="{FF2B5EF4-FFF2-40B4-BE49-F238E27FC236}">
              <a16:creationId xmlns:a16="http://schemas.microsoft.com/office/drawing/2014/main" id="{81F91335-FEAC-4E87-B4A6-BF21EED83264}"/>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102</xdr:row>
      <xdr:rowOff>4233</xdr:rowOff>
    </xdr:from>
    <xdr:to>
      <xdr:col>4</xdr:col>
      <xdr:colOff>46570</xdr:colOff>
      <xdr:row>104</xdr:row>
      <xdr:rowOff>173567</xdr:rowOff>
    </xdr:to>
    <xdr:sp macro="" textlink="">
      <xdr:nvSpPr>
        <xdr:cNvPr id="2224" name="Isosceles Triangle 2223">
          <a:extLst>
            <a:ext uri="{FF2B5EF4-FFF2-40B4-BE49-F238E27FC236}">
              <a16:creationId xmlns:a16="http://schemas.microsoft.com/office/drawing/2014/main" id="{2A965CC5-4CAA-49E9-83B0-6BFE317AD33B}"/>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102</xdr:row>
      <xdr:rowOff>13304</xdr:rowOff>
    </xdr:from>
    <xdr:to>
      <xdr:col>8</xdr:col>
      <xdr:colOff>46570</xdr:colOff>
      <xdr:row>105</xdr:row>
      <xdr:rowOff>1209</xdr:rowOff>
    </xdr:to>
    <xdr:sp macro="" textlink="">
      <xdr:nvSpPr>
        <xdr:cNvPr id="2225" name="Isosceles Triangle 2224">
          <a:extLst>
            <a:ext uri="{FF2B5EF4-FFF2-40B4-BE49-F238E27FC236}">
              <a16:creationId xmlns:a16="http://schemas.microsoft.com/office/drawing/2014/main" id="{DB0CD2DA-1C19-46E8-BB61-DA6DF98B80EB}"/>
            </a:ext>
          </a:extLst>
        </xdr:cNvPr>
        <xdr:cNvSpPr/>
      </xdr:nvSpPr>
      <xdr:spPr>
        <a:xfrm>
          <a:off x="3441301" y="7397447"/>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102</xdr:row>
      <xdr:rowOff>13304</xdr:rowOff>
    </xdr:from>
    <xdr:to>
      <xdr:col>4</xdr:col>
      <xdr:colOff>46569</xdr:colOff>
      <xdr:row>105</xdr:row>
      <xdr:rowOff>1209</xdr:rowOff>
    </xdr:to>
    <xdr:sp macro="" textlink="">
      <xdr:nvSpPr>
        <xdr:cNvPr id="2226" name="Isosceles Triangle 2225">
          <a:extLst>
            <a:ext uri="{FF2B5EF4-FFF2-40B4-BE49-F238E27FC236}">
              <a16:creationId xmlns:a16="http://schemas.microsoft.com/office/drawing/2014/main" id="{D5998284-E10C-4AC6-9116-3B1C00896EC8}"/>
            </a:ext>
          </a:extLst>
        </xdr:cNvPr>
        <xdr:cNvSpPr/>
      </xdr:nvSpPr>
      <xdr:spPr>
        <a:xfrm>
          <a:off x="1313144" y="18377504"/>
          <a:ext cx="660196" cy="477762"/>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102</xdr:row>
      <xdr:rowOff>15522</xdr:rowOff>
    </xdr:from>
    <xdr:to>
      <xdr:col>6</xdr:col>
      <xdr:colOff>43746</xdr:colOff>
      <xdr:row>105</xdr:row>
      <xdr:rowOff>8467</xdr:rowOff>
    </xdr:to>
    <xdr:sp macro="" textlink="">
      <xdr:nvSpPr>
        <xdr:cNvPr id="2227" name="Isosceles Triangle 2226">
          <a:extLst>
            <a:ext uri="{FF2B5EF4-FFF2-40B4-BE49-F238E27FC236}">
              <a16:creationId xmlns:a16="http://schemas.microsoft.com/office/drawing/2014/main" id="{53136E7B-69D3-4767-BAFF-8439994B3F5B}"/>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102</xdr:row>
      <xdr:rowOff>7056</xdr:rowOff>
    </xdr:from>
    <xdr:to>
      <xdr:col>10</xdr:col>
      <xdr:colOff>42332</xdr:colOff>
      <xdr:row>105</xdr:row>
      <xdr:rowOff>1</xdr:rowOff>
    </xdr:to>
    <xdr:sp macro="" textlink="">
      <xdr:nvSpPr>
        <xdr:cNvPr id="2228" name="Isosceles Triangle 2227">
          <a:extLst>
            <a:ext uri="{FF2B5EF4-FFF2-40B4-BE49-F238E27FC236}">
              <a16:creationId xmlns:a16="http://schemas.microsoft.com/office/drawing/2014/main" id="{AB3929BC-E2D3-49C6-99EB-5EA21BC800EA}"/>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102</xdr:row>
      <xdr:rowOff>18345</xdr:rowOff>
    </xdr:from>
    <xdr:to>
      <xdr:col>12</xdr:col>
      <xdr:colOff>39510</xdr:colOff>
      <xdr:row>105</xdr:row>
      <xdr:rowOff>11290</xdr:rowOff>
    </xdr:to>
    <xdr:sp macro="" textlink="">
      <xdr:nvSpPr>
        <xdr:cNvPr id="2229" name="Isosceles Triangle 2228">
          <a:extLst>
            <a:ext uri="{FF2B5EF4-FFF2-40B4-BE49-F238E27FC236}">
              <a16:creationId xmlns:a16="http://schemas.microsoft.com/office/drawing/2014/main" id="{1AC73C84-9B76-4CC0-A64C-91F40013B64F}"/>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102</xdr:row>
      <xdr:rowOff>7056</xdr:rowOff>
    </xdr:from>
    <xdr:to>
      <xdr:col>14</xdr:col>
      <xdr:colOff>42332</xdr:colOff>
      <xdr:row>105</xdr:row>
      <xdr:rowOff>1</xdr:rowOff>
    </xdr:to>
    <xdr:sp macro="" textlink="">
      <xdr:nvSpPr>
        <xdr:cNvPr id="2230" name="Isosceles Triangle 2229">
          <a:extLst>
            <a:ext uri="{FF2B5EF4-FFF2-40B4-BE49-F238E27FC236}">
              <a16:creationId xmlns:a16="http://schemas.microsoft.com/office/drawing/2014/main" id="{24136B10-9F3D-47DA-9480-07359B05E424}"/>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102</xdr:row>
      <xdr:rowOff>18345</xdr:rowOff>
    </xdr:from>
    <xdr:to>
      <xdr:col>16</xdr:col>
      <xdr:colOff>39510</xdr:colOff>
      <xdr:row>105</xdr:row>
      <xdr:rowOff>11290</xdr:rowOff>
    </xdr:to>
    <xdr:sp macro="" textlink="">
      <xdr:nvSpPr>
        <xdr:cNvPr id="2231" name="Isosceles Triangle 2230">
          <a:extLst>
            <a:ext uri="{FF2B5EF4-FFF2-40B4-BE49-F238E27FC236}">
              <a16:creationId xmlns:a16="http://schemas.microsoft.com/office/drawing/2014/main" id="{2D3A85AD-7C01-496E-B58C-D1ACC0772734}"/>
            </a:ext>
          </a:extLst>
        </xdr:cNvPr>
        <xdr:cNvSpPr/>
      </xdr:nvSpPr>
      <xdr:spPr>
        <a:xfrm>
          <a:off x="7510942" y="18382545"/>
          <a:ext cx="660197" cy="482802"/>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102</xdr:row>
      <xdr:rowOff>7056</xdr:rowOff>
    </xdr:from>
    <xdr:to>
      <xdr:col>18</xdr:col>
      <xdr:colOff>42332</xdr:colOff>
      <xdr:row>105</xdr:row>
      <xdr:rowOff>1</xdr:rowOff>
    </xdr:to>
    <xdr:sp macro="" textlink="">
      <xdr:nvSpPr>
        <xdr:cNvPr id="2232" name="Isosceles Triangle 2231">
          <a:extLst>
            <a:ext uri="{FF2B5EF4-FFF2-40B4-BE49-F238E27FC236}">
              <a16:creationId xmlns:a16="http://schemas.microsoft.com/office/drawing/2014/main" id="{23498032-1933-4F69-955D-67C4F27AA09E}"/>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102</xdr:row>
      <xdr:rowOff>18345</xdr:rowOff>
    </xdr:from>
    <xdr:to>
      <xdr:col>20</xdr:col>
      <xdr:colOff>39510</xdr:colOff>
      <xdr:row>105</xdr:row>
      <xdr:rowOff>11290</xdr:rowOff>
    </xdr:to>
    <xdr:sp macro="" textlink="">
      <xdr:nvSpPr>
        <xdr:cNvPr id="2233" name="Isosceles Triangle 2232">
          <a:extLst>
            <a:ext uri="{FF2B5EF4-FFF2-40B4-BE49-F238E27FC236}">
              <a16:creationId xmlns:a16="http://schemas.microsoft.com/office/drawing/2014/main" id="{4912E80E-EC59-40BD-A2A0-BEB4DC7EA423}"/>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101</xdr:row>
      <xdr:rowOff>173181</xdr:rowOff>
    </xdr:from>
    <xdr:to>
      <xdr:col>15</xdr:col>
      <xdr:colOff>294410</xdr:colOff>
      <xdr:row>102</xdr:row>
      <xdr:rowOff>121226</xdr:rowOff>
    </xdr:to>
    <xdr:sp macro="" textlink="">
      <xdr:nvSpPr>
        <xdr:cNvPr id="2234" name="Freeform 10707">
          <a:extLst>
            <a:ext uri="{FF2B5EF4-FFF2-40B4-BE49-F238E27FC236}">
              <a16:creationId xmlns:a16="http://schemas.microsoft.com/office/drawing/2014/main" id="{09235953-202C-4231-8292-5671D70E0E2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102</xdr:row>
      <xdr:rowOff>28037</xdr:rowOff>
    </xdr:from>
    <xdr:to>
      <xdr:col>17</xdr:col>
      <xdr:colOff>276267</xdr:colOff>
      <xdr:row>102</xdr:row>
      <xdr:rowOff>148440</xdr:rowOff>
    </xdr:to>
    <xdr:sp macro="" textlink="">
      <xdr:nvSpPr>
        <xdr:cNvPr id="2235" name="Freeform 10707">
          <a:extLst>
            <a:ext uri="{FF2B5EF4-FFF2-40B4-BE49-F238E27FC236}">
              <a16:creationId xmlns:a16="http://schemas.microsoft.com/office/drawing/2014/main" id="{6527359B-0989-45D8-A7ED-4067CB2CBCDE}"/>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101</xdr:row>
      <xdr:rowOff>173181</xdr:rowOff>
    </xdr:from>
    <xdr:to>
      <xdr:col>19</xdr:col>
      <xdr:colOff>294410</xdr:colOff>
      <xdr:row>102</xdr:row>
      <xdr:rowOff>121226</xdr:rowOff>
    </xdr:to>
    <xdr:sp macro="" textlink="">
      <xdr:nvSpPr>
        <xdr:cNvPr id="2236" name="Freeform 10707">
          <a:extLst>
            <a:ext uri="{FF2B5EF4-FFF2-40B4-BE49-F238E27FC236}">
              <a16:creationId xmlns:a16="http://schemas.microsoft.com/office/drawing/2014/main" id="{4D1759A5-7888-430B-A79A-D6C5DE92274B}"/>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101</xdr:row>
      <xdr:rowOff>173181</xdr:rowOff>
    </xdr:from>
    <xdr:to>
      <xdr:col>21</xdr:col>
      <xdr:colOff>294410</xdr:colOff>
      <xdr:row>102</xdr:row>
      <xdr:rowOff>121226</xdr:rowOff>
    </xdr:to>
    <xdr:sp macro="" textlink="">
      <xdr:nvSpPr>
        <xdr:cNvPr id="2237" name="Freeform 10707">
          <a:extLst>
            <a:ext uri="{FF2B5EF4-FFF2-40B4-BE49-F238E27FC236}">
              <a16:creationId xmlns:a16="http://schemas.microsoft.com/office/drawing/2014/main" id="{A32C9E2F-300E-4EDA-9940-B9F04B182411}"/>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101</xdr:row>
      <xdr:rowOff>173181</xdr:rowOff>
    </xdr:from>
    <xdr:to>
      <xdr:col>3</xdr:col>
      <xdr:colOff>294410</xdr:colOff>
      <xdr:row>102</xdr:row>
      <xdr:rowOff>121226</xdr:rowOff>
    </xdr:to>
    <xdr:sp macro="" textlink="">
      <xdr:nvSpPr>
        <xdr:cNvPr id="2238" name="Freeform 10707">
          <a:extLst>
            <a:ext uri="{FF2B5EF4-FFF2-40B4-BE49-F238E27FC236}">
              <a16:creationId xmlns:a16="http://schemas.microsoft.com/office/drawing/2014/main" id="{B0EEC48C-C839-44C7-913A-BF9E4673E775}"/>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101</xdr:row>
      <xdr:rowOff>173181</xdr:rowOff>
    </xdr:from>
    <xdr:to>
      <xdr:col>5</xdr:col>
      <xdr:colOff>294410</xdr:colOff>
      <xdr:row>102</xdr:row>
      <xdr:rowOff>121226</xdr:rowOff>
    </xdr:to>
    <xdr:sp macro="" textlink="">
      <xdr:nvSpPr>
        <xdr:cNvPr id="2239" name="Freeform 10707">
          <a:extLst>
            <a:ext uri="{FF2B5EF4-FFF2-40B4-BE49-F238E27FC236}">
              <a16:creationId xmlns:a16="http://schemas.microsoft.com/office/drawing/2014/main" id="{CAFAC8DE-C5DF-4478-9FB7-E0DE4F2F2987}"/>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101</xdr:row>
      <xdr:rowOff>173181</xdr:rowOff>
    </xdr:from>
    <xdr:to>
      <xdr:col>7</xdr:col>
      <xdr:colOff>294410</xdr:colOff>
      <xdr:row>102</xdr:row>
      <xdr:rowOff>121226</xdr:rowOff>
    </xdr:to>
    <xdr:sp macro="" textlink="">
      <xdr:nvSpPr>
        <xdr:cNvPr id="2240" name="Freeform 10707">
          <a:extLst>
            <a:ext uri="{FF2B5EF4-FFF2-40B4-BE49-F238E27FC236}">
              <a16:creationId xmlns:a16="http://schemas.microsoft.com/office/drawing/2014/main" id="{A46C80A0-3FC1-4A51-9BBB-D07777975D7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101</xdr:row>
      <xdr:rowOff>173181</xdr:rowOff>
    </xdr:from>
    <xdr:to>
      <xdr:col>9</xdr:col>
      <xdr:colOff>294410</xdr:colOff>
      <xdr:row>102</xdr:row>
      <xdr:rowOff>121226</xdr:rowOff>
    </xdr:to>
    <xdr:sp macro="" textlink="">
      <xdr:nvSpPr>
        <xdr:cNvPr id="2241" name="Freeform 10707">
          <a:extLst>
            <a:ext uri="{FF2B5EF4-FFF2-40B4-BE49-F238E27FC236}">
              <a16:creationId xmlns:a16="http://schemas.microsoft.com/office/drawing/2014/main" id="{136C45D4-7696-49B0-9A97-0C6052360BD8}"/>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101</xdr:row>
      <xdr:rowOff>173181</xdr:rowOff>
    </xdr:from>
    <xdr:to>
      <xdr:col>11</xdr:col>
      <xdr:colOff>294410</xdr:colOff>
      <xdr:row>102</xdr:row>
      <xdr:rowOff>121226</xdr:rowOff>
    </xdr:to>
    <xdr:sp macro="" textlink="">
      <xdr:nvSpPr>
        <xdr:cNvPr id="2242" name="Freeform 10707">
          <a:extLst>
            <a:ext uri="{FF2B5EF4-FFF2-40B4-BE49-F238E27FC236}">
              <a16:creationId xmlns:a16="http://schemas.microsoft.com/office/drawing/2014/main" id="{B4207CDD-E3AA-4B0C-9F7E-ED588577BCC0}"/>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101</xdr:row>
      <xdr:rowOff>173181</xdr:rowOff>
    </xdr:from>
    <xdr:to>
      <xdr:col>13</xdr:col>
      <xdr:colOff>294410</xdr:colOff>
      <xdr:row>102</xdr:row>
      <xdr:rowOff>121226</xdr:rowOff>
    </xdr:to>
    <xdr:sp macro="" textlink="">
      <xdr:nvSpPr>
        <xdr:cNvPr id="2243" name="Freeform 10707">
          <a:extLst>
            <a:ext uri="{FF2B5EF4-FFF2-40B4-BE49-F238E27FC236}">
              <a16:creationId xmlns:a16="http://schemas.microsoft.com/office/drawing/2014/main" id="{C0D3CF58-5F7C-4199-97FD-BDAD2771CAD0}"/>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115</xdr:row>
      <xdr:rowOff>7055</xdr:rowOff>
    </xdr:from>
    <xdr:to>
      <xdr:col>2</xdr:col>
      <xdr:colOff>49392</xdr:colOff>
      <xdr:row>118</xdr:row>
      <xdr:rowOff>0</xdr:rowOff>
    </xdr:to>
    <xdr:sp macro="" textlink="">
      <xdr:nvSpPr>
        <xdr:cNvPr id="2244" name="Isosceles Triangle 2243">
          <a:extLst>
            <a:ext uri="{FF2B5EF4-FFF2-40B4-BE49-F238E27FC236}">
              <a16:creationId xmlns:a16="http://schemas.microsoft.com/office/drawing/2014/main" id="{05A62A82-1A9D-423E-8DCB-AB7555C80D7F}"/>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115</xdr:row>
      <xdr:rowOff>4233</xdr:rowOff>
    </xdr:from>
    <xdr:to>
      <xdr:col>4</xdr:col>
      <xdr:colOff>46570</xdr:colOff>
      <xdr:row>117</xdr:row>
      <xdr:rowOff>173567</xdr:rowOff>
    </xdr:to>
    <xdr:sp macro="" textlink="">
      <xdr:nvSpPr>
        <xdr:cNvPr id="2245" name="Isosceles Triangle 2244">
          <a:extLst>
            <a:ext uri="{FF2B5EF4-FFF2-40B4-BE49-F238E27FC236}">
              <a16:creationId xmlns:a16="http://schemas.microsoft.com/office/drawing/2014/main" id="{CD5CD906-3DE6-478C-8A88-6129DF9E2D7E}"/>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115</xdr:row>
      <xdr:rowOff>13304</xdr:rowOff>
    </xdr:from>
    <xdr:to>
      <xdr:col>8</xdr:col>
      <xdr:colOff>46570</xdr:colOff>
      <xdr:row>118</xdr:row>
      <xdr:rowOff>1209</xdr:rowOff>
    </xdr:to>
    <xdr:sp macro="" textlink="">
      <xdr:nvSpPr>
        <xdr:cNvPr id="2246" name="Isosceles Triangle 2245">
          <a:extLst>
            <a:ext uri="{FF2B5EF4-FFF2-40B4-BE49-F238E27FC236}">
              <a16:creationId xmlns:a16="http://schemas.microsoft.com/office/drawing/2014/main" id="{71C1B9C9-9272-4FEC-B06C-7D88AAA93A75}"/>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115</xdr:row>
      <xdr:rowOff>13304</xdr:rowOff>
    </xdr:from>
    <xdr:to>
      <xdr:col>4</xdr:col>
      <xdr:colOff>46569</xdr:colOff>
      <xdr:row>118</xdr:row>
      <xdr:rowOff>1209</xdr:rowOff>
    </xdr:to>
    <xdr:sp macro="" textlink="">
      <xdr:nvSpPr>
        <xdr:cNvPr id="2247" name="Isosceles Triangle 2246">
          <a:extLst>
            <a:ext uri="{FF2B5EF4-FFF2-40B4-BE49-F238E27FC236}">
              <a16:creationId xmlns:a16="http://schemas.microsoft.com/office/drawing/2014/main" id="{79464BB4-F65B-4A6C-B1AF-A5647434AC57}"/>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115</xdr:row>
      <xdr:rowOff>15522</xdr:rowOff>
    </xdr:from>
    <xdr:to>
      <xdr:col>6</xdr:col>
      <xdr:colOff>43746</xdr:colOff>
      <xdr:row>118</xdr:row>
      <xdr:rowOff>8467</xdr:rowOff>
    </xdr:to>
    <xdr:sp macro="" textlink="">
      <xdr:nvSpPr>
        <xdr:cNvPr id="2248" name="Isosceles Triangle 2247">
          <a:extLst>
            <a:ext uri="{FF2B5EF4-FFF2-40B4-BE49-F238E27FC236}">
              <a16:creationId xmlns:a16="http://schemas.microsoft.com/office/drawing/2014/main" id="{DA0E5DC6-380D-4E49-BA7F-185035AC354C}"/>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115</xdr:row>
      <xdr:rowOff>7056</xdr:rowOff>
    </xdr:from>
    <xdr:to>
      <xdr:col>10</xdr:col>
      <xdr:colOff>42332</xdr:colOff>
      <xdr:row>118</xdr:row>
      <xdr:rowOff>1</xdr:rowOff>
    </xdr:to>
    <xdr:sp macro="" textlink="">
      <xdr:nvSpPr>
        <xdr:cNvPr id="2249" name="Isosceles Triangle 2248">
          <a:extLst>
            <a:ext uri="{FF2B5EF4-FFF2-40B4-BE49-F238E27FC236}">
              <a16:creationId xmlns:a16="http://schemas.microsoft.com/office/drawing/2014/main" id="{053D231E-E3E6-4B15-AAB2-D34C6C04D612}"/>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115</xdr:row>
      <xdr:rowOff>18345</xdr:rowOff>
    </xdr:from>
    <xdr:to>
      <xdr:col>12</xdr:col>
      <xdr:colOff>39510</xdr:colOff>
      <xdr:row>118</xdr:row>
      <xdr:rowOff>11290</xdr:rowOff>
    </xdr:to>
    <xdr:sp macro="" textlink="">
      <xdr:nvSpPr>
        <xdr:cNvPr id="2250" name="Isosceles Triangle 2249">
          <a:extLst>
            <a:ext uri="{FF2B5EF4-FFF2-40B4-BE49-F238E27FC236}">
              <a16:creationId xmlns:a16="http://schemas.microsoft.com/office/drawing/2014/main" id="{089E95E5-9112-448B-B3B8-8B42E99FDDC7}"/>
            </a:ext>
          </a:extLst>
        </xdr:cNvPr>
        <xdr:cNvSpPr/>
      </xdr:nvSpPr>
      <xdr:spPr>
        <a:xfrm>
          <a:off x="5538813" y="7402488"/>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115</xdr:row>
      <xdr:rowOff>7056</xdr:rowOff>
    </xdr:from>
    <xdr:to>
      <xdr:col>14</xdr:col>
      <xdr:colOff>42332</xdr:colOff>
      <xdr:row>118</xdr:row>
      <xdr:rowOff>1</xdr:rowOff>
    </xdr:to>
    <xdr:sp macro="" textlink="">
      <xdr:nvSpPr>
        <xdr:cNvPr id="2251" name="Isosceles Triangle 2250">
          <a:extLst>
            <a:ext uri="{FF2B5EF4-FFF2-40B4-BE49-F238E27FC236}">
              <a16:creationId xmlns:a16="http://schemas.microsoft.com/office/drawing/2014/main" id="{BDB9F4EF-97E1-4286-A6D6-43E031E58752}"/>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115</xdr:row>
      <xdr:rowOff>18345</xdr:rowOff>
    </xdr:from>
    <xdr:to>
      <xdr:col>16</xdr:col>
      <xdr:colOff>39510</xdr:colOff>
      <xdr:row>118</xdr:row>
      <xdr:rowOff>11290</xdr:rowOff>
    </xdr:to>
    <xdr:sp macro="" textlink="">
      <xdr:nvSpPr>
        <xdr:cNvPr id="2252" name="Isosceles Triangle 2251">
          <a:extLst>
            <a:ext uri="{FF2B5EF4-FFF2-40B4-BE49-F238E27FC236}">
              <a16:creationId xmlns:a16="http://schemas.microsoft.com/office/drawing/2014/main" id="{424E8BBA-4BFD-4E04-A4DD-3343A81AE2C7}"/>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115</xdr:row>
      <xdr:rowOff>7056</xdr:rowOff>
    </xdr:from>
    <xdr:to>
      <xdr:col>18</xdr:col>
      <xdr:colOff>42332</xdr:colOff>
      <xdr:row>118</xdr:row>
      <xdr:rowOff>1</xdr:rowOff>
    </xdr:to>
    <xdr:sp macro="" textlink="">
      <xdr:nvSpPr>
        <xdr:cNvPr id="2253" name="Isosceles Triangle 2252">
          <a:extLst>
            <a:ext uri="{FF2B5EF4-FFF2-40B4-BE49-F238E27FC236}">
              <a16:creationId xmlns:a16="http://schemas.microsoft.com/office/drawing/2014/main" id="{CBDDE263-C361-458D-889D-610B8781ADAE}"/>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115</xdr:row>
      <xdr:rowOff>18345</xdr:rowOff>
    </xdr:from>
    <xdr:to>
      <xdr:col>20</xdr:col>
      <xdr:colOff>39510</xdr:colOff>
      <xdr:row>118</xdr:row>
      <xdr:rowOff>11290</xdr:rowOff>
    </xdr:to>
    <xdr:sp macro="" textlink="">
      <xdr:nvSpPr>
        <xdr:cNvPr id="2254" name="Isosceles Triangle 2253">
          <a:extLst>
            <a:ext uri="{FF2B5EF4-FFF2-40B4-BE49-F238E27FC236}">
              <a16:creationId xmlns:a16="http://schemas.microsoft.com/office/drawing/2014/main" id="{4C4F516C-351E-463C-9F31-4EA8287C38C5}"/>
            </a:ext>
          </a:extLst>
        </xdr:cNvPr>
        <xdr:cNvSpPr/>
      </xdr:nvSpPr>
      <xdr:spPr>
        <a:xfrm>
          <a:off x="9747956" y="7402488"/>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114</xdr:row>
      <xdr:rowOff>173181</xdr:rowOff>
    </xdr:from>
    <xdr:to>
      <xdr:col>15</xdr:col>
      <xdr:colOff>294410</xdr:colOff>
      <xdr:row>115</xdr:row>
      <xdr:rowOff>121226</xdr:rowOff>
    </xdr:to>
    <xdr:sp macro="" textlink="">
      <xdr:nvSpPr>
        <xdr:cNvPr id="2255" name="Freeform 10707">
          <a:extLst>
            <a:ext uri="{FF2B5EF4-FFF2-40B4-BE49-F238E27FC236}">
              <a16:creationId xmlns:a16="http://schemas.microsoft.com/office/drawing/2014/main" id="{77E93DED-7BE2-4B61-AACE-3469CD68E4C3}"/>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115</xdr:row>
      <xdr:rowOff>28037</xdr:rowOff>
    </xdr:from>
    <xdr:to>
      <xdr:col>17</xdr:col>
      <xdr:colOff>276267</xdr:colOff>
      <xdr:row>115</xdr:row>
      <xdr:rowOff>148440</xdr:rowOff>
    </xdr:to>
    <xdr:sp macro="" textlink="">
      <xdr:nvSpPr>
        <xdr:cNvPr id="2256" name="Freeform 10707">
          <a:extLst>
            <a:ext uri="{FF2B5EF4-FFF2-40B4-BE49-F238E27FC236}">
              <a16:creationId xmlns:a16="http://schemas.microsoft.com/office/drawing/2014/main" id="{933412E4-0794-4A44-9176-4C559D96159C}"/>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114</xdr:row>
      <xdr:rowOff>173181</xdr:rowOff>
    </xdr:from>
    <xdr:to>
      <xdr:col>19</xdr:col>
      <xdr:colOff>294410</xdr:colOff>
      <xdr:row>115</xdr:row>
      <xdr:rowOff>121226</xdr:rowOff>
    </xdr:to>
    <xdr:sp macro="" textlink="">
      <xdr:nvSpPr>
        <xdr:cNvPr id="2257" name="Freeform 10707">
          <a:extLst>
            <a:ext uri="{FF2B5EF4-FFF2-40B4-BE49-F238E27FC236}">
              <a16:creationId xmlns:a16="http://schemas.microsoft.com/office/drawing/2014/main" id="{A8B0BDAD-145B-46FF-87B1-BBDE8E4F7D89}"/>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114</xdr:row>
      <xdr:rowOff>173181</xdr:rowOff>
    </xdr:from>
    <xdr:to>
      <xdr:col>21</xdr:col>
      <xdr:colOff>294410</xdr:colOff>
      <xdr:row>115</xdr:row>
      <xdr:rowOff>121226</xdr:rowOff>
    </xdr:to>
    <xdr:sp macro="" textlink="">
      <xdr:nvSpPr>
        <xdr:cNvPr id="2258" name="Freeform 10707">
          <a:extLst>
            <a:ext uri="{FF2B5EF4-FFF2-40B4-BE49-F238E27FC236}">
              <a16:creationId xmlns:a16="http://schemas.microsoft.com/office/drawing/2014/main" id="{6F303CE4-46BA-4775-BE4B-67DB5AE7D2E4}"/>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114</xdr:row>
      <xdr:rowOff>173181</xdr:rowOff>
    </xdr:from>
    <xdr:to>
      <xdr:col>3</xdr:col>
      <xdr:colOff>294410</xdr:colOff>
      <xdr:row>115</xdr:row>
      <xdr:rowOff>121226</xdr:rowOff>
    </xdr:to>
    <xdr:sp macro="" textlink="">
      <xdr:nvSpPr>
        <xdr:cNvPr id="2259" name="Freeform 10707">
          <a:extLst>
            <a:ext uri="{FF2B5EF4-FFF2-40B4-BE49-F238E27FC236}">
              <a16:creationId xmlns:a16="http://schemas.microsoft.com/office/drawing/2014/main" id="{5D5901C2-6F5D-43F8-A701-95B6A9A7FCC5}"/>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114</xdr:row>
      <xdr:rowOff>173181</xdr:rowOff>
    </xdr:from>
    <xdr:to>
      <xdr:col>5</xdr:col>
      <xdr:colOff>294410</xdr:colOff>
      <xdr:row>115</xdr:row>
      <xdr:rowOff>121226</xdr:rowOff>
    </xdr:to>
    <xdr:sp macro="" textlink="">
      <xdr:nvSpPr>
        <xdr:cNvPr id="2260" name="Freeform 10707">
          <a:extLst>
            <a:ext uri="{FF2B5EF4-FFF2-40B4-BE49-F238E27FC236}">
              <a16:creationId xmlns:a16="http://schemas.microsoft.com/office/drawing/2014/main" id="{CDD4B4C0-1A82-40B4-B22D-DEA07BED7239}"/>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114</xdr:row>
      <xdr:rowOff>173181</xdr:rowOff>
    </xdr:from>
    <xdr:to>
      <xdr:col>7</xdr:col>
      <xdr:colOff>294410</xdr:colOff>
      <xdr:row>115</xdr:row>
      <xdr:rowOff>121226</xdr:rowOff>
    </xdr:to>
    <xdr:sp macro="" textlink="">
      <xdr:nvSpPr>
        <xdr:cNvPr id="2261" name="Freeform 10707">
          <a:extLst>
            <a:ext uri="{FF2B5EF4-FFF2-40B4-BE49-F238E27FC236}">
              <a16:creationId xmlns:a16="http://schemas.microsoft.com/office/drawing/2014/main" id="{8E4528DC-4039-4EE7-8073-9D3CC33048C5}"/>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114</xdr:row>
      <xdr:rowOff>173181</xdr:rowOff>
    </xdr:from>
    <xdr:to>
      <xdr:col>9</xdr:col>
      <xdr:colOff>294410</xdr:colOff>
      <xdr:row>115</xdr:row>
      <xdr:rowOff>121226</xdr:rowOff>
    </xdr:to>
    <xdr:sp macro="" textlink="">
      <xdr:nvSpPr>
        <xdr:cNvPr id="2262" name="Freeform 10707">
          <a:extLst>
            <a:ext uri="{FF2B5EF4-FFF2-40B4-BE49-F238E27FC236}">
              <a16:creationId xmlns:a16="http://schemas.microsoft.com/office/drawing/2014/main" id="{38EDF021-3460-465E-BA3F-94E77AD559D2}"/>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114</xdr:row>
      <xdr:rowOff>173181</xdr:rowOff>
    </xdr:from>
    <xdr:to>
      <xdr:col>11</xdr:col>
      <xdr:colOff>294410</xdr:colOff>
      <xdr:row>115</xdr:row>
      <xdr:rowOff>121226</xdr:rowOff>
    </xdr:to>
    <xdr:sp macro="" textlink="">
      <xdr:nvSpPr>
        <xdr:cNvPr id="2263" name="Freeform 10707">
          <a:extLst>
            <a:ext uri="{FF2B5EF4-FFF2-40B4-BE49-F238E27FC236}">
              <a16:creationId xmlns:a16="http://schemas.microsoft.com/office/drawing/2014/main" id="{58D93A0D-78E0-4E98-9BA7-8764ED5C56C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114</xdr:row>
      <xdr:rowOff>173181</xdr:rowOff>
    </xdr:from>
    <xdr:to>
      <xdr:col>13</xdr:col>
      <xdr:colOff>294410</xdr:colOff>
      <xdr:row>115</xdr:row>
      <xdr:rowOff>121226</xdr:rowOff>
    </xdr:to>
    <xdr:sp macro="" textlink="">
      <xdr:nvSpPr>
        <xdr:cNvPr id="2264" name="Freeform 10707">
          <a:extLst>
            <a:ext uri="{FF2B5EF4-FFF2-40B4-BE49-F238E27FC236}">
              <a16:creationId xmlns:a16="http://schemas.microsoft.com/office/drawing/2014/main" id="{CB5A2691-E045-4A7A-BC5C-27B59FCF81FE}"/>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128</xdr:row>
      <xdr:rowOff>7055</xdr:rowOff>
    </xdr:from>
    <xdr:to>
      <xdr:col>2</xdr:col>
      <xdr:colOff>49392</xdr:colOff>
      <xdr:row>131</xdr:row>
      <xdr:rowOff>0</xdr:rowOff>
    </xdr:to>
    <xdr:sp macro="" textlink="">
      <xdr:nvSpPr>
        <xdr:cNvPr id="2286" name="Isosceles Triangle 2285">
          <a:extLst>
            <a:ext uri="{FF2B5EF4-FFF2-40B4-BE49-F238E27FC236}">
              <a16:creationId xmlns:a16="http://schemas.microsoft.com/office/drawing/2014/main" id="{E7FB4251-C70C-4851-8E94-C9EE7400C291}"/>
            </a:ext>
          </a:extLst>
        </xdr:cNvPr>
        <xdr:cNvSpPr/>
      </xdr:nvSpPr>
      <xdr:spPr>
        <a:xfrm>
          <a:off x="282226" y="7391198"/>
          <a:ext cx="683380" cy="510016"/>
        </a:xfrm>
        <a:prstGeom prst="triangle">
          <a:avLst/>
        </a:prstGeom>
        <a:solidFill>
          <a:srgbClr val="FFFF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128</xdr:row>
      <xdr:rowOff>4233</xdr:rowOff>
    </xdr:from>
    <xdr:to>
      <xdr:col>4</xdr:col>
      <xdr:colOff>46570</xdr:colOff>
      <xdr:row>131</xdr:row>
      <xdr:rowOff>2661</xdr:rowOff>
    </xdr:to>
    <xdr:sp macro="" textlink="">
      <xdr:nvSpPr>
        <xdr:cNvPr id="2287" name="Isosceles Triangle 2286">
          <a:extLst>
            <a:ext uri="{FF2B5EF4-FFF2-40B4-BE49-F238E27FC236}">
              <a16:creationId xmlns:a16="http://schemas.microsoft.com/office/drawing/2014/main" id="{BBCDC7CB-EA8A-4AD5-AF83-786ACA5F2506}"/>
            </a:ext>
          </a:extLst>
        </xdr:cNvPr>
        <xdr:cNvSpPr/>
      </xdr:nvSpPr>
      <xdr:spPr>
        <a:xfrm>
          <a:off x="1313144" y="22809804"/>
          <a:ext cx="660197" cy="488286"/>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128</xdr:row>
      <xdr:rowOff>13304</xdr:rowOff>
    </xdr:from>
    <xdr:to>
      <xdr:col>8</xdr:col>
      <xdr:colOff>46570</xdr:colOff>
      <xdr:row>131</xdr:row>
      <xdr:rowOff>1209</xdr:rowOff>
    </xdr:to>
    <xdr:sp macro="" textlink="">
      <xdr:nvSpPr>
        <xdr:cNvPr id="2288" name="Isosceles Triangle 2287">
          <a:extLst>
            <a:ext uri="{FF2B5EF4-FFF2-40B4-BE49-F238E27FC236}">
              <a16:creationId xmlns:a16="http://schemas.microsoft.com/office/drawing/2014/main" id="{4839DC81-628C-413F-8FBA-68FC84DBCE80}"/>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128</xdr:row>
      <xdr:rowOff>13304</xdr:rowOff>
    </xdr:from>
    <xdr:to>
      <xdr:col>4</xdr:col>
      <xdr:colOff>46569</xdr:colOff>
      <xdr:row>131</xdr:row>
      <xdr:rowOff>1209</xdr:rowOff>
    </xdr:to>
    <xdr:sp macro="" textlink="">
      <xdr:nvSpPr>
        <xdr:cNvPr id="2289" name="Isosceles Triangle 2288">
          <a:extLst>
            <a:ext uri="{FF2B5EF4-FFF2-40B4-BE49-F238E27FC236}">
              <a16:creationId xmlns:a16="http://schemas.microsoft.com/office/drawing/2014/main" id="{0D4204B2-A1AB-4186-96AB-DDD50758FCC6}"/>
            </a:ext>
          </a:extLst>
        </xdr:cNvPr>
        <xdr:cNvSpPr/>
      </xdr:nvSpPr>
      <xdr:spPr>
        <a:xfrm>
          <a:off x="1313144" y="22818875"/>
          <a:ext cx="660196" cy="477763"/>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128</xdr:row>
      <xdr:rowOff>15522</xdr:rowOff>
    </xdr:from>
    <xdr:to>
      <xdr:col>6</xdr:col>
      <xdr:colOff>43746</xdr:colOff>
      <xdr:row>131</xdr:row>
      <xdr:rowOff>8467</xdr:rowOff>
    </xdr:to>
    <xdr:sp macro="" textlink="">
      <xdr:nvSpPr>
        <xdr:cNvPr id="2290" name="Isosceles Triangle 2289">
          <a:extLst>
            <a:ext uri="{FF2B5EF4-FFF2-40B4-BE49-F238E27FC236}">
              <a16:creationId xmlns:a16="http://schemas.microsoft.com/office/drawing/2014/main" id="{B96EB198-B9C8-4530-BD17-EBB8F9C5F55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128</xdr:row>
      <xdr:rowOff>7056</xdr:rowOff>
    </xdr:from>
    <xdr:to>
      <xdr:col>10</xdr:col>
      <xdr:colOff>42332</xdr:colOff>
      <xdr:row>131</xdr:row>
      <xdr:rowOff>1</xdr:rowOff>
    </xdr:to>
    <xdr:sp macro="" textlink="">
      <xdr:nvSpPr>
        <xdr:cNvPr id="2291" name="Isosceles Triangle 2290">
          <a:extLst>
            <a:ext uri="{FF2B5EF4-FFF2-40B4-BE49-F238E27FC236}">
              <a16:creationId xmlns:a16="http://schemas.microsoft.com/office/drawing/2014/main" id="{093ECCE2-FED6-4410-BB36-BC22988C6B3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128</xdr:row>
      <xdr:rowOff>18345</xdr:rowOff>
    </xdr:from>
    <xdr:to>
      <xdr:col>12</xdr:col>
      <xdr:colOff>39510</xdr:colOff>
      <xdr:row>131</xdr:row>
      <xdr:rowOff>11290</xdr:rowOff>
    </xdr:to>
    <xdr:sp macro="" textlink="">
      <xdr:nvSpPr>
        <xdr:cNvPr id="2292" name="Isosceles Triangle 2291">
          <a:extLst>
            <a:ext uri="{FF2B5EF4-FFF2-40B4-BE49-F238E27FC236}">
              <a16:creationId xmlns:a16="http://schemas.microsoft.com/office/drawing/2014/main" id="{C1B2A089-5AD8-4BE5-BAB4-3532DFDE639F}"/>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128</xdr:row>
      <xdr:rowOff>7056</xdr:rowOff>
    </xdr:from>
    <xdr:to>
      <xdr:col>14</xdr:col>
      <xdr:colOff>42332</xdr:colOff>
      <xdr:row>131</xdr:row>
      <xdr:rowOff>1</xdr:rowOff>
    </xdr:to>
    <xdr:sp macro="" textlink="">
      <xdr:nvSpPr>
        <xdr:cNvPr id="2293" name="Isosceles Triangle 2292">
          <a:extLst>
            <a:ext uri="{FF2B5EF4-FFF2-40B4-BE49-F238E27FC236}">
              <a16:creationId xmlns:a16="http://schemas.microsoft.com/office/drawing/2014/main" id="{8EB30227-7DF8-45E0-B041-135FC3CDEE5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128</xdr:row>
      <xdr:rowOff>18345</xdr:rowOff>
    </xdr:from>
    <xdr:to>
      <xdr:col>16</xdr:col>
      <xdr:colOff>39510</xdr:colOff>
      <xdr:row>131</xdr:row>
      <xdr:rowOff>11290</xdr:rowOff>
    </xdr:to>
    <xdr:sp macro="" textlink="">
      <xdr:nvSpPr>
        <xdr:cNvPr id="2294" name="Isosceles Triangle 2293">
          <a:extLst>
            <a:ext uri="{FF2B5EF4-FFF2-40B4-BE49-F238E27FC236}">
              <a16:creationId xmlns:a16="http://schemas.microsoft.com/office/drawing/2014/main" id="{83E73970-A896-4C44-9701-52F66AFB66E2}"/>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128</xdr:row>
      <xdr:rowOff>7056</xdr:rowOff>
    </xdr:from>
    <xdr:to>
      <xdr:col>18</xdr:col>
      <xdr:colOff>42332</xdr:colOff>
      <xdr:row>131</xdr:row>
      <xdr:rowOff>1</xdr:rowOff>
    </xdr:to>
    <xdr:sp macro="" textlink="">
      <xdr:nvSpPr>
        <xdr:cNvPr id="2295" name="Isosceles Triangle 2294">
          <a:extLst>
            <a:ext uri="{FF2B5EF4-FFF2-40B4-BE49-F238E27FC236}">
              <a16:creationId xmlns:a16="http://schemas.microsoft.com/office/drawing/2014/main" id="{884B5F14-5671-4003-914B-42081C28A356}"/>
            </a:ext>
          </a:extLst>
        </xdr:cNvPr>
        <xdr:cNvSpPr/>
      </xdr:nvSpPr>
      <xdr:spPr>
        <a:xfrm>
          <a:off x="8698492"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128</xdr:row>
      <xdr:rowOff>18345</xdr:rowOff>
    </xdr:from>
    <xdr:to>
      <xdr:col>20</xdr:col>
      <xdr:colOff>39510</xdr:colOff>
      <xdr:row>131</xdr:row>
      <xdr:rowOff>11290</xdr:rowOff>
    </xdr:to>
    <xdr:sp macro="" textlink="">
      <xdr:nvSpPr>
        <xdr:cNvPr id="2296" name="Isosceles Triangle 2295">
          <a:extLst>
            <a:ext uri="{FF2B5EF4-FFF2-40B4-BE49-F238E27FC236}">
              <a16:creationId xmlns:a16="http://schemas.microsoft.com/office/drawing/2014/main" id="{5A36D32F-96E0-4A6D-AA07-AB697E31E69C}"/>
            </a:ext>
          </a:extLst>
        </xdr:cNvPr>
        <xdr:cNvSpPr/>
      </xdr:nvSpPr>
      <xdr:spPr>
        <a:xfrm>
          <a:off x="9747956" y="7402488"/>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127</xdr:row>
      <xdr:rowOff>173181</xdr:rowOff>
    </xdr:from>
    <xdr:to>
      <xdr:col>15</xdr:col>
      <xdr:colOff>294410</xdr:colOff>
      <xdr:row>128</xdr:row>
      <xdr:rowOff>121226</xdr:rowOff>
    </xdr:to>
    <xdr:sp macro="" textlink="">
      <xdr:nvSpPr>
        <xdr:cNvPr id="2297" name="Freeform 10707">
          <a:extLst>
            <a:ext uri="{FF2B5EF4-FFF2-40B4-BE49-F238E27FC236}">
              <a16:creationId xmlns:a16="http://schemas.microsoft.com/office/drawing/2014/main" id="{20AA2DB1-021B-41BD-8A22-DDA0666F4529}"/>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128</xdr:row>
      <xdr:rowOff>28037</xdr:rowOff>
    </xdr:from>
    <xdr:to>
      <xdr:col>17</xdr:col>
      <xdr:colOff>276267</xdr:colOff>
      <xdr:row>128</xdr:row>
      <xdr:rowOff>148440</xdr:rowOff>
    </xdr:to>
    <xdr:sp macro="" textlink="">
      <xdr:nvSpPr>
        <xdr:cNvPr id="2298" name="Freeform 10707">
          <a:extLst>
            <a:ext uri="{FF2B5EF4-FFF2-40B4-BE49-F238E27FC236}">
              <a16:creationId xmlns:a16="http://schemas.microsoft.com/office/drawing/2014/main" id="{A9E3B17B-EE52-4F83-A519-19F54BB0A464}"/>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127</xdr:row>
      <xdr:rowOff>173181</xdr:rowOff>
    </xdr:from>
    <xdr:to>
      <xdr:col>19</xdr:col>
      <xdr:colOff>294410</xdr:colOff>
      <xdr:row>128</xdr:row>
      <xdr:rowOff>121226</xdr:rowOff>
    </xdr:to>
    <xdr:sp macro="" textlink="">
      <xdr:nvSpPr>
        <xdr:cNvPr id="2299" name="Freeform 10707">
          <a:extLst>
            <a:ext uri="{FF2B5EF4-FFF2-40B4-BE49-F238E27FC236}">
              <a16:creationId xmlns:a16="http://schemas.microsoft.com/office/drawing/2014/main" id="{B738F4EC-21BB-4994-81FD-A5DDEC7D290F}"/>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127</xdr:row>
      <xdr:rowOff>173181</xdr:rowOff>
    </xdr:from>
    <xdr:to>
      <xdr:col>21</xdr:col>
      <xdr:colOff>294410</xdr:colOff>
      <xdr:row>128</xdr:row>
      <xdr:rowOff>121226</xdr:rowOff>
    </xdr:to>
    <xdr:sp macro="" textlink="">
      <xdr:nvSpPr>
        <xdr:cNvPr id="2300" name="Freeform 10707">
          <a:extLst>
            <a:ext uri="{FF2B5EF4-FFF2-40B4-BE49-F238E27FC236}">
              <a16:creationId xmlns:a16="http://schemas.microsoft.com/office/drawing/2014/main" id="{83496580-E7BD-4BE3-80A4-F0FE07015079}"/>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127</xdr:row>
      <xdr:rowOff>173181</xdr:rowOff>
    </xdr:from>
    <xdr:to>
      <xdr:col>3</xdr:col>
      <xdr:colOff>294410</xdr:colOff>
      <xdr:row>128</xdr:row>
      <xdr:rowOff>121226</xdr:rowOff>
    </xdr:to>
    <xdr:sp macro="" textlink="">
      <xdr:nvSpPr>
        <xdr:cNvPr id="2301" name="Freeform 10707">
          <a:extLst>
            <a:ext uri="{FF2B5EF4-FFF2-40B4-BE49-F238E27FC236}">
              <a16:creationId xmlns:a16="http://schemas.microsoft.com/office/drawing/2014/main" id="{53779CB1-6127-4DBC-B80A-8FF9837D7527}"/>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127</xdr:row>
      <xdr:rowOff>173181</xdr:rowOff>
    </xdr:from>
    <xdr:to>
      <xdr:col>5</xdr:col>
      <xdr:colOff>294410</xdr:colOff>
      <xdr:row>128</xdr:row>
      <xdr:rowOff>121226</xdr:rowOff>
    </xdr:to>
    <xdr:sp macro="" textlink="">
      <xdr:nvSpPr>
        <xdr:cNvPr id="2302" name="Freeform 10707">
          <a:extLst>
            <a:ext uri="{FF2B5EF4-FFF2-40B4-BE49-F238E27FC236}">
              <a16:creationId xmlns:a16="http://schemas.microsoft.com/office/drawing/2014/main" id="{4C18F763-0DE3-4790-A5BF-6D5DDF28A10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127</xdr:row>
      <xdr:rowOff>173181</xdr:rowOff>
    </xdr:from>
    <xdr:to>
      <xdr:col>7</xdr:col>
      <xdr:colOff>294410</xdr:colOff>
      <xdr:row>128</xdr:row>
      <xdr:rowOff>121226</xdr:rowOff>
    </xdr:to>
    <xdr:sp macro="" textlink="">
      <xdr:nvSpPr>
        <xdr:cNvPr id="2303" name="Freeform 10707">
          <a:extLst>
            <a:ext uri="{FF2B5EF4-FFF2-40B4-BE49-F238E27FC236}">
              <a16:creationId xmlns:a16="http://schemas.microsoft.com/office/drawing/2014/main" id="{38A5B2C9-D4D2-4C49-A12D-030807C0BDE6}"/>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127</xdr:row>
      <xdr:rowOff>173181</xdr:rowOff>
    </xdr:from>
    <xdr:to>
      <xdr:col>9</xdr:col>
      <xdr:colOff>294410</xdr:colOff>
      <xdr:row>128</xdr:row>
      <xdr:rowOff>121226</xdr:rowOff>
    </xdr:to>
    <xdr:sp macro="" textlink="">
      <xdr:nvSpPr>
        <xdr:cNvPr id="2304" name="Freeform 10707">
          <a:extLst>
            <a:ext uri="{FF2B5EF4-FFF2-40B4-BE49-F238E27FC236}">
              <a16:creationId xmlns:a16="http://schemas.microsoft.com/office/drawing/2014/main" id="{C961A2A5-1008-4A19-BFF5-5F51E05ABFD1}"/>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127</xdr:row>
      <xdr:rowOff>173181</xdr:rowOff>
    </xdr:from>
    <xdr:to>
      <xdr:col>11</xdr:col>
      <xdr:colOff>294410</xdr:colOff>
      <xdr:row>128</xdr:row>
      <xdr:rowOff>121226</xdr:rowOff>
    </xdr:to>
    <xdr:sp macro="" textlink="">
      <xdr:nvSpPr>
        <xdr:cNvPr id="2305" name="Freeform 10707">
          <a:extLst>
            <a:ext uri="{FF2B5EF4-FFF2-40B4-BE49-F238E27FC236}">
              <a16:creationId xmlns:a16="http://schemas.microsoft.com/office/drawing/2014/main" id="{17CB8CD2-D46F-4347-BD30-FE9C2CA07583}"/>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127</xdr:row>
      <xdr:rowOff>173181</xdr:rowOff>
    </xdr:from>
    <xdr:to>
      <xdr:col>13</xdr:col>
      <xdr:colOff>294410</xdr:colOff>
      <xdr:row>128</xdr:row>
      <xdr:rowOff>121226</xdr:rowOff>
    </xdr:to>
    <xdr:sp macro="" textlink="">
      <xdr:nvSpPr>
        <xdr:cNvPr id="2306" name="Freeform 10707">
          <a:extLst>
            <a:ext uri="{FF2B5EF4-FFF2-40B4-BE49-F238E27FC236}">
              <a16:creationId xmlns:a16="http://schemas.microsoft.com/office/drawing/2014/main" id="{81C58FEE-7006-41F1-96D7-FC8796DF36A6}"/>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141</xdr:row>
      <xdr:rowOff>7055</xdr:rowOff>
    </xdr:from>
    <xdr:to>
      <xdr:col>2</xdr:col>
      <xdr:colOff>49392</xdr:colOff>
      <xdr:row>144</xdr:row>
      <xdr:rowOff>0</xdr:rowOff>
    </xdr:to>
    <xdr:sp macro="" textlink="">
      <xdr:nvSpPr>
        <xdr:cNvPr id="2307" name="Isosceles Triangle 2306">
          <a:extLst>
            <a:ext uri="{FF2B5EF4-FFF2-40B4-BE49-F238E27FC236}">
              <a16:creationId xmlns:a16="http://schemas.microsoft.com/office/drawing/2014/main" id="{483BF2CA-5C3F-4E9F-BD06-29CAF99CA5EF}"/>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141</xdr:row>
      <xdr:rowOff>4233</xdr:rowOff>
    </xdr:from>
    <xdr:to>
      <xdr:col>4</xdr:col>
      <xdr:colOff>46570</xdr:colOff>
      <xdr:row>143</xdr:row>
      <xdr:rowOff>173567</xdr:rowOff>
    </xdr:to>
    <xdr:sp macro="" textlink="">
      <xdr:nvSpPr>
        <xdr:cNvPr id="2308" name="Isosceles Triangle 2307">
          <a:extLst>
            <a:ext uri="{FF2B5EF4-FFF2-40B4-BE49-F238E27FC236}">
              <a16:creationId xmlns:a16="http://schemas.microsoft.com/office/drawing/2014/main" id="{6346B562-80AA-460E-8A06-3B37CF8C9CEF}"/>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141</xdr:row>
      <xdr:rowOff>13304</xdr:rowOff>
    </xdr:from>
    <xdr:to>
      <xdr:col>8</xdr:col>
      <xdr:colOff>46570</xdr:colOff>
      <xdr:row>144</xdr:row>
      <xdr:rowOff>1209</xdr:rowOff>
    </xdr:to>
    <xdr:sp macro="" textlink="">
      <xdr:nvSpPr>
        <xdr:cNvPr id="2309" name="Isosceles Triangle 2308">
          <a:extLst>
            <a:ext uri="{FF2B5EF4-FFF2-40B4-BE49-F238E27FC236}">
              <a16:creationId xmlns:a16="http://schemas.microsoft.com/office/drawing/2014/main" id="{79113DD8-CF8C-4AA2-ABB7-0A7796DF68EE}"/>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141</xdr:row>
      <xdr:rowOff>13304</xdr:rowOff>
    </xdr:from>
    <xdr:to>
      <xdr:col>4</xdr:col>
      <xdr:colOff>46569</xdr:colOff>
      <xdr:row>144</xdr:row>
      <xdr:rowOff>1209</xdr:rowOff>
    </xdr:to>
    <xdr:sp macro="" textlink="">
      <xdr:nvSpPr>
        <xdr:cNvPr id="2310" name="Isosceles Triangle 2309">
          <a:extLst>
            <a:ext uri="{FF2B5EF4-FFF2-40B4-BE49-F238E27FC236}">
              <a16:creationId xmlns:a16="http://schemas.microsoft.com/office/drawing/2014/main" id="{BCABA229-69D7-43E2-8545-B4C30E66E6F0}"/>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141</xdr:row>
      <xdr:rowOff>15522</xdr:rowOff>
    </xdr:from>
    <xdr:to>
      <xdr:col>6</xdr:col>
      <xdr:colOff>43746</xdr:colOff>
      <xdr:row>144</xdr:row>
      <xdr:rowOff>8467</xdr:rowOff>
    </xdr:to>
    <xdr:sp macro="" textlink="">
      <xdr:nvSpPr>
        <xdr:cNvPr id="2311" name="Isosceles Triangle 2310">
          <a:extLst>
            <a:ext uri="{FF2B5EF4-FFF2-40B4-BE49-F238E27FC236}">
              <a16:creationId xmlns:a16="http://schemas.microsoft.com/office/drawing/2014/main" id="{DA9BA5B8-C31D-4CE4-AB7F-8A2DB95545A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141</xdr:row>
      <xdr:rowOff>7056</xdr:rowOff>
    </xdr:from>
    <xdr:to>
      <xdr:col>10</xdr:col>
      <xdr:colOff>42332</xdr:colOff>
      <xdr:row>144</xdr:row>
      <xdr:rowOff>1</xdr:rowOff>
    </xdr:to>
    <xdr:sp macro="" textlink="">
      <xdr:nvSpPr>
        <xdr:cNvPr id="2312" name="Isosceles Triangle 2311">
          <a:extLst>
            <a:ext uri="{FF2B5EF4-FFF2-40B4-BE49-F238E27FC236}">
              <a16:creationId xmlns:a16="http://schemas.microsoft.com/office/drawing/2014/main" id="{5B45FD99-8AC4-4332-A41E-25D4A6805D21}"/>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141</xdr:row>
      <xdr:rowOff>18345</xdr:rowOff>
    </xdr:from>
    <xdr:to>
      <xdr:col>12</xdr:col>
      <xdr:colOff>39510</xdr:colOff>
      <xdr:row>144</xdr:row>
      <xdr:rowOff>11290</xdr:rowOff>
    </xdr:to>
    <xdr:sp macro="" textlink="">
      <xdr:nvSpPr>
        <xdr:cNvPr id="2313" name="Isosceles Triangle 2312">
          <a:extLst>
            <a:ext uri="{FF2B5EF4-FFF2-40B4-BE49-F238E27FC236}">
              <a16:creationId xmlns:a16="http://schemas.microsoft.com/office/drawing/2014/main" id="{F471F321-5C1E-47E1-AA84-A91919E93281}"/>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141</xdr:row>
      <xdr:rowOff>7056</xdr:rowOff>
    </xdr:from>
    <xdr:to>
      <xdr:col>14</xdr:col>
      <xdr:colOff>42332</xdr:colOff>
      <xdr:row>144</xdr:row>
      <xdr:rowOff>1</xdr:rowOff>
    </xdr:to>
    <xdr:sp macro="" textlink="">
      <xdr:nvSpPr>
        <xdr:cNvPr id="2314" name="Isosceles Triangle 2313">
          <a:extLst>
            <a:ext uri="{FF2B5EF4-FFF2-40B4-BE49-F238E27FC236}">
              <a16:creationId xmlns:a16="http://schemas.microsoft.com/office/drawing/2014/main" id="{6F8034ED-9F6C-415F-97E5-51C921BB452B}"/>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141</xdr:row>
      <xdr:rowOff>18345</xdr:rowOff>
    </xdr:from>
    <xdr:to>
      <xdr:col>16</xdr:col>
      <xdr:colOff>39510</xdr:colOff>
      <xdr:row>144</xdr:row>
      <xdr:rowOff>11290</xdr:rowOff>
    </xdr:to>
    <xdr:sp macro="" textlink="">
      <xdr:nvSpPr>
        <xdr:cNvPr id="2315" name="Isosceles Triangle 2314">
          <a:extLst>
            <a:ext uri="{FF2B5EF4-FFF2-40B4-BE49-F238E27FC236}">
              <a16:creationId xmlns:a16="http://schemas.microsoft.com/office/drawing/2014/main" id="{03A6DDE8-AD26-4F19-A925-BED0850FE69D}"/>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141</xdr:row>
      <xdr:rowOff>7056</xdr:rowOff>
    </xdr:from>
    <xdr:to>
      <xdr:col>18</xdr:col>
      <xdr:colOff>42332</xdr:colOff>
      <xdr:row>144</xdr:row>
      <xdr:rowOff>1</xdr:rowOff>
    </xdr:to>
    <xdr:sp macro="" textlink="">
      <xdr:nvSpPr>
        <xdr:cNvPr id="2316" name="Isosceles Triangle 2315">
          <a:extLst>
            <a:ext uri="{FF2B5EF4-FFF2-40B4-BE49-F238E27FC236}">
              <a16:creationId xmlns:a16="http://schemas.microsoft.com/office/drawing/2014/main" id="{BBB047B5-BDD2-40A8-9DB7-D3EA0E2B4767}"/>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141</xdr:row>
      <xdr:rowOff>18345</xdr:rowOff>
    </xdr:from>
    <xdr:to>
      <xdr:col>20</xdr:col>
      <xdr:colOff>39510</xdr:colOff>
      <xdr:row>144</xdr:row>
      <xdr:rowOff>11290</xdr:rowOff>
    </xdr:to>
    <xdr:sp macro="" textlink="">
      <xdr:nvSpPr>
        <xdr:cNvPr id="2317" name="Isosceles Triangle 2316">
          <a:extLst>
            <a:ext uri="{FF2B5EF4-FFF2-40B4-BE49-F238E27FC236}">
              <a16:creationId xmlns:a16="http://schemas.microsoft.com/office/drawing/2014/main" id="{9282EEC5-A7C0-463A-AE46-410500ACE725}"/>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140</xdr:row>
      <xdr:rowOff>173181</xdr:rowOff>
    </xdr:from>
    <xdr:to>
      <xdr:col>15</xdr:col>
      <xdr:colOff>294410</xdr:colOff>
      <xdr:row>141</xdr:row>
      <xdr:rowOff>121226</xdr:rowOff>
    </xdr:to>
    <xdr:sp macro="" textlink="">
      <xdr:nvSpPr>
        <xdr:cNvPr id="2318" name="Freeform 10707">
          <a:extLst>
            <a:ext uri="{FF2B5EF4-FFF2-40B4-BE49-F238E27FC236}">
              <a16:creationId xmlns:a16="http://schemas.microsoft.com/office/drawing/2014/main" id="{C3C7205C-8A11-4BB4-8005-5ADDB6EFFBD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141</xdr:row>
      <xdr:rowOff>28037</xdr:rowOff>
    </xdr:from>
    <xdr:to>
      <xdr:col>17</xdr:col>
      <xdr:colOff>276267</xdr:colOff>
      <xdr:row>141</xdr:row>
      <xdr:rowOff>148440</xdr:rowOff>
    </xdr:to>
    <xdr:sp macro="" textlink="">
      <xdr:nvSpPr>
        <xdr:cNvPr id="2319" name="Freeform 10707">
          <a:extLst>
            <a:ext uri="{FF2B5EF4-FFF2-40B4-BE49-F238E27FC236}">
              <a16:creationId xmlns:a16="http://schemas.microsoft.com/office/drawing/2014/main" id="{0F9FABD9-6C53-43CB-8CBB-25CC36B48546}"/>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140</xdr:row>
      <xdr:rowOff>173181</xdr:rowOff>
    </xdr:from>
    <xdr:to>
      <xdr:col>19</xdr:col>
      <xdr:colOff>294410</xdr:colOff>
      <xdr:row>141</xdr:row>
      <xdr:rowOff>121226</xdr:rowOff>
    </xdr:to>
    <xdr:sp macro="" textlink="">
      <xdr:nvSpPr>
        <xdr:cNvPr id="2320" name="Freeform 10707">
          <a:extLst>
            <a:ext uri="{FF2B5EF4-FFF2-40B4-BE49-F238E27FC236}">
              <a16:creationId xmlns:a16="http://schemas.microsoft.com/office/drawing/2014/main" id="{7176C57B-1773-4883-8923-F317A208AAC3}"/>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140</xdr:row>
      <xdr:rowOff>173181</xdr:rowOff>
    </xdr:from>
    <xdr:to>
      <xdr:col>21</xdr:col>
      <xdr:colOff>294410</xdr:colOff>
      <xdr:row>141</xdr:row>
      <xdr:rowOff>121226</xdr:rowOff>
    </xdr:to>
    <xdr:sp macro="" textlink="">
      <xdr:nvSpPr>
        <xdr:cNvPr id="2321" name="Freeform 10707">
          <a:extLst>
            <a:ext uri="{FF2B5EF4-FFF2-40B4-BE49-F238E27FC236}">
              <a16:creationId xmlns:a16="http://schemas.microsoft.com/office/drawing/2014/main" id="{C842611D-E088-4506-8F31-51D1C0888491}"/>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140</xdr:row>
      <xdr:rowOff>173181</xdr:rowOff>
    </xdr:from>
    <xdr:to>
      <xdr:col>3</xdr:col>
      <xdr:colOff>294410</xdr:colOff>
      <xdr:row>141</xdr:row>
      <xdr:rowOff>121226</xdr:rowOff>
    </xdr:to>
    <xdr:sp macro="" textlink="">
      <xdr:nvSpPr>
        <xdr:cNvPr id="2322" name="Freeform 10707">
          <a:extLst>
            <a:ext uri="{FF2B5EF4-FFF2-40B4-BE49-F238E27FC236}">
              <a16:creationId xmlns:a16="http://schemas.microsoft.com/office/drawing/2014/main" id="{E977DE97-51EF-4D16-931F-59BB9E3D9E3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140</xdr:row>
      <xdr:rowOff>173181</xdr:rowOff>
    </xdr:from>
    <xdr:to>
      <xdr:col>5</xdr:col>
      <xdr:colOff>294410</xdr:colOff>
      <xdr:row>141</xdr:row>
      <xdr:rowOff>121226</xdr:rowOff>
    </xdr:to>
    <xdr:sp macro="" textlink="">
      <xdr:nvSpPr>
        <xdr:cNvPr id="2323" name="Freeform 10707">
          <a:extLst>
            <a:ext uri="{FF2B5EF4-FFF2-40B4-BE49-F238E27FC236}">
              <a16:creationId xmlns:a16="http://schemas.microsoft.com/office/drawing/2014/main" id="{CFE3E5D2-9446-4864-9902-0D0744C7460E}"/>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140</xdr:row>
      <xdr:rowOff>173181</xdr:rowOff>
    </xdr:from>
    <xdr:to>
      <xdr:col>7</xdr:col>
      <xdr:colOff>294410</xdr:colOff>
      <xdr:row>141</xdr:row>
      <xdr:rowOff>121226</xdr:rowOff>
    </xdr:to>
    <xdr:sp macro="" textlink="">
      <xdr:nvSpPr>
        <xdr:cNvPr id="2324" name="Freeform 10707">
          <a:extLst>
            <a:ext uri="{FF2B5EF4-FFF2-40B4-BE49-F238E27FC236}">
              <a16:creationId xmlns:a16="http://schemas.microsoft.com/office/drawing/2014/main" id="{0ADA0CA8-0837-4359-BF9C-2D0636B9FDF1}"/>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140</xdr:row>
      <xdr:rowOff>173181</xdr:rowOff>
    </xdr:from>
    <xdr:to>
      <xdr:col>9</xdr:col>
      <xdr:colOff>294410</xdr:colOff>
      <xdr:row>141</xdr:row>
      <xdr:rowOff>121226</xdr:rowOff>
    </xdr:to>
    <xdr:sp macro="" textlink="">
      <xdr:nvSpPr>
        <xdr:cNvPr id="2325" name="Freeform 10707">
          <a:extLst>
            <a:ext uri="{FF2B5EF4-FFF2-40B4-BE49-F238E27FC236}">
              <a16:creationId xmlns:a16="http://schemas.microsoft.com/office/drawing/2014/main" id="{75CC48EC-FCD1-4666-AF76-ABA33436AC74}"/>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140</xdr:row>
      <xdr:rowOff>173181</xdr:rowOff>
    </xdr:from>
    <xdr:to>
      <xdr:col>11</xdr:col>
      <xdr:colOff>294410</xdr:colOff>
      <xdr:row>141</xdr:row>
      <xdr:rowOff>121226</xdr:rowOff>
    </xdr:to>
    <xdr:sp macro="" textlink="">
      <xdr:nvSpPr>
        <xdr:cNvPr id="2326" name="Freeform 10707">
          <a:extLst>
            <a:ext uri="{FF2B5EF4-FFF2-40B4-BE49-F238E27FC236}">
              <a16:creationId xmlns:a16="http://schemas.microsoft.com/office/drawing/2014/main" id="{9F862E60-00AF-481B-8319-244C64ED7F4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140</xdr:row>
      <xdr:rowOff>173181</xdr:rowOff>
    </xdr:from>
    <xdr:to>
      <xdr:col>13</xdr:col>
      <xdr:colOff>294410</xdr:colOff>
      <xdr:row>141</xdr:row>
      <xdr:rowOff>121226</xdr:rowOff>
    </xdr:to>
    <xdr:sp macro="" textlink="">
      <xdr:nvSpPr>
        <xdr:cNvPr id="2327" name="Freeform 10707">
          <a:extLst>
            <a:ext uri="{FF2B5EF4-FFF2-40B4-BE49-F238E27FC236}">
              <a16:creationId xmlns:a16="http://schemas.microsoft.com/office/drawing/2014/main" id="{8A20AF0D-956A-44F5-B363-08D780081627}"/>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152</xdr:row>
      <xdr:rowOff>7055</xdr:rowOff>
    </xdr:from>
    <xdr:to>
      <xdr:col>2</xdr:col>
      <xdr:colOff>49392</xdr:colOff>
      <xdr:row>155</xdr:row>
      <xdr:rowOff>0</xdr:rowOff>
    </xdr:to>
    <xdr:sp macro="" textlink="">
      <xdr:nvSpPr>
        <xdr:cNvPr id="2328" name="Isosceles Triangle 2327">
          <a:extLst>
            <a:ext uri="{FF2B5EF4-FFF2-40B4-BE49-F238E27FC236}">
              <a16:creationId xmlns:a16="http://schemas.microsoft.com/office/drawing/2014/main" id="{795CD70D-CFBE-4EB6-9BA8-3A11B09C83B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152</xdr:row>
      <xdr:rowOff>4233</xdr:rowOff>
    </xdr:from>
    <xdr:to>
      <xdr:col>4</xdr:col>
      <xdr:colOff>46570</xdr:colOff>
      <xdr:row>154</xdr:row>
      <xdr:rowOff>173567</xdr:rowOff>
    </xdr:to>
    <xdr:sp macro="" textlink="">
      <xdr:nvSpPr>
        <xdr:cNvPr id="2329" name="Isosceles Triangle 2328">
          <a:extLst>
            <a:ext uri="{FF2B5EF4-FFF2-40B4-BE49-F238E27FC236}">
              <a16:creationId xmlns:a16="http://schemas.microsoft.com/office/drawing/2014/main" id="{4E546608-C4F0-47B5-AB73-ECDB3C535D29}"/>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152</xdr:row>
      <xdr:rowOff>13304</xdr:rowOff>
    </xdr:from>
    <xdr:to>
      <xdr:col>8</xdr:col>
      <xdr:colOff>46570</xdr:colOff>
      <xdr:row>155</xdr:row>
      <xdr:rowOff>1209</xdr:rowOff>
    </xdr:to>
    <xdr:sp macro="" textlink="">
      <xdr:nvSpPr>
        <xdr:cNvPr id="2330" name="Isosceles Triangle 2329">
          <a:extLst>
            <a:ext uri="{FF2B5EF4-FFF2-40B4-BE49-F238E27FC236}">
              <a16:creationId xmlns:a16="http://schemas.microsoft.com/office/drawing/2014/main" id="{4E26CADD-28F0-4975-84C4-8AFDD23FD8F5}"/>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152</xdr:row>
      <xdr:rowOff>13304</xdr:rowOff>
    </xdr:from>
    <xdr:to>
      <xdr:col>4</xdr:col>
      <xdr:colOff>46569</xdr:colOff>
      <xdr:row>155</xdr:row>
      <xdr:rowOff>1209</xdr:rowOff>
    </xdr:to>
    <xdr:sp macro="" textlink="">
      <xdr:nvSpPr>
        <xdr:cNvPr id="2331" name="Isosceles Triangle 2330">
          <a:extLst>
            <a:ext uri="{FF2B5EF4-FFF2-40B4-BE49-F238E27FC236}">
              <a16:creationId xmlns:a16="http://schemas.microsoft.com/office/drawing/2014/main" id="{3CEE3789-E270-4DAE-966D-646E14DFDDF6}"/>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152</xdr:row>
      <xdr:rowOff>15522</xdr:rowOff>
    </xdr:from>
    <xdr:to>
      <xdr:col>6</xdr:col>
      <xdr:colOff>43746</xdr:colOff>
      <xdr:row>155</xdr:row>
      <xdr:rowOff>8467</xdr:rowOff>
    </xdr:to>
    <xdr:sp macro="" textlink="">
      <xdr:nvSpPr>
        <xdr:cNvPr id="2332" name="Isosceles Triangle 2331">
          <a:extLst>
            <a:ext uri="{FF2B5EF4-FFF2-40B4-BE49-F238E27FC236}">
              <a16:creationId xmlns:a16="http://schemas.microsoft.com/office/drawing/2014/main" id="{CD85CB93-088A-4F72-84CE-9063C6D74CBC}"/>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152</xdr:row>
      <xdr:rowOff>7056</xdr:rowOff>
    </xdr:from>
    <xdr:to>
      <xdr:col>10</xdr:col>
      <xdr:colOff>42332</xdr:colOff>
      <xdr:row>155</xdr:row>
      <xdr:rowOff>1</xdr:rowOff>
    </xdr:to>
    <xdr:sp macro="" textlink="">
      <xdr:nvSpPr>
        <xdr:cNvPr id="2333" name="Isosceles Triangle 2332">
          <a:extLst>
            <a:ext uri="{FF2B5EF4-FFF2-40B4-BE49-F238E27FC236}">
              <a16:creationId xmlns:a16="http://schemas.microsoft.com/office/drawing/2014/main" id="{D4306B90-1FE2-4596-8AC3-596739210461}"/>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152</xdr:row>
      <xdr:rowOff>18345</xdr:rowOff>
    </xdr:from>
    <xdr:to>
      <xdr:col>12</xdr:col>
      <xdr:colOff>39510</xdr:colOff>
      <xdr:row>155</xdr:row>
      <xdr:rowOff>11290</xdr:rowOff>
    </xdr:to>
    <xdr:sp macro="" textlink="">
      <xdr:nvSpPr>
        <xdr:cNvPr id="2334" name="Isosceles Triangle 2333">
          <a:extLst>
            <a:ext uri="{FF2B5EF4-FFF2-40B4-BE49-F238E27FC236}">
              <a16:creationId xmlns:a16="http://schemas.microsoft.com/office/drawing/2014/main" id="{C316040D-6569-4694-B029-64C4DE178503}"/>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152</xdr:row>
      <xdr:rowOff>7056</xdr:rowOff>
    </xdr:from>
    <xdr:to>
      <xdr:col>14</xdr:col>
      <xdr:colOff>42332</xdr:colOff>
      <xdr:row>155</xdr:row>
      <xdr:rowOff>1</xdr:rowOff>
    </xdr:to>
    <xdr:sp macro="" textlink="">
      <xdr:nvSpPr>
        <xdr:cNvPr id="2335" name="Isosceles Triangle 2334">
          <a:extLst>
            <a:ext uri="{FF2B5EF4-FFF2-40B4-BE49-F238E27FC236}">
              <a16:creationId xmlns:a16="http://schemas.microsoft.com/office/drawing/2014/main" id="{73199CCB-6029-4548-9A18-50AD0879A27D}"/>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152</xdr:row>
      <xdr:rowOff>18345</xdr:rowOff>
    </xdr:from>
    <xdr:to>
      <xdr:col>16</xdr:col>
      <xdr:colOff>39510</xdr:colOff>
      <xdr:row>155</xdr:row>
      <xdr:rowOff>11290</xdr:rowOff>
    </xdr:to>
    <xdr:sp macro="" textlink="">
      <xdr:nvSpPr>
        <xdr:cNvPr id="2336" name="Isosceles Triangle 2335">
          <a:extLst>
            <a:ext uri="{FF2B5EF4-FFF2-40B4-BE49-F238E27FC236}">
              <a16:creationId xmlns:a16="http://schemas.microsoft.com/office/drawing/2014/main" id="{A3DA4EF3-CD63-4B5B-A64D-3FFDEB3F5D6D}"/>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152</xdr:row>
      <xdr:rowOff>7056</xdr:rowOff>
    </xdr:from>
    <xdr:to>
      <xdr:col>18</xdr:col>
      <xdr:colOff>42332</xdr:colOff>
      <xdr:row>155</xdr:row>
      <xdr:rowOff>1</xdr:rowOff>
    </xdr:to>
    <xdr:sp macro="" textlink="">
      <xdr:nvSpPr>
        <xdr:cNvPr id="2337" name="Isosceles Triangle 2336">
          <a:extLst>
            <a:ext uri="{FF2B5EF4-FFF2-40B4-BE49-F238E27FC236}">
              <a16:creationId xmlns:a16="http://schemas.microsoft.com/office/drawing/2014/main" id="{5140D80E-DF1C-475A-A44A-96DB2077C087}"/>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152</xdr:row>
      <xdr:rowOff>18345</xdr:rowOff>
    </xdr:from>
    <xdr:to>
      <xdr:col>20</xdr:col>
      <xdr:colOff>39510</xdr:colOff>
      <xdr:row>155</xdr:row>
      <xdr:rowOff>11290</xdr:rowOff>
    </xdr:to>
    <xdr:sp macro="" textlink="">
      <xdr:nvSpPr>
        <xdr:cNvPr id="2338" name="Isosceles Triangle 2337">
          <a:extLst>
            <a:ext uri="{FF2B5EF4-FFF2-40B4-BE49-F238E27FC236}">
              <a16:creationId xmlns:a16="http://schemas.microsoft.com/office/drawing/2014/main" id="{9BB1BE1D-4B20-4E5F-A61F-C6C17480B5B3}"/>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151</xdr:row>
      <xdr:rowOff>173181</xdr:rowOff>
    </xdr:from>
    <xdr:to>
      <xdr:col>15</xdr:col>
      <xdr:colOff>294410</xdr:colOff>
      <xdr:row>152</xdr:row>
      <xdr:rowOff>121226</xdr:rowOff>
    </xdr:to>
    <xdr:sp macro="" textlink="">
      <xdr:nvSpPr>
        <xdr:cNvPr id="2339" name="Freeform 10707">
          <a:extLst>
            <a:ext uri="{FF2B5EF4-FFF2-40B4-BE49-F238E27FC236}">
              <a16:creationId xmlns:a16="http://schemas.microsoft.com/office/drawing/2014/main" id="{0A358F91-CF63-4ABA-9731-1C47C430532B}"/>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152</xdr:row>
      <xdr:rowOff>28037</xdr:rowOff>
    </xdr:from>
    <xdr:to>
      <xdr:col>17</xdr:col>
      <xdr:colOff>276267</xdr:colOff>
      <xdr:row>152</xdr:row>
      <xdr:rowOff>148440</xdr:rowOff>
    </xdr:to>
    <xdr:sp macro="" textlink="">
      <xdr:nvSpPr>
        <xdr:cNvPr id="2340" name="Freeform 10707">
          <a:extLst>
            <a:ext uri="{FF2B5EF4-FFF2-40B4-BE49-F238E27FC236}">
              <a16:creationId xmlns:a16="http://schemas.microsoft.com/office/drawing/2014/main" id="{0874F30B-50BD-4CB1-8AC8-6784A86E6262}"/>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151</xdr:row>
      <xdr:rowOff>173181</xdr:rowOff>
    </xdr:from>
    <xdr:to>
      <xdr:col>19</xdr:col>
      <xdr:colOff>294410</xdr:colOff>
      <xdr:row>152</xdr:row>
      <xdr:rowOff>121226</xdr:rowOff>
    </xdr:to>
    <xdr:sp macro="" textlink="">
      <xdr:nvSpPr>
        <xdr:cNvPr id="2341" name="Freeform 10707">
          <a:extLst>
            <a:ext uri="{FF2B5EF4-FFF2-40B4-BE49-F238E27FC236}">
              <a16:creationId xmlns:a16="http://schemas.microsoft.com/office/drawing/2014/main" id="{68E6A3DC-A239-4A2D-81BA-55267FBAB803}"/>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151</xdr:row>
      <xdr:rowOff>173181</xdr:rowOff>
    </xdr:from>
    <xdr:to>
      <xdr:col>21</xdr:col>
      <xdr:colOff>294410</xdr:colOff>
      <xdr:row>152</xdr:row>
      <xdr:rowOff>121226</xdr:rowOff>
    </xdr:to>
    <xdr:sp macro="" textlink="">
      <xdr:nvSpPr>
        <xdr:cNvPr id="2342" name="Freeform 10707">
          <a:extLst>
            <a:ext uri="{FF2B5EF4-FFF2-40B4-BE49-F238E27FC236}">
              <a16:creationId xmlns:a16="http://schemas.microsoft.com/office/drawing/2014/main" id="{B1834D7B-15E1-49D5-AFF6-2A86685E1620}"/>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151</xdr:row>
      <xdr:rowOff>173181</xdr:rowOff>
    </xdr:from>
    <xdr:to>
      <xdr:col>3</xdr:col>
      <xdr:colOff>294410</xdr:colOff>
      <xdr:row>152</xdr:row>
      <xdr:rowOff>121226</xdr:rowOff>
    </xdr:to>
    <xdr:sp macro="" textlink="">
      <xdr:nvSpPr>
        <xdr:cNvPr id="2343" name="Freeform 10707">
          <a:extLst>
            <a:ext uri="{FF2B5EF4-FFF2-40B4-BE49-F238E27FC236}">
              <a16:creationId xmlns:a16="http://schemas.microsoft.com/office/drawing/2014/main" id="{71A4BF60-942A-4D6E-8C79-D1BE39B51CA3}"/>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151</xdr:row>
      <xdr:rowOff>173181</xdr:rowOff>
    </xdr:from>
    <xdr:to>
      <xdr:col>5</xdr:col>
      <xdr:colOff>294410</xdr:colOff>
      <xdr:row>152</xdr:row>
      <xdr:rowOff>121226</xdr:rowOff>
    </xdr:to>
    <xdr:sp macro="" textlink="">
      <xdr:nvSpPr>
        <xdr:cNvPr id="2344" name="Freeform 10707">
          <a:extLst>
            <a:ext uri="{FF2B5EF4-FFF2-40B4-BE49-F238E27FC236}">
              <a16:creationId xmlns:a16="http://schemas.microsoft.com/office/drawing/2014/main" id="{E208E812-C29F-4917-B7FB-16DA24F94AA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151</xdr:row>
      <xdr:rowOff>173181</xdr:rowOff>
    </xdr:from>
    <xdr:to>
      <xdr:col>7</xdr:col>
      <xdr:colOff>294410</xdr:colOff>
      <xdr:row>152</xdr:row>
      <xdr:rowOff>121226</xdr:rowOff>
    </xdr:to>
    <xdr:sp macro="" textlink="">
      <xdr:nvSpPr>
        <xdr:cNvPr id="2345" name="Freeform 10707">
          <a:extLst>
            <a:ext uri="{FF2B5EF4-FFF2-40B4-BE49-F238E27FC236}">
              <a16:creationId xmlns:a16="http://schemas.microsoft.com/office/drawing/2014/main" id="{F47A7EBF-9B20-4E65-9C0C-9516549F884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151</xdr:row>
      <xdr:rowOff>173181</xdr:rowOff>
    </xdr:from>
    <xdr:to>
      <xdr:col>9</xdr:col>
      <xdr:colOff>294410</xdr:colOff>
      <xdr:row>152</xdr:row>
      <xdr:rowOff>121226</xdr:rowOff>
    </xdr:to>
    <xdr:sp macro="" textlink="">
      <xdr:nvSpPr>
        <xdr:cNvPr id="2346" name="Freeform 10707">
          <a:extLst>
            <a:ext uri="{FF2B5EF4-FFF2-40B4-BE49-F238E27FC236}">
              <a16:creationId xmlns:a16="http://schemas.microsoft.com/office/drawing/2014/main" id="{40181629-1D97-4777-9A7E-E1C91BD47500}"/>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151</xdr:row>
      <xdr:rowOff>173181</xdr:rowOff>
    </xdr:from>
    <xdr:to>
      <xdr:col>11</xdr:col>
      <xdr:colOff>294410</xdr:colOff>
      <xdr:row>152</xdr:row>
      <xdr:rowOff>121226</xdr:rowOff>
    </xdr:to>
    <xdr:sp macro="" textlink="">
      <xdr:nvSpPr>
        <xdr:cNvPr id="2347" name="Freeform 10707">
          <a:extLst>
            <a:ext uri="{FF2B5EF4-FFF2-40B4-BE49-F238E27FC236}">
              <a16:creationId xmlns:a16="http://schemas.microsoft.com/office/drawing/2014/main" id="{14E34643-982C-491B-B943-B9A6896221F0}"/>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151</xdr:row>
      <xdr:rowOff>173181</xdr:rowOff>
    </xdr:from>
    <xdr:to>
      <xdr:col>13</xdr:col>
      <xdr:colOff>294410</xdr:colOff>
      <xdr:row>152</xdr:row>
      <xdr:rowOff>121226</xdr:rowOff>
    </xdr:to>
    <xdr:sp macro="" textlink="">
      <xdr:nvSpPr>
        <xdr:cNvPr id="2348" name="Freeform 10707">
          <a:extLst>
            <a:ext uri="{FF2B5EF4-FFF2-40B4-BE49-F238E27FC236}">
              <a16:creationId xmlns:a16="http://schemas.microsoft.com/office/drawing/2014/main" id="{51908208-D3A5-4819-8926-DFDD8CAD067D}"/>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163</xdr:row>
      <xdr:rowOff>7055</xdr:rowOff>
    </xdr:from>
    <xdr:to>
      <xdr:col>2</xdr:col>
      <xdr:colOff>49392</xdr:colOff>
      <xdr:row>166</xdr:row>
      <xdr:rowOff>0</xdr:rowOff>
    </xdr:to>
    <xdr:sp macro="" textlink="">
      <xdr:nvSpPr>
        <xdr:cNvPr id="2349" name="Isosceles Triangle 2348">
          <a:extLst>
            <a:ext uri="{FF2B5EF4-FFF2-40B4-BE49-F238E27FC236}">
              <a16:creationId xmlns:a16="http://schemas.microsoft.com/office/drawing/2014/main" id="{0C0A7839-745D-4271-B2FC-387662018E7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163</xdr:row>
      <xdr:rowOff>4233</xdr:rowOff>
    </xdr:from>
    <xdr:to>
      <xdr:col>4</xdr:col>
      <xdr:colOff>46570</xdr:colOff>
      <xdr:row>165</xdr:row>
      <xdr:rowOff>173567</xdr:rowOff>
    </xdr:to>
    <xdr:sp macro="" textlink="">
      <xdr:nvSpPr>
        <xdr:cNvPr id="2350" name="Isosceles Triangle 2349">
          <a:extLst>
            <a:ext uri="{FF2B5EF4-FFF2-40B4-BE49-F238E27FC236}">
              <a16:creationId xmlns:a16="http://schemas.microsoft.com/office/drawing/2014/main" id="{F4DEDED8-CE71-448D-A69D-E5E37A03DF76}"/>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163</xdr:row>
      <xdr:rowOff>13304</xdr:rowOff>
    </xdr:from>
    <xdr:to>
      <xdr:col>8</xdr:col>
      <xdr:colOff>46570</xdr:colOff>
      <xdr:row>166</xdr:row>
      <xdr:rowOff>1209</xdr:rowOff>
    </xdr:to>
    <xdr:sp macro="" textlink="">
      <xdr:nvSpPr>
        <xdr:cNvPr id="2351" name="Isosceles Triangle 2350">
          <a:extLst>
            <a:ext uri="{FF2B5EF4-FFF2-40B4-BE49-F238E27FC236}">
              <a16:creationId xmlns:a16="http://schemas.microsoft.com/office/drawing/2014/main" id="{2ACA62D8-608F-49F9-B26A-68F3A33FC564}"/>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163</xdr:row>
      <xdr:rowOff>13304</xdr:rowOff>
    </xdr:from>
    <xdr:to>
      <xdr:col>4</xdr:col>
      <xdr:colOff>46569</xdr:colOff>
      <xdr:row>166</xdr:row>
      <xdr:rowOff>1209</xdr:rowOff>
    </xdr:to>
    <xdr:sp macro="" textlink="">
      <xdr:nvSpPr>
        <xdr:cNvPr id="2352" name="Isosceles Triangle 2351">
          <a:extLst>
            <a:ext uri="{FF2B5EF4-FFF2-40B4-BE49-F238E27FC236}">
              <a16:creationId xmlns:a16="http://schemas.microsoft.com/office/drawing/2014/main" id="{2E23233E-C093-427C-BA08-5AF0492C22B2}"/>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163</xdr:row>
      <xdr:rowOff>15522</xdr:rowOff>
    </xdr:from>
    <xdr:to>
      <xdr:col>6</xdr:col>
      <xdr:colOff>43746</xdr:colOff>
      <xdr:row>166</xdr:row>
      <xdr:rowOff>8467</xdr:rowOff>
    </xdr:to>
    <xdr:sp macro="" textlink="">
      <xdr:nvSpPr>
        <xdr:cNvPr id="2353" name="Isosceles Triangle 2352">
          <a:extLst>
            <a:ext uri="{FF2B5EF4-FFF2-40B4-BE49-F238E27FC236}">
              <a16:creationId xmlns:a16="http://schemas.microsoft.com/office/drawing/2014/main" id="{855E5B4C-A939-4FE9-95A0-A1CF3245B20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163</xdr:row>
      <xdr:rowOff>7056</xdr:rowOff>
    </xdr:from>
    <xdr:to>
      <xdr:col>10</xdr:col>
      <xdr:colOff>42332</xdr:colOff>
      <xdr:row>166</xdr:row>
      <xdr:rowOff>1</xdr:rowOff>
    </xdr:to>
    <xdr:sp macro="" textlink="">
      <xdr:nvSpPr>
        <xdr:cNvPr id="2354" name="Isosceles Triangle 2353">
          <a:extLst>
            <a:ext uri="{FF2B5EF4-FFF2-40B4-BE49-F238E27FC236}">
              <a16:creationId xmlns:a16="http://schemas.microsoft.com/office/drawing/2014/main" id="{AE2CA751-F0C5-4843-9488-46BD130660F6}"/>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163</xdr:row>
      <xdr:rowOff>18345</xdr:rowOff>
    </xdr:from>
    <xdr:to>
      <xdr:col>12</xdr:col>
      <xdr:colOff>39510</xdr:colOff>
      <xdr:row>166</xdr:row>
      <xdr:rowOff>11290</xdr:rowOff>
    </xdr:to>
    <xdr:sp macro="" textlink="">
      <xdr:nvSpPr>
        <xdr:cNvPr id="2355" name="Isosceles Triangle 2354">
          <a:extLst>
            <a:ext uri="{FF2B5EF4-FFF2-40B4-BE49-F238E27FC236}">
              <a16:creationId xmlns:a16="http://schemas.microsoft.com/office/drawing/2014/main" id="{87662CCE-C9FA-4A89-89DD-695180F9556E}"/>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163</xdr:row>
      <xdr:rowOff>7056</xdr:rowOff>
    </xdr:from>
    <xdr:to>
      <xdr:col>14</xdr:col>
      <xdr:colOff>42332</xdr:colOff>
      <xdr:row>166</xdr:row>
      <xdr:rowOff>1</xdr:rowOff>
    </xdr:to>
    <xdr:sp macro="" textlink="">
      <xdr:nvSpPr>
        <xdr:cNvPr id="2356" name="Isosceles Triangle 2355">
          <a:extLst>
            <a:ext uri="{FF2B5EF4-FFF2-40B4-BE49-F238E27FC236}">
              <a16:creationId xmlns:a16="http://schemas.microsoft.com/office/drawing/2014/main" id="{85DA4144-FDD1-47C8-95EC-7E63881512D2}"/>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163</xdr:row>
      <xdr:rowOff>18345</xdr:rowOff>
    </xdr:from>
    <xdr:to>
      <xdr:col>16</xdr:col>
      <xdr:colOff>39510</xdr:colOff>
      <xdr:row>166</xdr:row>
      <xdr:rowOff>11290</xdr:rowOff>
    </xdr:to>
    <xdr:sp macro="" textlink="">
      <xdr:nvSpPr>
        <xdr:cNvPr id="2357" name="Isosceles Triangle 2356">
          <a:extLst>
            <a:ext uri="{FF2B5EF4-FFF2-40B4-BE49-F238E27FC236}">
              <a16:creationId xmlns:a16="http://schemas.microsoft.com/office/drawing/2014/main" id="{5C47A50C-5638-40E3-BA24-EA2D7342664F}"/>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163</xdr:row>
      <xdr:rowOff>7056</xdr:rowOff>
    </xdr:from>
    <xdr:to>
      <xdr:col>18</xdr:col>
      <xdr:colOff>42332</xdr:colOff>
      <xdr:row>166</xdr:row>
      <xdr:rowOff>1</xdr:rowOff>
    </xdr:to>
    <xdr:sp macro="" textlink="">
      <xdr:nvSpPr>
        <xdr:cNvPr id="2358" name="Isosceles Triangle 2357">
          <a:extLst>
            <a:ext uri="{FF2B5EF4-FFF2-40B4-BE49-F238E27FC236}">
              <a16:creationId xmlns:a16="http://schemas.microsoft.com/office/drawing/2014/main" id="{E2E2203D-5E85-487A-84FB-DEAD13A660C2}"/>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163</xdr:row>
      <xdr:rowOff>18345</xdr:rowOff>
    </xdr:from>
    <xdr:to>
      <xdr:col>20</xdr:col>
      <xdr:colOff>39510</xdr:colOff>
      <xdr:row>166</xdr:row>
      <xdr:rowOff>11290</xdr:rowOff>
    </xdr:to>
    <xdr:sp macro="" textlink="">
      <xdr:nvSpPr>
        <xdr:cNvPr id="2359" name="Isosceles Triangle 2358">
          <a:extLst>
            <a:ext uri="{FF2B5EF4-FFF2-40B4-BE49-F238E27FC236}">
              <a16:creationId xmlns:a16="http://schemas.microsoft.com/office/drawing/2014/main" id="{1CFFC83F-D202-48EC-84C8-EEF271557AEE}"/>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162</xdr:row>
      <xdr:rowOff>173181</xdr:rowOff>
    </xdr:from>
    <xdr:to>
      <xdr:col>15</xdr:col>
      <xdr:colOff>294410</xdr:colOff>
      <xdr:row>163</xdr:row>
      <xdr:rowOff>121226</xdr:rowOff>
    </xdr:to>
    <xdr:sp macro="" textlink="">
      <xdr:nvSpPr>
        <xdr:cNvPr id="2360" name="Freeform 10707">
          <a:extLst>
            <a:ext uri="{FF2B5EF4-FFF2-40B4-BE49-F238E27FC236}">
              <a16:creationId xmlns:a16="http://schemas.microsoft.com/office/drawing/2014/main" id="{9658D8E6-5540-498F-AA2E-780FEE9BF96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163</xdr:row>
      <xdr:rowOff>28037</xdr:rowOff>
    </xdr:from>
    <xdr:to>
      <xdr:col>17</xdr:col>
      <xdr:colOff>276267</xdr:colOff>
      <xdr:row>163</xdr:row>
      <xdr:rowOff>148440</xdr:rowOff>
    </xdr:to>
    <xdr:sp macro="" textlink="">
      <xdr:nvSpPr>
        <xdr:cNvPr id="2361" name="Freeform 10707">
          <a:extLst>
            <a:ext uri="{FF2B5EF4-FFF2-40B4-BE49-F238E27FC236}">
              <a16:creationId xmlns:a16="http://schemas.microsoft.com/office/drawing/2014/main" id="{3F34E9FE-BBC7-499D-8971-6F8F5A6EC9E9}"/>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162</xdr:row>
      <xdr:rowOff>173181</xdr:rowOff>
    </xdr:from>
    <xdr:to>
      <xdr:col>19</xdr:col>
      <xdr:colOff>294410</xdr:colOff>
      <xdr:row>163</xdr:row>
      <xdr:rowOff>121226</xdr:rowOff>
    </xdr:to>
    <xdr:sp macro="" textlink="">
      <xdr:nvSpPr>
        <xdr:cNvPr id="2362" name="Freeform 10707">
          <a:extLst>
            <a:ext uri="{FF2B5EF4-FFF2-40B4-BE49-F238E27FC236}">
              <a16:creationId xmlns:a16="http://schemas.microsoft.com/office/drawing/2014/main" id="{BA27DDA3-7BDC-4274-8CDC-036BA685DAD0}"/>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162</xdr:row>
      <xdr:rowOff>173181</xdr:rowOff>
    </xdr:from>
    <xdr:to>
      <xdr:col>21</xdr:col>
      <xdr:colOff>294410</xdr:colOff>
      <xdr:row>163</xdr:row>
      <xdr:rowOff>121226</xdr:rowOff>
    </xdr:to>
    <xdr:sp macro="" textlink="">
      <xdr:nvSpPr>
        <xdr:cNvPr id="2363" name="Freeform 10707">
          <a:extLst>
            <a:ext uri="{FF2B5EF4-FFF2-40B4-BE49-F238E27FC236}">
              <a16:creationId xmlns:a16="http://schemas.microsoft.com/office/drawing/2014/main" id="{6AB7EFCA-45C5-4B1D-98DD-6B7D593A4F41}"/>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162</xdr:row>
      <xdr:rowOff>173181</xdr:rowOff>
    </xdr:from>
    <xdr:to>
      <xdr:col>3</xdr:col>
      <xdr:colOff>294410</xdr:colOff>
      <xdr:row>163</xdr:row>
      <xdr:rowOff>121226</xdr:rowOff>
    </xdr:to>
    <xdr:sp macro="" textlink="">
      <xdr:nvSpPr>
        <xdr:cNvPr id="2364" name="Freeform 10707">
          <a:extLst>
            <a:ext uri="{FF2B5EF4-FFF2-40B4-BE49-F238E27FC236}">
              <a16:creationId xmlns:a16="http://schemas.microsoft.com/office/drawing/2014/main" id="{2C15BAF3-AD66-41CE-A834-70D90A2AFFD1}"/>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162</xdr:row>
      <xdr:rowOff>173181</xdr:rowOff>
    </xdr:from>
    <xdr:to>
      <xdr:col>5</xdr:col>
      <xdr:colOff>294410</xdr:colOff>
      <xdr:row>163</xdr:row>
      <xdr:rowOff>121226</xdr:rowOff>
    </xdr:to>
    <xdr:sp macro="" textlink="">
      <xdr:nvSpPr>
        <xdr:cNvPr id="2365" name="Freeform 10707">
          <a:extLst>
            <a:ext uri="{FF2B5EF4-FFF2-40B4-BE49-F238E27FC236}">
              <a16:creationId xmlns:a16="http://schemas.microsoft.com/office/drawing/2014/main" id="{A4E06C34-923A-49DD-A579-8B155B129478}"/>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162</xdr:row>
      <xdr:rowOff>173181</xdr:rowOff>
    </xdr:from>
    <xdr:to>
      <xdr:col>7</xdr:col>
      <xdr:colOff>294410</xdr:colOff>
      <xdr:row>163</xdr:row>
      <xdr:rowOff>121226</xdr:rowOff>
    </xdr:to>
    <xdr:sp macro="" textlink="">
      <xdr:nvSpPr>
        <xdr:cNvPr id="2366" name="Freeform 10707">
          <a:extLst>
            <a:ext uri="{FF2B5EF4-FFF2-40B4-BE49-F238E27FC236}">
              <a16:creationId xmlns:a16="http://schemas.microsoft.com/office/drawing/2014/main" id="{231DA82E-A0BF-48C7-96FF-AE4E2692C229}"/>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162</xdr:row>
      <xdr:rowOff>173181</xdr:rowOff>
    </xdr:from>
    <xdr:to>
      <xdr:col>9</xdr:col>
      <xdr:colOff>294410</xdr:colOff>
      <xdr:row>163</xdr:row>
      <xdr:rowOff>121226</xdr:rowOff>
    </xdr:to>
    <xdr:sp macro="" textlink="">
      <xdr:nvSpPr>
        <xdr:cNvPr id="2367" name="Freeform 10707">
          <a:extLst>
            <a:ext uri="{FF2B5EF4-FFF2-40B4-BE49-F238E27FC236}">
              <a16:creationId xmlns:a16="http://schemas.microsoft.com/office/drawing/2014/main" id="{63E5C60D-564E-4888-9C0B-5041A9BA95F7}"/>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162</xdr:row>
      <xdr:rowOff>173181</xdr:rowOff>
    </xdr:from>
    <xdr:to>
      <xdr:col>11</xdr:col>
      <xdr:colOff>294410</xdr:colOff>
      <xdr:row>163</xdr:row>
      <xdr:rowOff>121226</xdr:rowOff>
    </xdr:to>
    <xdr:sp macro="" textlink="">
      <xdr:nvSpPr>
        <xdr:cNvPr id="2368" name="Freeform 10707">
          <a:extLst>
            <a:ext uri="{FF2B5EF4-FFF2-40B4-BE49-F238E27FC236}">
              <a16:creationId xmlns:a16="http://schemas.microsoft.com/office/drawing/2014/main" id="{A99C5965-F8B9-4678-8B8D-B5CEFC3F55FA}"/>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162</xdr:row>
      <xdr:rowOff>173181</xdr:rowOff>
    </xdr:from>
    <xdr:to>
      <xdr:col>13</xdr:col>
      <xdr:colOff>294410</xdr:colOff>
      <xdr:row>163</xdr:row>
      <xdr:rowOff>121226</xdr:rowOff>
    </xdr:to>
    <xdr:sp macro="" textlink="">
      <xdr:nvSpPr>
        <xdr:cNvPr id="2369" name="Freeform 10707">
          <a:extLst>
            <a:ext uri="{FF2B5EF4-FFF2-40B4-BE49-F238E27FC236}">
              <a16:creationId xmlns:a16="http://schemas.microsoft.com/office/drawing/2014/main" id="{553D19FA-9765-4BE8-BFEA-3E61BE43657E}"/>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174</xdr:row>
      <xdr:rowOff>7055</xdr:rowOff>
    </xdr:from>
    <xdr:to>
      <xdr:col>2</xdr:col>
      <xdr:colOff>49392</xdr:colOff>
      <xdr:row>177</xdr:row>
      <xdr:rowOff>0</xdr:rowOff>
    </xdr:to>
    <xdr:sp macro="" textlink="">
      <xdr:nvSpPr>
        <xdr:cNvPr id="2370" name="Isosceles Triangle 2369">
          <a:extLst>
            <a:ext uri="{FF2B5EF4-FFF2-40B4-BE49-F238E27FC236}">
              <a16:creationId xmlns:a16="http://schemas.microsoft.com/office/drawing/2014/main" id="{25B79CA6-AA85-4B0E-BA00-A571C8CB55FC}"/>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174</xdr:row>
      <xdr:rowOff>4233</xdr:rowOff>
    </xdr:from>
    <xdr:to>
      <xdr:col>4</xdr:col>
      <xdr:colOff>46570</xdr:colOff>
      <xdr:row>176</xdr:row>
      <xdr:rowOff>173567</xdr:rowOff>
    </xdr:to>
    <xdr:sp macro="" textlink="">
      <xdr:nvSpPr>
        <xdr:cNvPr id="2371" name="Isosceles Triangle 2370">
          <a:extLst>
            <a:ext uri="{FF2B5EF4-FFF2-40B4-BE49-F238E27FC236}">
              <a16:creationId xmlns:a16="http://schemas.microsoft.com/office/drawing/2014/main" id="{753F54F6-9D16-4D7E-8A73-FF4849E9B3F9}"/>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174</xdr:row>
      <xdr:rowOff>13304</xdr:rowOff>
    </xdr:from>
    <xdr:to>
      <xdr:col>8</xdr:col>
      <xdr:colOff>46570</xdr:colOff>
      <xdr:row>177</xdr:row>
      <xdr:rowOff>1209</xdr:rowOff>
    </xdr:to>
    <xdr:sp macro="" textlink="">
      <xdr:nvSpPr>
        <xdr:cNvPr id="2372" name="Isosceles Triangle 2371">
          <a:extLst>
            <a:ext uri="{FF2B5EF4-FFF2-40B4-BE49-F238E27FC236}">
              <a16:creationId xmlns:a16="http://schemas.microsoft.com/office/drawing/2014/main" id="{7AD9EF97-9749-4E8C-9B36-307A71D452F0}"/>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174</xdr:row>
      <xdr:rowOff>13304</xdr:rowOff>
    </xdr:from>
    <xdr:to>
      <xdr:col>4</xdr:col>
      <xdr:colOff>46569</xdr:colOff>
      <xdr:row>177</xdr:row>
      <xdr:rowOff>1209</xdr:rowOff>
    </xdr:to>
    <xdr:sp macro="" textlink="">
      <xdr:nvSpPr>
        <xdr:cNvPr id="2373" name="Isosceles Triangle 2372">
          <a:extLst>
            <a:ext uri="{FF2B5EF4-FFF2-40B4-BE49-F238E27FC236}">
              <a16:creationId xmlns:a16="http://schemas.microsoft.com/office/drawing/2014/main" id="{724C73F6-46CF-44AC-BDC1-140E615B44DB}"/>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174</xdr:row>
      <xdr:rowOff>15522</xdr:rowOff>
    </xdr:from>
    <xdr:to>
      <xdr:col>6</xdr:col>
      <xdr:colOff>43746</xdr:colOff>
      <xdr:row>177</xdr:row>
      <xdr:rowOff>8467</xdr:rowOff>
    </xdr:to>
    <xdr:sp macro="" textlink="">
      <xdr:nvSpPr>
        <xdr:cNvPr id="2374" name="Isosceles Triangle 2373">
          <a:extLst>
            <a:ext uri="{FF2B5EF4-FFF2-40B4-BE49-F238E27FC236}">
              <a16:creationId xmlns:a16="http://schemas.microsoft.com/office/drawing/2014/main" id="{73E63640-69F5-4849-844A-3B732C4C7C2A}"/>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174</xdr:row>
      <xdr:rowOff>7056</xdr:rowOff>
    </xdr:from>
    <xdr:to>
      <xdr:col>10</xdr:col>
      <xdr:colOff>42332</xdr:colOff>
      <xdr:row>177</xdr:row>
      <xdr:rowOff>1</xdr:rowOff>
    </xdr:to>
    <xdr:sp macro="" textlink="">
      <xdr:nvSpPr>
        <xdr:cNvPr id="2375" name="Isosceles Triangle 2374">
          <a:extLst>
            <a:ext uri="{FF2B5EF4-FFF2-40B4-BE49-F238E27FC236}">
              <a16:creationId xmlns:a16="http://schemas.microsoft.com/office/drawing/2014/main" id="{C90897BC-5438-4571-B7F1-BD1F92D34C6A}"/>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174</xdr:row>
      <xdr:rowOff>18345</xdr:rowOff>
    </xdr:from>
    <xdr:to>
      <xdr:col>12</xdr:col>
      <xdr:colOff>39510</xdr:colOff>
      <xdr:row>177</xdr:row>
      <xdr:rowOff>11290</xdr:rowOff>
    </xdr:to>
    <xdr:sp macro="" textlink="">
      <xdr:nvSpPr>
        <xdr:cNvPr id="2376" name="Isosceles Triangle 2375">
          <a:extLst>
            <a:ext uri="{FF2B5EF4-FFF2-40B4-BE49-F238E27FC236}">
              <a16:creationId xmlns:a16="http://schemas.microsoft.com/office/drawing/2014/main" id="{6DF36C5C-151C-461F-8EED-19AFE37FF5DE}"/>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174</xdr:row>
      <xdr:rowOff>7056</xdr:rowOff>
    </xdr:from>
    <xdr:to>
      <xdr:col>14</xdr:col>
      <xdr:colOff>42332</xdr:colOff>
      <xdr:row>177</xdr:row>
      <xdr:rowOff>1</xdr:rowOff>
    </xdr:to>
    <xdr:sp macro="" textlink="">
      <xdr:nvSpPr>
        <xdr:cNvPr id="2377" name="Isosceles Triangle 2376">
          <a:extLst>
            <a:ext uri="{FF2B5EF4-FFF2-40B4-BE49-F238E27FC236}">
              <a16:creationId xmlns:a16="http://schemas.microsoft.com/office/drawing/2014/main" id="{7E33348F-31FC-4294-A16B-BA9702244D0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174</xdr:row>
      <xdr:rowOff>18345</xdr:rowOff>
    </xdr:from>
    <xdr:to>
      <xdr:col>16</xdr:col>
      <xdr:colOff>39510</xdr:colOff>
      <xdr:row>177</xdr:row>
      <xdr:rowOff>11290</xdr:rowOff>
    </xdr:to>
    <xdr:sp macro="" textlink="">
      <xdr:nvSpPr>
        <xdr:cNvPr id="2378" name="Isosceles Triangle 2377">
          <a:extLst>
            <a:ext uri="{FF2B5EF4-FFF2-40B4-BE49-F238E27FC236}">
              <a16:creationId xmlns:a16="http://schemas.microsoft.com/office/drawing/2014/main" id="{7F7DE059-0F68-480F-947E-A389E48FBBF2}"/>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174</xdr:row>
      <xdr:rowOff>7056</xdr:rowOff>
    </xdr:from>
    <xdr:to>
      <xdr:col>18</xdr:col>
      <xdr:colOff>42332</xdr:colOff>
      <xdr:row>177</xdr:row>
      <xdr:rowOff>1</xdr:rowOff>
    </xdr:to>
    <xdr:sp macro="" textlink="">
      <xdr:nvSpPr>
        <xdr:cNvPr id="2379" name="Isosceles Triangle 2378">
          <a:extLst>
            <a:ext uri="{FF2B5EF4-FFF2-40B4-BE49-F238E27FC236}">
              <a16:creationId xmlns:a16="http://schemas.microsoft.com/office/drawing/2014/main" id="{F5D43CCA-0B5A-4D20-9E78-FF9CE2550F6B}"/>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174</xdr:row>
      <xdr:rowOff>18345</xdr:rowOff>
    </xdr:from>
    <xdr:to>
      <xdr:col>20</xdr:col>
      <xdr:colOff>39510</xdr:colOff>
      <xdr:row>177</xdr:row>
      <xdr:rowOff>11290</xdr:rowOff>
    </xdr:to>
    <xdr:sp macro="" textlink="">
      <xdr:nvSpPr>
        <xdr:cNvPr id="2380" name="Isosceles Triangle 2379">
          <a:extLst>
            <a:ext uri="{FF2B5EF4-FFF2-40B4-BE49-F238E27FC236}">
              <a16:creationId xmlns:a16="http://schemas.microsoft.com/office/drawing/2014/main" id="{104C3529-3DDF-4C93-BBFC-1186087A6630}"/>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173</xdr:row>
      <xdr:rowOff>173181</xdr:rowOff>
    </xdr:from>
    <xdr:to>
      <xdr:col>15</xdr:col>
      <xdr:colOff>294410</xdr:colOff>
      <xdr:row>174</xdr:row>
      <xdr:rowOff>121226</xdr:rowOff>
    </xdr:to>
    <xdr:sp macro="" textlink="">
      <xdr:nvSpPr>
        <xdr:cNvPr id="2381" name="Freeform 10707">
          <a:extLst>
            <a:ext uri="{FF2B5EF4-FFF2-40B4-BE49-F238E27FC236}">
              <a16:creationId xmlns:a16="http://schemas.microsoft.com/office/drawing/2014/main" id="{D37D7FED-02BA-4279-B37E-C93C31B8AFB0}"/>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174</xdr:row>
      <xdr:rowOff>28037</xdr:rowOff>
    </xdr:from>
    <xdr:to>
      <xdr:col>17</xdr:col>
      <xdr:colOff>276267</xdr:colOff>
      <xdr:row>174</xdr:row>
      <xdr:rowOff>148440</xdr:rowOff>
    </xdr:to>
    <xdr:sp macro="" textlink="">
      <xdr:nvSpPr>
        <xdr:cNvPr id="2382" name="Freeform 10707">
          <a:extLst>
            <a:ext uri="{FF2B5EF4-FFF2-40B4-BE49-F238E27FC236}">
              <a16:creationId xmlns:a16="http://schemas.microsoft.com/office/drawing/2014/main" id="{5C2E0800-874B-4F58-95D9-3E5F1F5E9730}"/>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173</xdr:row>
      <xdr:rowOff>173181</xdr:rowOff>
    </xdr:from>
    <xdr:to>
      <xdr:col>19</xdr:col>
      <xdr:colOff>294410</xdr:colOff>
      <xdr:row>174</xdr:row>
      <xdr:rowOff>121226</xdr:rowOff>
    </xdr:to>
    <xdr:sp macro="" textlink="">
      <xdr:nvSpPr>
        <xdr:cNvPr id="2383" name="Freeform 10707">
          <a:extLst>
            <a:ext uri="{FF2B5EF4-FFF2-40B4-BE49-F238E27FC236}">
              <a16:creationId xmlns:a16="http://schemas.microsoft.com/office/drawing/2014/main" id="{B2C0EA61-D61C-48FB-8E1B-9902C8CC2D72}"/>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173</xdr:row>
      <xdr:rowOff>173181</xdr:rowOff>
    </xdr:from>
    <xdr:to>
      <xdr:col>21</xdr:col>
      <xdr:colOff>294410</xdr:colOff>
      <xdr:row>174</xdr:row>
      <xdr:rowOff>121226</xdr:rowOff>
    </xdr:to>
    <xdr:sp macro="" textlink="">
      <xdr:nvSpPr>
        <xdr:cNvPr id="2384" name="Freeform 10707">
          <a:extLst>
            <a:ext uri="{FF2B5EF4-FFF2-40B4-BE49-F238E27FC236}">
              <a16:creationId xmlns:a16="http://schemas.microsoft.com/office/drawing/2014/main" id="{1F72A3D1-E82E-4FD5-B4AB-24EE1553B4E6}"/>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173</xdr:row>
      <xdr:rowOff>173181</xdr:rowOff>
    </xdr:from>
    <xdr:to>
      <xdr:col>3</xdr:col>
      <xdr:colOff>294410</xdr:colOff>
      <xdr:row>174</xdr:row>
      <xdr:rowOff>121226</xdr:rowOff>
    </xdr:to>
    <xdr:sp macro="" textlink="">
      <xdr:nvSpPr>
        <xdr:cNvPr id="2385" name="Freeform 10707">
          <a:extLst>
            <a:ext uri="{FF2B5EF4-FFF2-40B4-BE49-F238E27FC236}">
              <a16:creationId xmlns:a16="http://schemas.microsoft.com/office/drawing/2014/main" id="{1391241A-A6FB-40A0-B4DB-4E39593470BC}"/>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173</xdr:row>
      <xdr:rowOff>173181</xdr:rowOff>
    </xdr:from>
    <xdr:to>
      <xdr:col>5</xdr:col>
      <xdr:colOff>294410</xdr:colOff>
      <xdr:row>174</xdr:row>
      <xdr:rowOff>121226</xdr:rowOff>
    </xdr:to>
    <xdr:sp macro="" textlink="">
      <xdr:nvSpPr>
        <xdr:cNvPr id="2386" name="Freeform 10707">
          <a:extLst>
            <a:ext uri="{FF2B5EF4-FFF2-40B4-BE49-F238E27FC236}">
              <a16:creationId xmlns:a16="http://schemas.microsoft.com/office/drawing/2014/main" id="{4B2FA84A-DEFD-4023-81B0-5A4A719DD01F}"/>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173</xdr:row>
      <xdr:rowOff>173181</xdr:rowOff>
    </xdr:from>
    <xdr:to>
      <xdr:col>7</xdr:col>
      <xdr:colOff>294410</xdr:colOff>
      <xdr:row>174</xdr:row>
      <xdr:rowOff>121226</xdr:rowOff>
    </xdr:to>
    <xdr:sp macro="" textlink="">
      <xdr:nvSpPr>
        <xdr:cNvPr id="2387" name="Freeform 10707">
          <a:extLst>
            <a:ext uri="{FF2B5EF4-FFF2-40B4-BE49-F238E27FC236}">
              <a16:creationId xmlns:a16="http://schemas.microsoft.com/office/drawing/2014/main" id="{64B8418E-7086-468F-8A73-E64ED6DEB18F}"/>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173</xdr:row>
      <xdr:rowOff>173181</xdr:rowOff>
    </xdr:from>
    <xdr:to>
      <xdr:col>9</xdr:col>
      <xdr:colOff>294410</xdr:colOff>
      <xdr:row>174</xdr:row>
      <xdr:rowOff>121226</xdr:rowOff>
    </xdr:to>
    <xdr:sp macro="" textlink="">
      <xdr:nvSpPr>
        <xdr:cNvPr id="2388" name="Freeform 10707">
          <a:extLst>
            <a:ext uri="{FF2B5EF4-FFF2-40B4-BE49-F238E27FC236}">
              <a16:creationId xmlns:a16="http://schemas.microsoft.com/office/drawing/2014/main" id="{3844DEDA-8241-4B91-976E-A606B7C8A083}"/>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173</xdr:row>
      <xdr:rowOff>173181</xdr:rowOff>
    </xdr:from>
    <xdr:to>
      <xdr:col>11</xdr:col>
      <xdr:colOff>294410</xdr:colOff>
      <xdr:row>174</xdr:row>
      <xdr:rowOff>121226</xdr:rowOff>
    </xdr:to>
    <xdr:sp macro="" textlink="">
      <xdr:nvSpPr>
        <xdr:cNvPr id="2389" name="Freeform 10707">
          <a:extLst>
            <a:ext uri="{FF2B5EF4-FFF2-40B4-BE49-F238E27FC236}">
              <a16:creationId xmlns:a16="http://schemas.microsoft.com/office/drawing/2014/main" id="{08732DC2-2024-448D-BC51-48034217A471}"/>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173</xdr:row>
      <xdr:rowOff>173181</xdr:rowOff>
    </xdr:from>
    <xdr:to>
      <xdr:col>13</xdr:col>
      <xdr:colOff>294410</xdr:colOff>
      <xdr:row>174</xdr:row>
      <xdr:rowOff>121226</xdr:rowOff>
    </xdr:to>
    <xdr:sp macro="" textlink="">
      <xdr:nvSpPr>
        <xdr:cNvPr id="2390" name="Freeform 10707">
          <a:extLst>
            <a:ext uri="{FF2B5EF4-FFF2-40B4-BE49-F238E27FC236}">
              <a16:creationId xmlns:a16="http://schemas.microsoft.com/office/drawing/2014/main" id="{BEA19CDA-B20C-4267-BEE2-1F348EAB208C}"/>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185</xdr:row>
      <xdr:rowOff>7055</xdr:rowOff>
    </xdr:from>
    <xdr:to>
      <xdr:col>2</xdr:col>
      <xdr:colOff>49392</xdr:colOff>
      <xdr:row>188</xdr:row>
      <xdr:rowOff>0</xdr:rowOff>
    </xdr:to>
    <xdr:sp macro="" textlink="">
      <xdr:nvSpPr>
        <xdr:cNvPr id="2391" name="Isosceles Triangle 2390">
          <a:extLst>
            <a:ext uri="{FF2B5EF4-FFF2-40B4-BE49-F238E27FC236}">
              <a16:creationId xmlns:a16="http://schemas.microsoft.com/office/drawing/2014/main" id="{BC6B1129-4F20-47BF-B477-6AC71C6A048E}"/>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185</xdr:row>
      <xdr:rowOff>4233</xdr:rowOff>
    </xdr:from>
    <xdr:to>
      <xdr:col>4</xdr:col>
      <xdr:colOff>46570</xdr:colOff>
      <xdr:row>187</xdr:row>
      <xdr:rowOff>173567</xdr:rowOff>
    </xdr:to>
    <xdr:sp macro="" textlink="">
      <xdr:nvSpPr>
        <xdr:cNvPr id="2392" name="Isosceles Triangle 2391">
          <a:extLst>
            <a:ext uri="{FF2B5EF4-FFF2-40B4-BE49-F238E27FC236}">
              <a16:creationId xmlns:a16="http://schemas.microsoft.com/office/drawing/2014/main" id="{B096A481-BF57-450B-BCF7-FD78AE4C9A8E}"/>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185</xdr:row>
      <xdr:rowOff>13304</xdr:rowOff>
    </xdr:from>
    <xdr:to>
      <xdr:col>8</xdr:col>
      <xdr:colOff>46570</xdr:colOff>
      <xdr:row>188</xdr:row>
      <xdr:rowOff>1209</xdr:rowOff>
    </xdr:to>
    <xdr:sp macro="" textlink="">
      <xdr:nvSpPr>
        <xdr:cNvPr id="2393" name="Isosceles Triangle 2392">
          <a:extLst>
            <a:ext uri="{FF2B5EF4-FFF2-40B4-BE49-F238E27FC236}">
              <a16:creationId xmlns:a16="http://schemas.microsoft.com/office/drawing/2014/main" id="{B949AD75-1D28-4435-807B-41D88BC015DF}"/>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185</xdr:row>
      <xdr:rowOff>13304</xdr:rowOff>
    </xdr:from>
    <xdr:to>
      <xdr:col>4</xdr:col>
      <xdr:colOff>46569</xdr:colOff>
      <xdr:row>188</xdr:row>
      <xdr:rowOff>1209</xdr:rowOff>
    </xdr:to>
    <xdr:sp macro="" textlink="">
      <xdr:nvSpPr>
        <xdr:cNvPr id="2394" name="Isosceles Triangle 2393">
          <a:extLst>
            <a:ext uri="{FF2B5EF4-FFF2-40B4-BE49-F238E27FC236}">
              <a16:creationId xmlns:a16="http://schemas.microsoft.com/office/drawing/2014/main" id="{A59DA318-92AC-4695-B877-4B1249C2F803}"/>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185</xdr:row>
      <xdr:rowOff>15522</xdr:rowOff>
    </xdr:from>
    <xdr:to>
      <xdr:col>6</xdr:col>
      <xdr:colOff>43746</xdr:colOff>
      <xdr:row>188</xdr:row>
      <xdr:rowOff>8467</xdr:rowOff>
    </xdr:to>
    <xdr:sp macro="" textlink="">
      <xdr:nvSpPr>
        <xdr:cNvPr id="2395" name="Isosceles Triangle 2394">
          <a:extLst>
            <a:ext uri="{FF2B5EF4-FFF2-40B4-BE49-F238E27FC236}">
              <a16:creationId xmlns:a16="http://schemas.microsoft.com/office/drawing/2014/main" id="{73874FD0-857C-498E-860C-7B5AE9D93813}"/>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185</xdr:row>
      <xdr:rowOff>7056</xdr:rowOff>
    </xdr:from>
    <xdr:to>
      <xdr:col>10</xdr:col>
      <xdr:colOff>42332</xdr:colOff>
      <xdr:row>188</xdr:row>
      <xdr:rowOff>1</xdr:rowOff>
    </xdr:to>
    <xdr:sp macro="" textlink="">
      <xdr:nvSpPr>
        <xdr:cNvPr id="2396" name="Isosceles Triangle 2395">
          <a:extLst>
            <a:ext uri="{FF2B5EF4-FFF2-40B4-BE49-F238E27FC236}">
              <a16:creationId xmlns:a16="http://schemas.microsoft.com/office/drawing/2014/main" id="{5D9ED833-06CD-46B6-9A59-39BBE24BB0A7}"/>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185</xdr:row>
      <xdr:rowOff>18345</xdr:rowOff>
    </xdr:from>
    <xdr:to>
      <xdr:col>12</xdr:col>
      <xdr:colOff>39510</xdr:colOff>
      <xdr:row>188</xdr:row>
      <xdr:rowOff>11290</xdr:rowOff>
    </xdr:to>
    <xdr:sp macro="" textlink="">
      <xdr:nvSpPr>
        <xdr:cNvPr id="2397" name="Isosceles Triangle 2396">
          <a:extLst>
            <a:ext uri="{FF2B5EF4-FFF2-40B4-BE49-F238E27FC236}">
              <a16:creationId xmlns:a16="http://schemas.microsoft.com/office/drawing/2014/main" id="{67B8DC9B-1753-4873-94C9-3024A1A04BE3}"/>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185</xdr:row>
      <xdr:rowOff>7056</xdr:rowOff>
    </xdr:from>
    <xdr:to>
      <xdr:col>14</xdr:col>
      <xdr:colOff>42332</xdr:colOff>
      <xdr:row>188</xdr:row>
      <xdr:rowOff>1</xdr:rowOff>
    </xdr:to>
    <xdr:sp macro="" textlink="">
      <xdr:nvSpPr>
        <xdr:cNvPr id="2398" name="Isosceles Triangle 2397">
          <a:extLst>
            <a:ext uri="{FF2B5EF4-FFF2-40B4-BE49-F238E27FC236}">
              <a16:creationId xmlns:a16="http://schemas.microsoft.com/office/drawing/2014/main" id="{22F01B26-E3D5-449C-A148-54D0CC8E9289}"/>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185</xdr:row>
      <xdr:rowOff>18345</xdr:rowOff>
    </xdr:from>
    <xdr:to>
      <xdr:col>16</xdr:col>
      <xdr:colOff>39510</xdr:colOff>
      <xdr:row>188</xdr:row>
      <xdr:rowOff>11290</xdr:rowOff>
    </xdr:to>
    <xdr:sp macro="" textlink="">
      <xdr:nvSpPr>
        <xdr:cNvPr id="2399" name="Isosceles Triangle 2398">
          <a:extLst>
            <a:ext uri="{FF2B5EF4-FFF2-40B4-BE49-F238E27FC236}">
              <a16:creationId xmlns:a16="http://schemas.microsoft.com/office/drawing/2014/main" id="{4537EBCC-7317-4AD0-A787-CEFF167FD529}"/>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185</xdr:row>
      <xdr:rowOff>7056</xdr:rowOff>
    </xdr:from>
    <xdr:to>
      <xdr:col>18</xdr:col>
      <xdr:colOff>42332</xdr:colOff>
      <xdr:row>188</xdr:row>
      <xdr:rowOff>1</xdr:rowOff>
    </xdr:to>
    <xdr:sp macro="" textlink="">
      <xdr:nvSpPr>
        <xdr:cNvPr id="2400" name="Isosceles Triangle 2399">
          <a:extLst>
            <a:ext uri="{FF2B5EF4-FFF2-40B4-BE49-F238E27FC236}">
              <a16:creationId xmlns:a16="http://schemas.microsoft.com/office/drawing/2014/main" id="{DAC2BC12-C710-4D1A-AC61-EA598848379A}"/>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185</xdr:row>
      <xdr:rowOff>18345</xdr:rowOff>
    </xdr:from>
    <xdr:to>
      <xdr:col>20</xdr:col>
      <xdr:colOff>39510</xdr:colOff>
      <xdr:row>188</xdr:row>
      <xdr:rowOff>11290</xdr:rowOff>
    </xdr:to>
    <xdr:sp macro="" textlink="">
      <xdr:nvSpPr>
        <xdr:cNvPr id="2401" name="Isosceles Triangle 2400">
          <a:extLst>
            <a:ext uri="{FF2B5EF4-FFF2-40B4-BE49-F238E27FC236}">
              <a16:creationId xmlns:a16="http://schemas.microsoft.com/office/drawing/2014/main" id="{DBF79C7B-D7D0-484C-938F-ED5C64B6419D}"/>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184</xdr:row>
      <xdr:rowOff>173181</xdr:rowOff>
    </xdr:from>
    <xdr:to>
      <xdr:col>15</xdr:col>
      <xdr:colOff>294410</xdr:colOff>
      <xdr:row>185</xdr:row>
      <xdr:rowOff>121226</xdr:rowOff>
    </xdr:to>
    <xdr:sp macro="" textlink="">
      <xdr:nvSpPr>
        <xdr:cNvPr id="2402" name="Freeform 10707">
          <a:extLst>
            <a:ext uri="{FF2B5EF4-FFF2-40B4-BE49-F238E27FC236}">
              <a16:creationId xmlns:a16="http://schemas.microsoft.com/office/drawing/2014/main" id="{0D545F0C-0F87-444C-BF61-9459048AB0A3}"/>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185</xdr:row>
      <xdr:rowOff>28037</xdr:rowOff>
    </xdr:from>
    <xdr:to>
      <xdr:col>17</xdr:col>
      <xdr:colOff>276267</xdr:colOff>
      <xdr:row>185</xdr:row>
      <xdr:rowOff>148440</xdr:rowOff>
    </xdr:to>
    <xdr:sp macro="" textlink="">
      <xdr:nvSpPr>
        <xdr:cNvPr id="2403" name="Freeform 10707">
          <a:extLst>
            <a:ext uri="{FF2B5EF4-FFF2-40B4-BE49-F238E27FC236}">
              <a16:creationId xmlns:a16="http://schemas.microsoft.com/office/drawing/2014/main" id="{8475DA73-8A06-4E83-ACB2-5FDB155D7265}"/>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184</xdr:row>
      <xdr:rowOff>173181</xdr:rowOff>
    </xdr:from>
    <xdr:to>
      <xdr:col>19</xdr:col>
      <xdr:colOff>294410</xdr:colOff>
      <xdr:row>185</xdr:row>
      <xdr:rowOff>121226</xdr:rowOff>
    </xdr:to>
    <xdr:sp macro="" textlink="">
      <xdr:nvSpPr>
        <xdr:cNvPr id="2404" name="Freeform 10707">
          <a:extLst>
            <a:ext uri="{FF2B5EF4-FFF2-40B4-BE49-F238E27FC236}">
              <a16:creationId xmlns:a16="http://schemas.microsoft.com/office/drawing/2014/main" id="{1ED9E72A-08BB-4FBE-A2A5-4D1C8536983D}"/>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184</xdr:row>
      <xdr:rowOff>173181</xdr:rowOff>
    </xdr:from>
    <xdr:to>
      <xdr:col>21</xdr:col>
      <xdr:colOff>294410</xdr:colOff>
      <xdr:row>185</xdr:row>
      <xdr:rowOff>121226</xdr:rowOff>
    </xdr:to>
    <xdr:sp macro="" textlink="">
      <xdr:nvSpPr>
        <xdr:cNvPr id="2405" name="Freeform 10707">
          <a:extLst>
            <a:ext uri="{FF2B5EF4-FFF2-40B4-BE49-F238E27FC236}">
              <a16:creationId xmlns:a16="http://schemas.microsoft.com/office/drawing/2014/main" id="{1BF55B6E-9CC1-4386-BA34-8F11CB61AE11}"/>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184</xdr:row>
      <xdr:rowOff>173181</xdr:rowOff>
    </xdr:from>
    <xdr:to>
      <xdr:col>3</xdr:col>
      <xdr:colOff>294410</xdr:colOff>
      <xdr:row>185</xdr:row>
      <xdr:rowOff>121226</xdr:rowOff>
    </xdr:to>
    <xdr:sp macro="" textlink="">
      <xdr:nvSpPr>
        <xdr:cNvPr id="2406" name="Freeform 10707">
          <a:extLst>
            <a:ext uri="{FF2B5EF4-FFF2-40B4-BE49-F238E27FC236}">
              <a16:creationId xmlns:a16="http://schemas.microsoft.com/office/drawing/2014/main" id="{E0EDA245-B38E-471F-A3B1-2D223B6BD35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184</xdr:row>
      <xdr:rowOff>173181</xdr:rowOff>
    </xdr:from>
    <xdr:to>
      <xdr:col>5</xdr:col>
      <xdr:colOff>294410</xdr:colOff>
      <xdr:row>185</xdr:row>
      <xdr:rowOff>121226</xdr:rowOff>
    </xdr:to>
    <xdr:sp macro="" textlink="">
      <xdr:nvSpPr>
        <xdr:cNvPr id="2407" name="Freeform 10707">
          <a:extLst>
            <a:ext uri="{FF2B5EF4-FFF2-40B4-BE49-F238E27FC236}">
              <a16:creationId xmlns:a16="http://schemas.microsoft.com/office/drawing/2014/main" id="{004DA52D-C22B-4975-B373-98B74AFBEE58}"/>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184</xdr:row>
      <xdr:rowOff>173181</xdr:rowOff>
    </xdr:from>
    <xdr:to>
      <xdr:col>7</xdr:col>
      <xdr:colOff>294410</xdr:colOff>
      <xdr:row>185</xdr:row>
      <xdr:rowOff>121226</xdr:rowOff>
    </xdr:to>
    <xdr:sp macro="" textlink="">
      <xdr:nvSpPr>
        <xdr:cNvPr id="2408" name="Freeform 10707">
          <a:extLst>
            <a:ext uri="{FF2B5EF4-FFF2-40B4-BE49-F238E27FC236}">
              <a16:creationId xmlns:a16="http://schemas.microsoft.com/office/drawing/2014/main" id="{125350DC-06F6-4CED-92C6-3667553CDCD5}"/>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184</xdr:row>
      <xdr:rowOff>173181</xdr:rowOff>
    </xdr:from>
    <xdr:to>
      <xdr:col>9</xdr:col>
      <xdr:colOff>294410</xdr:colOff>
      <xdr:row>185</xdr:row>
      <xdr:rowOff>121226</xdr:rowOff>
    </xdr:to>
    <xdr:sp macro="" textlink="">
      <xdr:nvSpPr>
        <xdr:cNvPr id="2409" name="Freeform 10707">
          <a:extLst>
            <a:ext uri="{FF2B5EF4-FFF2-40B4-BE49-F238E27FC236}">
              <a16:creationId xmlns:a16="http://schemas.microsoft.com/office/drawing/2014/main" id="{9F499025-D0F8-49D9-B121-F99609E637C3}"/>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184</xdr:row>
      <xdr:rowOff>173181</xdr:rowOff>
    </xdr:from>
    <xdr:to>
      <xdr:col>11</xdr:col>
      <xdr:colOff>294410</xdr:colOff>
      <xdr:row>185</xdr:row>
      <xdr:rowOff>121226</xdr:rowOff>
    </xdr:to>
    <xdr:sp macro="" textlink="">
      <xdr:nvSpPr>
        <xdr:cNvPr id="2410" name="Freeform 10707">
          <a:extLst>
            <a:ext uri="{FF2B5EF4-FFF2-40B4-BE49-F238E27FC236}">
              <a16:creationId xmlns:a16="http://schemas.microsoft.com/office/drawing/2014/main" id="{2AD1DD55-A4F6-4A03-8020-0BDE866FB82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184</xdr:row>
      <xdr:rowOff>173181</xdr:rowOff>
    </xdr:from>
    <xdr:to>
      <xdr:col>13</xdr:col>
      <xdr:colOff>294410</xdr:colOff>
      <xdr:row>185</xdr:row>
      <xdr:rowOff>121226</xdr:rowOff>
    </xdr:to>
    <xdr:sp macro="" textlink="">
      <xdr:nvSpPr>
        <xdr:cNvPr id="2411" name="Freeform 10707">
          <a:extLst>
            <a:ext uri="{FF2B5EF4-FFF2-40B4-BE49-F238E27FC236}">
              <a16:creationId xmlns:a16="http://schemas.microsoft.com/office/drawing/2014/main" id="{2063AADE-E2A9-4A64-93AA-41760F7375D6}"/>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196</xdr:row>
      <xdr:rowOff>7055</xdr:rowOff>
    </xdr:from>
    <xdr:to>
      <xdr:col>2</xdr:col>
      <xdr:colOff>49392</xdr:colOff>
      <xdr:row>199</xdr:row>
      <xdr:rowOff>0</xdr:rowOff>
    </xdr:to>
    <xdr:sp macro="" textlink="">
      <xdr:nvSpPr>
        <xdr:cNvPr id="2412" name="Isosceles Triangle 2411">
          <a:extLst>
            <a:ext uri="{FF2B5EF4-FFF2-40B4-BE49-F238E27FC236}">
              <a16:creationId xmlns:a16="http://schemas.microsoft.com/office/drawing/2014/main" id="{D8C448F7-5A12-41C5-A0A4-813C5624E0C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196</xdr:row>
      <xdr:rowOff>4233</xdr:rowOff>
    </xdr:from>
    <xdr:to>
      <xdr:col>4</xdr:col>
      <xdr:colOff>46570</xdr:colOff>
      <xdr:row>198</xdr:row>
      <xdr:rowOff>173567</xdr:rowOff>
    </xdr:to>
    <xdr:sp macro="" textlink="">
      <xdr:nvSpPr>
        <xdr:cNvPr id="2413" name="Isosceles Triangle 2412">
          <a:extLst>
            <a:ext uri="{FF2B5EF4-FFF2-40B4-BE49-F238E27FC236}">
              <a16:creationId xmlns:a16="http://schemas.microsoft.com/office/drawing/2014/main" id="{3C7B01A3-EBF6-41F6-BD52-F76038536471}"/>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196</xdr:row>
      <xdr:rowOff>13304</xdr:rowOff>
    </xdr:from>
    <xdr:to>
      <xdr:col>8</xdr:col>
      <xdr:colOff>46570</xdr:colOff>
      <xdr:row>199</xdr:row>
      <xdr:rowOff>1209</xdr:rowOff>
    </xdr:to>
    <xdr:sp macro="" textlink="">
      <xdr:nvSpPr>
        <xdr:cNvPr id="2414" name="Isosceles Triangle 2413">
          <a:extLst>
            <a:ext uri="{FF2B5EF4-FFF2-40B4-BE49-F238E27FC236}">
              <a16:creationId xmlns:a16="http://schemas.microsoft.com/office/drawing/2014/main" id="{9CBBB079-54E3-446A-99B6-D9C2EE9A4992}"/>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196</xdr:row>
      <xdr:rowOff>13304</xdr:rowOff>
    </xdr:from>
    <xdr:to>
      <xdr:col>4</xdr:col>
      <xdr:colOff>46569</xdr:colOff>
      <xdr:row>199</xdr:row>
      <xdr:rowOff>1209</xdr:rowOff>
    </xdr:to>
    <xdr:sp macro="" textlink="">
      <xdr:nvSpPr>
        <xdr:cNvPr id="2415" name="Isosceles Triangle 2414">
          <a:extLst>
            <a:ext uri="{FF2B5EF4-FFF2-40B4-BE49-F238E27FC236}">
              <a16:creationId xmlns:a16="http://schemas.microsoft.com/office/drawing/2014/main" id="{23845B7E-53C0-45E6-8494-91C11BCB15E6}"/>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196</xdr:row>
      <xdr:rowOff>15522</xdr:rowOff>
    </xdr:from>
    <xdr:to>
      <xdr:col>6</xdr:col>
      <xdr:colOff>43746</xdr:colOff>
      <xdr:row>199</xdr:row>
      <xdr:rowOff>8467</xdr:rowOff>
    </xdr:to>
    <xdr:sp macro="" textlink="">
      <xdr:nvSpPr>
        <xdr:cNvPr id="2416" name="Isosceles Triangle 2415">
          <a:extLst>
            <a:ext uri="{FF2B5EF4-FFF2-40B4-BE49-F238E27FC236}">
              <a16:creationId xmlns:a16="http://schemas.microsoft.com/office/drawing/2014/main" id="{C537A53A-B1A6-4954-BBB0-CA74BDAECA49}"/>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196</xdr:row>
      <xdr:rowOff>7056</xdr:rowOff>
    </xdr:from>
    <xdr:to>
      <xdr:col>10</xdr:col>
      <xdr:colOff>42332</xdr:colOff>
      <xdr:row>199</xdr:row>
      <xdr:rowOff>1</xdr:rowOff>
    </xdr:to>
    <xdr:sp macro="" textlink="">
      <xdr:nvSpPr>
        <xdr:cNvPr id="2417" name="Isosceles Triangle 2416">
          <a:extLst>
            <a:ext uri="{FF2B5EF4-FFF2-40B4-BE49-F238E27FC236}">
              <a16:creationId xmlns:a16="http://schemas.microsoft.com/office/drawing/2014/main" id="{8BC632A2-E9E5-4991-8310-F04DC6BF5B9F}"/>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196</xdr:row>
      <xdr:rowOff>18345</xdr:rowOff>
    </xdr:from>
    <xdr:to>
      <xdr:col>12</xdr:col>
      <xdr:colOff>39510</xdr:colOff>
      <xdr:row>199</xdr:row>
      <xdr:rowOff>11290</xdr:rowOff>
    </xdr:to>
    <xdr:sp macro="" textlink="">
      <xdr:nvSpPr>
        <xdr:cNvPr id="2418" name="Isosceles Triangle 2417">
          <a:extLst>
            <a:ext uri="{FF2B5EF4-FFF2-40B4-BE49-F238E27FC236}">
              <a16:creationId xmlns:a16="http://schemas.microsoft.com/office/drawing/2014/main" id="{6C12963E-97FF-46BB-ACD5-0B9A8E088081}"/>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196</xdr:row>
      <xdr:rowOff>7056</xdr:rowOff>
    </xdr:from>
    <xdr:to>
      <xdr:col>14</xdr:col>
      <xdr:colOff>42332</xdr:colOff>
      <xdr:row>199</xdr:row>
      <xdr:rowOff>1</xdr:rowOff>
    </xdr:to>
    <xdr:sp macro="" textlink="">
      <xdr:nvSpPr>
        <xdr:cNvPr id="2419" name="Isosceles Triangle 2418">
          <a:extLst>
            <a:ext uri="{FF2B5EF4-FFF2-40B4-BE49-F238E27FC236}">
              <a16:creationId xmlns:a16="http://schemas.microsoft.com/office/drawing/2014/main" id="{FF460308-F3E3-45C6-982A-F0C6CB02EB3E}"/>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196</xdr:row>
      <xdr:rowOff>18345</xdr:rowOff>
    </xdr:from>
    <xdr:to>
      <xdr:col>16</xdr:col>
      <xdr:colOff>39510</xdr:colOff>
      <xdr:row>199</xdr:row>
      <xdr:rowOff>11290</xdr:rowOff>
    </xdr:to>
    <xdr:sp macro="" textlink="">
      <xdr:nvSpPr>
        <xdr:cNvPr id="2420" name="Isosceles Triangle 2419">
          <a:extLst>
            <a:ext uri="{FF2B5EF4-FFF2-40B4-BE49-F238E27FC236}">
              <a16:creationId xmlns:a16="http://schemas.microsoft.com/office/drawing/2014/main" id="{A02224F2-5DF1-498F-8D5C-DF626E35CA42}"/>
            </a:ext>
          </a:extLst>
        </xdr:cNvPr>
        <xdr:cNvSpPr/>
      </xdr:nvSpPr>
      <xdr:spPr>
        <a:xfrm>
          <a:off x="7643385" y="7402488"/>
          <a:ext cx="678339"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196</xdr:row>
      <xdr:rowOff>7056</xdr:rowOff>
    </xdr:from>
    <xdr:to>
      <xdr:col>18</xdr:col>
      <xdr:colOff>42332</xdr:colOff>
      <xdr:row>199</xdr:row>
      <xdr:rowOff>1</xdr:rowOff>
    </xdr:to>
    <xdr:sp macro="" textlink="">
      <xdr:nvSpPr>
        <xdr:cNvPr id="2421" name="Isosceles Triangle 2420">
          <a:extLst>
            <a:ext uri="{FF2B5EF4-FFF2-40B4-BE49-F238E27FC236}">
              <a16:creationId xmlns:a16="http://schemas.microsoft.com/office/drawing/2014/main" id="{1D7EE289-6888-446F-A92B-2D2FCBD1AFAA}"/>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196</xdr:row>
      <xdr:rowOff>18345</xdr:rowOff>
    </xdr:from>
    <xdr:to>
      <xdr:col>20</xdr:col>
      <xdr:colOff>39510</xdr:colOff>
      <xdr:row>199</xdr:row>
      <xdr:rowOff>11290</xdr:rowOff>
    </xdr:to>
    <xdr:sp macro="" textlink="">
      <xdr:nvSpPr>
        <xdr:cNvPr id="2422" name="Isosceles Triangle 2421">
          <a:extLst>
            <a:ext uri="{FF2B5EF4-FFF2-40B4-BE49-F238E27FC236}">
              <a16:creationId xmlns:a16="http://schemas.microsoft.com/office/drawing/2014/main" id="{1C0D5E39-FDFD-473A-B0BA-374D8F006AED}"/>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195</xdr:row>
      <xdr:rowOff>173181</xdr:rowOff>
    </xdr:from>
    <xdr:to>
      <xdr:col>15</xdr:col>
      <xdr:colOff>294410</xdr:colOff>
      <xdr:row>196</xdr:row>
      <xdr:rowOff>121226</xdr:rowOff>
    </xdr:to>
    <xdr:sp macro="" textlink="">
      <xdr:nvSpPr>
        <xdr:cNvPr id="2423" name="Freeform 10707">
          <a:extLst>
            <a:ext uri="{FF2B5EF4-FFF2-40B4-BE49-F238E27FC236}">
              <a16:creationId xmlns:a16="http://schemas.microsoft.com/office/drawing/2014/main" id="{9FC62E66-91FE-4456-A3C2-AB360F2A6604}"/>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196</xdr:row>
      <xdr:rowOff>28037</xdr:rowOff>
    </xdr:from>
    <xdr:to>
      <xdr:col>17</xdr:col>
      <xdr:colOff>276267</xdr:colOff>
      <xdr:row>196</xdr:row>
      <xdr:rowOff>148440</xdr:rowOff>
    </xdr:to>
    <xdr:sp macro="" textlink="">
      <xdr:nvSpPr>
        <xdr:cNvPr id="2424" name="Freeform 10707">
          <a:extLst>
            <a:ext uri="{FF2B5EF4-FFF2-40B4-BE49-F238E27FC236}">
              <a16:creationId xmlns:a16="http://schemas.microsoft.com/office/drawing/2014/main" id="{C5713FF5-D945-4C59-A017-98DC13F25898}"/>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195</xdr:row>
      <xdr:rowOff>173181</xdr:rowOff>
    </xdr:from>
    <xdr:to>
      <xdr:col>19</xdr:col>
      <xdr:colOff>294410</xdr:colOff>
      <xdr:row>196</xdr:row>
      <xdr:rowOff>121226</xdr:rowOff>
    </xdr:to>
    <xdr:sp macro="" textlink="">
      <xdr:nvSpPr>
        <xdr:cNvPr id="2425" name="Freeform 10707">
          <a:extLst>
            <a:ext uri="{FF2B5EF4-FFF2-40B4-BE49-F238E27FC236}">
              <a16:creationId xmlns:a16="http://schemas.microsoft.com/office/drawing/2014/main" id="{658EB1FD-3D2E-4B8A-B015-E05812EEFE62}"/>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195</xdr:row>
      <xdr:rowOff>173181</xdr:rowOff>
    </xdr:from>
    <xdr:to>
      <xdr:col>21</xdr:col>
      <xdr:colOff>294410</xdr:colOff>
      <xdr:row>196</xdr:row>
      <xdr:rowOff>121226</xdr:rowOff>
    </xdr:to>
    <xdr:sp macro="" textlink="">
      <xdr:nvSpPr>
        <xdr:cNvPr id="2426" name="Freeform 10707">
          <a:extLst>
            <a:ext uri="{FF2B5EF4-FFF2-40B4-BE49-F238E27FC236}">
              <a16:creationId xmlns:a16="http://schemas.microsoft.com/office/drawing/2014/main" id="{74400831-1803-48B2-815F-F5CB856D64AA}"/>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195</xdr:row>
      <xdr:rowOff>173181</xdr:rowOff>
    </xdr:from>
    <xdr:to>
      <xdr:col>3</xdr:col>
      <xdr:colOff>294410</xdr:colOff>
      <xdr:row>196</xdr:row>
      <xdr:rowOff>121226</xdr:rowOff>
    </xdr:to>
    <xdr:sp macro="" textlink="">
      <xdr:nvSpPr>
        <xdr:cNvPr id="2427" name="Freeform 10707">
          <a:extLst>
            <a:ext uri="{FF2B5EF4-FFF2-40B4-BE49-F238E27FC236}">
              <a16:creationId xmlns:a16="http://schemas.microsoft.com/office/drawing/2014/main" id="{321EF4F1-AF70-4DDA-9FAE-78E564EEFDF7}"/>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195</xdr:row>
      <xdr:rowOff>173181</xdr:rowOff>
    </xdr:from>
    <xdr:to>
      <xdr:col>5</xdr:col>
      <xdr:colOff>294410</xdr:colOff>
      <xdr:row>196</xdr:row>
      <xdr:rowOff>121226</xdr:rowOff>
    </xdr:to>
    <xdr:sp macro="" textlink="">
      <xdr:nvSpPr>
        <xdr:cNvPr id="2428" name="Freeform 10707">
          <a:extLst>
            <a:ext uri="{FF2B5EF4-FFF2-40B4-BE49-F238E27FC236}">
              <a16:creationId xmlns:a16="http://schemas.microsoft.com/office/drawing/2014/main" id="{FF881BA1-98C1-448F-B652-53A87F04CAAD}"/>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195</xdr:row>
      <xdr:rowOff>173181</xdr:rowOff>
    </xdr:from>
    <xdr:to>
      <xdr:col>7</xdr:col>
      <xdr:colOff>294410</xdr:colOff>
      <xdr:row>196</xdr:row>
      <xdr:rowOff>121226</xdr:rowOff>
    </xdr:to>
    <xdr:sp macro="" textlink="">
      <xdr:nvSpPr>
        <xdr:cNvPr id="2429" name="Freeform 10707">
          <a:extLst>
            <a:ext uri="{FF2B5EF4-FFF2-40B4-BE49-F238E27FC236}">
              <a16:creationId xmlns:a16="http://schemas.microsoft.com/office/drawing/2014/main" id="{F6E29A01-FFD0-4174-B120-9F875058CFB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195</xdr:row>
      <xdr:rowOff>173181</xdr:rowOff>
    </xdr:from>
    <xdr:to>
      <xdr:col>9</xdr:col>
      <xdr:colOff>294410</xdr:colOff>
      <xdr:row>196</xdr:row>
      <xdr:rowOff>121226</xdr:rowOff>
    </xdr:to>
    <xdr:sp macro="" textlink="">
      <xdr:nvSpPr>
        <xdr:cNvPr id="2430" name="Freeform 10707">
          <a:extLst>
            <a:ext uri="{FF2B5EF4-FFF2-40B4-BE49-F238E27FC236}">
              <a16:creationId xmlns:a16="http://schemas.microsoft.com/office/drawing/2014/main" id="{94F99B65-A2F2-442B-88F5-C932986376E7}"/>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195</xdr:row>
      <xdr:rowOff>173181</xdr:rowOff>
    </xdr:from>
    <xdr:to>
      <xdr:col>11</xdr:col>
      <xdr:colOff>294410</xdr:colOff>
      <xdr:row>196</xdr:row>
      <xdr:rowOff>121226</xdr:rowOff>
    </xdr:to>
    <xdr:sp macro="" textlink="">
      <xdr:nvSpPr>
        <xdr:cNvPr id="2431" name="Freeform 10707">
          <a:extLst>
            <a:ext uri="{FF2B5EF4-FFF2-40B4-BE49-F238E27FC236}">
              <a16:creationId xmlns:a16="http://schemas.microsoft.com/office/drawing/2014/main" id="{C50F4730-A1CD-4C15-8BF2-F7550D3F58C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195</xdr:row>
      <xdr:rowOff>173181</xdr:rowOff>
    </xdr:from>
    <xdr:to>
      <xdr:col>13</xdr:col>
      <xdr:colOff>294410</xdr:colOff>
      <xdr:row>196</xdr:row>
      <xdr:rowOff>121226</xdr:rowOff>
    </xdr:to>
    <xdr:sp macro="" textlink="">
      <xdr:nvSpPr>
        <xdr:cNvPr id="2432" name="Freeform 10707">
          <a:extLst>
            <a:ext uri="{FF2B5EF4-FFF2-40B4-BE49-F238E27FC236}">
              <a16:creationId xmlns:a16="http://schemas.microsoft.com/office/drawing/2014/main" id="{8689CEDC-CC9B-4D32-8F90-713B7412E20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207</xdr:row>
      <xdr:rowOff>7055</xdr:rowOff>
    </xdr:from>
    <xdr:to>
      <xdr:col>2</xdr:col>
      <xdr:colOff>49392</xdr:colOff>
      <xdr:row>210</xdr:row>
      <xdr:rowOff>0</xdr:rowOff>
    </xdr:to>
    <xdr:sp macro="" textlink="">
      <xdr:nvSpPr>
        <xdr:cNvPr id="2433" name="Isosceles Triangle 2432">
          <a:extLst>
            <a:ext uri="{FF2B5EF4-FFF2-40B4-BE49-F238E27FC236}">
              <a16:creationId xmlns:a16="http://schemas.microsoft.com/office/drawing/2014/main" id="{04959D1C-5082-4D1B-AA7F-D6D3D0C8828F}"/>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207</xdr:row>
      <xdr:rowOff>4233</xdr:rowOff>
    </xdr:from>
    <xdr:to>
      <xdr:col>4</xdr:col>
      <xdr:colOff>46570</xdr:colOff>
      <xdr:row>209</xdr:row>
      <xdr:rowOff>173567</xdr:rowOff>
    </xdr:to>
    <xdr:sp macro="" textlink="">
      <xdr:nvSpPr>
        <xdr:cNvPr id="2434" name="Isosceles Triangle 2433">
          <a:extLst>
            <a:ext uri="{FF2B5EF4-FFF2-40B4-BE49-F238E27FC236}">
              <a16:creationId xmlns:a16="http://schemas.microsoft.com/office/drawing/2014/main" id="{0FA67A3E-7C0C-4EF0-A1A9-6DC850E13E0B}"/>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207</xdr:row>
      <xdr:rowOff>13304</xdr:rowOff>
    </xdr:from>
    <xdr:to>
      <xdr:col>8</xdr:col>
      <xdr:colOff>46570</xdr:colOff>
      <xdr:row>210</xdr:row>
      <xdr:rowOff>1209</xdr:rowOff>
    </xdr:to>
    <xdr:sp macro="" textlink="">
      <xdr:nvSpPr>
        <xdr:cNvPr id="2435" name="Isosceles Triangle 2434">
          <a:extLst>
            <a:ext uri="{FF2B5EF4-FFF2-40B4-BE49-F238E27FC236}">
              <a16:creationId xmlns:a16="http://schemas.microsoft.com/office/drawing/2014/main" id="{0D65D6E1-2755-4BA7-9D53-351278EA57B7}"/>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207</xdr:row>
      <xdr:rowOff>13304</xdr:rowOff>
    </xdr:from>
    <xdr:to>
      <xdr:col>4</xdr:col>
      <xdr:colOff>46569</xdr:colOff>
      <xdr:row>210</xdr:row>
      <xdr:rowOff>1209</xdr:rowOff>
    </xdr:to>
    <xdr:sp macro="" textlink="">
      <xdr:nvSpPr>
        <xdr:cNvPr id="2436" name="Isosceles Triangle 2435">
          <a:extLst>
            <a:ext uri="{FF2B5EF4-FFF2-40B4-BE49-F238E27FC236}">
              <a16:creationId xmlns:a16="http://schemas.microsoft.com/office/drawing/2014/main" id="{13B10D7C-8DC4-4FC0-A464-EC558A40B53D}"/>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207</xdr:row>
      <xdr:rowOff>15522</xdr:rowOff>
    </xdr:from>
    <xdr:to>
      <xdr:col>6</xdr:col>
      <xdr:colOff>43746</xdr:colOff>
      <xdr:row>210</xdr:row>
      <xdr:rowOff>8467</xdr:rowOff>
    </xdr:to>
    <xdr:sp macro="" textlink="">
      <xdr:nvSpPr>
        <xdr:cNvPr id="2437" name="Isosceles Triangle 2436">
          <a:extLst>
            <a:ext uri="{FF2B5EF4-FFF2-40B4-BE49-F238E27FC236}">
              <a16:creationId xmlns:a16="http://schemas.microsoft.com/office/drawing/2014/main" id="{311304AA-7469-4FB0-9F5E-CDE84D18B69B}"/>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207</xdr:row>
      <xdr:rowOff>7056</xdr:rowOff>
    </xdr:from>
    <xdr:to>
      <xdr:col>10</xdr:col>
      <xdr:colOff>42332</xdr:colOff>
      <xdr:row>210</xdr:row>
      <xdr:rowOff>1</xdr:rowOff>
    </xdr:to>
    <xdr:sp macro="" textlink="">
      <xdr:nvSpPr>
        <xdr:cNvPr id="2438" name="Isosceles Triangle 2437">
          <a:extLst>
            <a:ext uri="{FF2B5EF4-FFF2-40B4-BE49-F238E27FC236}">
              <a16:creationId xmlns:a16="http://schemas.microsoft.com/office/drawing/2014/main" id="{365C8DA0-E65D-4A71-8660-2C6EC838BC9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207</xdr:row>
      <xdr:rowOff>18345</xdr:rowOff>
    </xdr:from>
    <xdr:to>
      <xdr:col>12</xdr:col>
      <xdr:colOff>39510</xdr:colOff>
      <xdr:row>210</xdr:row>
      <xdr:rowOff>11290</xdr:rowOff>
    </xdr:to>
    <xdr:sp macro="" textlink="">
      <xdr:nvSpPr>
        <xdr:cNvPr id="2439" name="Isosceles Triangle 2438">
          <a:extLst>
            <a:ext uri="{FF2B5EF4-FFF2-40B4-BE49-F238E27FC236}">
              <a16:creationId xmlns:a16="http://schemas.microsoft.com/office/drawing/2014/main" id="{CF4C2A2D-3397-4FF2-9191-36FC45FC8DC9}"/>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207</xdr:row>
      <xdr:rowOff>7056</xdr:rowOff>
    </xdr:from>
    <xdr:to>
      <xdr:col>14</xdr:col>
      <xdr:colOff>42332</xdr:colOff>
      <xdr:row>210</xdr:row>
      <xdr:rowOff>1</xdr:rowOff>
    </xdr:to>
    <xdr:sp macro="" textlink="">
      <xdr:nvSpPr>
        <xdr:cNvPr id="2440" name="Isosceles Triangle 2439">
          <a:extLst>
            <a:ext uri="{FF2B5EF4-FFF2-40B4-BE49-F238E27FC236}">
              <a16:creationId xmlns:a16="http://schemas.microsoft.com/office/drawing/2014/main" id="{F60F6308-FD88-4D6F-9375-8F56A66DD701}"/>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207</xdr:row>
      <xdr:rowOff>18345</xdr:rowOff>
    </xdr:from>
    <xdr:to>
      <xdr:col>16</xdr:col>
      <xdr:colOff>39510</xdr:colOff>
      <xdr:row>210</xdr:row>
      <xdr:rowOff>11290</xdr:rowOff>
    </xdr:to>
    <xdr:sp macro="" textlink="">
      <xdr:nvSpPr>
        <xdr:cNvPr id="2441" name="Isosceles Triangle 2440">
          <a:extLst>
            <a:ext uri="{FF2B5EF4-FFF2-40B4-BE49-F238E27FC236}">
              <a16:creationId xmlns:a16="http://schemas.microsoft.com/office/drawing/2014/main" id="{19C19AEC-492B-4C15-BB9F-AE72C9CAA56C}"/>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207</xdr:row>
      <xdr:rowOff>7056</xdr:rowOff>
    </xdr:from>
    <xdr:to>
      <xdr:col>18</xdr:col>
      <xdr:colOff>42332</xdr:colOff>
      <xdr:row>210</xdr:row>
      <xdr:rowOff>1</xdr:rowOff>
    </xdr:to>
    <xdr:sp macro="" textlink="">
      <xdr:nvSpPr>
        <xdr:cNvPr id="2442" name="Isosceles Triangle 2441">
          <a:extLst>
            <a:ext uri="{FF2B5EF4-FFF2-40B4-BE49-F238E27FC236}">
              <a16:creationId xmlns:a16="http://schemas.microsoft.com/office/drawing/2014/main" id="{B287B171-01D3-4693-BFD1-1B06D2915297}"/>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207</xdr:row>
      <xdr:rowOff>18345</xdr:rowOff>
    </xdr:from>
    <xdr:to>
      <xdr:col>20</xdr:col>
      <xdr:colOff>39510</xdr:colOff>
      <xdr:row>210</xdr:row>
      <xdr:rowOff>11290</xdr:rowOff>
    </xdr:to>
    <xdr:sp macro="" textlink="">
      <xdr:nvSpPr>
        <xdr:cNvPr id="2443" name="Isosceles Triangle 2442">
          <a:extLst>
            <a:ext uri="{FF2B5EF4-FFF2-40B4-BE49-F238E27FC236}">
              <a16:creationId xmlns:a16="http://schemas.microsoft.com/office/drawing/2014/main" id="{0B83FFBE-F7D6-4DC4-B064-5CE93DD045C9}"/>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206</xdr:row>
      <xdr:rowOff>173181</xdr:rowOff>
    </xdr:from>
    <xdr:to>
      <xdr:col>15</xdr:col>
      <xdr:colOff>294410</xdr:colOff>
      <xdr:row>207</xdr:row>
      <xdr:rowOff>121226</xdr:rowOff>
    </xdr:to>
    <xdr:sp macro="" textlink="">
      <xdr:nvSpPr>
        <xdr:cNvPr id="2444" name="Freeform 10707">
          <a:extLst>
            <a:ext uri="{FF2B5EF4-FFF2-40B4-BE49-F238E27FC236}">
              <a16:creationId xmlns:a16="http://schemas.microsoft.com/office/drawing/2014/main" id="{92B376EF-DA17-43A9-9D1B-135763B991B1}"/>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207</xdr:row>
      <xdr:rowOff>28037</xdr:rowOff>
    </xdr:from>
    <xdr:to>
      <xdr:col>17</xdr:col>
      <xdr:colOff>276267</xdr:colOff>
      <xdr:row>207</xdr:row>
      <xdr:rowOff>148440</xdr:rowOff>
    </xdr:to>
    <xdr:sp macro="" textlink="">
      <xdr:nvSpPr>
        <xdr:cNvPr id="2445" name="Freeform 10707">
          <a:extLst>
            <a:ext uri="{FF2B5EF4-FFF2-40B4-BE49-F238E27FC236}">
              <a16:creationId xmlns:a16="http://schemas.microsoft.com/office/drawing/2014/main" id="{21D48C72-BC71-4ECD-B785-A1BBCE018B1A}"/>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206</xdr:row>
      <xdr:rowOff>173181</xdr:rowOff>
    </xdr:from>
    <xdr:to>
      <xdr:col>19</xdr:col>
      <xdr:colOff>294410</xdr:colOff>
      <xdr:row>207</xdr:row>
      <xdr:rowOff>121226</xdr:rowOff>
    </xdr:to>
    <xdr:sp macro="" textlink="">
      <xdr:nvSpPr>
        <xdr:cNvPr id="2446" name="Freeform 10707">
          <a:extLst>
            <a:ext uri="{FF2B5EF4-FFF2-40B4-BE49-F238E27FC236}">
              <a16:creationId xmlns:a16="http://schemas.microsoft.com/office/drawing/2014/main" id="{386EA658-7921-43EA-AE46-0F1DCF7DCAF9}"/>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206</xdr:row>
      <xdr:rowOff>173181</xdr:rowOff>
    </xdr:from>
    <xdr:to>
      <xdr:col>21</xdr:col>
      <xdr:colOff>294410</xdr:colOff>
      <xdr:row>207</xdr:row>
      <xdr:rowOff>121226</xdr:rowOff>
    </xdr:to>
    <xdr:sp macro="" textlink="">
      <xdr:nvSpPr>
        <xdr:cNvPr id="2447" name="Freeform 10707">
          <a:extLst>
            <a:ext uri="{FF2B5EF4-FFF2-40B4-BE49-F238E27FC236}">
              <a16:creationId xmlns:a16="http://schemas.microsoft.com/office/drawing/2014/main" id="{FBB3308C-1FEC-44A1-8238-FABD5AAE1FAB}"/>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206</xdr:row>
      <xdr:rowOff>173181</xdr:rowOff>
    </xdr:from>
    <xdr:to>
      <xdr:col>3</xdr:col>
      <xdr:colOff>294410</xdr:colOff>
      <xdr:row>207</xdr:row>
      <xdr:rowOff>121226</xdr:rowOff>
    </xdr:to>
    <xdr:sp macro="" textlink="">
      <xdr:nvSpPr>
        <xdr:cNvPr id="2448" name="Freeform 10707">
          <a:extLst>
            <a:ext uri="{FF2B5EF4-FFF2-40B4-BE49-F238E27FC236}">
              <a16:creationId xmlns:a16="http://schemas.microsoft.com/office/drawing/2014/main" id="{20E56564-1A39-40AB-A1C7-09B07F50C687}"/>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206</xdr:row>
      <xdr:rowOff>173181</xdr:rowOff>
    </xdr:from>
    <xdr:to>
      <xdr:col>5</xdr:col>
      <xdr:colOff>294410</xdr:colOff>
      <xdr:row>207</xdr:row>
      <xdr:rowOff>121226</xdr:rowOff>
    </xdr:to>
    <xdr:sp macro="" textlink="">
      <xdr:nvSpPr>
        <xdr:cNvPr id="2449" name="Freeform 10707">
          <a:extLst>
            <a:ext uri="{FF2B5EF4-FFF2-40B4-BE49-F238E27FC236}">
              <a16:creationId xmlns:a16="http://schemas.microsoft.com/office/drawing/2014/main" id="{BF8CEA95-B579-4C13-A0A4-5A0FC7C2DB52}"/>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206</xdr:row>
      <xdr:rowOff>173181</xdr:rowOff>
    </xdr:from>
    <xdr:to>
      <xdr:col>7</xdr:col>
      <xdr:colOff>294410</xdr:colOff>
      <xdr:row>207</xdr:row>
      <xdr:rowOff>121226</xdr:rowOff>
    </xdr:to>
    <xdr:sp macro="" textlink="">
      <xdr:nvSpPr>
        <xdr:cNvPr id="2450" name="Freeform 10707">
          <a:extLst>
            <a:ext uri="{FF2B5EF4-FFF2-40B4-BE49-F238E27FC236}">
              <a16:creationId xmlns:a16="http://schemas.microsoft.com/office/drawing/2014/main" id="{9AA3FC0F-4E97-4406-8950-EC84BF69FBBD}"/>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206</xdr:row>
      <xdr:rowOff>173181</xdr:rowOff>
    </xdr:from>
    <xdr:to>
      <xdr:col>9</xdr:col>
      <xdr:colOff>294410</xdr:colOff>
      <xdr:row>207</xdr:row>
      <xdr:rowOff>121226</xdr:rowOff>
    </xdr:to>
    <xdr:sp macro="" textlink="">
      <xdr:nvSpPr>
        <xdr:cNvPr id="2451" name="Freeform 10707">
          <a:extLst>
            <a:ext uri="{FF2B5EF4-FFF2-40B4-BE49-F238E27FC236}">
              <a16:creationId xmlns:a16="http://schemas.microsoft.com/office/drawing/2014/main" id="{2E02CC51-4D59-4B64-97B1-48C2302DEC28}"/>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206</xdr:row>
      <xdr:rowOff>173181</xdr:rowOff>
    </xdr:from>
    <xdr:to>
      <xdr:col>11</xdr:col>
      <xdr:colOff>294410</xdr:colOff>
      <xdr:row>207</xdr:row>
      <xdr:rowOff>121226</xdr:rowOff>
    </xdr:to>
    <xdr:sp macro="" textlink="">
      <xdr:nvSpPr>
        <xdr:cNvPr id="2452" name="Freeform 10707">
          <a:extLst>
            <a:ext uri="{FF2B5EF4-FFF2-40B4-BE49-F238E27FC236}">
              <a16:creationId xmlns:a16="http://schemas.microsoft.com/office/drawing/2014/main" id="{5D5DFB7F-0FF6-435D-B64B-38717A54D46C}"/>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206</xdr:row>
      <xdr:rowOff>173181</xdr:rowOff>
    </xdr:from>
    <xdr:to>
      <xdr:col>13</xdr:col>
      <xdr:colOff>294410</xdr:colOff>
      <xdr:row>207</xdr:row>
      <xdr:rowOff>121226</xdr:rowOff>
    </xdr:to>
    <xdr:sp macro="" textlink="">
      <xdr:nvSpPr>
        <xdr:cNvPr id="2453" name="Freeform 10707">
          <a:extLst>
            <a:ext uri="{FF2B5EF4-FFF2-40B4-BE49-F238E27FC236}">
              <a16:creationId xmlns:a16="http://schemas.microsoft.com/office/drawing/2014/main" id="{2B8C753B-CC9E-4DB8-8ABC-8381C7C52124}"/>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218</xdr:row>
      <xdr:rowOff>7055</xdr:rowOff>
    </xdr:from>
    <xdr:to>
      <xdr:col>2</xdr:col>
      <xdr:colOff>49392</xdr:colOff>
      <xdr:row>221</xdr:row>
      <xdr:rowOff>0</xdr:rowOff>
    </xdr:to>
    <xdr:sp macro="" textlink="">
      <xdr:nvSpPr>
        <xdr:cNvPr id="2454" name="Isosceles Triangle 2453">
          <a:extLst>
            <a:ext uri="{FF2B5EF4-FFF2-40B4-BE49-F238E27FC236}">
              <a16:creationId xmlns:a16="http://schemas.microsoft.com/office/drawing/2014/main" id="{688146BC-D2BE-4440-BA01-D8055565A03C}"/>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218</xdr:row>
      <xdr:rowOff>4233</xdr:rowOff>
    </xdr:from>
    <xdr:to>
      <xdr:col>4</xdr:col>
      <xdr:colOff>46570</xdr:colOff>
      <xdr:row>220</xdr:row>
      <xdr:rowOff>173567</xdr:rowOff>
    </xdr:to>
    <xdr:sp macro="" textlink="">
      <xdr:nvSpPr>
        <xdr:cNvPr id="2455" name="Isosceles Triangle 2454">
          <a:extLst>
            <a:ext uri="{FF2B5EF4-FFF2-40B4-BE49-F238E27FC236}">
              <a16:creationId xmlns:a16="http://schemas.microsoft.com/office/drawing/2014/main" id="{693C2D80-5610-481E-A152-9002E91D73D4}"/>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218</xdr:row>
      <xdr:rowOff>13304</xdr:rowOff>
    </xdr:from>
    <xdr:to>
      <xdr:col>8</xdr:col>
      <xdr:colOff>46570</xdr:colOff>
      <xdr:row>221</xdr:row>
      <xdr:rowOff>1209</xdr:rowOff>
    </xdr:to>
    <xdr:sp macro="" textlink="">
      <xdr:nvSpPr>
        <xdr:cNvPr id="2456" name="Isosceles Triangle 2455">
          <a:extLst>
            <a:ext uri="{FF2B5EF4-FFF2-40B4-BE49-F238E27FC236}">
              <a16:creationId xmlns:a16="http://schemas.microsoft.com/office/drawing/2014/main" id="{D32F5A2A-4B37-426E-9BF8-196C3C9AC1B0}"/>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218</xdr:row>
      <xdr:rowOff>13304</xdr:rowOff>
    </xdr:from>
    <xdr:to>
      <xdr:col>4</xdr:col>
      <xdr:colOff>46569</xdr:colOff>
      <xdr:row>221</xdr:row>
      <xdr:rowOff>1209</xdr:rowOff>
    </xdr:to>
    <xdr:sp macro="" textlink="">
      <xdr:nvSpPr>
        <xdr:cNvPr id="2457" name="Isosceles Triangle 2456">
          <a:extLst>
            <a:ext uri="{FF2B5EF4-FFF2-40B4-BE49-F238E27FC236}">
              <a16:creationId xmlns:a16="http://schemas.microsoft.com/office/drawing/2014/main" id="{732917E1-EE75-422B-A0E0-2A76B3BC8477}"/>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218</xdr:row>
      <xdr:rowOff>15522</xdr:rowOff>
    </xdr:from>
    <xdr:to>
      <xdr:col>6</xdr:col>
      <xdr:colOff>43746</xdr:colOff>
      <xdr:row>221</xdr:row>
      <xdr:rowOff>8467</xdr:rowOff>
    </xdr:to>
    <xdr:sp macro="" textlink="">
      <xdr:nvSpPr>
        <xdr:cNvPr id="2458" name="Isosceles Triangle 2457">
          <a:extLst>
            <a:ext uri="{FF2B5EF4-FFF2-40B4-BE49-F238E27FC236}">
              <a16:creationId xmlns:a16="http://schemas.microsoft.com/office/drawing/2014/main" id="{6BC0CEF1-02D4-46E2-A342-BC455BFF42B9}"/>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218</xdr:row>
      <xdr:rowOff>7056</xdr:rowOff>
    </xdr:from>
    <xdr:to>
      <xdr:col>10</xdr:col>
      <xdr:colOff>42332</xdr:colOff>
      <xdr:row>221</xdr:row>
      <xdr:rowOff>1</xdr:rowOff>
    </xdr:to>
    <xdr:sp macro="" textlink="">
      <xdr:nvSpPr>
        <xdr:cNvPr id="2459" name="Isosceles Triangle 2458">
          <a:extLst>
            <a:ext uri="{FF2B5EF4-FFF2-40B4-BE49-F238E27FC236}">
              <a16:creationId xmlns:a16="http://schemas.microsoft.com/office/drawing/2014/main" id="{9E26656C-B744-459B-8958-AA150C67D48E}"/>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218</xdr:row>
      <xdr:rowOff>18345</xdr:rowOff>
    </xdr:from>
    <xdr:to>
      <xdr:col>12</xdr:col>
      <xdr:colOff>39510</xdr:colOff>
      <xdr:row>221</xdr:row>
      <xdr:rowOff>11290</xdr:rowOff>
    </xdr:to>
    <xdr:sp macro="" textlink="">
      <xdr:nvSpPr>
        <xdr:cNvPr id="2460" name="Isosceles Triangle 2459">
          <a:extLst>
            <a:ext uri="{FF2B5EF4-FFF2-40B4-BE49-F238E27FC236}">
              <a16:creationId xmlns:a16="http://schemas.microsoft.com/office/drawing/2014/main" id="{249EB161-DE6D-4AD2-9FF4-69427175AF3F}"/>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218</xdr:row>
      <xdr:rowOff>7056</xdr:rowOff>
    </xdr:from>
    <xdr:to>
      <xdr:col>14</xdr:col>
      <xdr:colOff>42332</xdr:colOff>
      <xdr:row>221</xdr:row>
      <xdr:rowOff>1</xdr:rowOff>
    </xdr:to>
    <xdr:sp macro="" textlink="">
      <xdr:nvSpPr>
        <xdr:cNvPr id="2461" name="Isosceles Triangle 2460">
          <a:extLst>
            <a:ext uri="{FF2B5EF4-FFF2-40B4-BE49-F238E27FC236}">
              <a16:creationId xmlns:a16="http://schemas.microsoft.com/office/drawing/2014/main" id="{41E06AC0-B470-4127-86AE-E4E604FAE832}"/>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218</xdr:row>
      <xdr:rowOff>18345</xdr:rowOff>
    </xdr:from>
    <xdr:to>
      <xdr:col>16</xdr:col>
      <xdr:colOff>39510</xdr:colOff>
      <xdr:row>221</xdr:row>
      <xdr:rowOff>11290</xdr:rowOff>
    </xdr:to>
    <xdr:sp macro="" textlink="">
      <xdr:nvSpPr>
        <xdr:cNvPr id="2462" name="Isosceles Triangle 2461">
          <a:extLst>
            <a:ext uri="{FF2B5EF4-FFF2-40B4-BE49-F238E27FC236}">
              <a16:creationId xmlns:a16="http://schemas.microsoft.com/office/drawing/2014/main" id="{50372F19-FCCC-44AD-9380-026DCE09E9A1}"/>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218</xdr:row>
      <xdr:rowOff>7056</xdr:rowOff>
    </xdr:from>
    <xdr:to>
      <xdr:col>18</xdr:col>
      <xdr:colOff>42332</xdr:colOff>
      <xdr:row>221</xdr:row>
      <xdr:rowOff>1</xdr:rowOff>
    </xdr:to>
    <xdr:sp macro="" textlink="">
      <xdr:nvSpPr>
        <xdr:cNvPr id="2463" name="Isosceles Triangle 2462">
          <a:extLst>
            <a:ext uri="{FF2B5EF4-FFF2-40B4-BE49-F238E27FC236}">
              <a16:creationId xmlns:a16="http://schemas.microsoft.com/office/drawing/2014/main" id="{5B5788DC-9D97-409D-8DD5-B965D7C652F4}"/>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218</xdr:row>
      <xdr:rowOff>18345</xdr:rowOff>
    </xdr:from>
    <xdr:to>
      <xdr:col>20</xdr:col>
      <xdr:colOff>39510</xdr:colOff>
      <xdr:row>221</xdr:row>
      <xdr:rowOff>11290</xdr:rowOff>
    </xdr:to>
    <xdr:sp macro="" textlink="">
      <xdr:nvSpPr>
        <xdr:cNvPr id="2464" name="Isosceles Triangle 2463">
          <a:extLst>
            <a:ext uri="{FF2B5EF4-FFF2-40B4-BE49-F238E27FC236}">
              <a16:creationId xmlns:a16="http://schemas.microsoft.com/office/drawing/2014/main" id="{FB7C62EE-E015-4834-A9A5-BB2CC7050384}"/>
            </a:ext>
          </a:extLst>
        </xdr:cNvPr>
        <xdr:cNvSpPr/>
      </xdr:nvSpPr>
      <xdr:spPr>
        <a:xfrm>
          <a:off x="9747956" y="39306702"/>
          <a:ext cx="678340" cy="510017"/>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217</xdr:row>
      <xdr:rowOff>173181</xdr:rowOff>
    </xdr:from>
    <xdr:to>
      <xdr:col>15</xdr:col>
      <xdr:colOff>294410</xdr:colOff>
      <xdr:row>218</xdr:row>
      <xdr:rowOff>121226</xdr:rowOff>
    </xdr:to>
    <xdr:sp macro="" textlink="">
      <xdr:nvSpPr>
        <xdr:cNvPr id="2465" name="Freeform 10707">
          <a:extLst>
            <a:ext uri="{FF2B5EF4-FFF2-40B4-BE49-F238E27FC236}">
              <a16:creationId xmlns:a16="http://schemas.microsoft.com/office/drawing/2014/main" id="{A3996889-45F2-45D3-B818-77339C7AD21A}"/>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218</xdr:row>
      <xdr:rowOff>28037</xdr:rowOff>
    </xdr:from>
    <xdr:to>
      <xdr:col>17</xdr:col>
      <xdr:colOff>276267</xdr:colOff>
      <xdr:row>218</xdr:row>
      <xdr:rowOff>148440</xdr:rowOff>
    </xdr:to>
    <xdr:sp macro="" textlink="">
      <xdr:nvSpPr>
        <xdr:cNvPr id="2466" name="Freeform 10707">
          <a:extLst>
            <a:ext uri="{FF2B5EF4-FFF2-40B4-BE49-F238E27FC236}">
              <a16:creationId xmlns:a16="http://schemas.microsoft.com/office/drawing/2014/main" id="{74BD35AD-AEB8-420B-AFE3-4FF84BD02B2C}"/>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217</xdr:row>
      <xdr:rowOff>173181</xdr:rowOff>
    </xdr:from>
    <xdr:to>
      <xdr:col>19</xdr:col>
      <xdr:colOff>294410</xdr:colOff>
      <xdr:row>218</xdr:row>
      <xdr:rowOff>121226</xdr:rowOff>
    </xdr:to>
    <xdr:sp macro="" textlink="">
      <xdr:nvSpPr>
        <xdr:cNvPr id="2467" name="Freeform 10707">
          <a:extLst>
            <a:ext uri="{FF2B5EF4-FFF2-40B4-BE49-F238E27FC236}">
              <a16:creationId xmlns:a16="http://schemas.microsoft.com/office/drawing/2014/main" id="{230DBFE3-3D8B-4DEC-8E69-2A59AC4EDBF7}"/>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217</xdr:row>
      <xdr:rowOff>173181</xdr:rowOff>
    </xdr:from>
    <xdr:to>
      <xdr:col>21</xdr:col>
      <xdr:colOff>294410</xdr:colOff>
      <xdr:row>218</xdr:row>
      <xdr:rowOff>121226</xdr:rowOff>
    </xdr:to>
    <xdr:sp macro="" textlink="">
      <xdr:nvSpPr>
        <xdr:cNvPr id="2468" name="Freeform 10707">
          <a:extLst>
            <a:ext uri="{FF2B5EF4-FFF2-40B4-BE49-F238E27FC236}">
              <a16:creationId xmlns:a16="http://schemas.microsoft.com/office/drawing/2014/main" id="{CD949C77-2215-4B53-B040-605E4075CC95}"/>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217</xdr:row>
      <xdr:rowOff>173181</xdr:rowOff>
    </xdr:from>
    <xdr:to>
      <xdr:col>3</xdr:col>
      <xdr:colOff>294410</xdr:colOff>
      <xdr:row>218</xdr:row>
      <xdr:rowOff>121226</xdr:rowOff>
    </xdr:to>
    <xdr:sp macro="" textlink="">
      <xdr:nvSpPr>
        <xdr:cNvPr id="2469" name="Freeform 10707">
          <a:extLst>
            <a:ext uri="{FF2B5EF4-FFF2-40B4-BE49-F238E27FC236}">
              <a16:creationId xmlns:a16="http://schemas.microsoft.com/office/drawing/2014/main" id="{C8BFF8A9-58E3-4A6B-9AA2-0B8796A763B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217</xdr:row>
      <xdr:rowOff>173181</xdr:rowOff>
    </xdr:from>
    <xdr:to>
      <xdr:col>5</xdr:col>
      <xdr:colOff>294410</xdr:colOff>
      <xdr:row>218</xdr:row>
      <xdr:rowOff>121226</xdr:rowOff>
    </xdr:to>
    <xdr:sp macro="" textlink="">
      <xdr:nvSpPr>
        <xdr:cNvPr id="2470" name="Freeform 10707">
          <a:extLst>
            <a:ext uri="{FF2B5EF4-FFF2-40B4-BE49-F238E27FC236}">
              <a16:creationId xmlns:a16="http://schemas.microsoft.com/office/drawing/2014/main" id="{51F1F0DD-58BE-425E-8AE0-98D1E2C7FD70}"/>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217</xdr:row>
      <xdr:rowOff>173181</xdr:rowOff>
    </xdr:from>
    <xdr:to>
      <xdr:col>7</xdr:col>
      <xdr:colOff>294410</xdr:colOff>
      <xdr:row>218</xdr:row>
      <xdr:rowOff>121226</xdr:rowOff>
    </xdr:to>
    <xdr:sp macro="" textlink="">
      <xdr:nvSpPr>
        <xdr:cNvPr id="2471" name="Freeform 10707">
          <a:extLst>
            <a:ext uri="{FF2B5EF4-FFF2-40B4-BE49-F238E27FC236}">
              <a16:creationId xmlns:a16="http://schemas.microsoft.com/office/drawing/2014/main" id="{76339726-13DC-4781-B2B2-5E21EA8273E9}"/>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217</xdr:row>
      <xdr:rowOff>173181</xdr:rowOff>
    </xdr:from>
    <xdr:to>
      <xdr:col>9</xdr:col>
      <xdr:colOff>294410</xdr:colOff>
      <xdr:row>218</xdr:row>
      <xdr:rowOff>121226</xdr:rowOff>
    </xdr:to>
    <xdr:sp macro="" textlink="">
      <xdr:nvSpPr>
        <xdr:cNvPr id="2472" name="Freeform 10707">
          <a:extLst>
            <a:ext uri="{FF2B5EF4-FFF2-40B4-BE49-F238E27FC236}">
              <a16:creationId xmlns:a16="http://schemas.microsoft.com/office/drawing/2014/main" id="{7BE25F22-DCC4-4942-805A-2A590F394CE5}"/>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217</xdr:row>
      <xdr:rowOff>173181</xdr:rowOff>
    </xdr:from>
    <xdr:to>
      <xdr:col>11</xdr:col>
      <xdr:colOff>294410</xdr:colOff>
      <xdr:row>218</xdr:row>
      <xdr:rowOff>121226</xdr:rowOff>
    </xdr:to>
    <xdr:sp macro="" textlink="">
      <xdr:nvSpPr>
        <xdr:cNvPr id="2473" name="Freeform 10707">
          <a:extLst>
            <a:ext uri="{FF2B5EF4-FFF2-40B4-BE49-F238E27FC236}">
              <a16:creationId xmlns:a16="http://schemas.microsoft.com/office/drawing/2014/main" id="{190DF723-24A0-452D-A920-3D554E5F1A72}"/>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217</xdr:row>
      <xdr:rowOff>173181</xdr:rowOff>
    </xdr:from>
    <xdr:to>
      <xdr:col>13</xdr:col>
      <xdr:colOff>294410</xdr:colOff>
      <xdr:row>218</xdr:row>
      <xdr:rowOff>121226</xdr:rowOff>
    </xdr:to>
    <xdr:sp macro="" textlink="">
      <xdr:nvSpPr>
        <xdr:cNvPr id="2474" name="Freeform 10707">
          <a:extLst>
            <a:ext uri="{FF2B5EF4-FFF2-40B4-BE49-F238E27FC236}">
              <a16:creationId xmlns:a16="http://schemas.microsoft.com/office/drawing/2014/main" id="{476B0FC1-49A0-472F-8FA2-A2FC967D3363}"/>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229</xdr:row>
      <xdr:rowOff>7055</xdr:rowOff>
    </xdr:from>
    <xdr:to>
      <xdr:col>2</xdr:col>
      <xdr:colOff>49392</xdr:colOff>
      <xdr:row>232</xdr:row>
      <xdr:rowOff>0</xdr:rowOff>
    </xdr:to>
    <xdr:sp macro="" textlink="">
      <xdr:nvSpPr>
        <xdr:cNvPr id="2475" name="Isosceles Triangle 2474">
          <a:extLst>
            <a:ext uri="{FF2B5EF4-FFF2-40B4-BE49-F238E27FC236}">
              <a16:creationId xmlns:a16="http://schemas.microsoft.com/office/drawing/2014/main" id="{8BB1E256-726D-4AD4-AC58-6CCB329EC89E}"/>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229</xdr:row>
      <xdr:rowOff>4233</xdr:rowOff>
    </xdr:from>
    <xdr:to>
      <xdr:col>4</xdr:col>
      <xdr:colOff>46570</xdr:colOff>
      <xdr:row>231</xdr:row>
      <xdr:rowOff>173567</xdr:rowOff>
    </xdr:to>
    <xdr:sp macro="" textlink="">
      <xdr:nvSpPr>
        <xdr:cNvPr id="2476" name="Isosceles Triangle 2475">
          <a:extLst>
            <a:ext uri="{FF2B5EF4-FFF2-40B4-BE49-F238E27FC236}">
              <a16:creationId xmlns:a16="http://schemas.microsoft.com/office/drawing/2014/main" id="{1028F494-B81A-49D9-B57B-D3C1BA769217}"/>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229</xdr:row>
      <xdr:rowOff>13304</xdr:rowOff>
    </xdr:from>
    <xdr:to>
      <xdr:col>8</xdr:col>
      <xdr:colOff>46570</xdr:colOff>
      <xdr:row>232</xdr:row>
      <xdr:rowOff>1209</xdr:rowOff>
    </xdr:to>
    <xdr:sp macro="" textlink="">
      <xdr:nvSpPr>
        <xdr:cNvPr id="2477" name="Isosceles Triangle 2476">
          <a:extLst>
            <a:ext uri="{FF2B5EF4-FFF2-40B4-BE49-F238E27FC236}">
              <a16:creationId xmlns:a16="http://schemas.microsoft.com/office/drawing/2014/main" id="{F4DF37AD-0210-4FD3-9D26-58129146784D}"/>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229</xdr:row>
      <xdr:rowOff>13304</xdr:rowOff>
    </xdr:from>
    <xdr:to>
      <xdr:col>4</xdr:col>
      <xdr:colOff>46569</xdr:colOff>
      <xdr:row>232</xdr:row>
      <xdr:rowOff>1209</xdr:rowOff>
    </xdr:to>
    <xdr:sp macro="" textlink="">
      <xdr:nvSpPr>
        <xdr:cNvPr id="2478" name="Isosceles Triangle 2477">
          <a:extLst>
            <a:ext uri="{FF2B5EF4-FFF2-40B4-BE49-F238E27FC236}">
              <a16:creationId xmlns:a16="http://schemas.microsoft.com/office/drawing/2014/main" id="{DE93838C-96D6-4C7C-A868-1ECF3808481C}"/>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229</xdr:row>
      <xdr:rowOff>15522</xdr:rowOff>
    </xdr:from>
    <xdr:to>
      <xdr:col>6</xdr:col>
      <xdr:colOff>43746</xdr:colOff>
      <xdr:row>232</xdr:row>
      <xdr:rowOff>8467</xdr:rowOff>
    </xdr:to>
    <xdr:sp macro="" textlink="">
      <xdr:nvSpPr>
        <xdr:cNvPr id="2479" name="Isosceles Triangle 2478">
          <a:extLst>
            <a:ext uri="{FF2B5EF4-FFF2-40B4-BE49-F238E27FC236}">
              <a16:creationId xmlns:a16="http://schemas.microsoft.com/office/drawing/2014/main" id="{EB3DC235-0147-47CA-9F66-040451F5556C}"/>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229</xdr:row>
      <xdr:rowOff>7056</xdr:rowOff>
    </xdr:from>
    <xdr:to>
      <xdr:col>10</xdr:col>
      <xdr:colOff>42332</xdr:colOff>
      <xdr:row>232</xdr:row>
      <xdr:rowOff>1</xdr:rowOff>
    </xdr:to>
    <xdr:sp macro="" textlink="">
      <xdr:nvSpPr>
        <xdr:cNvPr id="2480" name="Isosceles Triangle 2479">
          <a:extLst>
            <a:ext uri="{FF2B5EF4-FFF2-40B4-BE49-F238E27FC236}">
              <a16:creationId xmlns:a16="http://schemas.microsoft.com/office/drawing/2014/main" id="{18D71EEB-2891-49B9-938F-A36DA55D95CC}"/>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229</xdr:row>
      <xdr:rowOff>18345</xdr:rowOff>
    </xdr:from>
    <xdr:to>
      <xdr:col>12</xdr:col>
      <xdr:colOff>39510</xdr:colOff>
      <xdr:row>232</xdr:row>
      <xdr:rowOff>11290</xdr:rowOff>
    </xdr:to>
    <xdr:sp macro="" textlink="">
      <xdr:nvSpPr>
        <xdr:cNvPr id="2481" name="Isosceles Triangle 2480">
          <a:extLst>
            <a:ext uri="{FF2B5EF4-FFF2-40B4-BE49-F238E27FC236}">
              <a16:creationId xmlns:a16="http://schemas.microsoft.com/office/drawing/2014/main" id="{FF0B5F19-A51F-4A42-9167-6D3DF1CCB370}"/>
            </a:ext>
          </a:extLst>
        </xdr:cNvPr>
        <xdr:cNvSpPr/>
      </xdr:nvSpPr>
      <xdr:spPr>
        <a:xfrm>
          <a:off x="5538813" y="7402488"/>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229</xdr:row>
      <xdr:rowOff>7056</xdr:rowOff>
    </xdr:from>
    <xdr:to>
      <xdr:col>14</xdr:col>
      <xdr:colOff>42332</xdr:colOff>
      <xdr:row>232</xdr:row>
      <xdr:rowOff>1</xdr:rowOff>
    </xdr:to>
    <xdr:sp macro="" textlink="">
      <xdr:nvSpPr>
        <xdr:cNvPr id="2482" name="Isosceles Triangle 2481">
          <a:extLst>
            <a:ext uri="{FF2B5EF4-FFF2-40B4-BE49-F238E27FC236}">
              <a16:creationId xmlns:a16="http://schemas.microsoft.com/office/drawing/2014/main" id="{EC11C32C-8FB6-4B04-AB91-8293A448A585}"/>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229</xdr:row>
      <xdr:rowOff>18345</xdr:rowOff>
    </xdr:from>
    <xdr:to>
      <xdr:col>16</xdr:col>
      <xdr:colOff>39510</xdr:colOff>
      <xdr:row>232</xdr:row>
      <xdr:rowOff>11290</xdr:rowOff>
    </xdr:to>
    <xdr:sp macro="" textlink="">
      <xdr:nvSpPr>
        <xdr:cNvPr id="2483" name="Isosceles Triangle 2482">
          <a:extLst>
            <a:ext uri="{FF2B5EF4-FFF2-40B4-BE49-F238E27FC236}">
              <a16:creationId xmlns:a16="http://schemas.microsoft.com/office/drawing/2014/main" id="{FD79454E-7CE9-4BFC-93DE-2F58ECBDFE4C}"/>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229</xdr:row>
      <xdr:rowOff>7056</xdr:rowOff>
    </xdr:from>
    <xdr:to>
      <xdr:col>18</xdr:col>
      <xdr:colOff>42332</xdr:colOff>
      <xdr:row>232</xdr:row>
      <xdr:rowOff>1</xdr:rowOff>
    </xdr:to>
    <xdr:sp macro="" textlink="">
      <xdr:nvSpPr>
        <xdr:cNvPr id="2484" name="Isosceles Triangle 2483">
          <a:extLst>
            <a:ext uri="{FF2B5EF4-FFF2-40B4-BE49-F238E27FC236}">
              <a16:creationId xmlns:a16="http://schemas.microsoft.com/office/drawing/2014/main" id="{1F15FB79-3F41-41B5-9249-9A2A62AC8C6D}"/>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229</xdr:row>
      <xdr:rowOff>18345</xdr:rowOff>
    </xdr:from>
    <xdr:to>
      <xdr:col>20</xdr:col>
      <xdr:colOff>39510</xdr:colOff>
      <xdr:row>232</xdr:row>
      <xdr:rowOff>11290</xdr:rowOff>
    </xdr:to>
    <xdr:sp macro="" textlink="">
      <xdr:nvSpPr>
        <xdr:cNvPr id="2485" name="Isosceles Triangle 2484">
          <a:extLst>
            <a:ext uri="{FF2B5EF4-FFF2-40B4-BE49-F238E27FC236}">
              <a16:creationId xmlns:a16="http://schemas.microsoft.com/office/drawing/2014/main" id="{A35EC68A-B232-4485-8530-673545032206}"/>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228</xdr:row>
      <xdr:rowOff>173181</xdr:rowOff>
    </xdr:from>
    <xdr:to>
      <xdr:col>15</xdr:col>
      <xdr:colOff>294410</xdr:colOff>
      <xdr:row>229</xdr:row>
      <xdr:rowOff>121226</xdr:rowOff>
    </xdr:to>
    <xdr:sp macro="" textlink="">
      <xdr:nvSpPr>
        <xdr:cNvPr id="2486" name="Freeform 10707">
          <a:extLst>
            <a:ext uri="{FF2B5EF4-FFF2-40B4-BE49-F238E27FC236}">
              <a16:creationId xmlns:a16="http://schemas.microsoft.com/office/drawing/2014/main" id="{F93EEDBB-DA61-42D0-8C8B-3C1A63AFBB4E}"/>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229</xdr:row>
      <xdr:rowOff>28037</xdr:rowOff>
    </xdr:from>
    <xdr:to>
      <xdr:col>17</xdr:col>
      <xdr:colOff>276267</xdr:colOff>
      <xdr:row>229</xdr:row>
      <xdr:rowOff>148440</xdr:rowOff>
    </xdr:to>
    <xdr:sp macro="" textlink="">
      <xdr:nvSpPr>
        <xdr:cNvPr id="2487" name="Freeform 10707">
          <a:extLst>
            <a:ext uri="{FF2B5EF4-FFF2-40B4-BE49-F238E27FC236}">
              <a16:creationId xmlns:a16="http://schemas.microsoft.com/office/drawing/2014/main" id="{7099DA22-653F-4E49-9534-62707F0A4088}"/>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228</xdr:row>
      <xdr:rowOff>173181</xdr:rowOff>
    </xdr:from>
    <xdr:to>
      <xdr:col>19</xdr:col>
      <xdr:colOff>294410</xdr:colOff>
      <xdr:row>229</xdr:row>
      <xdr:rowOff>121226</xdr:rowOff>
    </xdr:to>
    <xdr:sp macro="" textlink="">
      <xdr:nvSpPr>
        <xdr:cNvPr id="2488" name="Freeform 10707">
          <a:extLst>
            <a:ext uri="{FF2B5EF4-FFF2-40B4-BE49-F238E27FC236}">
              <a16:creationId xmlns:a16="http://schemas.microsoft.com/office/drawing/2014/main" id="{5596F9E4-971F-485C-BE21-911BAB7DA1E8}"/>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228</xdr:row>
      <xdr:rowOff>173181</xdr:rowOff>
    </xdr:from>
    <xdr:to>
      <xdr:col>21</xdr:col>
      <xdr:colOff>294410</xdr:colOff>
      <xdr:row>229</xdr:row>
      <xdr:rowOff>121226</xdr:rowOff>
    </xdr:to>
    <xdr:sp macro="" textlink="">
      <xdr:nvSpPr>
        <xdr:cNvPr id="2489" name="Freeform 10707">
          <a:extLst>
            <a:ext uri="{FF2B5EF4-FFF2-40B4-BE49-F238E27FC236}">
              <a16:creationId xmlns:a16="http://schemas.microsoft.com/office/drawing/2014/main" id="{E2985F05-1358-4395-90B8-EE4CDBF8659E}"/>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228</xdr:row>
      <xdr:rowOff>173181</xdr:rowOff>
    </xdr:from>
    <xdr:to>
      <xdr:col>3</xdr:col>
      <xdr:colOff>294410</xdr:colOff>
      <xdr:row>229</xdr:row>
      <xdr:rowOff>121226</xdr:rowOff>
    </xdr:to>
    <xdr:sp macro="" textlink="">
      <xdr:nvSpPr>
        <xdr:cNvPr id="2490" name="Freeform 10707">
          <a:extLst>
            <a:ext uri="{FF2B5EF4-FFF2-40B4-BE49-F238E27FC236}">
              <a16:creationId xmlns:a16="http://schemas.microsoft.com/office/drawing/2014/main" id="{D6E43373-7DAA-4ABC-8360-1F4D302B67C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228</xdr:row>
      <xdr:rowOff>173181</xdr:rowOff>
    </xdr:from>
    <xdr:to>
      <xdr:col>5</xdr:col>
      <xdr:colOff>294410</xdr:colOff>
      <xdr:row>229</xdr:row>
      <xdr:rowOff>121226</xdr:rowOff>
    </xdr:to>
    <xdr:sp macro="" textlink="">
      <xdr:nvSpPr>
        <xdr:cNvPr id="2491" name="Freeform 10707">
          <a:extLst>
            <a:ext uri="{FF2B5EF4-FFF2-40B4-BE49-F238E27FC236}">
              <a16:creationId xmlns:a16="http://schemas.microsoft.com/office/drawing/2014/main" id="{32FB14D7-9A24-46BF-A472-9B676A7E28D4}"/>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228</xdr:row>
      <xdr:rowOff>173181</xdr:rowOff>
    </xdr:from>
    <xdr:to>
      <xdr:col>7</xdr:col>
      <xdr:colOff>294410</xdr:colOff>
      <xdr:row>229</xdr:row>
      <xdr:rowOff>121226</xdr:rowOff>
    </xdr:to>
    <xdr:sp macro="" textlink="">
      <xdr:nvSpPr>
        <xdr:cNvPr id="2492" name="Freeform 10707">
          <a:extLst>
            <a:ext uri="{FF2B5EF4-FFF2-40B4-BE49-F238E27FC236}">
              <a16:creationId xmlns:a16="http://schemas.microsoft.com/office/drawing/2014/main" id="{C9B7EE7B-AF36-4A06-A648-4F4740645753}"/>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228</xdr:row>
      <xdr:rowOff>173181</xdr:rowOff>
    </xdr:from>
    <xdr:to>
      <xdr:col>9</xdr:col>
      <xdr:colOff>294410</xdr:colOff>
      <xdr:row>229</xdr:row>
      <xdr:rowOff>121226</xdr:rowOff>
    </xdr:to>
    <xdr:sp macro="" textlink="">
      <xdr:nvSpPr>
        <xdr:cNvPr id="2493" name="Freeform 10707">
          <a:extLst>
            <a:ext uri="{FF2B5EF4-FFF2-40B4-BE49-F238E27FC236}">
              <a16:creationId xmlns:a16="http://schemas.microsoft.com/office/drawing/2014/main" id="{9E5F96F8-6695-45E3-9221-71D3CDADD6B9}"/>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228</xdr:row>
      <xdr:rowOff>173181</xdr:rowOff>
    </xdr:from>
    <xdr:to>
      <xdr:col>11</xdr:col>
      <xdr:colOff>294410</xdr:colOff>
      <xdr:row>229</xdr:row>
      <xdr:rowOff>121226</xdr:rowOff>
    </xdr:to>
    <xdr:sp macro="" textlink="">
      <xdr:nvSpPr>
        <xdr:cNvPr id="2494" name="Freeform 10707">
          <a:extLst>
            <a:ext uri="{FF2B5EF4-FFF2-40B4-BE49-F238E27FC236}">
              <a16:creationId xmlns:a16="http://schemas.microsoft.com/office/drawing/2014/main" id="{499131FF-65B5-4DEE-91AC-E511075D3DCF}"/>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228</xdr:row>
      <xdr:rowOff>173181</xdr:rowOff>
    </xdr:from>
    <xdr:to>
      <xdr:col>13</xdr:col>
      <xdr:colOff>294410</xdr:colOff>
      <xdr:row>229</xdr:row>
      <xdr:rowOff>121226</xdr:rowOff>
    </xdr:to>
    <xdr:sp macro="" textlink="">
      <xdr:nvSpPr>
        <xdr:cNvPr id="2495" name="Freeform 10707">
          <a:extLst>
            <a:ext uri="{FF2B5EF4-FFF2-40B4-BE49-F238E27FC236}">
              <a16:creationId xmlns:a16="http://schemas.microsoft.com/office/drawing/2014/main" id="{52C73ED1-5043-4EB1-9AC2-8F0F290660EC}"/>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240</xdr:row>
      <xdr:rowOff>7055</xdr:rowOff>
    </xdr:from>
    <xdr:to>
      <xdr:col>2</xdr:col>
      <xdr:colOff>49392</xdr:colOff>
      <xdr:row>243</xdr:row>
      <xdr:rowOff>0</xdr:rowOff>
    </xdr:to>
    <xdr:sp macro="" textlink="">
      <xdr:nvSpPr>
        <xdr:cNvPr id="2496" name="Isosceles Triangle 2495">
          <a:extLst>
            <a:ext uri="{FF2B5EF4-FFF2-40B4-BE49-F238E27FC236}">
              <a16:creationId xmlns:a16="http://schemas.microsoft.com/office/drawing/2014/main" id="{BCBE83FE-435F-40BE-9D13-705EE2FD451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240</xdr:row>
      <xdr:rowOff>4233</xdr:rowOff>
    </xdr:from>
    <xdr:to>
      <xdr:col>4</xdr:col>
      <xdr:colOff>46570</xdr:colOff>
      <xdr:row>242</xdr:row>
      <xdr:rowOff>173567</xdr:rowOff>
    </xdr:to>
    <xdr:sp macro="" textlink="">
      <xdr:nvSpPr>
        <xdr:cNvPr id="2497" name="Isosceles Triangle 2496">
          <a:extLst>
            <a:ext uri="{FF2B5EF4-FFF2-40B4-BE49-F238E27FC236}">
              <a16:creationId xmlns:a16="http://schemas.microsoft.com/office/drawing/2014/main" id="{F6163EC2-C013-4E4D-A359-A3F0FFEACF43}"/>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240</xdr:row>
      <xdr:rowOff>13304</xdr:rowOff>
    </xdr:from>
    <xdr:to>
      <xdr:col>8</xdr:col>
      <xdr:colOff>46570</xdr:colOff>
      <xdr:row>243</xdr:row>
      <xdr:rowOff>1209</xdr:rowOff>
    </xdr:to>
    <xdr:sp macro="" textlink="">
      <xdr:nvSpPr>
        <xdr:cNvPr id="2498" name="Isosceles Triangle 2497">
          <a:extLst>
            <a:ext uri="{FF2B5EF4-FFF2-40B4-BE49-F238E27FC236}">
              <a16:creationId xmlns:a16="http://schemas.microsoft.com/office/drawing/2014/main" id="{40F61D65-7751-4672-91C7-20FAB14619C7}"/>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240</xdr:row>
      <xdr:rowOff>13304</xdr:rowOff>
    </xdr:from>
    <xdr:to>
      <xdr:col>4</xdr:col>
      <xdr:colOff>46569</xdr:colOff>
      <xdr:row>243</xdr:row>
      <xdr:rowOff>1209</xdr:rowOff>
    </xdr:to>
    <xdr:sp macro="" textlink="">
      <xdr:nvSpPr>
        <xdr:cNvPr id="2499" name="Isosceles Triangle 2498">
          <a:extLst>
            <a:ext uri="{FF2B5EF4-FFF2-40B4-BE49-F238E27FC236}">
              <a16:creationId xmlns:a16="http://schemas.microsoft.com/office/drawing/2014/main" id="{1ED1DB5C-E580-4AB1-9405-ECD8418AD393}"/>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240</xdr:row>
      <xdr:rowOff>15522</xdr:rowOff>
    </xdr:from>
    <xdr:to>
      <xdr:col>6</xdr:col>
      <xdr:colOff>43746</xdr:colOff>
      <xdr:row>243</xdr:row>
      <xdr:rowOff>8467</xdr:rowOff>
    </xdr:to>
    <xdr:sp macro="" textlink="">
      <xdr:nvSpPr>
        <xdr:cNvPr id="2500" name="Isosceles Triangle 2499">
          <a:extLst>
            <a:ext uri="{FF2B5EF4-FFF2-40B4-BE49-F238E27FC236}">
              <a16:creationId xmlns:a16="http://schemas.microsoft.com/office/drawing/2014/main" id="{1ECB97ED-F6D8-4FD1-9BF5-FEF136253AB3}"/>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240</xdr:row>
      <xdr:rowOff>7056</xdr:rowOff>
    </xdr:from>
    <xdr:to>
      <xdr:col>10</xdr:col>
      <xdr:colOff>42332</xdr:colOff>
      <xdr:row>243</xdr:row>
      <xdr:rowOff>1</xdr:rowOff>
    </xdr:to>
    <xdr:sp macro="" textlink="">
      <xdr:nvSpPr>
        <xdr:cNvPr id="2501" name="Isosceles Triangle 2500">
          <a:extLst>
            <a:ext uri="{FF2B5EF4-FFF2-40B4-BE49-F238E27FC236}">
              <a16:creationId xmlns:a16="http://schemas.microsoft.com/office/drawing/2014/main" id="{13ABA2A3-F077-41E6-A54A-1F84EBECF624}"/>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240</xdr:row>
      <xdr:rowOff>18345</xdr:rowOff>
    </xdr:from>
    <xdr:to>
      <xdr:col>12</xdr:col>
      <xdr:colOff>39510</xdr:colOff>
      <xdr:row>243</xdr:row>
      <xdr:rowOff>11290</xdr:rowOff>
    </xdr:to>
    <xdr:sp macro="" textlink="">
      <xdr:nvSpPr>
        <xdr:cNvPr id="2502" name="Isosceles Triangle 2501">
          <a:extLst>
            <a:ext uri="{FF2B5EF4-FFF2-40B4-BE49-F238E27FC236}">
              <a16:creationId xmlns:a16="http://schemas.microsoft.com/office/drawing/2014/main" id="{A445E00C-F0A4-44D1-87C0-75FB72697E65}"/>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240</xdr:row>
      <xdr:rowOff>7056</xdr:rowOff>
    </xdr:from>
    <xdr:to>
      <xdr:col>14</xdr:col>
      <xdr:colOff>42332</xdr:colOff>
      <xdr:row>243</xdr:row>
      <xdr:rowOff>1</xdr:rowOff>
    </xdr:to>
    <xdr:sp macro="" textlink="">
      <xdr:nvSpPr>
        <xdr:cNvPr id="2503" name="Isosceles Triangle 2502">
          <a:extLst>
            <a:ext uri="{FF2B5EF4-FFF2-40B4-BE49-F238E27FC236}">
              <a16:creationId xmlns:a16="http://schemas.microsoft.com/office/drawing/2014/main" id="{D2653508-2740-4353-9085-253BE7637CE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240</xdr:row>
      <xdr:rowOff>18345</xdr:rowOff>
    </xdr:from>
    <xdr:to>
      <xdr:col>16</xdr:col>
      <xdr:colOff>39510</xdr:colOff>
      <xdr:row>243</xdr:row>
      <xdr:rowOff>11290</xdr:rowOff>
    </xdr:to>
    <xdr:sp macro="" textlink="">
      <xdr:nvSpPr>
        <xdr:cNvPr id="2504" name="Isosceles Triangle 2503">
          <a:extLst>
            <a:ext uri="{FF2B5EF4-FFF2-40B4-BE49-F238E27FC236}">
              <a16:creationId xmlns:a16="http://schemas.microsoft.com/office/drawing/2014/main" id="{3DFD8FBE-7335-4C3D-9CDB-6828C827DE44}"/>
            </a:ext>
          </a:extLst>
        </xdr:cNvPr>
        <xdr:cNvSpPr/>
      </xdr:nvSpPr>
      <xdr:spPr>
        <a:xfrm>
          <a:off x="7510942" y="41503802"/>
          <a:ext cx="660197" cy="482802"/>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240</xdr:row>
      <xdr:rowOff>7056</xdr:rowOff>
    </xdr:from>
    <xdr:to>
      <xdr:col>18</xdr:col>
      <xdr:colOff>42332</xdr:colOff>
      <xdr:row>243</xdr:row>
      <xdr:rowOff>1</xdr:rowOff>
    </xdr:to>
    <xdr:sp macro="" textlink="">
      <xdr:nvSpPr>
        <xdr:cNvPr id="2505" name="Isosceles Triangle 2504">
          <a:extLst>
            <a:ext uri="{FF2B5EF4-FFF2-40B4-BE49-F238E27FC236}">
              <a16:creationId xmlns:a16="http://schemas.microsoft.com/office/drawing/2014/main" id="{F71F95FC-421D-4B1D-85BF-A809B34BD275}"/>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240</xdr:row>
      <xdr:rowOff>18345</xdr:rowOff>
    </xdr:from>
    <xdr:to>
      <xdr:col>20</xdr:col>
      <xdr:colOff>39510</xdr:colOff>
      <xdr:row>243</xdr:row>
      <xdr:rowOff>11290</xdr:rowOff>
    </xdr:to>
    <xdr:sp macro="" textlink="">
      <xdr:nvSpPr>
        <xdr:cNvPr id="2506" name="Isosceles Triangle 2505">
          <a:extLst>
            <a:ext uri="{FF2B5EF4-FFF2-40B4-BE49-F238E27FC236}">
              <a16:creationId xmlns:a16="http://schemas.microsoft.com/office/drawing/2014/main" id="{8F675820-D30A-46C9-B18D-1E369D89DE81}"/>
            </a:ext>
          </a:extLst>
        </xdr:cNvPr>
        <xdr:cNvSpPr/>
      </xdr:nvSpPr>
      <xdr:spPr>
        <a:xfrm>
          <a:off x="9579227" y="41503802"/>
          <a:ext cx="660197" cy="482802"/>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239</xdr:row>
      <xdr:rowOff>173181</xdr:rowOff>
    </xdr:from>
    <xdr:to>
      <xdr:col>15</xdr:col>
      <xdr:colOff>294410</xdr:colOff>
      <xdr:row>240</xdr:row>
      <xdr:rowOff>121226</xdr:rowOff>
    </xdr:to>
    <xdr:sp macro="" textlink="">
      <xdr:nvSpPr>
        <xdr:cNvPr id="2507" name="Freeform 10707">
          <a:extLst>
            <a:ext uri="{FF2B5EF4-FFF2-40B4-BE49-F238E27FC236}">
              <a16:creationId xmlns:a16="http://schemas.microsoft.com/office/drawing/2014/main" id="{50DFBB9A-43DA-4599-8332-83D5CE1C03AB}"/>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240</xdr:row>
      <xdr:rowOff>28037</xdr:rowOff>
    </xdr:from>
    <xdr:to>
      <xdr:col>17</xdr:col>
      <xdr:colOff>276267</xdr:colOff>
      <xdr:row>240</xdr:row>
      <xdr:rowOff>148440</xdr:rowOff>
    </xdr:to>
    <xdr:sp macro="" textlink="">
      <xdr:nvSpPr>
        <xdr:cNvPr id="2508" name="Freeform 10707">
          <a:extLst>
            <a:ext uri="{FF2B5EF4-FFF2-40B4-BE49-F238E27FC236}">
              <a16:creationId xmlns:a16="http://schemas.microsoft.com/office/drawing/2014/main" id="{0F28A94B-72C6-4E0C-B646-202F03F6A6C1}"/>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239</xdr:row>
      <xdr:rowOff>173181</xdr:rowOff>
    </xdr:from>
    <xdr:to>
      <xdr:col>19</xdr:col>
      <xdr:colOff>294410</xdr:colOff>
      <xdr:row>240</xdr:row>
      <xdr:rowOff>121226</xdr:rowOff>
    </xdr:to>
    <xdr:sp macro="" textlink="">
      <xdr:nvSpPr>
        <xdr:cNvPr id="2509" name="Freeform 10707">
          <a:extLst>
            <a:ext uri="{FF2B5EF4-FFF2-40B4-BE49-F238E27FC236}">
              <a16:creationId xmlns:a16="http://schemas.microsoft.com/office/drawing/2014/main" id="{96B15D01-5E30-429B-867C-1628C68CBA7B}"/>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239</xdr:row>
      <xdr:rowOff>173181</xdr:rowOff>
    </xdr:from>
    <xdr:to>
      <xdr:col>21</xdr:col>
      <xdr:colOff>294410</xdr:colOff>
      <xdr:row>240</xdr:row>
      <xdr:rowOff>121226</xdr:rowOff>
    </xdr:to>
    <xdr:sp macro="" textlink="">
      <xdr:nvSpPr>
        <xdr:cNvPr id="2510" name="Freeform 10707">
          <a:extLst>
            <a:ext uri="{FF2B5EF4-FFF2-40B4-BE49-F238E27FC236}">
              <a16:creationId xmlns:a16="http://schemas.microsoft.com/office/drawing/2014/main" id="{F8666D9B-7563-4E33-B502-9215400E4690}"/>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239</xdr:row>
      <xdr:rowOff>173181</xdr:rowOff>
    </xdr:from>
    <xdr:to>
      <xdr:col>3</xdr:col>
      <xdr:colOff>294410</xdr:colOff>
      <xdr:row>240</xdr:row>
      <xdr:rowOff>121226</xdr:rowOff>
    </xdr:to>
    <xdr:sp macro="" textlink="">
      <xdr:nvSpPr>
        <xdr:cNvPr id="2511" name="Freeform 10707">
          <a:extLst>
            <a:ext uri="{FF2B5EF4-FFF2-40B4-BE49-F238E27FC236}">
              <a16:creationId xmlns:a16="http://schemas.microsoft.com/office/drawing/2014/main" id="{C928CA38-4AAE-42C1-9555-7C61E5CD4599}"/>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239</xdr:row>
      <xdr:rowOff>173181</xdr:rowOff>
    </xdr:from>
    <xdr:to>
      <xdr:col>5</xdr:col>
      <xdr:colOff>294410</xdr:colOff>
      <xdr:row>240</xdr:row>
      <xdr:rowOff>121226</xdr:rowOff>
    </xdr:to>
    <xdr:sp macro="" textlink="">
      <xdr:nvSpPr>
        <xdr:cNvPr id="2512" name="Freeform 10707">
          <a:extLst>
            <a:ext uri="{FF2B5EF4-FFF2-40B4-BE49-F238E27FC236}">
              <a16:creationId xmlns:a16="http://schemas.microsoft.com/office/drawing/2014/main" id="{198ED053-F7D6-44D8-96AC-D9F03B490A82}"/>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239</xdr:row>
      <xdr:rowOff>173181</xdr:rowOff>
    </xdr:from>
    <xdr:to>
      <xdr:col>7</xdr:col>
      <xdr:colOff>294410</xdr:colOff>
      <xdr:row>240</xdr:row>
      <xdr:rowOff>121226</xdr:rowOff>
    </xdr:to>
    <xdr:sp macro="" textlink="">
      <xdr:nvSpPr>
        <xdr:cNvPr id="2513" name="Freeform 10707">
          <a:extLst>
            <a:ext uri="{FF2B5EF4-FFF2-40B4-BE49-F238E27FC236}">
              <a16:creationId xmlns:a16="http://schemas.microsoft.com/office/drawing/2014/main" id="{2B3660DA-7061-442E-9306-D19161F91598}"/>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239</xdr:row>
      <xdr:rowOff>173181</xdr:rowOff>
    </xdr:from>
    <xdr:to>
      <xdr:col>9</xdr:col>
      <xdr:colOff>294410</xdr:colOff>
      <xdr:row>240</xdr:row>
      <xdr:rowOff>121226</xdr:rowOff>
    </xdr:to>
    <xdr:sp macro="" textlink="">
      <xdr:nvSpPr>
        <xdr:cNvPr id="2514" name="Freeform 10707">
          <a:extLst>
            <a:ext uri="{FF2B5EF4-FFF2-40B4-BE49-F238E27FC236}">
              <a16:creationId xmlns:a16="http://schemas.microsoft.com/office/drawing/2014/main" id="{04ED4BE4-E597-4909-A720-2890E49B4FBD}"/>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239</xdr:row>
      <xdr:rowOff>173181</xdr:rowOff>
    </xdr:from>
    <xdr:to>
      <xdr:col>11</xdr:col>
      <xdr:colOff>294410</xdr:colOff>
      <xdr:row>240</xdr:row>
      <xdr:rowOff>121226</xdr:rowOff>
    </xdr:to>
    <xdr:sp macro="" textlink="">
      <xdr:nvSpPr>
        <xdr:cNvPr id="2515" name="Freeform 10707">
          <a:extLst>
            <a:ext uri="{FF2B5EF4-FFF2-40B4-BE49-F238E27FC236}">
              <a16:creationId xmlns:a16="http://schemas.microsoft.com/office/drawing/2014/main" id="{CD61303E-269D-463B-A6A5-2C58A4470606}"/>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239</xdr:row>
      <xdr:rowOff>173181</xdr:rowOff>
    </xdr:from>
    <xdr:to>
      <xdr:col>13</xdr:col>
      <xdr:colOff>294410</xdr:colOff>
      <xdr:row>240</xdr:row>
      <xdr:rowOff>121226</xdr:rowOff>
    </xdr:to>
    <xdr:sp macro="" textlink="">
      <xdr:nvSpPr>
        <xdr:cNvPr id="2516" name="Freeform 10707">
          <a:extLst>
            <a:ext uri="{FF2B5EF4-FFF2-40B4-BE49-F238E27FC236}">
              <a16:creationId xmlns:a16="http://schemas.microsoft.com/office/drawing/2014/main" id="{12B46B45-DF0E-47CE-B221-6807CB4A112C}"/>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251</xdr:row>
      <xdr:rowOff>7055</xdr:rowOff>
    </xdr:from>
    <xdr:to>
      <xdr:col>2</xdr:col>
      <xdr:colOff>49392</xdr:colOff>
      <xdr:row>254</xdr:row>
      <xdr:rowOff>0</xdr:rowOff>
    </xdr:to>
    <xdr:sp macro="" textlink="">
      <xdr:nvSpPr>
        <xdr:cNvPr id="2517" name="Isosceles Triangle 2516">
          <a:extLst>
            <a:ext uri="{FF2B5EF4-FFF2-40B4-BE49-F238E27FC236}">
              <a16:creationId xmlns:a16="http://schemas.microsoft.com/office/drawing/2014/main" id="{6C48E1EC-A885-4CF7-A144-85268B791AB0}"/>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251</xdr:row>
      <xdr:rowOff>4233</xdr:rowOff>
    </xdr:from>
    <xdr:to>
      <xdr:col>4</xdr:col>
      <xdr:colOff>46570</xdr:colOff>
      <xdr:row>253</xdr:row>
      <xdr:rowOff>173567</xdr:rowOff>
    </xdr:to>
    <xdr:sp macro="" textlink="">
      <xdr:nvSpPr>
        <xdr:cNvPr id="2518" name="Isosceles Triangle 2517">
          <a:extLst>
            <a:ext uri="{FF2B5EF4-FFF2-40B4-BE49-F238E27FC236}">
              <a16:creationId xmlns:a16="http://schemas.microsoft.com/office/drawing/2014/main" id="{4CD37589-EB8A-4D8C-BFF1-CE3DB2FF6543}"/>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251</xdr:row>
      <xdr:rowOff>13304</xdr:rowOff>
    </xdr:from>
    <xdr:to>
      <xdr:col>8</xdr:col>
      <xdr:colOff>46570</xdr:colOff>
      <xdr:row>254</xdr:row>
      <xdr:rowOff>1209</xdr:rowOff>
    </xdr:to>
    <xdr:sp macro="" textlink="">
      <xdr:nvSpPr>
        <xdr:cNvPr id="2519" name="Isosceles Triangle 2518">
          <a:extLst>
            <a:ext uri="{FF2B5EF4-FFF2-40B4-BE49-F238E27FC236}">
              <a16:creationId xmlns:a16="http://schemas.microsoft.com/office/drawing/2014/main" id="{A29BC047-F127-4BA0-9067-44CEFE27D8DA}"/>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251</xdr:row>
      <xdr:rowOff>13304</xdr:rowOff>
    </xdr:from>
    <xdr:to>
      <xdr:col>4</xdr:col>
      <xdr:colOff>46569</xdr:colOff>
      <xdr:row>254</xdr:row>
      <xdr:rowOff>1209</xdr:rowOff>
    </xdr:to>
    <xdr:sp macro="" textlink="">
      <xdr:nvSpPr>
        <xdr:cNvPr id="2520" name="Isosceles Triangle 2519">
          <a:extLst>
            <a:ext uri="{FF2B5EF4-FFF2-40B4-BE49-F238E27FC236}">
              <a16:creationId xmlns:a16="http://schemas.microsoft.com/office/drawing/2014/main" id="{A19B069E-42B5-48FB-A9C2-8A005053AFD2}"/>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251</xdr:row>
      <xdr:rowOff>15522</xdr:rowOff>
    </xdr:from>
    <xdr:to>
      <xdr:col>6</xdr:col>
      <xdr:colOff>43746</xdr:colOff>
      <xdr:row>254</xdr:row>
      <xdr:rowOff>8467</xdr:rowOff>
    </xdr:to>
    <xdr:sp macro="" textlink="">
      <xdr:nvSpPr>
        <xdr:cNvPr id="2521" name="Isosceles Triangle 2520">
          <a:extLst>
            <a:ext uri="{FF2B5EF4-FFF2-40B4-BE49-F238E27FC236}">
              <a16:creationId xmlns:a16="http://schemas.microsoft.com/office/drawing/2014/main" id="{AEE46374-7061-4411-9F5C-2F9501A3AC00}"/>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251</xdr:row>
      <xdr:rowOff>7056</xdr:rowOff>
    </xdr:from>
    <xdr:to>
      <xdr:col>10</xdr:col>
      <xdr:colOff>42332</xdr:colOff>
      <xdr:row>254</xdr:row>
      <xdr:rowOff>1</xdr:rowOff>
    </xdr:to>
    <xdr:sp macro="" textlink="">
      <xdr:nvSpPr>
        <xdr:cNvPr id="2522" name="Isosceles Triangle 2521">
          <a:extLst>
            <a:ext uri="{FF2B5EF4-FFF2-40B4-BE49-F238E27FC236}">
              <a16:creationId xmlns:a16="http://schemas.microsoft.com/office/drawing/2014/main" id="{F847202D-B556-4722-BD93-48E60C02BC50}"/>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251</xdr:row>
      <xdr:rowOff>18345</xdr:rowOff>
    </xdr:from>
    <xdr:to>
      <xdr:col>12</xdr:col>
      <xdr:colOff>39510</xdr:colOff>
      <xdr:row>254</xdr:row>
      <xdr:rowOff>11290</xdr:rowOff>
    </xdr:to>
    <xdr:sp macro="" textlink="">
      <xdr:nvSpPr>
        <xdr:cNvPr id="2523" name="Isosceles Triangle 2522">
          <a:extLst>
            <a:ext uri="{FF2B5EF4-FFF2-40B4-BE49-F238E27FC236}">
              <a16:creationId xmlns:a16="http://schemas.microsoft.com/office/drawing/2014/main" id="{17A1D9B3-E1F1-4C21-98F4-96CA5999B54C}"/>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251</xdr:row>
      <xdr:rowOff>7056</xdr:rowOff>
    </xdr:from>
    <xdr:to>
      <xdr:col>14</xdr:col>
      <xdr:colOff>42332</xdr:colOff>
      <xdr:row>254</xdr:row>
      <xdr:rowOff>1</xdr:rowOff>
    </xdr:to>
    <xdr:sp macro="" textlink="">
      <xdr:nvSpPr>
        <xdr:cNvPr id="2524" name="Isosceles Triangle 2523">
          <a:extLst>
            <a:ext uri="{FF2B5EF4-FFF2-40B4-BE49-F238E27FC236}">
              <a16:creationId xmlns:a16="http://schemas.microsoft.com/office/drawing/2014/main" id="{0178874B-32FC-4D7D-9339-FB9EACAE58EA}"/>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251</xdr:row>
      <xdr:rowOff>18345</xdr:rowOff>
    </xdr:from>
    <xdr:to>
      <xdr:col>16</xdr:col>
      <xdr:colOff>39510</xdr:colOff>
      <xdr:row>254</xdr:row>
      <xdr:rowOff>11290</xdr:rowOff>
    </xdr:to>
    <xdr:sp macro="" textlink="">
      <xdr:nvSpPr>
        <xdr:cNvPr id="2525" name="Isosceles Triangle 2524">
          <a:extLst>
            <a:ext uri="{FF2B5EF4-FFF2-40B4-BE49-F238E27FC236}">
              <a16:creationId xmlns:a16="http://schemas.microsoft.com/office/drawing/2014/main" id="{4B5F0320-A34C-43FF-8813-D2B1D9CAF5E4}"/>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251</xdr:row>
      <xdr:rowOff>7056</xdr:rowOff>
    </xdr:from>
    <xdr:to>
      <xdr:col>18</xdr:col>
      <xdr:colOff>42332</xdr:colOff>
      <xdr:row>254</xdr:row>
      <xdr:rowOff>1</xdr:rowOff>
    </xdr:to>
    <xdr:sp macro="" textlink="">
      <xdr:nvSpPr>
        <xdr:cNvPr id="2526" name="Isosceles Triangle 2525">
          <a:extLst>
            <a:ext uri="{FF2B5EF4-FFF2-40B4-BE49-F238E27FC236}">
              <a16:creationId xmlns:a16="http://schemas.microsoft.com/office/drawing/2014/main" id="{E98843B3-6E35-4667-A1E2-35FF1E0C6A44}"/>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251</xdr:row>
      <xdr:rowOff>18345</xdr:rowOff>
    </xdr:from>
    <xdr:to>
      <xdr:col>20</xdr:col>
      <xdr:colOff>39510</xdr:colOff>
      <xdr:row>254</xdr:row>
      <xdr:rowOff>11290</xdr:rowOff>
    </xdr:to>
    <xdr:sp macro="" textlink="">
      <xdr:nvSpPr>
        <xdr:cNvPr id="2527" name="Isosceles Triangle 2526">
          <a:extLst>
            <a:ext uri="{FF2B5EF4-FFF2-40B4-BE49-F238E27FC236}">
              <a16:creationId xmlns:a16="http://schemas.microsoft.com/office/drawing/2014/main" id="{EBD7BD43-59D6-49A6-9AB7-C260B1ECD3F5}"/>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250</xdr:row>
      <xdr:rowOff>173181</xdr:rowOff>
    </xdr:from>
    <xdr:to>
      <xdr:col>15</xdr:col>
      <xdr:colOff>294410</xdr:colOff>
      <xdr:row>251</xdr:row>
      <xdr:rowOff>121226</xdr:rowOff>
    </xdr:to>
    <xdr:sp macro="" textlink="">
      <xdr:nvSpPr>
        <xdr:cNvPr id="2528" name="Freeform 10707">
          <a:extLst>
            <a:ext uri="{FF2B5EF4-FFF2-40B4-BE49-F238E27FC236}">
              <a16:creationId xmlns:a16="http://schemas.microsoft.com/office/drawing/2014/main" id="{E477E23F-B600-4C42-B973-21C66B05F47A}"/>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251</xdr:row>
      <xdr:rowOff>28037</xdr:rowOff>
    </xdr:from>
    <xdr:to>
      <xdr:col>17</xdr:col>
      <xdr:colOff>276267</xdr:colOff>
      <xdr:row>251</xdr:row>
      <xdr:rowOff>148440</xdr:rowOff>
    </xdr:to>
    <xdr:sp macro="" textlink="">
      <xdr:nvSpPr>
        <xdr:cNvPr id="2529" name="Freeform 10707">
          <a:extLst>
            <a:ext uri="{FF2B5EF4-FFF2-40B4-BE49-F238E27FC236}">
              <a16:creationId xmlns:a16="http://schemas.microsoft.com/office/drawing/2014/main" id="{8F33F94A-8396-4B42-8342-4ECB23BE514C}"/>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250</xdr:row>
      <xdr:rowOff>173181</xdr:rowOff>
    </xdr:from>
    <xdr:to>
      <xdr:col>19</xdr:col>
      <xdr:colOff>294410</xdr:colOff>
      <xdr:row>251</xdr:row>
      <xdr:rowOff>121226</xdr:rowOff>
    </xdr:to>
    <xdr:sp macro="" textlink="">
      <xdr:nvSpPr>
        <xdr:cNvPr id="2530" name="Freeform 10707">
          <a:extLst>
            <a:ext uri="{FF2B5EF4-FFF2-40B4-BE49-F238E27FC236}">
              <a16:creationId xmlns:a16="http://schemas.microsoft.com/office/drawing/2014/main" id="{9C79A32D-E96A-4056-9A63-4D67D3C60BAA}"/>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250</xdr:row>
      <xdr:rowOff>173181</xdr:rowOff>
    </xdr:from>
    <xdr:to>
      <xdr:col>21</xdr:col>
      <xdr:colOff>294410</xdr:colOff>
      <xdr:row>251</xdr:row>
      <xdr:rowOff>121226</xdr:rowOff>
    </xdr:to>
    <xdr:sp macro="" textlink="">
      <xdr:nvSpPr>
        <xdr:cNvPr id="2531" name="Freeform 10707">
          <a:extLst>
            <a:ext uri="{FF2B5EF4-FFF2-40B4-BE49-F238E27FC236}">
              <a16:creationId xmlns:a16="http://schemas.microsoft.com/office/drawing/2014/main" id="{5C07E088-256B-4D0F-92BC-91A5F7D70F1B}"/>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250</xdr:row>
      <xdr:rowOff>173181</xdr:rowOff>
    </xdr:from>
    <xdr:to>
      <xdr:col>3</xdr:col>
      <xdr:colOff>294410</xdr:colOff>
      <xdr:row>251</xdr:row>
      <xdr:rowOff>121226</xdr:rowOff>
    </xdr:to>
    <xdr:sp macro="" textlink="">
      <xdr:nvSpPr>
        <xdr:cNvPr id="2532" name="Freeform 10707">
          <a:extLst>
            <a:ext uri="{FF2B5EF4-FFF2-40B4-BE49-F238E27FC236}">
              <a16:creationId xmlns:a16="http://schemas.microsoft.com/office/drawing/2014/main" id="{C28DCCA6-7181-4D99-B182-53BA4544C530}"/>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250</xdr:row>
      <xdr:rowOff>173181</xdr:rowOff>
    </xdr:from>
    <xdr:to>
      <xdr:col>5</xdr:col>
      <xdr:colOff>294410</xdr:colOff>
      <xdr:row>251</xdr:row>
      <xdr:rowOff>121226</xdr:rowOff>
    </xdr:to>
    <xdr:sp macro="" textlink="">
      <xdr:nvSpPr>
        <xdr:cNvPr id="2533" name="Freeform 10707">
          <a:extLst>
            <a:ext uri="{FF2B5EF4-FFF2-40B4-BE49-F238E27FC236}">
              <a16:creationId xmlns:a16="http://schemas.microsoft.com/office/drawing/2014/main" id="{B3DE069B-E3E2-4767-BE2B-7823F40F6E3A}"/>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250</xdr:row>
      <xdr:rowOff>173181</xdr:rowOff>
    </xdr:from>
    <xdr:to>
      <xdr:col>7</xdr:col>
      <xdr:colOff>294410</xdr:colOff>
      <xdr:row>251</xdr:row>
      <xdr:rowOff>121226</xdr:rowOff>
    </xdr:to>
    <xdr:sp macro="" textlink="">
      <xdr:nvSpPr>
        <xdr:cNvPr id="2534" name="Freeform 10707">
          <a:extLst>
            <a:ext uri="{FF2B5EF4-FFF2-40B4-BE49-F238E27FC236}">
              <a16:creationId xmlns:a16="http://schemas.microsoft.com/office/drawing/2014/main" id="{26085C24-9DD2-4777-A505-2A2CC34A5AFC}"/>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250</xdr:row>
      <xdr:rowOff>173181</xdr:rowOff>
    </xdr:from>
    <xdr:to>
      <xdr:col>9</xdr:col>
      <xdr:colOff>294410</xdr:colOff>
      <xdr:row>251</xdr:row>
      <xdr:rowOff>121226</xdr:rowOff>
    </xdr:to>
    <xdr:sp macro="" textlink="">
      <xdr:nvSpPr>
        <xdr:cNvPr id="2535" name="Freeform 10707">
          <a:extLst>
            <a:ext uri="{FF2B5EF4-FFF2-40B4-BE49-F238E27FC236}">
              <a16:creationId xmlns:a16="http://schemas.microsoft.com/office/drawing/2014/main" id="{C8284742-2E19-4D5F-BE57-254FCF7F723A}"/>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250</xdr:row>
      <xdr:rowOff>173181</xdr:rowOff>
    </xdr:from>
    <xdr:to>
      <xdr:col>11</xdr:col>
      <xdr:colOff>294410</xdr:colOff>
      <xdr:row>251</xdr:row>
      <xdr:rowOff>121226</xdr:rowOff>
    </xdr:to>
    <xdr:sp macro="" textlink="">
      <xdr:nvSpPr>
        <xdr:cNvPr id="2536" name="Freeform 10707">
          <a:extLst>
            <a:ext uri="{FF2B5EF4-FFF2-40B4-BE49-F238E27FC236}">
              <a16:creationId xmlns:a16="http://schemas.microsoft.com/office/drawing/2014/main" id="{25BC15E8-FD8E-456E-92D4-3AF95CED5F8D}"/>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250</xdr:row>
      <xdr:rowOff>173181</xdr:rowOff>
    </xdr:from>
    <xdr:to>
      <xdr:col>13</xdr:col>
      <xdr:colOff>294410</xdr:colOff>
      <xdr:row>251</xdr:row>
      <xdr:rowOff>121226</xdr:rowOff>
    </xdr:to>
    <xdr:sp macro="" textlink="">
      <xdr:nvSpPr>
        <xdr:cNvPr id="2537" name="Freeform 10707">
          <a:extLst>
            <a:ext uri="{FF2B5EF4-FFF2-40B4-BE49-F238E27FC236}">
              <a16:creationId xmlns:a16="http://schemas.microsoft.com/office/drawing/2014/main" id="{02AF892A-99AB-4319-B448-93AA751204C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262</xdr:row>
      <xdr:rowOff>7055</xdr:rowOff>
    </xdr:from>
    <xdr:to>
      <xdr:col>2</xdr:col>
      <xdr:colOff>49392</xdr:colOff>
      <xdr:row>265</xdr:row>
      <xdr:rowOff>0</xdr:rowOff>
    </xdr:to>
    <xdr:sp macro="" textlink="">
      <xdr:nvSpPr>
        <xdr:cNvPr id="2538" name="Isosceles Triangle 2537">
          <a:extLst>
            <a:ext uri="{FF2B5EF4-FFF2-40B4-BE49-F238E27FC236}">
              <a16:creationId xmlns:a16="http://schemas.microsoft.com/office/drawing/2014/main" id="{A7A1CDA8-A152-4D1A-A4EA-86232A7469A1}"/>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262</xdr:row>
      <xdr:rowOff>4233</xdr:rowOff>
    </xdr:from>
    <xdr:to>
      <xdr:col>4</xdr:col>
      <xdr:colOff>46570</xdr:colOff>
      <xdr:row>264</xdr:row>
      <xdr:rowOff>173567</xdr:rowOff>
    </xdr:to>
    <xdr:sp macro="" textlink="">
      <xdr:nvSpPr>
        <xdr:cNvPr id="2539" name="Isosceles Triangle 2538">
          <a:extLst>
            <a:ext uri="{FF2B5EF4-FFF2-40B4-BE49-F238E27FC236}">
              <a16:creationId xmlns:a16="http://schemas.microsoft.com/office/drawing/2014/main" id="{B176DDBF-FCBC-4162-8EE1-0F92D9D8DA42}"/>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262</xdr:row>
      <xdr:rowOff>13304</xdr:rowOff>
    </xdr:from>
    <xdr:to>
      <xdr:col>8</xdr:col>
      <xdr:colOff>46570</xdr:colOff>
      <xdr:row>265</xdr:row>
      <xdr:rowOff>1209</xdr:rowOff>
    </xdr:to>
    <xdr:sp macro="" textlink="">
      <xdr:nvSpPr>
        <xdr:cNvPr id="2540" name="Isosceles Triangle 2539">
          <a:extLst>
            <a:ext uri="{FF2B5EF4-FFF2-40B4-BE49-F238E27FC236}">
              <a16:creationId xmlns:a16="http://schemas.microsoft.com/office/drawing/2014/main" id="{49378AC2-67C3-46EB-854E-F05F3E429A4B}"/>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262</xdr:row>
      <xdr:rowOff>13304</xdr:rowOff>
    </xdr:from>
    <xdr:to>
      <xdr:col>4</xdr:col>
      <xdr:colOff>46569</xdr:colOff>
      <xdr:row>265</xdr:row>
      <xdr:rowOff>1209</xdr:rowOff>
    </xdr:to>
    <xdr:sp macro="" textlink="">
      <xdr:nvSpPr>
        <xdr:cNvPr id="2541" name="Isosceles Triangle 2540">
          <a:extLst>
            <a:ext uri="{FF2B5EF4-FFF2-40B4-BE49-F238E27FC236}">
              <a16:creationId xmlns:a16="http://schemas.microsoft.com/office/drawing/2014/main" id="{9C55F96E-0DAA-492F-BCB6-EB859BDA858F}"/>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262</xdr:row>
      <xdr:rowOff>15522</xdr:rowOff>
    </xdr:from>
    <xdr:to>
      <xdr:col>6</xdr:col>
      <xdr:colOff>43746</xdr:colOff>
      <xdr:row>265</xdr:row>
      <xdr:rowOff>8467</xdr:rowOff>
    </xdr:to>
    <xdr:sp macro="" textlink="">
      <xdr:nvSpPr>
        <xdr:cNvPr id="2542" name="Isosceles Triangle 2541">
          <a:extLst>
            <a:ext uri="{FF2B5EF4-FFF2-40B4-BE49-F238E27FC236}">
              <a16:creationId xmlns:a16="http://schemas.microsoft.com/office/drawing/2014/main" id="{457FC457-3D2F-4A0B-A430-7BEC34BD4F9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262</xdr:row>
      <xdr:rowOff>7056</xdr:rowOff>
    </xdr:from>
    <xdr:to>
      <xdr:col>10</xdr:col>
      <xdr:colOff>42332</xdr:colOff>
      <xdr:row>265</xdr:row>
      <xdr:rowOff>1</xdr:rowOff>
    </xdr:to>
    <xdr:sp macro="" textlink="">
      <xdr:nvSpPr>
        <xdr:cNvPr id="2543" name="Isosceles Triangle 2542">
          <a:extLst>
            <a:ext uri="{FF2B5EF4-FFF2-40B4-BE49-F238E27FC236}">
              <a16:creationId xmlns:a16="http://schemas.microsoft.com/office/drawing/2014/main" id="{E25FC67D-99F8-46B0-9E2C-C6F5D59C14FA}"/>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262</xdr:row>
      <xdr:rowOff>18345</xdr:rowOff>
    </xdr:from>
    <xdr:to>
      <xdr:col>12</xdr:col>
      <xdr:colOff>39510</xdr:colOff>
      <xdr:row>265</xdr:row>
      <xdr:rowOff>11290</xdr:rowOff>
    </xdr:to>
    <xdr:sp macro="" textlink="">
      <xdr:nvSpPr>
        <xdr:cNvPr id="2544" name="Isosceles Triangle 2543">
          <a:extLst>
            <a:ext uri="{FF2B5EF4-FFF2-40B4-BE49-F238E27FC236}">
              <a16:creationId xmlns:a16="http://schemas.microsoft.com/office/drawing/2014/main" id="{3202E1CD-51E7-45B8-A50E-5496BB6F64C6}"/>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262</xdr:row>
      <xdr:rowOff>7056</xdr:rowOff>
    </xdr:from>
    <xdr:to>
      <xdr:col>14</xdr:col>
      <xdr:colOff>42332</xdr:colOff>
      <xdr:row>265</xdr:row>
      <xdr:rowOff>1</xdr:rowOff>
    </xdr:to>
    <xdr:sp macro="" textlink="">
      <xdr:nvSpPr>
        <xdr:cNvPr id="2545" name="Isosceles Triangle 2544">
          <a:extLst>
            <a:ext uri="{FF2B5EF4-FFF2-40B4-BE49-F238E27FC236}">
              <a16:creationId xmlns:a16="http://schemas.microsoft.com/office/drawing/2014/main" id="{D02AEC82-878E-4193-9FC6-CFB73A90C31C}"/>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262</xdr:row>
      <xdr:rowOff>18345</xdr:rowOff>
    </xdr:from>
    <xdr:to>
      <xdr:col>16</xdr:col>
      <xdr:colOff>39510</xdr:colOff>
      <xdr:row>265</xdr:row>
      <xdr:rowOff>11290</xdr:rowOff>
    </xdr:to>
    <xdr:sp macro="" textlink="">
      <xdr:nvSpPr>
        <xdr:cNvPr id="2546" name="Isosceles Triangle 2545">
          <a:extLst>
            <a:ext uri="{FF2B5EF4-FFF2-40B4-BE49-F238E27FC236}">
              <a16:creationId xmlns:a16="http://schemas.microsoft.com/office/drawing/2014/main" id="{59740E62-02A9-4A7A-B8D8-D92582448CEB}"/>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262</xdr:row>
      <xdr:rowOff>7056</xdr:rowOff>
    </xdr:from>
    <xdr:to>
      <xdr:col>18</xdr:col>
      <xdr:colOff>42332</xdr:colOff>
      <xdr:row>265</xdr:row>
      <xdr:rowOff>1</xdr:rowOff>
    </xdr:to>
    <xdr:sp macro="" textlink="">
      <xdr:nvSpPr>
        <xdr:cNvPr id="2547" name="Isosceles Triangle 2546">
          <a:extLst>
            <a:ext uri="{FF2B5EF4-FFF2-40B4-BE49-F238E27FC236}">
              <a16:creationId xmlns:a16="http://schemas.microsoft.com/office/drawing/2014/main" id="{C5577FB4-66ED-40BF-A26B-FE5B3ACDBD24}"/>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262</xdr:row>
      <xdr:rowOff>18345</xdr:rowOff>
    </xdr:from>
    <xdr:to>
      <xdr:col>20</xdr:col>
      <xdr:colOff>39510</xdr:colOff>
      <xdr:row>265</xdr:row>
      <xdr:rowOff>11290</xdr:rowOff>
    </xdr:to>
    <xdr:sp macro="" textlink="">
      <xdr:nvSpPr>
        <xdr:cNvPr id="2548" name="Isosceles Triangle 2547">
          <a:extLst>
            <a:ext uri="{FF2B5EF4-FFF2-40B4-BE49-F238E27FC236}">
              <a16:creationId xmlns:a16="http://schemas.microsoft.com/office/drawing/2014/main" id="{B4B9EE92-420B-428E-BF44-D20696518438}"/>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261</xdr:row>
      <xdr:rowOff>173181</xdr:rowOff>
    </xdr:from>
    <xdr:to>
      <xdr:col>15</xdr:col>
      <xdr:colOff>294410</xdr:colOff>
      <xdr:row>262</xdr:row>
      <xdr:rowOff>121226</xdr:rowOff>
    </xdr:to>
    <xdr:sp macro="" textlink="">
      <xdr:nvSpPr>
        <xdr:cNvPr id="2549" name="Freeform 10707">
          <a:extLst>
            <a:ext uri="{FF2B5EF4-FFF2-40B4-BE49-F238E27FC236}">
              <a16:creationId xmlns:a16="http://schemas.microsoft.com/office/drawing/2014/main" id="{EB058CAD-E0C6-4B12-8308-FCF46FCFB0D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262</xdr:row>
      <xdr:rowOff>28037</xdr:rowOff>
    </xdr:from>
    <xdr:to>
      <xdr:col>17</xdr:col>
      <xdr:colOff>276267</xdr:colOff>
      <xdr:row>262</xdr:row>
      <xdr:rowOff>148440</xdr:rowOff>
    </xdr:to>
    <xdr:sp macro="" textlink="">
      <xdr:nvSpPr>
        <xdr:cNvPr id="2550" name="Freeform 10707">
          <a:extLst>
            <a:ext uri="{FF2B5EF4-FFF2-40B4-BE49-F238E27FC236}">
              <a16:creationId xmlns:a16="http://schemas.microsoft.com/office/drawing/2014/main" id="{09555A79-CDEC-4A0A-851B-0D5CE1311E51}"/>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261</xdr:row>
      <xdr:rowOff>173181</xdr:rowOff>
    </xdr:from>
    <xdr:to>
      <xdr:col>19</xdr:col>
      <xdr:colOff>294410</xdr:colOff>
      <xdr:row>262</xdr:row>
      <xdr:rowOff>121226</xdr:rowOff>
    </xdr:to>
    <xdr:sp macro="" textlink="">
      <xdr:nvSpPr>
        <xdr:cNvPr id="2551" name="Freeform 10707">
          <a:extLst>
            <a:ext uri="{FF2B5EF4-FFF2-40B4-BE49-F238E27FC236}">
              <a16:creationId xmlns:a16="http://schemas.microsoft.com/office/drawing/2014/main" id="{10F4BC2D-F99C-407B-93C1-CC673155DCBA}"/>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261</xdr:row>
      <xdr:rowOff>173181</xdr:rowOff>
    </xdr:from>
    <xdr:to>
      <xdr:col>21</xdr:col>
      <xdr:colOff>294410</xdr:colOff>
      <xdr:row>262</xdr:row>
      <xdr:rowOff>121226</xdr:rowOff>
    </xdr:to>
    <xdr:sp macro="" textlink="">
      <xdr:nvSpPr>
        <xdr:cNvPr id="2552" name="Freeform 10707">
          <a:extLst>
            <a:ext uri="{FF2B5EF4-FFF2-40B4-BE49-F238E27FC236}">
              <a16:creationId xmlns:a16="http://schemas.microsoft.com/office/drawing/2014/main" id="{89435B29-77A7-4F81-A3BF-00E62363894C}"/>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261</xdr:row>
      <xdr:rowOff>173181</xdr:rowOff>
    </xdr:from>
    <xdr:to>
      <xdr:col>3</xdr:col>
      <xdr:colOff>294410</xdr:colOff>
      <xdr:row>262</xdr:row>
      <xdr:rowOff>121226</xdr:rowOff>
    </xdr:to>
    <xdr:sp macro="" textlink="">
      <xdr:nvSpPr>
        <xdr:cNvPr id="2553" name="Freeform 10707">
          <a:extLst>
            <a:ext uri="{FF2B5EF4-FFF2-40B4-BE49-F238E27FC236}">
              <a16:creationId xmlns:a16="http://schemas.microsoft.com/office/drawing/2014/main" id="{01E32B75-7794-4421-936F-51D065749121}"/>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261</xdr:row>
      <xdr:rowOff>173181</xdr:rowOff>
    </xdr:from>
    <xdr:to>
      <xdr:col>5</xdr:col>
      <xdr:colOff>294410</xdr:colOff>
      <xdr:row>262</xdr:row>
      <xdr:rowOff>121226</xdr:rowOff>
    </xdr:to>
    <xdr:sp macro="" textlink="">
      <xdr:nvSpPr>
        <xdr:cNvPr id="2554" name="Freeform 10707">
          <a:extLst>
            <a:ext uri="{FF2B5EF4-FFF2-40B4-BE49-F238E27FC236}">
              <a16:creationId xmlns:a16="http://schemas.microsoft.com/office/drawing/2014/main" id="{DE0AE624-DC8D-4113-80F9-18FA93E0DD7A}"/>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261</xdr:row>
      <xdr:rowOff>173181</xdr:rowOff>
    </xdr:from>
    <xdr:to>
      <xdr:col>7</xdr:col>
      <xdr:colOff>294410</xdr:colOff>
      <xdr:row>262</xdr:row>
      <xdr:rowOff>121226</xdr:rowOff>
    </xdr:to>
    <xdr:sp macro="" textlink="">
      <xdr:nvSpPr>
        <xdr:cNvPr id="2555" name="Freeform 10707">
          <a:extLst>
            <a:ext uri="{FF2B5EF4-FFF2-40B4-BE49-F238E27FC236}">
              <a16:creationId xmlns:a16="http://schemas.microsoft.com/office/drawing/2014/main" id="{D094938C-0585-4DD8-92A8-0C90222B32F8}"/>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261</xdr:row>
      <xdr:rowOff>173181</xdr:rowOff>
    </xdr:from>
    <xdr:to>
      <xdr:col>9</xdr:col>
      <xdr:colOff>294410</xdr:colOff>
      <xdr:row>262</xdr:row>
      <xdr:rowOff>121226</xdr:rowOff>
    </xdr:to>
    <xdr:sp macro="" textlink="">
      <xdr:nvSpPr>
        <xdr:cNvPr id="2556" name="Freeform 10707">
          <a:extLst>
            <a:ext uri="{FF2B5EF4-FFF2-40B4-BE49-F238E27FC236}">
              <a16:creationId xmlns:a16="http://schemas.microsoft.com/office/drawing/2014/main" id="{E68C1CF2-E7D9-4DD2-9B38-9E18829D68D6}"/>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261</xdr:row>
      <xdr:rowOff>173181</xdr:rowOff>
    </xdr:from>
    <xdr:to>
      <xdr:col>11</xdr:col>
      <xdr:colOff>294410</xdr:colOff>
      <xdr:row>262</xdr:row>
      <xdr:rowOff>121226</xdr:rowOff>
    </xdr:to>
    <xdr:sp macro="" textlink="">
      <xdr:nvSpPr>
        <xdr:cNvPr id="2557" name="Freeform 10707">
          <a:extLst>
            <a:ext uri="{FF2B5EF4-FFF2-40B4-BE49-F238E27FC236}">
              <a16:creationId xmlns:a16="http://schemas.microsoft.com/office/drawing/2014/main" id="{4C73CB7A-5853-4A46-9F9E-C645E29FD924}"/>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261</xdr:row>
      <xdr:rowOff>173181</xdr:rowOff>
    </xdr:from>
    <xdr:to>
      <xdr:col>13</xdr:col>
      <xdr:colOff>294410</xdr:colOff>
      <xdr:row>262</xdr:row>
      <xdr:rowOff>121226</xdr:rowOff>
    </xdr:to>
    <xdr:sp macro="" textlink="">
      <xdr:nvSpPr>
        <xdr:cNvPr id="2558" name="Freeform 10707">
          <a:extLst>
            <a:ext uri="{FF2B5EF4-FFF2-40B4-BE49-F238E27FC236}">
              <a16:creationId xmlns:a16="http://schemas.microsoft.com/office/drawing/2014/main" id="{07C4BCB7-14CF-48EA-ADCF-F6F2DDC8E576}"/>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273</xdr:row>
      <xdr:rowOff>7055</xdr:rowOff>
    </xdr:from>
    <xdr:to>
      <xdr:col>2</xdr:col>
      <xdr:colOff>49392</xdr:colOff>
      <xdr:row>276</xdr:row>
      <xdr:rowOff>0</xdr:rowOff>
    </xdr:to>
    <xdr:sp macro="" textlink="">
      <xdr:nvSpPr>
        <xdr:cNvPr id="2559" name="Isosceles Triangle 2558">
          <a:extLst>
            <a:ext uri="{FF2B5EF4-FFF2-40B4-BE49-F238E27FC236}">
              <a16:creationId xmlns:a16="http://schemas.microsoft.com/office/drawing/2014/main" id="{1F39A165-AFA6-4779-A8F3-3D45188C2B3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273</xdr:row>
      <xdr:rowOff>4233</xdr:rowOff>
    </xdr:from>
    <xdr:to>
      <xdr:col>4</xdr:col>
      <xdr:colOff>46570</xdr:colOff>
      <xdr:row>275</xdr:row>
      <xdr:rowOff>173567</xdr:rowOff>
    </xdr:to>
    <xdr:sp macro="" textlink="">
      <xdr:nvSpPr>
        <xdr:cNvPr id="2560" name="Isosceles Triangle 2559">
          <a:extLst>
            <a:ext uri="{FF2B5EF4-FFF2-40B4-BE49-F238E27FC236}">
              <a16:creationId xmlns:a16="http://schemas.microsoft.com/office/drawing/2014/main" id="{80522A7C-8737-4CDF-8845-4C939028C2C1}"/>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273</xdr:row>
      <xdr:rowOff>13304</xdr:rowOff>
    </xdr:from>
    <xdr:to>
      <xdr:col>8</xdr:col>
      <xdr:colOff>46570</xdr:colOff>
      <xdr:row>276</xdr:row>
      <xdr:rowOff>1209</xdr:rowOff>
    </xdr:to>
    <xdr:sp macro="" textlink="">
      <xdr:nvSpPr>
        <xdr:cNvPr id="2561" name="Isosceles Triangle 2560">
          <a:extLst>
            <a:ext uri="{FF2B5EF4-FFF2-40B4-BE49-F238E27FC236}">
              <a16:creationId xmlns:a16="http://schemas.microsoft.com/office/drawing/2014/main" id="{E3FC1918-6885-4258-B303-3E52C05CCF4A}"/>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273</xdr:row>
      <xdr:rowOff>13304</xdr:rowOff>
    </xdr:from>
    <xdr:to>
      <xdr:col>4</xdr:col>
      <xdr:colOff>46569</xdr:colOff>
      <xdr:row>276</xdr:row>
      <xdr:rowOff>1209</xdr:rowOff>
    </xdr:to>
    <xdr:sp macro="" textlink="">
      <xdr:nvSpPr>
        <xdr:cNvPr id="2562" name="Isosceles Triangle 2561">
          <a:extLst>
            <a:ext uri="{FF2B5EF4-FFF2-40B4-BE49-F238E27FC236}">
              <a16:creationId xmlns:a16="http://schemas.microsoft.com/office/drawing/2014/main" id="{8303ED23-A9D5-4CE6-8733-8BEE042D4D1C}"/>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273</xdr:row>
      <xdr:rowOff>15522</xdr:rowOff>
    </xdr:from>
    <xdr:to>
      <xdr:col>6</xdr:col>
      <xdr:colOff>43746</xdr:colOff>
      <xdr:row>276</xdr:row>
      <xdr:rowOff>8467</xdr:rowOff>
    </xdr:to>
    <xdr:sp macro="" textlink="">
      <xdr:nvSpPr>
        <xdr:cNvPr id="2563" name="Isosceles Triangle 2562">
          <a:extLst>
            <a:ext uri="{FF2B5EF4-FFF2-40B4-BE49-F238E27FC236}">
              <a16:creationId xmlns:a16="http://schemas.microsoft.com/office/drawing/2014/main" id="{A267C718-086D-4FA4-B3C2-29A5AEC59685}"/>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273</xdr:row>
      <xdr:rowOff>7056</xdr:rowOff>
    </xdr:from>
    <xdr:to>
      <xdr:col>10</xdr:col>
      <xdr:colOff>42332</xdr:colOff>
      <xdr:row>276</xdr:row>
      <xdr:rowOff>1</xdr:rowOff>
    </xdr:to>
    <xdr:sp macro="" textlink="">
      <xdr:nvSpPr>
        <xdr:cNvPr id="2564" name="Isosceles Triangle 2563">
          <a:extLst>
            <a:ext uri="{FF2B5EF4-FFF2-40B4-BE49-F238E27FC236}">
              <a16:creationId xmlns:a16="http://schemas.microsoft.com/office/drawing/2014/main" id="{F1BA7229-7498-4704-A4E4-447B5F953807}"/>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273</xdr:row>
      <xdr:rowOff>18345</xdr:rowOff>
    </xdr:from>
    <xdr:to>
      <xdr:col>12</xdr:col>
      <xdr:colOff>39510</xdr:colOff>
      <xdr:row>276</xdr:row>
      <xdr:rowOff>11290</xdr:rowOff>
    </xdr:to>
    <xdr:sp macro="" textlink="">
      <xdr:nvSpPr>
        <xdr:cNvPr id="2565" name="Isosceles Triangle 2564">
          <a:extLst>
            <a:ext uri="{FF2B5EF4-FFF2-40B4-BE49-F238E27FC236}">
              <a16:creationId xmlns:a16="http://schemas.microsoft.com/office/drawing/2014/main" id="{1158EBD4-F251-49E5-AFFC-BD61082F760C}"/>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273</xdr:row>
      <xdr:rowOff>7056</xdr:rowOff>
    </xdr:from>
    <xdr:to>
      <xdr:col>14</xdr:col>
      <xdr:colOff>42332</xdr:colOff>
      <xdr:row>276</xdr:row>
      <xdr:rowOff>1</xdr:rowOff>
    </xdr:to>
    <xdr:sp macro="" textlink="">
      <xdr:nvSpPr>
        <xdr:cNvPr id="2566" name="Isosceles Triangle 2565">
          <a:extLst>
            <a:ext uri="{FF2B5EF4-FFF2-40B4-BE49-F238E27FC236}">
              <a16:creationId xmlns:a16="http://schemas.microsoft.com/office/drawing/2014/main" id="{6803B259-060A-4A3D-B2E4-EAB7F80E55C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273</xdr:row>
      <xdr:rowOff>18345</xdr:rowOff>
    </xdr:from>
    <xdr:to>
      <xdr:col>16</xdr:col>
      <xdr:colOff>39510</xdr:colOff>
      <xdr:row>276</xdr:row>
      <xdr:rowOff>11290</xdr:rowOff>
    </xdr:to>
    <xdr:sp macro="" textlink="">
      <xdr:nvSpPr>
        <xdr:cNvPr id="2567" name="Isosceles Triangle 2566">
          <a:extLst>
            <a:ext uri="{FF2B5EF4-FFF2-40B4-BE49-F238E27FC236}">
              <a16:creationId xmlns:a16="http://schemas.microsoft.com/office/drawing/2014/main" id="{F0124FF7-099E-419E-887C-B228459EE6D7}"/>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273</xdr:row>
      <xdr:rowOff>7056</xdr:rowOff>
    </xdr:from>
    <xdr:to>
      <xdr:col>18</xdr:col>
      <xdr:colOff>42332</xdr:colOff>
      <xdr:row>276</xdr:row>
      <xdr:rowOff>1</xdr:rowOff>
    </xdr:to>
    <xdr:sp macro="" textlink="">
      <xdr:nvSpPr>
        <xdr:cNvPr id="2568" name="Isosceles Triangle 2567">
          <a:extLst>
            <a:ext uri="{FF2B5EF4-FFF2-40B4-BE49-F238E27FC236}">
              <a16:creationId xmlns:a16="http://schemas.microsoft.com/office/drawing/2014/main" id="{0CFC96A1-D61C-4167-A62F-260CF77FC343}"/>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273</xdr:row>
      <xdr:rowOff>18345</xdr:rowOff>
    </xdr:from>
    <xdr:to>
      <xdr:col>20</xdr:col>
      <xdr:colOff>39510</xdr:colOff>
      <xdr:row>276</xdr:row>
      <xdr:rowOff>11290</xdr:rowOff>
    </xdr:to>
    <xdr:sp macro="" textlink="">
      <xdr:nvSpPr>
        <xdr:cNvPr id="2569" name="Isosceles Triangle 2568">
          <a:extLst>
            <a:ext uri="{FF2B5EF4-FFF2-40B4-BE49-F238E27FC236}">
              <a16:creationId xmlns:a16="http://schemas.microsoft.com/office/drawing/2014/main" id="{01D33F74-8232-4171-9832-5DA80CB6F818}"/>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272</xdr:row>
      <xdr:rowOff>173181</xdr:rowOff>
    </xdr:from>
    <xdr:to>
      <xdr:col>15</xdr:col>
      <xdr:colOff>294410</xdr:colOff>
      <xdr:row>273</xdr:row>
      <xdr:rowOff>121226</xdr:rowOff>
    </xdr:to>
    <xdr:sp macro="" textlink="">
      <xdr:nvSpPr>
        <xdr:cNvPr id="2570" name="Freeform 10707">
          <a:extLst>
            <a:ext uri="{FF2B5EF4-FFF2-40B4-BE49-F238E27FC236}">
              <a16:creationId xmlns:a16="http://schemas.microsoft.com/office/drawing/2014/main" id="{557AAE8C-98BD-455F-9BB3-2704181FDF5A}"/>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273</xdr:row>
      <xdr:rowOff>28037</xdr:rowOff>
    </xdr:from>
    <xdr:to>
      <xdr:col>17</xdr:col>
      <xdr:colOff>276267</xdr:colOff>
      <xdr:row>273</xdr:row>
      <xdr:rowOff>148440</xdr:rowOff>
    </xdr:to>
    <xdr:sp macro="" textlink="">
      <xdr:nvSpPr>
        <xdr:cNvPr id="2571" name="Freeform 10707">
          <a:extLst>
            <a:ext uri="{FF2B5EF4-FFF2-40B4-BE49-F238E27FC236}">
              <a16:creationId xmlns:a16="http://schemas.microsoft.com/office/drawing/2014/main" id="{58F985BE-156C-4874-A979-5362D13AC2A3}"/>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272</xdr:row>
      <xdr:rowOff>173181</xdr:rowOff>
    </xdr:from>
    <xdr:to>
      <xdr:col>19</xdr:col>
      <xdr:colOff>294410</xdr:colOff>
      <xdr:row>273</xdr:row>
      <xdr:rowOff>121226</xdr:rowOff>
    </xdr:to>
    <xdr:sp macro="" textlink="">
      <xdr:nvSpPr>
        <xdr:cNvPr id="2572" name="Freeform 10707">
          <a:extLst>
            <a:ext uri="{FF2B5EF4-FFF2-40B4-BE49-F238E27FC236}">
              <a16:creationId xmlns:a16="http://schemas.microsoft.com/office/drawing/2014/main" id="{69F8C443-7E32-4A3F-ABD4-7D0CDA1DCAFA}"/>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272</xdr:row>
      <xdr:rowOff>173181</xdr:rowOff>
    </xdr:from>
    <xdr:to>
      <xdr:col>21</xdr:col>
      <xdr:colOff>294410</xdr:colOff>
      <xdr:row>273</xdr:row>
      <xdr:rowOff>121226</xdr:rowOff>
    </xdr:to>
    <xdr:sp macro="" textlink="">
      <xdr:nvSpPr>
        <xdr:cNvPr id="2573" name="Freeform 10707">
          <a:extLst>
            <a:ext uri="{FF2B5EF4-FFF2-40B4-BE49-F238E27FC236}">
              <a16:creationId xmlns:a16="http://schemas.microsoft.com/office/drawing/2014/main" id="{60650579-F168-4465-B2E1-3B7A43D98F7C}"/>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272</xdr:row>
      <xdr:rowOff>173181</xdr:rowOff>
    </xdr:from>
    <xdr:to>
      <xdr:col>3</xdr:col>
      <xdr:colOff>294410</xdr:colOff>
      <xdr:row>273</xdr:row>
      <xdr:rowOff>121226</xdr:rowOff>
    </xdr:to>
    <xdr:sp macro="" textlink="">
      <xdr:nvSpPr>
        <xdr:cNvPr id="2574" name="Freeform 10707">
          <a:extLst>
            <a:ext uri="{FF2B5EF4-FFF2-40B4-BE49-F238E27FC236}">
              <a16:creationId xmlns:a16="http://schemas.microsoft.com/office/drawing/2014/main" id="{7DB084F7-F879-476D-B1FA-17EABAF35612}"/>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272</xdr:row>
      <xdr:rowOff>173181</xdr:rowOff>
    </xdr:from>
    <xdr:to>
      <xdr:col>5</xdr:col>
      <xdr:colOff>294410</xdr:colOff>
      <xdr:row>273</xdr:row>
      <xdr:rowOff>121226</xdr:rowOff>
    </xdr:to>
    <xdr:sp macro="" textlink="">
      <xdr:nvSpPr>
        <xdr:cNvPr id="2575" name="Freeform 10707">
          <a:extLst>
            <a:ext uri="{FF2B5EF4-FFF2-40B4-BE49-F238E27FC236}">
              <a16:creationId xmlns:a16="http://schemas.microsoft.com/office/drawing/2014/main" id="{704D09C7-DC96-4B83-AC05-3B245D78C89D}"/>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272</xdr:row>
      <xdr:rowOff>173181</xdr:rowOff>
    </xdr:from>
    <xdr:to>
      <xdr:col>7</xdr:col>
      <xdr:colOff>294410</xdr:colOff>
      <xdr:row>273</xdr:row>
      <xdr:rowOff>121226</xdr:rowOff>
    </xdr:to>
    <xdr:sp macro="" textlink="">
      <xdr:nvSpPr>
        <xdr:cNvPr id="2576" name="Freeform 10707">
          <a:extLst>
            <a:ext uri="{FF2B5EF4-FFF2-40B4-BE49-F238E27FC236}">
              <a16:creationId xmlns:a16="http://schemas.microsoft.com/office/drawing/2014/main" id="{CD2401DD-AB43-4A32-9567-C125A6E6B222}"/>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272</xdr:row>
      <xdr:rowOff>173181</xdr:rowOff>
    </xdr:from>
    <xdr:to>
      <xdr:col>9</xdr:col>
      <xdr:colOff>294410</xdr:colOff>
      <xdr:row>273</xdr:row>
      <xdr:rowOff>121226</xdr:rowOff>
    </xdr:to>
    <xdr:sp macro="" textlink="">
      <xdr:nvSpPr>
        <xdr:cNvPr id="2577" name="Freeform 10707">
          <a:extLst>
            <a:ext uri="{FF2B5EF4-FFF2-40B4-BE49-F238E27FC236}">
              <a16:creationId xmlns:a16="http://schemas.microsoft.com/office/drawing/2014/main" id="{BF4CB8E7-4774-49A2-80BF-9EB885B444C2}"/>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272</xdr:row>
      <xdr:rowOff>173181</xdr:rowOff>
    </xdr:from>
    <xdr:to>
      <xdr:col>11</xdr:col>
      <xdr:colOff>294410</xdr:colOff>
      <xdr:row>273</xdr:row>
      <xdr:rowOff>121226</xdr:rowOff>
    </xdr:to>
    <xdr:sp macro="" textlink="">
      <xdr:nvSpPr>
        <xdr:cNvPr id="2578" name="Freeform 10707">
          <a:extLst>
            <a:ext uri="{FF2B5EF4-FFF2-40B4-BE49-F238E27FC236}">
              <a16:creationId xmlns:a16="http://schemas.microsoft.com/office/drawing/2014/main" id="{6D2D0790-D39F-41CC-934E-404C12F57F38}"/>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272</xdr:row>
      <xdr:rowOff>173181</xdr:rowOff>
    </xdr:from>
    <xdr:to>
      <xdr:col>13</xdr:col>
      <xdr:colOff>294410</xdr:colOff>
      <xdr:row>273</xdr:row>
      <xdr:rowOff>121226</xdr:rowOff>
    </xdr:to>
    <xdr:sp macro="" textlink="">
      <xdr:nvSpPr>
        <xdr:cNvPr id="2579" name="Freeform 10707">
          <a:extLst>
            <a:ext uri="{FF2B5EF4-FFF2-40B4-BE49-F238E27FC236}">
              <a16:creationId xmlns:a16="http://schemas.microsoft.com/office/drawing/2014/main" id="{A16E283E-DF9A-429F-BA6D-7A81606586D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284</xdr:row>
      <xdr:rowOff>7055</xdr:rowOff>
    </xdr:from>
    <xdr:to>
      <xdr:col>2</xdr:col>
      <xdr:colOff>49392</xdr:colOff>
      <xdr:row>287</xdr:row>
      <xdr:rowOff>0</xdr:rowOff>
    </xdr:to>
    <xdr:sp macro="" textlink="">
      <xdr:nvSpPr>
        <xdr:cNvPr id="2580" name="Isosceles Triangle 2579">
          <a:extLst>
            <a:ext uri="{FF2B5EF4-FFF2-40B4-BE49-F238E27FC236}">
              <a16:creationId xmlns:a16="http://schemas.microsoft.com/office/drawing/2014/main" id="{14265B0F-48C5-41CF-91BD-C39C4064712E}"/>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284</xdr:row>
      <xdr:rowOff>4233</xdr:rowOff>
    </xdr:from>
    <xdr:to>
      <xdr:col>4</xdr:col>
      <xdr:colOff>46570</xdr:colOff>
      <xdr:row>286</xdr:row>
      <xdr:rowOff>173567</xdr:rowOff>
    </xdr:to>
    <xdr:sp macro="" textlink="">
      <xdr:nvSpPr>
        <xdr:cNvPr id="2581" name="Isosceles Triangle 2580">
          <a:extLst>
            <a:ext uri="{FF2B5EF4-FFF2-40B4-BE49-F238E27FC236}">
              <a16:creationId xmlns:a16="http://schemas.microsoft.com/office/drawing/2014/main" id="{D89609EE-C62A-4C51-AE6E-31528A2CF740}"/>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284</xdr:row>
      <xdr:rowOff>13304</xdr:rowOff>
    </xdr:from>
    <xdr:to>
      <xdr:col>8</xdr:col>
      <xdr:colOff>46570</xdr:colOff>
      <xdr:row>287</xdr:row>
      <xdr:rowOff>1209</xdr:rowOff>
    </xdr:to>
    <xdr:sp macro="" textlink="">
      <xdr:nvSpPr>
        <xdr:cNvPr id="2582" name="Isosceles Triangle 2581">
          <a:extLst>
            <a:ext uri="{FF2B5EF4-FFF2-40B4-BE49-F238E27FC236}">
              <a16:creationId xmlns:a16="http://schemas.microsoft.com/office/drawing/2014/main" id="{20A16851-0EEC-4383-A8AA-5ADE402A2DFD}"/>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284</xdr:row>
      <xdr:rowOff>13304</xdr:rowOff>
    </xdr:from>
    <xdr:to>
      <xdr:col>4</xdr:col>
      <xdr:colOff>46569</xdr:colOff>
      <xdr:row>287</xdr:row>
      <xdr:rowOff>1209</xdr:rowOff>
    </xdr:to>
    <xdr:sp macro="" textlink="">
      <xdr:nvSpPr>
        <xdr:cNvPr id="2583" name="Isosceles Triangle 2582">
          <a:extLst>
            <a:ext uri="{FF2B5EF4-FFF2-40B4-BE49-F238E27FC236}">
              <a16:creationId xmlns:a16="http://schemas.microsoft.com/office/drawing/2014/main" id="{08F9056D-8DF3-49EA-B633-7756508329DC}"/>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284</xdr:row>
      <xdr:rowOff>15522</xdr:rowOff>
    </xdr:from>
    <xdr:to>
      <xdr:col>6</xdr:col>
      <xdr:colOff>43746</xdr:colOff>
      <xdr:row>287</xdr:row>
      <xdr:rowOff>8467</xdr:rowOff>
    </xdr:to>
    <xdr:sp macro="" textlink="">
      <xdr:nvSpPr>
        <xdr:cNvPr id="2584" name="Isosceles Triangle 2583">
          <a:extLst>
            <a:ext uri="{FF2B5EF4-FFF2-40B4-BE49-F238E27FC236}">
              <a16:creationId xmlns:a16="http://schemas.microsoft.com/office/drawing/2014/main" id="{8B9F9942-A5B7-4991-81BB-2405A1258BE3}"/>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284</xdr:row>
      <xdr:rowOff>7056</xdr:rowOff>
    </xdr:from>
    <xdr:to>
      <xdr:col>10</xdr:col>
      <xdr:colOff>42332</xdr:colOff>
      <xdr:row>287</xdr:row>
      <xdr:rowOff>1</xdr:rowOff>
    </xdr:to>
    <xdr:sp macro="" textlink="">
      <xdr:nvSpPr>
        <xdr:cNvPr id="2585" name="Isosceles Triangle 2584">
          <a:extLst>
            <a:ext uri="{FF2B5EF4-FFF2-40B4-BE49-F238E27FC236}">
              <a16:creationId xmlns:a16="http://schemas.microsoft.com/office/drawing/2014/main" id="{21B5E13D-B9D2-493A-8CF8-576B300A5A6A}"/>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284</xdr:row>
      <xdr:rowOff>18345</xdr:rowOff>
    </xdr:from>
    <xdr:to>
      <xdr:col>12</xdr:col>
      <xdr:colOff>39510</xdr:colOff>
      <xdr:row>287</xdr:row>
      <xdr:rowOff>11290</xdr:rowOff>
    </xdr:to>
    <xdr:sp macro="" textlink="">
      <xdr:nvSpPr>
        <xdr:cNvPr id="2586" name="Isosceles Triangle 2585">
          <a:extLst>
            <a:ext uri="{FF2B5EF4-FFF2-40B4-BE49-F238E27FC236}">
              <a16:creationId xmlns:a16="http://schemas.microsoft.com/office/drawing/2014/main" id="{4D19AF2C-5171-40CE-A0A1-13087DC769E6}"/>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284</xdr:row>
      <xdr:rowOff>7056</xdr:rowOff>
    </xdr:from>
    <xdr:to>
      <xdr:col>14</xdr:col>
      <xdr:colOff>42332</xdr:colOff>
      <xdr:row>287</xdr:row>
      <xdr:rowOff>1</xdr:rowOff>
    </xdr:to>
    <xdr:sp macro="" textlink="">
      <xdr:nvSpPr>
        <xdr:cNvPr id="2587" name="Isosceles Triangle 2586">
          <a:extLst>
            <a:ext uri="{FF2B5EF4-FFF2-40B4-BE49-F238E27FC236}">
              <a16:creationId xmlns:a16="http://schemas.microsoft.com/office/drawing/2014/main" id="{2C06D177-D914-43C1-9071-13BF26261769}"/>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284</xdr:row>
      <xdr:rowOff>18345</xdr:rowOff>
    </xdr:from>
    <xdr:to>
      <xdr:col>16</xdr:col>
      <xdr:colOff>39510</xdr:colOff>
      <xdr:row>287</xdr:row>
      <xdr:rowOff>11290</xdr:rowOff>
    </xdr:to>
    <xdr:sp macro="" textlink="">
      <xdr:nvSpPr>
        <xdr:cNvPr id="2588" name="Isosceles Triangle 2587">
          <a:extLst>
            <a:ext uri="{FF2B5EF4-FFF2-40B4-BE49-F238E27FC236}">
              <a16:creationId xmlns:a16="http://schemas.microsoft.com/office/drawing/2014/main" id="{D21334E6-9DE7-4369-AAE7-E4A3C282E1B9}"/>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284</xdr:row>
      <xdr:rowOff>7056</xdr:rowOff>
    </xdr:from>
    <xdr:to>
      <xdr:col>18</xdr:col>
      <xdr:colOff>42332</xdr:colOff>
      <xdr:row>287</xdr:row>
      <xdr:rowOff>1</xdr:rowOff>
    </xdr:to>
    <xdr:sp macro="" textlink="">
      <xdr:nvSpPr>
        <xdr:cNvPr id="2589" name="Isosceles Triangle 2588">
          <a:extLst>
            <a:ext uri="{FF2B5EF4-FFF2-40B4-BE49-F238E27FC236}">
              <a16:creationId xmlns:a16="http://schemas.microsoft.com/office/drawing/2014/main" id="{352A64BD-E3E1-4E04-9C6F-1EBE8DC410D5}"/>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284</xdr:row>
      <xdr:rowOff>18345</xdr:rowOff>
    </xdr:from>
    <xdr:to>
      <xdr:col>20</xdr:col>
      <xdr:colOff>39510</xdr:colOff>
      <xdr:row>287</xdr:row>
      <xdr:rowOff>11290</xdr:rowOff>
    </xdr:to>
    <xdr:sp macro="" textlink="">
      <xdr:nvSpPr>
        <xdr:cNvPr id="2590" name="Isosceles Triangle 2589">
          <a:extLst>
            <a:ext uri="{FF2B5EF4-FFF2-40B4-BE49-F238E27FC236}">
              <a16:creationId xmlns:a16="http://schemas.microsoft.com/office/drawing/2014/main" id="{58B32543-741C-4830-AF71-422B7EE9415D}"/>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283</xdr:row>
      <xdr:rowOff>173181</xdr:rowOff>
    </xdr:from>
    <xdr:to>
      <xdr:col>15</xdr:col>
      <xdr:colOff>294410</xdr:colOff>
      <xdr:row>284</xdr:row>
      <xdr:rowOff>121226</xdr:rowOff>
    </xdr:to>
    <xdr:sp macro="" textlink="">
      <xdr:nvSpPr>
        <xdr:cNvPr id="2591" name="Freeform 10707">
          <a:extLst>
            <a:ext uri="{FF2B5EF4-FFF2-40B4-BE49-F238E27FC236}">
              <a16:creationId xmlns:a16="http://schemas.microsoft.com/office/drawing/2014/main" id="{5DE89E95-4080-4021-9D6E-A253058EAAE7}"/>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284</xdr:row>
      <xdr:rowOff>28037</xdr:rowOff>
    </xdr:from>
    <xdr:to>
      <xdr:col>17</xdr:col>
      <xdr:colOff>276267</xdr:colOff>
      <xdr:row>284</xdr:row>
      <xdr:rowOff>148440</xdr:rowOff>
    </xdr:to>
    <xdr:sp macro="" textlink="">
      <xdr:nvSpPr>
        <xdr:cNvPr id="2592" name="Freeform 10707">
          <a:extLst>
            <a:ext uri="{FF2B5EF4-FFF2-40B4-BE49-F238E27FC236}">
              <a16:creationId xmlns:a16="http://schemas.microsoft.com/office/drawing/2014/main" id="{66DB378F-1870-4395-99D8-D241E268CAD2}"/>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283</xdr:row>
      <xdr:rowOff>173181</xdr:rowOff>
    </xdr:from>
    <xdr:to>
      <xdr:col>19</xdr:col>
      <xdr:colOff>294410</xdr:colOff>
      <xdr:row>284</xdr:row>
      <xdr:rowOff>121226</xdr:rowOff>
    </xdr:to>
    <xdr:sp macro="" textlink="">
      <xdr:nvSpPr>
        <xdr:cNvPr id="2593" name="Freeform 10707">
          <a:extLst>
            <a:ext uri="{FF2B5EF4-FFF2-40B4-BE49-F238E27FC236}">
              <a16:creationId xmlns:a16="http://schemas.microsoft.com/office/drawing/2014/main" id="{C5BAA212-4A28-44CE-844C-FFBEEBACBD82}"/>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283</xdr:row>
      <xdr:rowOff>173181</xdr:rowOff>
    </xdr:from>
    <xdr:to>
      <xdr:col>21</xdr:col>
      <xdr:colOff>294410</xdr:colOff>
      <xdr:row>284</xdr:row>
      <xdr:rowOff>121226</xdr:rowOff>
    </xdr:to>
    <xdr:sp macro="" textlink="">
      <xdr:nvSpPr>
        <xdr:cNvPr id="2594" name="Freeform 10707">
          <a:extLst>
            <a:ext uri="{FF2B5EF4-FFF2-40B4-BE49-F238E27FC236}">
              <a16:creationId xmlns:a16="http://schemas.microsoft.com/office/drawing/2014/main" id="{AA7F8CA0-4BFA-4EDF-8CF0-E6053166177C}"/>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283</xdr:row>
      <xdr:rowOff>173181</xdr:rowOff>
    </xdr:from>
    <xdr:to>
      <xdr:col>3</xdr:col>
      <xdr:colOff>294410</xdr:colOff>
      <xdr:row>284</xdr:row>
      <xdr:rowOff>121226</xdr:rowOff>
    </xdr:to>
    <xdr:sp macro="" textlink="">
      <xdr:nvSpPr>
        <xdr:cNvPr id="2595" name="Freeform 10707">
          <a:extLst>
            <a:ext uri="{FF2B5EF4-FFF2-40B4-BE49-F238E27FC236}">
              <a16:creationId xmlns:a16="http://schemas.microsoft.com/office/drawing/2014/main" id="{A5152EAF-A326-4057-812D-452CE6E856D2}"/>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283</xdr:row>
      <xdr:rowOff>173181</xdr:rowOff>
    </xdr:from>
    <xdr:to>
      <xdr:col>5</xdr:col>
      <xdr:colOff>294410</xdr:colOff>
      <xdr:row>284</xdr:row>
      <xdr:rowOff>121226</xdr:rowOff>
    </xdr:to>
    <xdr:sp macro="" textlink="">
      <xdr:nvSpPr>
        <xdr:cNvPr id="2596" name="Freeform 10707">
          <a:extLst>
            <a:ext uri="{FF2B5EF4-FFF2-40B4-BE49-F238E27FC236}">
              <a16:creationId xmlns:a16="http://schemas.microsoft.com/office/drawing/2014/main" id="{1ED322D6-D953-48E8-B6BF-29DF7BDBF923}"/>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283</xdr:row>
      <xdr:rowOff>173181</xdr:rowOff>
    </xdr:from>
    <xdr:to>
      <xdr:col>7</xdr:col>
      <xdr:colOff>294410</xdr:colOff>
      <xdr:row>284</xdr:row>
      <xdr:rowOff>121226</xdr:rowOff>
    </xdr:to>
    <xdr:sp macro="" textlink="">
      <xdr:nvSpPr>
        <xdr:cNvPr id="2597" name="Freeform 10707">
          <a:extLst>
            <a:ext uri="{FF2B5EF4-FFF2-40B4-BE49-F238E27FC236}">
              <a16:creationId xmlns:a16="http://schemas.microsoft.com/office/drawing/2014/main" id="{6245D963-C9E2-4F76-9ABA-2A73A36312DA}"/>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283</xdr:row>
      <xdr:rowOff>173181</xdr:rowOff>
    </xdr:from>
    <xdr:to>
      <xdr:col>9</xdr:col>
      <xdr:colOff>294410</xdr:colOff>
      <xdr:row>284</xdr:row>
      <xdr:rowOff>121226</xdr:rowOff>
    </xdr:to>
    <xdr:sp macro="" textlink="">
      <xdr:nvSpPr>
        <xdr:cNvPr id="2598" name="Freeform 10707">
          <a:extLst>
            <a:ext uri="{FF2B5EF4-FFF2-40B4-BE49-F238E27FC236}">
              <a16:creationId xmlns:a16="http://schemas.microsoft.com/office/drawing/2014/main" id="{BE48107B-BC6A-4011-B66D-9463E4698A6F}"/>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283</xdr:row>
      <xdr:rowOff>173181</xdr:rowOff>
    </xdr:from>
    <xdr:to>
      <xdr:col>11</xdr:col>
      <xdr:colOff>294410</xdr:colOff>
      <xdr:row>284</xdr:row>
      <xdr:rowOff>121226</xdr:rowOff>
    </xdr:to>
    <xdr:sp macro="" textlink="">
      <xdr:nvSpPr>
        <xdr:cNvPr id="2599" name="Freeform 10707">
          <a:extLst>
            <a:ext uri="{FF2B5EF4-FFF2-40B4-BE49-F238E27FC236}">
              <a16:creationId xmlns:a16="http://schemas.microsoft.com/office/drawing/2014/main" id="{D7EF2411-D6A3-444A-96D3-DC8B60301B54}"/>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283</xdr:row>
      <xdr:rowOff>173181</xdr:rowOff>
    </xdr:from>
    <xdr:to>
      <xdr:col>13</xdr:col>
      <xdr:colOff>294410</xdr:colOff>
      <xdr:row>284</xdr:row>
      <xdr:rowOff>121226</xdr:rowOff>
    </xdr:to>
    <xdr:sp macro="" textlink="">
      <xdr:nvSpPr>
        <xdr:cNvPr id="2600" name="Freeform 10707">
          <a:extLst>
            <a:ext uri="{FF2B5EF4-FFF2-40B4-BE49-F238E27FC236}">
              <a16:creationId xmlns:a16="http://schemas.microsoft.com/office/drawing/2014/main" id="{EC494633-DAF3-4DB1-8D25-443BB1036D3C}"/>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295</xdr:row>
      <xdr:rowOff>7055</xdr:rowOff>
    </xdr:from>
    <xdr:to>
      <xdr:col>2</xdr:col>
      <xdr:colOff>49392</xdr:colOff>
      <xdr:row>298</xdr:row>
      <xdr:rowOff>0</xdr:rowOff>
    </xdr:to>
    <xdr:sp macro="" textlink="">
      <xdr:nvSpPr>
        <xdr:cNvPr id="2601" name="Isosceles Triangle 2600">
          <a:extLst>
            <a:ext uri="{FF2B5EF4-FFF2-40B4-BE49-F238E27FC236}">
              <a16:creationId xmlns:a16="http://schemas.microsoft.com/office/drawing/2014/main" id="{ADB03C82-11A8-4094-8E9D-B2722204ADD5}"/>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295</xdr:row>
      <xdr:rowOff>4233</xdr:rowOff>
    </xdr:from>
    <xdr:to>
      <xdr:col>4</xdr:col>
      <xdr:colOff>46570</xdr:colOff>
      <xdr:row>297</xdr:row>
      <xdr:rowOff>173567</xdr:rowOff>
    </xdr:to>
    <xdr:sp macro="" textlink="">
      <xdr:nvSpPr>
        <xdr:cNvPr id="2602" name="Isosceles Triangle 2601">
          <a:extLst>
            <a:ext uri="{FF2B5EF4-FFF2-40B4-BE49-F238E27FC236}">
              <a16:creationId xmlns:a16="http://schemas.microsoft.com/office/drawing/2014/main" id="{4D0F71AF-48B3-49DD-A3E6-B2F4812392E9}"/>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295</xdr:row>
      <xdr:rowOff>13304</xdr:rowOff>
    </xdr:from>
    <xdr:to>
      <xdr:col>8</xdr:col>
      <xdr:colOff>46570</xdr:colOff>
      <xdr:row>298</xdr:row>
      <xdr:rowOff>1209</xdr:rowOff>
    </xdr:to>
    <xdr:sp macro="" textlink="">
      <xdr:nvSpPr>
        <xdr:cNvPr id="2603" name="Isosceles Triangle 2602">
          <a:extLst>
            <a:ext uri="{FF2B5EF4-FFF2-40B4-BE49-F238E27FC236}">
              <a16:creationId xmlns:a16="http://schemas.microsoft.com/office/drawing/2014/main" id="{10E9C033-89DF-4EC8-B4B8-43909B2C6FB0}"/>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295</xdr:row>
      <xdr:rowOff>13304</xdr:rowOff>
    </xdr:from>
    <xdr:to>
      <xdr:col>4</xdr:col>
      <xdr:colOff>46569</xdr:colOff>
      <xdr:row>298</xdr:row>
      <xdr:rowOff>1209</xdr:rowOff>
    </xdr:to>
    <xdr:sp macro="" textlink="">
      <xdr:nvSpPr>
        <xdr:cNvPr id="2604" name="Isosceles Triangle 2603">
          <a:extLst>
            <a:ext uri="{FF2B5EF4-FFF2-40B4-BE49-F238E27FC236}">
              <a16:creationId xmlns:a16="http://schemas.microsoft.com/office/drawing/2014/main" id="{794DDE2E-FD01-44D2-BEB7-0FA070880ED7}"/>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295</xdr:row>
      <xdr:rowOff>15522</xdr:rowOff>
    </xdr:from>
    <xdr:to>
      <xdr:col>6</xdr:col>
      <xdr:colOff>43746</xdr:colOff>
      <xdr:row>298</xdr:row>
      <xdr:rowOff>8467</xdr:rowOff>
    </xdr:to>
    <xdr:sp macro="" textlink="">
      <xdr:nvSpPr>
        <xdr:cNvPr id="2605" name="Isosceles Triangle 2604">
          <a:extLst>
            <a:ext uri="{FF2B5EF4-FFF2-40B4-BE49-F238E27FC236}">
              <a16:creationId xmlns:a16="http://schemas.microsoft.com/office/drawing/2014/main" id="{C35F5215-DE60-422B-BA91-90F84B9262AF}"/>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295</xdr:row>
      <xdr:rowOff>7056</xdr:rowOff>
    </xdr:from>
    <xdr:to>
      <xdr:col>10</xdr:col>
      <xdr:colOff>42332</xdr:colOff>
      <xdr:row>298</xdr:row>
      <xdr:rowOff>1</xdr:rowOff>
    </xdr:to>
    <xdr:sp macro="" textlink="">
      <xdr:nvSpPr>
        <xdr:cNvPr id="2606" name="Isosceles Triangle 2605">
          <a:extLst>
            <a:ext uri="{FF2B5EF4-FFF2-40B4-BE49-F238E27FC236}">
              <a16:creationId xmlns:a16="http://schemas.microsoft.com/office/drawing/2014/main" id="{0A419625-3710-418A-B15B-2B4FA173F2B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295</xdr:row>
      <xdr:rowOff>18345</xdr:rowOff>
    </xdr:from>
    <xdr:to>
      <xdr:col>12</xdr:col>
      <xdr:colOff>39510</xdr:colOff>
      <xdr:row>298</xdr:row>
      <xdr:rowOff>11290</xdr:rowOff>
    </xdr:to>
    <xdr:sp macro="" textlink="">
      <xdr:nvSpPr>
        <xdr:cNvPr id="2607" name="Isosceles Triangle 2606">
          <a:extLst>
            <a:ext uri="{FF2B5EF4-FFF2-40B4-BE49-F238E27FC236}">
              <a16:creationId xmlns:a16="http://schemas.microsoft.com/office/drawing/2014/main" id="{35F7E1BC-9D35-4ACF-8C4D-0C2CCBDED36C}"/>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295</xdr:row>
      <xdr:rowOff>7056</xdr:rowOff>
    </xdr:from>
    <xdr:to>
      <xdr:col>14</xdr:col>
      <xdr:colOff>42332</xdr:colOff>
      <xdr:row>298</xdr:row>
      <xdr:rowOff>1</xdr:rowOff>
    </xdr:to>
    <xdr:sp macro="" textlink="">
      <xdr:nvSpPr>
        <xdr:cNvPr id="2608" name="Isosceles Triangle 2607">
          <a:extLst>
            <a:ext uri="{FF2B5EF4-FFF2-40B4-BE49-F238E27FC236}">
              <a16:creationId xmlns:a16="http://schemas.microsoft.com/office/drawing/2014/main" id="{CA2AE986-9B9B-417F-8674-5990F1093BE8}"/>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295</xdr:row>
      <xdr:rowOff>18345</xdr:rowOff>
    </xdr:from>
    <xdr:to>
      <xdr:col>16</xdr:col>
      <xdr:colOff>39510</xdr:colOff>
      <xdr:row>298</xdr:row>
      <xdr:rowOff>11290</xdr:rowOff>
    </xdr:to>
    <xdr:sp macro="" textlink="">
      <xdr:nvSpPr>
        <xdr:cNvPr id="2609" name="Isosceles Triangle 2608">
          <a:extLst>
            <a:ext uri="{FF2B5EF4-FFF2-40B4-BE49-F238E27FC236}">
              <a16:creationId xmlns:a16="http://schemas.microsoft.com/office/drawing/2014/main" id="{2AB1677C-A3D1-42B0-B460-BB346B6C2FBC}"/>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295</xdr:row>
      <xdr:rowOff>7056</xdr:rowOff>
    </xdr:from>
    <xdr:to>
      <xdr:col>18</xdr:col>
      <xdr:colOff>42332</xdr:colOff>
      <xdr:row>298</xdr:row>
      <xdr:rowOff>1</xdr:rowOff>
    </xdr:to>
    <xdr:sp macro="" textlink="">
      <xdr:nvSpPr>
        <xdr:cNvPr id="2610" name="Isosceles Triangle 2609">
          <a:extLst>
            <a:ext uri="{FF2B5EF4-FFF2-40B4-BE49-F238E27FC236}">
              <a16:creationId xmlns:a16="http://schemas.microsoft.com/office/drawing/2014/main" id="{D7862444-56C9-4D04-B8B3-963A0D23EBC7}"/>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295</xdr:row>
      <xdr:rowOff>18345</xdr:rowOff>
    </xdr:from>
    <xdr:to>
      <xdr:col>20</xdr:col>
      <xdr:colOff>39510</xdr:colOff>
      <xdr:row>298</xdr:row>
      <xdr:rowOff>11290</xdr:rowOff>
    </xdr:to>
    <xdr:sp macro="" textlink="">
      <xdr:nvSpPr>
        <xdr:cNvPr id="2611" name="Isosceles Triangle 2610">
          <a:extLst>
            <a:ext uri="{FF2B5EF4-FFF2-40B4-BE49-F238E27FC236}">
              <a16:creationId xmlns:a16="http://schemas.microsoft.com/office/drawing/2014/main" id="{9B2CFF23-4770-4F8C-9C57-F5D5D232719C}"/>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294</xdr:row>
      <xdr:rowOff>173181</xdr:rowOff>
    </xdr:from>
    <xdr:to>
      <xdr:col>15</xdr:col>
      <xdr:colOff>294410</xdr:colOff>
      <xdr:row>295</xdr:row>
      <xdr:rowOff>121226</xdr:rowOff>
    </xdr:to>
    <xdr:sp macro="" textlink="">
      <xdr:nvSpPr>
        <xdr:cNvPr id="2612" name="Freeform 10707">
          <a:extLst>
            <a:ext uri="{FF2B5EF4-FFF2-40B4-BE49-F238E27FC236}">
              <a16:creationId xmlns:a16="http://schemas.microsoft.com/office/drawing/2014/main" id="{979EE37F-58E8-4BB1-A98C-C69444C314D3}"/>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295</xdr:row>
      <xdr:rowOff>28037</xdr:rowOff>
    </xdr:from>
    <xdr:to>
      <xdr:col>17</xdr:col>
      <xdr:colOff>276267</xdr:colOff>
      <xdr:row>295</xdr:row>
      <xdr:rowOff>148440</xdr:rowOff>
    </xdr:to>
    <xdr:sp macro="" textlink="">
      <xdr:nvSpPr>
        <xdr:cNvPr id="2613" name="Freeform 10707">
          <a:extLst>
            <a:ext uri="{FF2B5EF4-FFF2-40B4-BE49-F238E27FC236}">
              <a16:creationId xmlns:a16="http://schemas.microsoft.com/office/drawing/2014/main" id="{EA659837-7129-4D47-B9A6-E14D78FE4399}"/>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294</xdr:row>
      <xdr:rowOff>173181</xdr:rowOff>
    </xdr:from>
    <xdr:to>
      <xdr:col>19</xdr:col>
      <xdr:colOff>294410</xdr:colOff>
      <xdr:row>295</xdr:row>
      <xdr:rowOff>121226</xdr:rowOff>
    </xdr:to>
    <xdr:sp macro="" textlink="">
      <xdr:nvSpPr>
        <xdr:cNvPr id="2614" name="Freeform 10707">
          <a:extLst>
            <a:ext uri="{FF2B5EF4-FFF2-40B4-BE49-F238E27FC236}">
              <a16:creationId xmlns:a16="http://schemas.microsoft.com/office/drawing/2014/main" id="{10FC1F12-20DB-498F-A397-83990B17178C}"/>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294</xdr:row>
      <xdr:rowOff>173181</xdr:rowOff>
    </xdr:from>
    <xdr:to>
      <xdr:col>21</xdr:col>
      <xdr:colOff>294410</xdr:colOff>
      <xdr:row>295</xdr:row>
      <xdr:rowOff>121226</xdr:rowOff>
    </xdr:to>
    <xdr:sp macro="" textlink="">
      <xdr:nvSpPr>
        <xdr:cNvPr id="2615" name="Freeform 10707">
          <a:extLst>
            <a:ext uri="{FF2B5EF4-FFF2-40B4-BE49-F238E27FC236}">
              <a16:creationId xmlns:a16="http://schemas.microsoft.com/office/drawing/2014/main" id="{813DE37A-2A7B-4CDF-BE3B-F361E1831FC7}"/>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294</xdr:row>
      <xdr:rowOff>173181</xdr:rowOff>
    </xdr:from>
    <xdr:to>
      <xdr:col>3</xdr:col>
      <xdr:colOff>294410</xdr:colOff>
      <xdr:row>295</xdr:row>
      <xdr:rowOff>121226</xdr:rowOff>
    </xdr:to>
    <xdr:sp macro="" textlink="">
      <xdr:nvSpPr>
        <xdr:cNvPr id="2616" name="Freeform 10707">
          <a:extLst>
            <a:ext uri="{FF2B5EF4-FFF2-40B4-BE49-F238E27FC236}">
              <a16:creationId xmlns:a16="http://schemas.microsoft.com/office/drawing/2014/main" id="{51744942-9430-4C74-B070-AD762AF1695C}"/>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294</xdr:row>
      <xdr:rowOff>173181</xdr:rowOff>
    </xdr:from>
    <xdr:to>
      <xdr:col>5</xdr:col>
      <xdr:colOff>294410</xdr:colOff>
      <xdr:row>295</xdr:row>
      <xdr:rowOff>121226</xdr:rowOff>
    </xdr:to>
    <xdr:sp macro="" textlink="">
      <xdr:nvSpPr>
        <xdr:cNvPr id="2617" name="Freeform 10707">
          <a:extLst>
            <a:ext uri="{FF2B5EF4-FFF2-40B4-BE49-F238E27FC236}">
              <a16:creationId xmlns:a16="http://schemas.microsoft.com/office/drawing/2014/main" id="{6D51AC9E-C345-4B0D-A85B-72990F337EA4}"/>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294</xdr:row>
      <xdr:rowOff>173181</xdr:rowOff>
    </xdr:from>
    <xdr:to>
      <xdr:col>7</xdr:col>
      <xdr:colOff>294410</xdr:colOff>
      <xdr:row>295</xdr:row>
      <xdr:rowOff>121226</xdr:rowOff>
    </xdr:to>
    <xdr:sp macro="" textlink="">
      <xdr:nvSpPr>
        <xdr:cNvPr id="2618" name="Freeform 10707">
          <a:extLst>
            <a:ext uri="{FF2B5EF4-FFF2-40B4-BE49-F238E27FC236}">
              <a16:creationId xmlns:a16="http://schemas.microsoft.com/office/drawing/2014/main" id="{857BF4FD-50C5-4434-BC1D-2CE235AE34A7}"/>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294</xdr:row>
      <xdr:rowOff>173181</xdr:rowOff>
    </xdr:from>
    <xdr:to>
      <xdr:col>9</xdr:col>
      <xdr:colOff>294410</xdr:colOff>
      <xdr:row>295</xdr:row>
      <xdr:rowOff>121226</xdr:rowOff>
    </xdr:to>
    <xdr:sp macro="" textlink="">
      <xdr:nvSpPr>
        <xdr:cNvPr id="2619" name="Freeform 10707">
          <a:extLst>
            <a:ext uri="{FF2B5EF4-FFF2-40B4-BE49-F238E27FC236}">
              <a16:creationId xmlns:a16="http://schemas.microsoft.com/office/drawing/2014/main" id="{0DB13DE9-41BE-4F59-A1E2-F34BAABD0974}"/>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294</xdr:row>
      <xdr:rowOff>173181</xdr:rowOff>
    </xdr:from>
    <xdr:to>
      <xdr:col>11</xdr:col>
      <xdr:colOff>294410</xdr:colOff>
      <xdr:row>295</xdr:row>
      <xdr:rowOff>121226</xdr:rowOff>
    </xdr:to>
    <xdr:sp macro="" textlink="">
      <xdr:nvSpPr>
        <xdr:cNvPr id="2620" name="Freeform 10707">
          <a:extLst>
            <a:ext uri="{FF2B5EF4-FFF2-40B4-BE49-F238E27FC236}">
              <a16:creationId xmlns:a16="http://schemas.microsoft.com/office/drawing/2014/main" id="{B329D391-D437-4027-8DAC-2E824CAC3200}"/>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294</xdr:row>
      <xdr:rowOff>173181</xdr:rowOff>
    </xdr:from>
    <xdr:to>
      <xdr:col>13</xdr:col>
      <xdr:colOff>294410</xdr:colOff>
      <xdr:row>295</xdr:row>
      <xdr:rowOff>121226</xdr:rowOff>
    </xdr:to>
    <xdr:sp macro="" textlink="">
      <xdr:nvSpPr>
        <xdr:cNvPr id="2621" name="Freeform 10707">
          <a:extLst>
            <a:ext uri="{FF2B5EF4-FFF2-40B4-BE49-F238E27FC236}">
              <a16:creationId xmlns:a16="http://schemas.microsoft.com/office/drawing/2014/main" id="{1000ED2F-14E5-4F1E-A39E-AF34934FC049}"/>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306</xdr:row>
      <xdr:rowOff>7055</xdr:rowOff>
    </xdr:from>
    <xdr:to>
      <xdr:col>2</xdr:col>
      <xdr:colOff>49392</xdr:colOff>
      <xdr:row>309</xdr:row>
      <xdr:rowOff>0</xdr:rowOff>
    </xdr:to>
    <xdr:sp macro="" textlink="">
      <xdr:nvSpPr>
        <xdr:cNvPr id="2622" name="Isosceles Triangle 2621">
          <a:extLst>
            <a:ext uri="{FF2B5EF4-FFF2-40B4-BE49-F238E27FC236}">
              <a16:creationId xmlns:a16="http://schemas.microsoft.com/office/drawing/2014/main" id="{63853FAF-0568-458B-817C-51297F961D20}"/>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306</xdr:row>
      <xdr:rowOff>4233</xdr:rowOff>
    </xdr:from>
    <xdr:to>
      <xdr:col>4</xdr:col>
      <xdr:colOff>46570</xdr:colOff>
      <xdr:row>308</xdr:row>
      <xdr:rowOff>173567</xdr:rowOff>
    </xdr:to>
    <xdr:sp macro="" textlink="">
      <xdr:nvSpPr>
        <xdr:cNvPr id="2623" name="Isosceles Triangle 2622">
          <a:extLst>
            <a:ext uri="{FF2B5EF4-FFF2-40B4-BE49-F238E27FC236}">
              <a16:creationId xmlns:a16="http://schemas.microsoft.com/office/drawing/2014/main" id="{31600FB0-D0B7-4A1F-A6F4-D95EC6095646}"/>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306</xdr:row>
      <xdr:rowOff>13304</xdr:rowOff>
    </xdr:from>
    <xdr:to>
      <xdr:col>8</xdr:col>
      <xdr:colOff>46570</xdr:colOff>
      <xdr:row>309</xdr:row>
      <xdr:rowOff>1209</xdr:rowOff>
    </xdr:to>
    <xdr:sp macro="" textlink="">
      <xdr:nvSpPr>
        <xdr:cNvPr id="2624" name="Isosceles Triangle 2623">
          <a:extLst>
            <a:ext uri="{FF2B5EF4-FFF2-40B4-BE49-F238E27FC236}">
              <a16:creationId xmlns:a16="http://schemas.microsoft.com/office/drawing/2014/main" id="{A13E3423-B36A-4A2C-8D32-8CFF8624FE98}"/>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306</xdr:row>
      <xdr:rowOff>13304</xdr:rowOff>
    </xdr:from>
    <xdr:to>
      <xdr:col>4</xdr:col>
      <xdr:colOff>46569</xdr:colOff>
      <xdr:row>309</xdr:row>
      <xdr:rowOff>1209</xdr:rowOff>
    </xdr:to>
    <xdr:sp macro="" textlink="">
      <xdr:nvSpPr>
        <xdr:cNvPr id="2625" name="Isosceles Triangle 2624">
          <a:extLst>
            <a:ext uri="{FF2B5EF4-FFF2-40B4-BE49-F238E27FC236}">
              <a16:creationId xmlns:a16="http://schemas.microsoft.com/office/drawing/2014/main" id="{88A5A096-632D-4A55-AECD-F7C8D4C742A4}"/>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306</xdr:row>
      <xdr:rowOff>15522</xdr:rowOff>
    </xdr:from>
    <xdr:to>
      <xdr:col>6</xdr:col>
      <xdr:colOff>43746</xdr:colOff>
      <xdr:row>309</xdr:row>
      <xdr:rowOff>8467</xdr:rowOff>
    </xdr:to>
    <xdr:sp macro="" textlink="">
      <xdr:nvSpPr>
        <xdr:cNvPr id="2626" name="Isosceles Triangle 2625">
          <a:extLst>
            <a:ext uri="{FF2B5EF4-FFF2-40B4-BE49-F238E27FC236}">
              <a16:creationId xmlns:a16="http://schemas.microsoft.com/office/drawing/2014/main" id="{4BE5E878-F36C-40E1-8F2E-BCAA5038A7C4}"/>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306</xdr:row>
      <xdr:rowOff>7056</xdr:rowOff>
    </xdr:from>
    <xdr:to>
      <xdr:col>10</xdr:col>
      <xdr:colOff>42332</xdr:colOff>
      <xdr:row>309</xdr:row>
      <xdr:rowOff>1</xdr:rowOff>
    </xdr:to>
    <xdr:sp macro="" textlink="">
      <xdr:nvSpPr>
        <xdr:cNvPr id="2627" name="Isosceles Triangle 2626">
          <a:extLst>
            <a:ext uri="{FF2B5EF4-FFF2-40B4-BE49-F238E27FC236}">
              <a16:creationId xmlns:a16="http://schemas.microsoft.com/office/drawing/2014/main" id="{2B79B116-01AD-48D8-8597-E68CF8B89C54}"/>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306</xdr:row>
      <xdr:rowOff>18345</xdr:rowOff>
    </xdr:from>
    <xdr:to>
      <xdr:col>12</xdr:col>
      <xdr:colOff>39510</xdr:colOff>
      <xdr:row>309</xdr:row>
      <xdr:rowOff>11290</xdr:rowOff>
    </xdr:to>
    <xdr:sp macro="" textlink="">
      <xdr:nvSpPr>
        <xdr:cNvPr id="2628" name="Isosceles Triangle 2627">
          <a:extLst>
            <a:ext uri="{FF2B5EF4-FFF2-40B4-BE49-F238E27FC236}">
              <a16:creationId xmlns:a16="http://schemas.microsoft.com/office/drawing/2014/main" id="{98B2BD9D-1B04-47B1-886D-6F21F544F3C1}"/>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306</xdr:row>
      <xdr:rowOff>7056</xdr:rowOff>
    </xdr:from>
    <xdr:to>
      <xdr:col>14</xdr:col>
      <xdr:colOff>42332</xdr:colOff>
      <xdr:row>309</xdr:row>
      <xdr:rowOff>1</xdr:rowOff>
    </xdr:to>
    <xdr:sp macro="" textlink="">
      <xdr:nvSpPr>
        <xdr:cNvPr id="2629" name="Isosceles Triangle 2628">
          <a:extLst>
            <a:ext uri="{FF2B5EF4-FFF2-40B4-BE49-F238E27FC236}">
              <a16:creationId xmlns:a16="http://schemas.microsoft.com/office/drawing/2014/main" id="{E3A631D5-8709-41ED-B41D-9ACAA5C30B48}"/>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306</xdr:row>
      <xdr:rowOff>18345</xdr:rowOff>
    </xdr:from>
    <xdr:to>
      <xdr:col>16</xdr:col>
      <xdr:colOff>39510</xdr:colOff>
      <xdr:row>309</xdr:row>
      <xdr:rowOff>11290</xdr:rowOff>
    </xdr:to>
    <xdr:sp macro="" textlink="">
      <xdr:nvSpPr>
        <xdr:cNvPr id="2630" name="Isosceles Triangle 2629">
          <a:extLst>
            <a:ext uri="{FF2B5EF4-FFF2-40B4-BE49-F238E27FC236}">
              <a16:creationId xmlns:a16="http://schemas.microsoft.com/office/drawing/2014/main" id="{B853F952-2076-4D6A-BBBA-2E900438D01B}"/>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306</xdr:row>
      <xdr:rowOff>7056</xdr:rowOff>
    </xdr:from>
    <xdr:to>
      <xdr:col>18</xdr:col>
      <xdr:colOff>42332</xdr:colOff>
      <xdr:row>309</xdr:row>
      <xdr:rowOff>1</xdr:rowOff>
    </xdr:to>
    <xdr:sp macro="" textlink="">
      <xdr:nvSpPr>
        <xdr:cNvPr id="2631" name="Isosceles Triangle 2630">
          <a:extLst>
            <a:ext uri="{FF2B5EF4-FFF2-40B4-BE49-F238E27FC236}">
              <a16:creationId xmlns:a16="http://schemas.microsoft.com/office/drawing/2014/main" id="{29BD84BA-7402-4EBE-B597-6994388D3EF1}"/>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306</xdr:row>
      <xdr:rowOff>18345</xdr:rowOff>
    </xdr:from>
    <xdr:to>
      <xdr:col>20</xdr:col>
      <xdr:colOff>39510</xdr:colOff>
      <xdr:row>309</xdr:row>
      <xdr:rowOff>11290</xdr:rowOff>
    </xdr:to>
    <xdr:sp macro="" textlink="">
      <xdr:nvSpPr>
        <xdr:cNvPr id="2632" name="Isosceles Triangle 2631">
          <a:extLst>
            <a:ext uri="{FF2B5EF4-FFF2-40B4-BE49-F238E27FC236}">
              <a16:creationId xmlns:a16="http://schemas.microsoft.com/office/drawing/2014/main" id="{1DBA0168-8D44-454A-8A41-DC8A4882F475}"/>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305</xdr:row>
      <xdr:rowOff>173181</xdr:rowOff>
    </xdr:from>
    <xdr:to>
      <xdr:col>15</xdr:col>
      <xdr:colOff>294410</xdr:colOff>
      <xdr:row>306</xdr:row>
      <xdr:rowOff>121226</xdr:rowOff>
    </xdr:to>
    <xdr:sp macro="" textlink="">
      <xdr:nvSpPr>
        <xdr:cNvPr id="2633" name="Freeform 10707">
          <a:extLst>
            <a:ext uri="{FF2B5EF4-FFF2-40B4-BE49-F238E27FC236}">
              <a16:creationId xmlns:a16="http://schemas.microsoft.com/office/drawing/2014/main" id="{D96174CD-3094-4FE6-ABA5-D2A2DB3A8580}"/>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306</xdr:row>
      <xdr:rowOff>28037</xdr:rowOff>
    </xdr:from>
    <xdr:to>
      <xdr:col>17</xdr:col>
      <xdr:colOff>276267</xdr:colOff>
      <xdr:row>306</xdr:row>
      <xdr:rowOff>148440</xdr:rowOff>
    </xdr:to>
    <xdr:sp macro="" textlink="">
      <xdr:nvSpPr>
        <xdr:cNvPr id="2634" name="Freeform 10707">
          <a:extLst>
            <a:ext uri="{FF2B5EF4-FFF2-40B4-BE49-F238E27FC236}">
              <a16:creationId xmlns:a16="http://schemas.microsoft.com/office/drawing/2014/main" id="{BB17DBEC-AD91-407E-9F9E-0DDBA0DF78CF}"/>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305</xdr:row>
      <xdr:rowOff>173181</xdr:rowOff>
    </xdr:from>
    <xdr:to>
      <xdr:col>19</xdr:col>
      <xdr:colOff>294410</xdr:colOff>
      <xdr:row>306</xdr:row>
      <xdr:rowOff>121226</xdr:rowOff>
    </xdr:to>
    <xdr:sp macro="" textlink="">
      <xdr:nvSpPr>
        <xdr:cNvPr id="2635" name="Freeform 10707">
          <a:extLst>
            <a:ext uri="{FF2B5EF4-FFF2-40B4-BE49-F238E27FC236}">
              <a16:creationId xmlns:a16="http://schemas.microsoft.com/office/drawing/2014/main" id="{BA6FAABF-7C84-4D08-97B2-D054EBE39E8D}"/>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305</xdr:row>
      <xdr:rowOff>173181</xdr:rowOff>
    </xdr:from>
    <xdr:to>
      <xdr:col>21</xdr:col>
      <xdr:colOff>294410</xdr:colOff>
      <xdr:row>306</xdr:row>
      <xdr:rowOff>121226</xdr:rowOff>
    </xdr:to>
    <xdr:sp macro="" textlink="">
      <xdr:nvSpPr>
        <xdr:cNvPr id="2636" name="Freeform 10707">
          <a:extLst>
            <a:ext uri="{FF2B5EF4-FFF2-40B4-BE49-F238E27FC236}">
              <a16:creationId xmlns:a16="http://schemas.microsoft.com/office/drawing/2014/main" id="{58B72D4D-D338-4239-A969-4685E931D079}"/>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305</xdr:row>
      <xdr:rowOff>173181</xdr:rowOff>
    </xdr:from>
    <xdr:to>
      <xdr:col>3</xdr:col>
      <xdr:colOff>294410</xdr:colOff>
      <xdr:row>306</xdr:row>
      <xdr:rowOff>121226</xdr:rowOff>
    </xdr:to>
    <xdr:sp macro="" textlink="">
      <xdr:nvSpPr>
        <xdr:cNvPr id="2637" name="Freeform 10707">
          <a:extLst>
            <a:ext uri="{FF2B5EF4-FFF2-40B4-BE49-F238E27FC236}">
              <a16:creationId xmlns:a16="http://schemas.microsoft.com/office/drawing/2014/main" id="{D1E20DDD-577D-40D2-9378-ED814BDAFFF2}"/>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305</xdr:row>
      <xdr:rowOff>173181</xdr:rowOff>
    </xdr:from>
    <xdr:to>
      <xdr:col>5</xdr:col>
      <xdr:colOff>294410</xdr:colOff>
      <xdr:row>306</xdr:row>
      <xdr:rowOff>121226</xdr:rowOff>
    </xdr:to>
    <xdr:sp macro="" textlink="">
      <xdr:nvSpPr>
        <xdr:cNvPr id="2638" name="Freeform 10707">
          <a:extLst>
            <a:ext uri="{FF2B5EF4-FFF2-40B4-BE49-F238E27FC236}">
              <a16:creationId xmlns:a16="http://schemas.microsoft.com/office/drawing/2014/main" id="{9E5D420E-F113-4DC2-B195-0D15D2ECBCE7}"/>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305</xdr:row>
      <xdr:rowOff>173181</xdr:rowOff>
    </xdr:from>
    <xdr:to>
      <xdr:col>7</xdr:col>
      <xdr:colOff>294410</xdr:colOff>
      <xdr:row>306</xdr:row>
      <xdr:rowOff>121226</xdr:rowOff>
    </xdr:to>
    <xdr:sp macro="" textlink="">
      <xdr:nvSpPr>
        <xdr:cNvPr id="2639" name="Freeform 10707">
          <a:extLst>
            <a:ext uri="{FF2B5EF4-FFF2-40B4-BE49-F238E27FC236}">
              <a16:creationId xmlns:a16="http://schemas.microsoft.com/office/drawing/2014/main" id="{B787B29D-AE61-476C-9F5D-A7793ABF075A}"/>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305</xdr:row>
      <xdr:rowOff>173181</xdr:rowOff>
    </xdr:from>
    <xdr:to>
      <xdr:col>9</xdr:col>
      <xdr:colOff>294410</xdr:colOff>
      <xdr:row>306</xdr:row>
      <xdr:rowOff>121226</xdr:rowOff>
    </xdr:to>
    <xdr:sp macro="" textlink="">
      <xdr:nvSpPr>
        <xdr:cNvPr id="2640" name="Freeform 10707">
          <a:extLst>
            <a:ext uri="{FF2B5EF4-FFF2-40B4-BE49-F238E27FC236}">
              <a16:creationId xmlns:a16="http://schemas.microsoft.com/office/drawing/2014/main" id="{0DB008AE-8C57-4262-8BBB-0784116D965D}"/>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305</xdr:row>
      <xdr:rowOff>173181</xdr:rowOff>
    </xdr:from>
    <xdr:to>
      <xdr:col>11</xdr:col>
      <xdr:colOff>294410</xdr:colOff>
      <xdr:row>306</xdr:row>
      <xdr:rowOff>121226</xdr:rowOff>
    </xdr:to>
    <xdr:sp macro="" textlink="">
      <xdr:nvSpPr>
        <xdr:cNvPr id="2641" name="Freeform 10707">
          <a:extLst>
            <a:ext uri="{FF2B5EF4-FFF2-40B4-BE49-F238E27FC236}">
              <a16:creationId xmlns:a16="http://schemas.microsoft.com/office/drawing/2014/main" id="{A4400CC4-78AE-4E05-A13D-839B678A498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305</xdr:row>
      <xdr:rowOff>173181</xdr:rowOff>
    </xdr:from>
    <xdr:to>
      <xdr:col>13</xdr:col>
      <xdr:colOff>294410</xdr:colOff>
      <xdr:row>306</xdr:row>
      <xdr:rowOff>121226</xdr:rowOff>
    </xdr:to>
    <xdr:sp macro="" textlink="">
      <xdr:nvSpPr>
        <xdr:cNvPr id="2642" name="Freeform 10707">
          <a:extLst>
            <a:ext uri="{FF2B5EF4-FFF2-40B4-BE49-F238E27FC236}">
              <a16:creationId xmlns:a16="http://schemas.microsoft.com/office/drawing/2014/main" id="{4DC00244-4934-4843-8C3B-55B5DFE293F1}"/>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318</xdr:row>
      <xdr:rowOff>7055</xdr:rowOff>
    </xdr:from>
    <xdr:to>
      <xdr:col>2</xdr:col>
      <xdr:colOff>49392</xdr:colOff>
      <xdr:row>321</xdr:row>
      <xdr:rowOff>0</xdr:rowOff>
    </xdr:to>
    <xdr:sp macro="" textlink="">
      <xdr:nvSpPr>
        <xdr:cNvPr id="2643" name="Isosceles Triangle 2642">
          <a:extLst>
            <a:ext uri="{FF2B5EF4-FFF2-40B4-BE49-F238E27FC236}">
              <a16:creationId xmlns:a16="http://schemas.microsoft.com/office/drawing/2014/main" id="{8A119BFB-EF3F-4E2F-98BE-EF520F7DDB53}"/>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318</xdr:row>
      <xdr:rowOff>4233</xdr:rowOff>
    </xdr:from>
    <xdr:to>
      <xdr:col>4</xdr:col>
      <xdr:colOff>46570</xdr:colOff>
      <xdr:row>320</xdr:row>
      <xdr:rowOff>173567</xdr:rowOff>
    </xdr:to>
    <xdr:sp macro="" textlink="">
      <xdr:nvSpPr>
        <xdr:cNvPr id="2644" name="Isosceles Triangle 2643">
          <a:extLst>
            <a:ext uri="{FF2B5EF4-FFF2-40B4-BE49-F238E27FC236}">
              <a16:creationId xmlns:a16="http://schemas.microsoft.com/office/drawing/2014/main" id="{02B6BB20-3B54-44B4-AC1D-140F43045598}"/>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318</xdr:row>
      <xdr:rowOff>13304</xdr:rowOff>
    </xdr:from>
    <xdr:to>
      <xdr:col>8</xdr:col>
      <xdr:colOff>46570</xdr:colOff>
      <xdr:row>321</xdr:row>
      <xdr:rowOff>1209</xdr:rowOff>
    </xdr:to>
    <xdr:sp macro="" textlink="">
      <xdr:nvSpPr>
        <xdr:cNvPr id="2645" name="Isosceles Triangle 2644">
          <a:extLst>
            <a:ext uri="{FF2B5EF4-FFF2-40B4-BE49-F238E27FC236}">
              <a16:creationId xmlns:a16="http://schemas.microsoft.com/office/drawing/2014/main" id="{2875B79C-FF69-4665-8D4B-20EEBADA6F4A}"/>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318</xdr:row>
      <xdr:rowOff>13304</xdr:rowOff>
    </xdr:from>
    <xdr:to>
      <xdr:col>4</xdr:col>
      <xdr:colOff>46569</xdr:colOff>
      <xdr:row>321</xdr:row>
      <xdr:rowOff>1209</xdr:rowOff>
    </xdr:to>
    <xdr:sp macro="" textlink="">
      <xdr:nvSpPr>
        <xdr:cNvPr id="2646" name="Isosceles Triangle 2645">
          <a:extLst>
            <a:ext uri="{FF2B5EF4-FFF2-40B4-BE49-F238E27FC236}">
              <a16:creationId xmlns:a16="http://schemas.microsoft.com/office/drawing/2014/main" id="{C95270EB-3D0C-47D7-A5C8-7B529CB388C1}"/>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318</xdr:row>
      <xdr:rowOff>15522</xdr:rowOff>
    </xdr:from>
    <xdr:to>
      <xdr:col>6</xdr:col>
      <xdr:colOff>43746</xdr:colOff>
      <xdr:row>321</xdr:row>
      <xdr:rowOff>8467</xdr:rowOff>
    </xdr:to>
    <xdr:sp macro="" textlink="">
      <xdr:nvSpPr>
        <xdr:cNvPr id="2647" name="Isosceles Triangle 2646">
          <a:extLst>
            <a:ext uri="{FF2B5EF4-FFF2-40B4-BE49-F238E27FC236}">
              <a16:creationId xmlns:a16="http://schemas.microsoft.com/office/drawing/2014/main" id="{D8014C2E-1847-4B93-A9EC-1D609D5B01A1}"/>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318</xdr:row>
      <xdr:rowOff>7056</xdr:rowOff>
    </xdr:from>
    <xdr:to>
      <xdr:col>10</xdr:col>
      <xdr:colOff>42332</xdr:colOff>
      <xdr:row>321</xdr:row>
      <xdr:rowOff>1</xdr:rowOff>
    </xdr:to>
    <xdr:sp macro="" textlink="">
      <xdr:nvSpPr>
        <xdr:cNvPr id="2648" name="Isosceles Triangle 2647">
          <a:extLst>
            <a:ext uri="{FF2B5EF4-FFF2-40B4-BE49-F238E27FC236}">
              <a16:creationId xmlns:a16="http://schemas.microsoft.com/office/drawing/2014/main" id="{A4A499BC-1FF5-4E17-AF24-078522E1F446}"/>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318</xdr:row>
      <xdr:rowOff>18345</xdr:rowOff>
    </xdr:from>
    <xdr:to>
      <xdr:col>12</xdr:col>
      <xdr:colOff>39510</xdr:colOff>
      <xdr:row>321</xdr:row>
      <xdr:rowOff>11290</xdr:rowOff>
    </xdr:to>
    <xdr:sp macro="" textlink="">
      <xdr:nvSpPr>
        <xdr:cNvPr id="2649" name="Isosceles Triangle 2648">
          <a:extLst>
            <a:ext uri="{FF2B5EF4-FFF2-40B4-BE49-F238E27FC236}">
              <a16:creationId xmlns:a16="http://schemas.microsoft.com/office/drawing/2014/main" id="{89761733-39DB-4823-8514-5B20404DC3E0}"/>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318</xdr:row>
      <xdr:rowOff>7056</xdr:rowOff>
    </xdr:from>
    <xdr:to>
      <xdr:col>14</xdr:col>
      <xdr:colOff>42332</xdr:colOff>
      <xdr:row>321</xdr:row>
      <xdr:rowOff>1</xdr:rowOff>
    </xdr:to>
    <xdr:sp macro="" textlink="">
      <xdr:nvSpPr>
        <xdr:cNvPr id="2650" name="Isosceles Triangle 2649">
          <a:extLst>
            <a:ext uri="{FF2B5EF4-FFF2-40B4-BE49-F238E27FC236}">
              <a16:creationId xmlns:a16="http://schemas.microsoft.com/office/drawing/2014/main" id="{3967F57A-A844-4EFF-A2CB-BA689F9D4766}"/>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318</xdr:row>
      <xdr:rowOff>18345</xdr:rowOff>
    </xdr:from>
    <xdr:to>
      <xdr:col>16</xdr:col>
      <xdr:colOff>39510</xdr:colOff>
      <xdr:row>321</xdr:row>
      <xdr:rowOff>11290</xdr:rowOff>
    </xdr:to>
    <xdr:sp macro="" textlink="">
      <xdr:nvSpPr>
        <xdr:cNvPr id="2651" name="Isosceles Triangle 2650">
          <a:extLst>
            <a:ext uri="{FF2B5EF4-FFF2-40B4-BE49-F238E27FC236}">
              <a16:creationId xmlns:a16="http://schemas.microsoft.com/office/drawing/2014/main" id="{18C91EE1-7E2B-44C6-9364-6DEE53A7F33E}"/>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318</xdr:row>
      <xdr:rowOff>7056</xdr:rowOff>
    </xdr:from>
    <xdr:to>
      <xdr:col>18</xdr:col>
      <xdr:colOff>42332</xdr:colOff>
      <xdr:row>321</xdr:row>
      <xdr:rowOff>1</xdr:rowOff>
    </xdr:to>
    <xdr:sp macro="" textlink="">
      <xdr:nvSpPr>
        <xdr:cNvPr id="2652" name="Isosceles Triangle 2651">
          <a:extLst>
            <a:ext uri="{FF2B5EF4-FFF2-40B4-BE49-F238E27FC236}">
              <a16:creationId xmlns:a16="http://schemas.microsoft.com/office/drawing/2014/main" id="{80790939-FBB6-4BFA-AA15-0015E1EFAA7D}"/>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318</xdr:row>
      <xdr:rowOff>18345</xdr:rowOff>
    </xdr:from>
    <xdr:to>
      <xdr:col>20</xdr:col>
      <xdr:colOff>39510</xdr:colOff>
      <xdr:row>321</xdr:row>
      <xdr:rowOff>11290</xdr:rowOff>
    </xdr:to>
    <xdr:sp macro="" textlink="">
      <xdr:nvSpPr>
        <xdr:cNvPr id="2653" name="Isosceles Triangle 2652">
          <a:extLst>
            <a:ext uri="{FF2B5EF4-FFF2-40B4-BE49-F238E27FC236}">
              <a16:creationId xmlns:a16="http://schemas.microsoft.com/office/drawing/2014/main" id="{D5832A26-8D4A-44B8-9629-B902AC5F1886}"/>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317</xdr:row>
      <xdr:rowOff>173181</xdr:rowOff>
    </xdr:from>
    <xdr:to>
      <xdr:col>15</xdr:col>
      <xdr:colOff>294410</xdr:colOff>
      <xdr:row>318</xdr:row>
      <xdr:rowOff>121226</xdr:rowOff>
    </xdr:to>
    <xdr:sp macro="" textlink="">
      <xdr:nvSpPr>
        <xdr:cNvPr id="2654" name="Freeform 10707">
          <a:extLst>
            <a:ext uri="{FF2B5EF4-FFF2-40B4-BE49-F238E27FC236}">
              <a16:creationId xmlns:a16="http://schemas.microsoft.com/office/drawing/2014/main" id="{51ED5829-1750-4D4F-9683-35C1AFA88DE8}"/>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318</xdr:row>
      <xdr:rowOff>28037</xdr:rowOff>
    </xdr:from>
    <xdr:to>
      <xdr:col>17</xdr:col>
      <xdr:colOff>276267</xdr:colOff>
      <xdr:row>318</xdr:row>
      <xdr:rowOff>148440</xdr:rowOff>
    </xdr:to>
    <xdr:sp macro="" textlink="">
      <xdr:nvSpPr>
        <xdr:cNvPr id="2655" name="Freeform 10707">
          <a:extLst>
            <a:ext uri="{FF2B5EF4-FFF2-40B4-BE49-F238E27FC236}">
              <a16:creationId xmlns:a16="http://schemas.microsoft.com/office/drawing/2014/main" id="{E1ADD0D8-9B97-4E3C-ABB5-5FBBB942F50B}"/>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317</xdr:row>
      <xdr:rowOff>173181</xdr:rowOff>
    </xdr:from>
    <xdr:to>
      <xdr:col>19</xdr:col>
      <xdr:colOff>294410</xdr:colOff>
      <xdr:row>318</xdr:row>
      <xdr:rowOff>121226</xdr:rowOff>
    </xdr:to>
    <xdr:sp macro="" textlink="">
      <xdr:nvSpPr>
        <xdr:cNvPr id="2656" name="Freeform 10707">
          <a:extLst>
            <a:ext uri="{FF2B5EF4-FFF2-40B4-BE49-F238E27FC236}">
              <a16:creationId xmlns:a16="http://schemas.microsoft.com/office/drawing/2014/main" id="{A4D0D95E-5A9E-4BA6-A9E8-8533F49EA42F}"/>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317</xdr:row>
      <xdr:rowOff>173181</xdr:rowOff>
    </xdr:from>
    <xdr:to>
      <xdr:col>21</xdr:col>
      <xdr:colOff>294410</xdr:colOff>
      <xdr:row>318</xdr:row>
      <xdr:rowOff>121226</xdr:rowOff>
    </xdr:to>
    <xdr:sp macro="" textlink="">
      <xdr:nvSpPr>
        <xdr:cNvPr id="2657" name="Freeform 10707">
          <a:extLst>
            <a:ext uri="{FF2B5EF4-FFF2-40B4-BE49-F238E27FC236}">
              <a16:creationId xmlns:a16="http://schemas.microsoft.com/office/drawing/2014/main" id="{C15A2CA1-2DA0-426C-ACEF-5D710B975F99}"/>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317</xdr:row>
      <xdr:rowOff>173181</xdr:rowOff>
    </xdr:from>
    <xdr:to>
      <xdr:col>3</xdr:col>
      <xdr:colOff>294410</xdr:colOff>
      <xdr:row>318</xdr:row>
      <xdr:rowOff>121226</xdr:rowOff>
    </xdr:to>
    <xdr:sp macro="" textlink="">
      <xdr:nvSpPr>
        <xdr:cNvPr id="2658" name="Freeform 10707">
          <a:extLst>
            <a:ext uri="{FF2B5EF4-FFF2-40B4-BE49-F238E27FC236}">
              <a16:creationId xmlns:a16="http://schemas.microsoft.com/office/drawing/2014/main" id="{9AE9C1EC-C2BD-4C97-93BC-CD13435356EA}"/>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317</xdr:row>
      <xdr:rowOff>173181</xdr:rowOff>
    </xdr:from>
    <xdr:to>
      <xdr:col>5</xdr:col>
      <xdr:colOff>294410</xdr:colOff>
      <xdr:row>318</xdr:row>
      <xdr:rowOff>121226</xdr:rowOff>
    </xdr:to>
    <xdr:sp macro="" textlink="">
      <xdr:nvSpPr>
        <xdr:cNvPr id="2659" name="Freeform 10707">
          <a:extLst>
            <a:ext uri="{FF2B5EF4-FFF2-40B4-BE49-F238E27FC236}">
              <a16:creationId xmlns:a16="http://schemas.microsoft.com/office/drawing/2014/main" id="{1A92F722-70DF-4499-9E0E-F1E763C0E6A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317</xdr:row>
      <xdr:rowOff>173181</xdr:rowOff>
    </xdr:from>
    <xdr:to>
      <xdr:col>7</xdr:col>
      <xdr:colOff>294410</xdr:colOff>
      <xdr:row>318</xdr:row>
      <xdr:rowOff>121226</xdr:rowOff>
    </xdr:to>
    <xdr:sp macro="" textlink="">
      <xdr:nvSpPr>
        <xdr:cNvPr id="2660" name="Freeform 10707">
          <a:extLst>
            <a:ext uri="{FF2B5EF4-FFF2-40B4-BE49-F238E27FC236}">
              <a16:creationId xmlns:a16="http://schemas.microsoft.com/office/drawing/2014/main" id="{38479166-BCA1-4D3B-AE12-9DAA4650A34E}"/>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317</xdr:row>
      <xdr:rowOff>173181</xdr:rowOff>
    </xdr:from>
    <xdr:to>
      <xdr:col>9</xdr:col>
      <xdr:colOff>294410</xdr:colOff>
      <xdr:row>318</xdr:row>
      <xdr:rowOff>121226</xdr:rowOff>
    </xdr:to>
    <xdr:sp macro="" textlink="">
      <xdr:nvSpPr>
        <xdr:cNvPr id="2661" name="Freeform 10707">
          <a:extLst>
            <a:ext uri="{FF2B5EF4-FFF2-40B4-BE49-F238E27FC236}">
              <a16:creationId xmlns:a16="http://schemas.microsoft.com/office/drawing/2014/main" id="{10F3A5FB-CF9B-4917-8B5B-595704BBA3D0}"/>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317</xdr:row>
      <xdr:rowOff>173181</xdr:rowOff>
    </xdr:from>
    <xdr:to>
      <xdr:col>11</xdr:col>
      <xdr:colOff>294410</xdr:colOff>
      <xdr:row>318</xdr:row>
      <xdr:rowOff>121226</xdr:rowOff>
    </xdr:to>
    <xdr:sp macro="" textlink="">
      <xdr:nvSpPr>
        <xdr:cNvPr id="2662" name="Freeform 10707">
          <a:extLst>
            <a:ext uri="{FF2B5EF4-FFF2-40B4-BE49-F238E27FC236}">
              <a16:creationId xmlns:a16="http://schemas.microsoft.com/office/drawing/2014/main" id="{C69AFBAF-4039-424D-8E0D-77496E408BAA}"/>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317</xdr:row>
      <xdr:rowOff>173181</xdr:rowOff>
    </xdr:from>
    <xdr:to>
      <xdr:col>13</xdr:col>
      <xdr:colOff>294410</xdr:colOff>
      <xdr:row>318</xdr:row>
      <xdr:rowOff>121226</xdr:rowOff>
    </xdr:to>
    <xdr:sp macro="" textlink="">
      <xdr:nvSpPr>
        <xdr:cNvPr id="2663" name="Freeform 10707">
          <a:extLst>
            <a:ext uri="{FF2B5EF4-FFF2-40B4-BE49-F238E27FC236}">
              <a16:creationId xmlns:a16="http://schemas.microsoft.com/office/drawing/2014/main" id="{D0563D5A-0365-4318-98B7-D46145475E5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329</xdr:row>
      <xdr:rowOff>7055</xdr:rowOff>
    </xdr:from>
    <xdr:to>
      <xdr:col>2</xdr:col>
      <xdr:colOff>49392</xdr:colOff>
      <xdr:row>332</xdr:row>
      <xdr:rowOff>0</xdr:rowOff>
    </xdr:to>
    <xdr:sp macro="" textlink="">
      <xdr:nvSpPr>
        <xdr:cNvPr id="2664" name="Isosceles Triangle 2663">
          <a:extLst>
            <a:ext uri="{FF2B5EF4-FFF2-40B4-BE49-F238E27FC236}">
              <a16:creationId xmlns:a16="http://schemas.microsoft.com/office/drawing/2014/main" id="{FBC9C4E5-E850-4B7D-A07A-A0C3C699D24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329</xdr:row>
      <xdr:rowOff>4233</xdr:rowOff>
    </xdr:from>
    <xdr:to>
      <xdr:col>4</xdr:col>
      <xdr:colOff>46570</xdr:colOff>
      <xdr:row>331</xdr:row>
      <xdr:rowOff>173567</xdr:rowOff>
    </xdr:to>
    <xdr:sp macro="" textlink="">
      <xdr:nvSpPr>
        <xdr:cNvPr id="2665" name="Isosceles Triangle 2664">
          <a:extLst>
            <a:ext uri="{FF2B5EF4-FFF2-40B4-BE49-F238E27FC236}">
              <a16:creationId xmlns:a16="http://schemas.microsoft.com/office/drawing/2014/main" id="{FAA7F455-9289-4B6F-80D6-4D1935993A66}"/>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329</xdr:row>
      <xdr:rowOff>13304</xdr:rowOff>
    </xdr:from>
    <xdr:to>
      <xdr:col>8</xdr:col>
      <xdr:colOff>46570</xdr:colOff>
      <xdr:row>332</xdr:row>
      <xdr:rowOff>1209</xdr:rowOff>
    </xdr:to>
    <xdr:sp macro="" textlink="">
      <xdr:nvSpPr>
        <xdr:cNvPr id="2666" name="Isosceles Triangle 2665">
          <a:extLst>
            <a:ext uri="{FF2B5EF4-FFF2-40B4-BE49-F238E27FC236}">
              <a16:creationId xmlns:a16="http://schemas.microsoft.com/office/drawing/2014/main" id="{A4367A73-8FD8-497C-8EC4-959F4540F747}"/>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329</xdr:row>
      <xdr:rowOff>13304</xdr:rowOff>
    </xdr:from>
    <xdr:to>
      <xdr:col>4</xdr:col>
      <xdr:colOff>46569</xdr:colOff>
      <xdr:row>332</xdr:row>
      <xdr:rowOff>1209</xdr:rowOff>
    </xdr:to>
    <xdr:sp macro="" textlink="">
      <xdr:nvSpPr>
        <xdr:cNvPr id="2667" name="Isosceles Triangle 2666">
          <a:extLst>
            <a:ext uri="{FF2B5EF4-FFF2-40B4-BE49-F238E27FC236}">
              <a16:creationId xmlns:a16="http://schemas.microsoft.com/office/drawing/2014/main" id="{72784C50-C4EC-40F8-B51E-85365843D9B0}"/>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329</xdr:row>
      <xdr:rowOff>15522</xdr:rowOff>
    </xdr:from>
    <xdr:to>
      <xdr:col>6</xdr:col>
      <xdr:colOff>43746</xdr:colOff>
      <xdr:row>332</xdr:row>
      <xdr:rowOff>8467</xdr:rowOff>
    </xdr:to>
    <xdr:sp macro="" textlink="">
      <xdr:nvSpPr>
        <xdr:cNvPr id="2668" name="Isosceles Triangle 2667">
          <a:extLst>
            <a:ext uri="{FF2B5EF4-FFF2-40B4-BE49-F238E27FC236}">
              <a16:creationId xmlns:a16="http://schemas.microsoft.com/office/drawing/2014/main" id="{24A40E6F-E9FB-443E-8989-7DC7BDF23244}"/>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329</xdr:row>
      <xdr:rowOff>7056</xdr:rowOff>
    </xdr:from>
    <xdr:to>
      <xdr:col>10</xdr:col>
      <xdr:colOff>42332</xdr:colOff>
      <xdr:row>332</xdr:row>
      <xdr:rowOff>1</xdr:rowOff>
    </xdr:to>
    <xdr:sp macro="" textlink="">
      <xdr:nvSpPr>
        <xdr:cNvPr id="2669" name="Isosceles Triangle 2668">
          <a:extLst>
            <a:ext uri="{FF2B5EF4-FFF2-40B4-BE49-F238E27FC236}">
              <a16:creationId xmlns:a16="http://schemas.microsoft.com/office/drawing/2014/main" id="{DC1C55EF-7E32-4BD2-9EC2-E81876AE76A3}"/>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329</xdr:row>
      <xdr:rowOff>18345</xdr:rowOff>
    </xdr:from>
    <xdr:to>
      <xdr:col>12</xdr:col>
      <xdr:colOff>39510</xdr:colOff>
      <xdr:row>332</xdr:row>
      <xdr:rowOff>11290</xdr:rowOff>
    </xdr:to>
    <xdr:sp macro="" textlink="">
      <xdr:nvSpPr>
        <xdr:cNvPr id="2670" name="Isosceles Triangle 2669">
          <a:extLst>
            <a:ext uri="{FF2B5EF4-FFF2-40B4-BE49-F238E27FC236}">
              <a16:creationId xmlns:a16="http://schemas.microsoft.com/office/drawing/2014/main" id="{8B1964EA-D4F8-415B-A2C5-9E650DC2C532}"/>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329</xdr:row>
      <xdr:rowOff>7056</xdr:rowOff>
    </xdr:from>
    <xdr:to>
      <xdr:col>14</xdr:col>
      <xdr:colOff>42332</xdr:colOff>
      <xdr:row>332</xdr:row>
      <xdr:rowOff>1</xdr:rowOff>
    </xdr:to>
    <xdr:sp macro="" textlink="">
      <xdr:nvSpPr>
        <xdr:cNvPr id="2671" name="Isosceles Triangle 2670">
          <a:extLst>
            <a:ext uri="{FF2B5EF4-FFF2-40B4-BE49-F238E27FC236}">
              <a16:creationId xmlns:a16="http://schemas.microsoft.com/office/drawing/2014/main" id="{7ACCDCBD-6EB2-4054-A3B0-914A0C2B2CBE}"/>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329</xdr:row>
      <xdr:rowOff>18345</xdr:rowOff>
    </xdr:from>
    <xdr:to>
      <xdr:col>16</xdr:col>
      <xdr:colOff>39510</xdr:colOff>
      <xdr:row>332</xdr:row>
      <xdr:rowOff>11290</xdr:rowOff>
    </xdr:to>
    <xdr:sp macro="" textlink="">
      <xdr:nvSpPr>
        <xdr:cNvPr id="2672" name="Isosceles Triangle 2671">
          <a:extLst>
            <a:ext uri="{FF2B5EF4-FFF2-40B4-BE49-F238E27FC236}">
              <a16:creationId xmlns:a16="http://schemas.microsoft.com/office/drawing/2014/main" id="{18316785-6E37-4EFB-86D3-CE9DA7E38281}"/>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329</xdr:row>
      <xdr:rowOff>7056</xdr:rowOff>
    </xdr:from>
    <xdr:to>
      <xdr:col>18</xdr:col>
      <xdr:colOff>42332</xdr:colOff>
      <xdr:row>332</xdr:row>
      <xdr:rowOff>1</xdr:rowOff>
    </xdr:to>
    <xdr:sp macro="" textlink="">
      <xdr:nvSpPr>
        <xdr:cNvPr id="2673" name="Isosceles Triangle 2672">
          <a:extLst>
            <a:ext uri="{FF2B5EF4-FFF2-40B4-BE49-F238E27FC236}">
              <a16:creationId xmlns:a16="http://schemas.microsoft.com/office/drawing/2014/main" id="{2740F5A2-FB26-44AA-9169-2FAA1ABF28A3}"/>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329</xdr:row>
      <xdr:rowOff>18345</xdr:rowOff>
    </xdr:from>
    <xdr:to>
      <xdr:col>20</xdr:col>
      <xdr:colOff>39510</xdr:colOff>
      <xdr:row>332</xdr:row>
      <xdr:rowOff>11290</xdr:rowOff>
    </xdr:to>
    <xdr:sp macro="" textlink="">
      <xdr:nvSpPr>
        <xdr:cNvPr id="2674" name="Isosceles Triangle 2673">
          <a:extLst>
            <a:ext uri="{FF2B5EF4-FFF2-40B4-BE49-F238E27FC236}">
              <a16:creationId xmlns:a16="http://schemas.microsoft.com/office/drawing/2014/main" id="{842805A1-5F5E-4FCE-9ABC-2D1BE08A1863}"/>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328</xdr:row>
      <xdr:rowOff>173181</xdr:rowOff>
    </xdr:from>
    <xdr:to>
      <xdr:col>15</xdr:col>
      <xdr:colOff>294410</xdr:colOff>
      <xdr:row>329</xdr:row>
      <xdr:rowOff>121226</xdr:rowOff>
    </xdr:to>
    <xdr:sp macro="" textlink="">
      <xdr:nvSpPr>
        <xdr:cNvPr id="2675" name="Freeform 10707">
          <a:extLst>
            <a:ext uri="{FF2B5EF4-FFF2-40B4-BE49-F238E27FC236}">
              <a16:creationId xmlns:a16="http://schemas.microsoft.com/office/drawing/2014/main" id="{FF390A96-6D76-439C-9405-9B1E1403CEEF}"/>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329</xdr:row>
      <xdr:rowOff>28037</xdr:rowOff>
    </xdr:from>
    <xdr:to>
      <xdr:col>17</xdr:col>
      <xdr:colOff>276267</xdr:colOff>
      <xdr:row>329</xdr:row>
      <xdr:rowOff>148440</xdr:rowOff>
    </xdr:to>
    <xdr:sp macro="" textlink="">
      <xdr:nvSpPr>
        <xdr:cNvPr id="2676" name="Freeform 10707">
          <a:extLst>
            <a:ext uri="{FF2B5EF4-FFF2-40B4-BE49-F238E27FC236}">
              <a16:creationId xmlns:a16="http://schemas.microsoft.com/office/drawing/2014/main" id="{CC8312F9-A05D-453F-9F8C-95BC93411CAF}"/>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328</xdr:row>
      <xdr:rowOff>173181</xdr:rowOff>
    </xdr:from>
    <xdr:to>
      <xdr:col>19</xdr:col>
      <xdr:colOff>294410</xdr:colOff>
      <xdr:row>329</xdr:row>
      <xdr:rowOff>121226</xdr:rowOff>
    </xdr:to>
    <xdr:sp macro="" textlink="">
      <xdr:nvSpPr>
        <xdr:cNvPr id="2677" name="Freeform 10707">
          <a:extLst>
            <a:ext uri="{FF2B5EF4-FFF2-40B4-BE49-F238E27FC236}">
              <a16:creationId xmlns:a16="http://schemas.microsoft.com/office/drawing/2014/main" id="{19C0025C-E3B0-4E63-AB43-457ADF8D67FC}"/>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328</xdr:row>
      <xdr:rowOff>173181</xdr:rowOff>
    </xdr:from>
    <xdr:to>
      <xdr:col>21</xdr:col>
      <xdr:colOff>294410</xdr:colOff>
      <xdr:row>329</xdr:row>
      <xdr:rowOff>121226</xdr:rowOff>
    </xdr:to>
    <xdr:sp macro="" textlink="">
      <xdr:nvSpPr>
        <xdr:cNvPr id="2678" name="Freeform 10707">
          <a:extLst>
            <a:ext uri="{FF2B5EF4-FFF2-40B4-BE49-F238E27FC236}">
              <a16:creationId xmlns:a16="http://schemas.microsoft.com/office/drawing/2014/main" id="{5BA04B60-3A73-4A33-BC98-B24234D277CE}"/>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328</xdr:row>
      <xdr:rowOff>173181</xdr:rowOff>
    </xdr:from>
    <xdr:to>
      <xdr:col>3</xdr:col>
      <xdr:colOff>294410</xdr:colOff>
      <xdr:row>329</xdr:row>
      <xdr:rowOff>121226</xdr:rowOff>
    </xdr:to>
    <xdr:sp macro="" textlink="">
      <xdr:nvSpPr>
        <xdr:cNvPr id="2679" name="Freeform 10707">
          <a:extLst>
            <a:ext uri="{FF2B5EF4-FFF2-40B4-BE49-F238E27FC236}">
              <a16:creationId xmlns:a16="http://schemas.microsoft.com/office/drawing/2014/main" id="{6CC052B0-2652-4F6C-BDDF-3B02DD30E99A}"/>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328</xdr:row>
      <xdr:rowOff>173181</xdr:rowOff>
    </xdr:from>
    <xdr:to>
      <xdr:col>5</xdr:col>
      <xdr:colOff>294410</xdr:colOff>
      <xdr:row>329</xdr:row>
      <xdr:rowOff>121226</xdr:rowOff>
    </xdr:to>
    <xdr:sp macro="" textlink="">
      <xdr:nvSpPr>
        <xdr:cNvPr id="2680" name="Freeform 10707">
          <a:extLst>
            <a:ext uri="{FF2B5EF4-FFF2-40B4-BE49-F238E27FC236}">
              <a16:creationId xmlns:a16="http://schemas.microsoft.com/office/drawing/2014/main" id="{9BC551E9-840D-4B1E-BF03-25E1CD0A1691}"/>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328</xdr:row>
      <xdr:rowOff>173181</xdr:rowOff>
    </xdr:from>
    <xdr:to>
      <xdr:col>7</xdr:col>
      <xdr:colOff>294410</xdr:colOff>
      <xdr:row>329</xdr:row>
      <xdr:rowOff>121226</xdr:rowOff>
    </xdr:to>
    <xdr:sp macro="" textlink="">
      <xdr:nvSpPr>
        <xdr:cNvPr id="2681" name="Freeform 10707">
          <a:extLst>
            <a:ext uri="{FF2B5EF4-FFF2-40B4-BE49-F238E27FC236}">
              <a16:creationId xmlns:a16="http://schemas.microsoft.com/office/drawing/2014/main" id="{8B77E46A-06E1-4479-A32A-206B59208E11}"/>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328</xdr:row>
      <xdr:rowOff>173181</xdr:rowOff>
    </xdr:from>
    <xdr:to>
      <xdr:col>9</xdr:col>
      <xdr:colOff>294410</xdr:colOff>
      <xdr:row>329</xdr:row>
      <xdr:rowOff>121226</xdr:rowOff>
    </xdr:to>
    <xdr:sp macro="" textlink="">
      <xdr:nvSpPr>
        <xdr:cNvPr id="2682" name="Freeform 10707">
          <a:extLst>
            <a:ext uri="{FF2B5EF4-FFF2-40B4-BE49-F238E27FC236}">
              <a16:creationId xmlns:a16="http://schemas.microsoft.com/office/drawing/2014/main" id="{AF77E60E-53BC-478E-AF86-ACD502EC35E8}"/>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328</xdr:row>
      <xdr:rowOff>173181</xdr:rowOff>
    </xdr:from>
    <xdr:to>
      <xdr:col>11</xdr:col>
      <xdr:colOff>294410</xdr:colOff>
      <xdr:row>329</xdr:row>
      <xdr:rowOff>121226</xdr:rowOff>
    </xdr:to>
    <xdr:sp macro="" textlink="">
      <xdr:nvSpPr>
        <xdr:cNvPr id="2683" name="Freeform 10707">
          <a:extLst>
            <a:ext uri="{FF2B5EF4-FFF2-40B4-BE49-F238E27FC236}">
              <a16:creationId xmlns:a16="http://schemas.microsoft.com/office/drawing/2014/main" id="{1D360C79-E52B-4AEE-9C16-B54903EA07D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328</xdr:row>
      <xdr:rowOff>173181</xdr:rowOff>
    </xdr:from>
    <xdr:to>
      <xdr:col>13</xdr:col>
      <xdr:colOff>294410</xdr:colOff>
      <xdr:row>329</xdr:row>
      <xdr:rowOff>121226</xdr:rowOff>
    </xdr:to>
    <xdr:sp macro="" textlink="">
      <xdr:nvSpPr>
        <xdr:cNvPr id="2684" name="Freeform 10707">
          <a:extLst>
            <a:ext uri="{FF2B5EF4-FFF2-40B4-BE49-F238E27FC236}">
              <a16:creationId xmlns:a16="http://schemas.microsoft.com/office/drawing/2014/main" id="{D98BC57F-F7AC-4173-804F-A5B6CFFC50AE}"/>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340</xdr:row>
      <xdr:rowOff>7055</xdr:rowOff>
    </xdr:from>
    <xdr:to>
      <xdr:col>2</xdr:col>
      <xdr:colOff>49392</xdr:colOff>
      <xdr:row>343</xdr:row>
      <xdr:rowOff>0</xdr:rowOff>
    </xdr:to>
    <xdr:sp macro="" textlink="">
      <xdr:nvSpPr>
        <xdr:cNvPr id="2685" name="Isosceles Triangle 2684">
          <a:extLst>
            <a:ext uri="{FF2B5EF4-FFF2-40B4-BE49-F238E27FC236}">
              <a16:creationId xmlns:a16="http://schemas.microsoft.com/office/drawing/2014/main" id="{AFB775DA-E9AC-425E-BC97-A8470111F8A9}"/>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340</xdr:row>
      <xdr:rowOff>4233</xdr:rowOff>
    </xdr:from>
    <xdr:to>
      <xdr:col>4</xdr:col>
      <xdr:colOff>46570</xdr:colOff>
      <xdr:row>342</xdr:row>
      <xdr:rowOff>173567</xdr:rowOff>
    </xdr:to>
    <xdr:sp macro="" textlink="">
      <xdr:nvSpPr>
        <xdr:cNvPr id="2686" name="Isosceles Triangle 2685">
          <a:extLst>
            <a:ext uri="{FF2B5EF4-FFF2-40B4-BE49-F238E27FC236}">
              <a16:creationId xmlns:a16="http://schemas.microsoft.com/office/drawing/2014/main" id="{B7B99457-8D5A-49C7-8543-4AB67FDF0CAF}"/>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340</xdr:row>
      <xdr:rowOff>13304</xdr:rowOff>
    </xdr:from>
    <xdr:to>
      <xdr:col>8</xdr:col>
      <xdr:colOff>46570</xdr:colOff>
      <xdr:row>343</xdr:row>
      <xdr:rowOff>1209</xdr:rowOff>
    </xdr:to>
    <xdr:sp macro="" textlink="">
      <xdr:nvSpPr>
        <xdr:cNvPr id="2687" name="Isosceles Triangle 2686">
          <a:extLst>
            <a:ext uri="{FF2B5EF4-FFF2-40B4-BE49-F238E27FC236}">
              <a16:creationId xmlns:a16="http://schemas.microsoft.com/office/drawing/2014/main" id="{3640D7B5-81D1-4229-8B20-3F1FAB7F80BA}"/>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340</xdr:row>
      <xdr:rowOff>13304</xdr:rowOff>
    </xdr:from>
    <xdr:to>
      <xdr:col>4</xdr:col>
      <xdr:colOff>46569</xdr:colOff>
      <xdr:row>343</xdr:row>
      <xdr:rowOff>1209</xdr:rowOff>
    </xdr:to>
    <xdr:sp macro="" textlink="">
      <xdr:nvSpPr>
        <xdr:cNvPr id="2688" name="Isosceles Triangle 2687">
          <a:extLst>
            <a:ext uri="{FF2B5EF4-FFF2-40B4-BE49-F238E27FC236}">
              <a16:creationId xmlns:a16="http://schemas.microsoft.com/office/drawing/2014/main" id="{571AF56B-B263-4182-A452-564C8672D70D}"/>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340</xdr:row>
      <xdr:rowOff>15522</xdr:rowOff>
    </xdr:from>
    <xdr:to>
      <xdr:col>6</xdr:col>
      <xdr:colOff>43746</xdr:colOff>
      <xdr:row>343</xdr:row>
      <xdr:rowOff>8467</xdr:rowOff>
    </xdr:to>
    <xdr:sp macro="" textlink="">
      <xdr:nvSpPr>
        <xdr:cNvPr id="2689" name="Isosceles Triangle 2688">
          <a:extLst>
            <a:ext uri="{FF2B5EF4-FFF2-40B4-BE49-F238E27FC236}">
              <a16:creationId xmlns:a16="http://schemas.microsoft.com/office/drawing/2014/main" id="{1D4E02B9-4328-41A3-B7CC-13B1D8FB12C4}"/>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340</xdr:row>
      <xdr:rowOff>7056</xdr:rowOff>
    </xdr:from>
    <xdr:to>
      <xdr:col>10</xdr:col>
      <xdr:colOff>42332</xdr:colOff>
      <xdr:row>343</xdr:row>
      <xdr:rowOff>1</xdr:rowOff>
    </xdr:to>
    <xdr:sp macro="" textlink="">
      <xdr:nvSpPr>
        <xdr:cNvPr id="2690" name="Isosceles Triangle 2689">
          <a:extLst>
            <a:ext uri="{FF2B5EF4-FFF2-40B4-BE49-F238E27FC236}">
              <a16:creationId xmlns:a16="http://schemas.microsoft.com/office/drawing/2014/main" id="{E6F100AC-359A-45F0-BA7A-D6A9203EC5B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340</xdr:row>
      <xdr:rowOff>18345</xdr:rowOff>
    </xdr:from>
    <xdr:to>
      <xdr:col>12</xdr:col>
      <xdr:colOff>39510</xdr:colOff>
      <xdr:row>343</xdr:row>
      <xdr:rowOff>11290</xdr:rowOff>
    </xdr:to>
    <xdr:sp macro="" textlink="">
      <xdr:nvSpPr>
        <xdr:cNvPr id="2691" name="Isosceles Triangle 2690">
          <a:extLst>
            <a:ext uri="{FF2B5EF4-FFF2-40B4-BE49-F238E27FC236}">
              <a16:creationId xmlns:a16="http://schemas.microsoft.com/office/drawing/2014/main" id="{A629B0A4-7B91-49C1-9FB7-F27E24EAE01B}"/>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340</xdr:row>
      <xdr:rowOff>7056</xdr:rowOff>
    </xdr:from>
    <xdr:to>
      <xdr:col>14</xdr:col>
      <xdr:colOff>42332</xdr:colOff>
      <xdr:row>343</xdr:row>
      <xdr:rowOff>1</xdr:rowOff>
    </xdr:to>
    <xdr:sp macro="" textlink="">
      <xdr:nvSpPr>
        <xdr:cNvPr id="2692" name="Isosceles Triangle 2691">
          <a:extLst>
            <a:ext uri="{FF2B5EF4-FFF2-40B4-BE49-F238E27FC236}">
              <a16:creationId xmlns:a16="http://schemas.microsoft.com/office/drawing/2014/main" id="{E547FFAA-EFE7-4712-A7D2-10C759997D77}"/>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340</xdr:row>
      <xdr:rowOff>18345</xdr:rowOff>
    </xdr:from>
    <xdr:to>
      <xdr:col>16</xdr:col>
      <xdr:colOff>39510</xdr:colOff>
      <xdr:row>343</xdr:row>
      <xdr:rowOff>11290</xdr:rowOff>
    </xdr:to>
    <xdr:sp macro="" textlink="">
      <xdr:nvSpPr>
        <xdr:cNvPr id="2693" name="Isosceles Triangle 2692">
          <a:extLst>
            <a:ext uri="{FF2B5EF4-FFF2-40B4-BE49-F238E27FC236}">
              <a16:creationId xmlns:a16="http://schemas.microsoft.com/office/drawing/2014/main" id="{8D542B27-CF09-4D47-ABBC-A8C47C117C04}"/>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340</xdr:row>
      <xdr:rowOff>7056</xdr:rowOff>
    </xdr:from>
    <xdr:to>
      <xdr:col>18</xdr:col>
      <xdr:colOff>42332</xdr:colOff>
      <xdr:row>343</xdr:row>
      <xdr:rowOff>1</xdr:rowOff>
    </xdr:to>
    <xdr:sp macro="" textlink="">
      <xdr:nvSpPr>
        <xdr:cNvPr id="2694" name="Isosceles Triangle 2693">
          <a:extLst>
            <a:ext uri="{FF2B5EF4-FFF2-40B4-BE49-F238E27FC236}">
              <a16:creationId xmlns:a16="http://schemas.microsoft.com/office/drawing/2014/main" id="{ECB6DE64-8364-43E1-8407-A84942403F1B}"/>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340</xdr:row>
      <xdr:rowOff>18345</xdr:rowOff>
    </xdr:from>
    <xdr:to>
      <xdr:col>20</xdr:col>
      <xdr:colOff>39510</xdr:colOff>
      <xdr:row>343</xdr:row>
      <xdr:rowOff>11290</xdr:rowOff>
    </xdr:to>
    <xdr:sp macro="" textlink="">
      <xdr:nvSpPr>
        <xdr:cNvPr id="2695" name="Isosceles Triangle 2694">
          <a:extLst>
            <a:ext uri="{FF2B5EF4-FFF2-40B4-BE49-F238E27FC236}">
              <a16:creationId xmlns:a16="http://schemas.microsoft.com/office/drawing/2014/main" id="{12209F91-F79E-4696-88A2-F8DF5173434C}"/>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339</xdr:row>
      <xdr:rowOff>173181</xdr:rowOff>
    </xdr:from>
    <xdr:to>
      <xdr:col>15</xdr:col>
      <xdr:colOff>294410</xdr:colOff>
      <xdr:row>340</xdr:row>
      <xdr:rowOff>121226</xdr:rowOff>
    </xdr:to>
    <xdr:sp macro="" textlink="">
      <xdr:nvSpPr>
        <xdr:cNvPr id="2696" name="Freeform 10707">
          <a:extLst>
            <a:ext uri="{FF2B5EF4-FFF2-40B4-BE49-F238E27FC236}">
              <a16:creationId xmlns:a16="http://schemas.microsoft.com/office/drawing/2014/main" id="{FE7CD732-EEA2-4ED1-A6E1-6FC8BD736194}"/>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340</xdr:row>
      <xdr:rowOff>28037</xdr:rowOff>
    </xdr:from>
    <xdr:to>
      <xdr:col>17</xdr:col>
      <xdr:colOff>276267</xdr:colOff>
      <xdr:row>340</xdr:row>
      <xdr:rowOff>148440</xdr:rowOff>
    </xdr:to>
    <xdr:sp macro="" textlink="">
      <xdr:nvSpPr>
        <xdr:cNvPr id="2697" name="Freeform 10707">
          <a:extLst>
            <a:ext uri="{FF2B5EF4-FFF2-40B4-BE49-F238E27FC236}">
              <a16:creationId xmlns:a16="http://schemas.microsoft.com/office/drawing/2014/main" id="{788D03E2-8693-45F7-8402-BC2E2BEFC098}"/>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339</xdr:row>
      <xdr:rowOff>173181</xdr:rowOff>
    </xdr:from>
    <xdr:to>
      <xdr:col>19</xdr:col>
      <xdr:colOff>294410</xdr:colOff>
      <xdr:row>340</xdr:row>
      <xdr:rowOff>121226</xdr:rowOff>
    </xdr:to>
    <xdr:sp macro="" textlink="">
      <xdr:nvSpPr>
        <xdr:cNvPr id="2698" name="Freeform 10707">
          <a:extLst>
            <a:ext uri="{FF2B5EF4-FFF2-40B4-BE49-F238E27FC236}">
              <a16:creationId xmlns:a16="http://schemas.microsoft.com/office/drawing/2014/main" id="{DDDBB7D9-84D8-4576-AE76-1731213830BF}"/>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339</xdr:row>
      <xdr:rowOff>173181</xdr:rowOff>
    </xdr:from>
    <xdr:to>
      <xdr:col>21</xdr:col>
      <xdr:colOff>294410</xdr:colOff>
      <xdr:row>340</xdr:row>
      <xdr:rowOff>121226</xdr:rowOff>
    </xdr:to>
    <xdr:sp macro="" textlink="">
      <xdr:nvSpPr>
        <xdr:cNvPr id="2699" name="Freeform 10707">
          <a:extLst>
            <a:ext uri="{FF2B5EF4-FFF2-40B4-BE49-F238E27FC236}">
              <a16:creationId xmlns:a16="http://schemas.microsoft.com/office/drawing/2014/main" id="{EE335478-24C3-49D8-A616-99AE7FDC6390}"/>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339</xdr:row>
      <xdr:rowOff>173181</xdr:rowOff>
    </xdr:from>
    <xdr:to>
      <xdr:col>3</xdr:col>
      <xdr:colOff>294410</xdr:colOff>
      <xdr:row>340</xdr:row>
      <xdr:rowOff>121226</xdr:rowOff>
    </xdr:to>
    <xdr:sp macro="" textlink="">
      <xdr:nvSpPr>
        <xdr:cNvPr id="2700" name="Freeform 10707">
          <a:extLst>
            <a:ext uri="{FF2B5EF4-FFF2-40B4-BE49-F238E27FC236}">
              <a16:creationId xmlns:a16="http://schemas.microsoft.com/office/drawing/2014/main" id="{03D9C84F-9DED-4ED6-BFE4-7C8A78638054}"/>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339</xdr:row>
      <xdr:rowOff>173181</xdr:rowOff>
    </xdr:from>
    <xdr:to>
      <xdr:col>5</xdr:col>
      <xdr:colOff>294410</xdr:colOff>
      <xdr:row>340</xdr:row>
      <xdr:rowOff>121226</xdr:rowOff>
    </xdr:to>
    <xdr:sp macro="" textlink="">
      <xdr:nvSpPr>
        <xdr:cNvPr id="2701" name="Freeform 10707">
          <a:extLst>
            <a:ext uri="{FF2B5EF4-FFF2-40B4-BE49-F238E27FC236}">
              <a16:creationId xmlns:a16="http://schemas.microsoft.com/office/drawing/2014/main" id="{6AD4A7EB-2CAE-41CE-8C13-A69AA2D08C32}"/>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339</xdr:row>
      <xdr:rowOff>173181</xdr:rowOff>
    </xdr:from>
    <xdr:to>
      <xdr:col>7</xdr:col>
      <xdr:colOff>294410</xdr:colOff>
      <xdr:row>340</xdr:row>
      <xdr:rowOff>121226</xdr:rowOff>
    </xdr:to>
    <xdr:sp macro="" textlink="">
      <xdr:nvSpPr>
        <xdr:cNvPr id="2702" name="Freeform 10707">
          <a:extLst>
            <a:ext uri="{FF2B5EF4-FFF2-40B4-BE49-F238E27FC236}">
              <a16:creationId xmlns:a16="http://schemas.microsoft.com/office/drawing/2014/main" id="{F4804B61-B649-401B-AB49-38C05B908148}"/>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339</xdr:row>
      <xdr:rowOff>173181</xdr:rowOff>
    </xdr:from>
    <xdr:to>
      <xdr:col>9</xdr:col>
      <xdr:colOff>294410</xdr:colOff>
      <xdr:row>340</xdr:row>
      <xdr:rowOff>121226</xdr:rowOff>
    </xdr:to>
    <xdr:sp macro="" textlink="">
      <xdr:nvSpPr>
        <xdr:cNvPr id="2703" name="Freeform 10707">
          <a:extLst>
            <a:ext uri="{FF2B5EF4-FFF2-40B4-BE49-F238E27FC236}">
              <a16:creationId xmlns:a16="http://schemas.microsoft.com/office/drawing/2014/main" id="{473F8262-A5A0-459B-972C-5A2CCA152E37}"/>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339</xdr:row>
      <xdr:rowOff>173181</xdr:rowOff>
    </xdr:from>
    <xdr:to>
      <xdr:col>11</xdr:col>
      <xdr:colOff>294410</xdr:colOff>
      <xdr:row>340</xdr:row>
      <xdr:rowOff>121226</xdr:rowOff>
    </xdr:to>
    <xdr:sp macro="" textlink="">
      <xdr:nvSpPr>
        <xdr:cNvPr id="2704" name="Freeform 10707">
          <a:extLst>
            <a:ext uri="{FF2B5EF4-FFF2-40B4-BE49-F238E27FC236}">
              <a16:creationId xmlns:a16="http://schemas.microsoft.com/office/drawing/2014/main" id="{41EF3E43-C6AC-407E-966F-22C0D5A4FE8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339</xdr:row>
      <xdr:rowOff>173181</xdr:rowOff>
    </xdr:from>
    <xdr:to>
      <xdr:col>13</xdr:col>
      <xdr:colOff>294410</xdr:colOff>
      <xdr:row>340</xdr:row>
      <xdr:rowOff>121226</xdr:rowOff>
    </xdr:to>
    <xdr:sp macro="" textlink="">
      <xdr:nvSpPr>
        <xdr:cNvPr id="2705" name="Freeform 10707">
          <a:extLst>
            <a:ext uri="{FF2B5EF4-FFF2-40B4-BE49-F238E27FC236}">
              <a16:creationId xmlns:a16="http://schemas.microsoft.com/office/drawing/2014/main" id="{2858D842-FE8F-43E5-A2C2-5536C8C495D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351</xdr:row>
      <xdr:rowOff>7055</xdr:rowOff>
    </xdr:from>
    <xdr:to>
      <xdr:col>2</xdr:col>
      <xdr:colOff>49392</xdr:colOff>
      <xdr:row>354</xdr:row>
      <xdr:rowOff>0</xdr:rowOff>
    </xdr:to>
    <xdr:sp macro="" textlink="">
      <xdr:nvSpPr>
        <xdr:cNvPr id="2706" name="Isosceles Triangle 2705">
          <a:extLst>
            <a:ext uri="{FF2B5EF4-FFF2-40B4-BE49-F238E27FC236}">
              <a16:creationId xmlns:a16="http://schemas.microsoft.com/office/drawing/2014/main" id="{B23BE547-3CA9-475D-9C32-7FB1E4BC194F}"/>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351</xdr:row>
      <xdr:rowOff>4233</xdr:rowOff>
    </xdr:from>
    <xdr:to>
      <xdr:col>4</xdr:col>
      <xdr:colOff>46570</xdr:colOff>
      <xdr:row>353</xdr:row>
      <xdr:rowOff>173567</xdr:rowOff>
    </xdr:to>
    <xdr:sp macro="" textlink="">
      <xdr:nvSpPr>
        <xdr:cNvPr id="2707" name="Isosceles Triangle 2706">
          <a:extLst>
            <a:ext uri="{FF2B5EF4-FFF2-40B4-BE49-F238E27FC236}">
              <a16:creationId xmlns:a16="http://schemas.microsoft.com/office/drawing/2014/main" id="{5D994033-65C4-4AF7-9DF1-077D6B99F98A}"/>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351</xdr:row>
      <xdr:rowOff>13304</xdr:rowOff>
    </xdr:from>
    <xdr:to>
      <xdr:col>8</xdr:col>
      <xdr:colOff>46570</xdr:colOff>
      <xdr:row>354</xdr:row>
      <xdr:rowOff>1209</xdr:rowOff>
    </xdr:to>
    <xdr:sp macro="" textlink="">
      <xdr:nvSpPr>
        <xdr:cNvPr id="2708" name="Isosceles Triangle 2707">
          <a:extLst>
            <a:ext uri="{FF2B5EF4-FFF2-40B4-BE49-F238E27FC236}">
              <a16:creationId xmlns:a16="http://schemas.microsoft.com/office/drawing/2014/main" id="{867906A2-401F-4CA3-802F-1B5FF86E5262}"/>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351</xdr:row>
      <xdr:rowOff>13304</xdr:rowOff>
    </xdr:from>
    <xdr:to>
      <xdr:col>4</xdr:col>
      <xdr:colOff>46569</xdr:colOff>
      <xdr:row>354</xdr:row>
      <xdr:rowOff>1209</xdr:rowOff>
    </xdr:to>
    <xdr:sp macro="" textlink="">
      <xdr:nvSpPr>
        <xdr:cNvPr id="2709" name="Isosceles Triangle 2708">
          <a:extLst>
            <a:ext uri="{FF2B5EF4-FFF2-40B4-BE49-F238E27FC236}">
              <a16:creationId xmlns:a16="http://schemas.microsoft.com/office/drawing/2014/main" id="{E17A9484-562D-4AFA-919B-C7E8C2B92035}"/>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351</xdr:row>
      <xdr:rowOff>15522</xdr:rowOff>
    </xdr:from>
    <xdr:to>
      <xdr:col>6</xdr:col>
      <xdr:colOff>43746</xdr:colOff>
      <xdr:row>354</xdr:row>
      <xdr:rowOff>8467</xdr:rowOff>
    </xdr:to>
    <xdr:sp macro="" textlink="">
      <xdr:nvSpPr>
        <xdr:cNvPr id="2710" name="Isosceles Triangle 2709">
          <a:extLst>
            <a:ext uri="{FF2B5EF4-FFF2-40B4-BE49-F238E27FC236}">
              <a16:creationId xmlns:a16="http://schemas.microsoft.com/office/drawing/2014/main" id="{A1F1DBC7-C2FB-4707-B0F6-90D1DAFCD933}"/>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351</xdr:row>
      <xdr:rowOff>7056</xdr:rowOff>
    </xdr:from>
    <xdr:to>
      <xdr:col>10</xdr:col>
      <xdr:colOff>42332</xdr:colOff>
      <xdr:row>354</xdr:row>
      <xdr:rowOff>1</xdr:rowOff>
    </xdr:to>
    <xdr:sp macro="" textlink="">
      <xdr:nvSpPr>
        <xdr:cNvPr id="2711" name="Isosceles Triangle 2710">
          <a:extLst>
            <a:ext uri="{FF2B5EF4-FFF2-40B4-BE49-F238E27FC236}">
              <a16:creationId xmlns:a16="http://schemas.microsoft.com/office/drawing/2014/main" id="{5DB0C694-BFB7-4576-AA91-A1803F88E0FF}"/>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351</xdr:row>
      <xdr:rowOff>18345</xdr:rowOff>
    </xdr:from>
    <xdr:to>
      <xdr:col>12</xdr:col>
      <xdr:colOff>39510</xdr:colOff>
      <xdr:row>354</xdr:row>
      <xdr:rowOff>11290</xdr:rowOff>
    </xdr:to>
    <xdr:sp macro="" textlink="">
      <xdr:nvSpPr>
        <xdr:cNvPr id="2712" name="Isosceles Triangle 2711">
          <a:extLst>
            <a:ext uri="{FF2B5EF4-FFF2-40B4-BE49-F238E27FC236}">
              <a16:creationId xmlns:a16="http://schemas.microsoft.com/office/drawing/2014/main" id="{00520749-DAFB-4E3E-9698-EBE3B2A0E432}"/>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351</xdr:row>
      <xdr:rowOff>7056</xdr:rowOff>
    </xdr:from>
    <xdr:to>
      <xdr:col>14</xdr:col>
      <xdr:colOff>42332</xdr:colOff>
      <xdr:row>354</xdr:row>
      <xdr:rowOff>1</xdr:rowOff>
    </xdr:to>
    <xdr:sp macro="" textlink="">
      <xdr:nvSpPr>
        <xdr:cNvPr id="2713" name="Isosceles Triangle 2712">
          <a:extLst>
            <a:ext uri="{FF2B5EF4-FFF2-40B4-BE49-F238E27FC236}">
              <a16:creationId xmlns:a16="http://schemas.microsoft.com/office/drawing/2014/main" id="{90A69EDF-63DE-4609-BFC7-5EB71F77DCD6}"/>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351</xdr:row>
      <xdr:rowOff>18345</xdr:rowOff>
    </xdr:from>
    <xdr:to>
      <xdr:col>16</xdr:col>
      <xdr:colOff>39510</xdr:colOff>
      <xdr:row>354</xdr:row>
      <xdr:rowOff>11290</xdr:rowOff>
    </xdr:to>
    <xdr:sp macro="" textlink="">
      <xdr:nvSpPr>
        <xdr:cNvPr id="2714" name="Isosceles Triangle 2713">
          <a:extLst>
            <a:ext uri="{FF2B5EF4-FFF2-40B4-BE49-F238E27FC236}">
              <a16:creationId xmlns:a16="http://schemas.microsoft.com/office/drawing/2014/main" id="{3A544B29-A229-4103-B208-B52C8317BAA1}"/>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351</xdr:row>
      <xdr:rowOff>7056</xdr:rowOff>
    </xdr:from>
    <xdr:to>
      <xdr:col>18</xdr:col>
      <xdr:colOff>42332</xdr:colOff>
      <xdr:row>354</xdr:row>
      <xdr:rowOff>1</xdr:rowOff>
    </xdr:to>
    <xdr:sp macro="" textlink="">
      <xdr:nvSpPr>
        <xdr:cNvPr id="2715" name="Isosceles Triangle 2714">
          <a:extLst>
            <a:ext uri="{FF2B5EF4-FFF2-40B4-BE49-F238E27FC236}">
              <a16:creationId xmlns:a16="http://schemas.microsoft.com/office/drawing/2014/main" id="{45DC0601-ED1C-44C7-8F71-11536B5FA4A4}"/>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351</xdr:row>
      <xdr:rowOff>18345</xdr:rowOff>
    </xdr:from>
    <xdr:to>
      <xdr:col>20</xdr:col>
      <xdr:colOff>39510</xdr:colOff>
      <xdr:row>354</xdr:row>
      <xdr:rowOff>11290</xdr:rowOff>
    </xdr:to>
    <xdr:sp macro="" textlink="">
      <xdr:nvSpPr>
        <xdr:cNvPr id="2716" name="Isosceles Triangle 2715">
          <a:extLst>
            <a:ext uri="{FF2B5EF4-FFF2-40B4-BE49-F238E27FC236}">
              <a16:creationId xmlns:a16="http://schemas.microsoft.com/office/drawing/2014/main" id="{0A722DC2-69AD-4316-B58D-DA06DD035C78}"/>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350</xdr:row>
      <xdr:rowOff>173181</xdr:rowOff>
    </xdr:from>
    <xdr:to>
      <xdr:col>15</xdr:col>
      <xdr:colOff>294410</xdr:colOff>
      <xdr:row>351</xdr:row>
      <xdr:rowOff>121226</xdr:rowOff>
    </xdr:to>
    <xdr:sp macro="" textlink="">
      <xdr:nvSpPr>
        <xdr:cNvPr id="2717" name="Freeform 10707">
          <a:extLst>
            <a:ext uri="{FF2B5EF4-FFF2-40B4-BE49-F238E27FC236}">
              <a16:creationId xmlns:a16="http://schemas.microsoft.com/office/drawing/2014/main" id="{D5B264E2-B043-4DC8-9D60-CCB6DCA138B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351</xdr:row>
      <xdr:rowOff>28037</xdr:rowOff>
    </xdr:from>
    <xdr:to>
      <xdr:col>17</xdr:col>
      <xdr:colOff>276267</xdr:colOff>
      <xdr:row>351</xdr:row>
      <xdr:rowOff>148440</xdr:rowOff>
    </xdr:to>
    <xdr:sp macro="" textlink="">
      <xdr:nvSpPr>
        <xdr:cNvPr id="2718" name="Freeform 10707">
          <a:extLst>
            <a:ext uri="{FF2B5EF4-FFF2-40B4-BE49-F238E27FC236}">
              <a16:creationId xmlns:a16="http://schemas.microsoft.com/office/drawing/2014/main" id="{57321CFB-FCD1-44F0-B4B7-C7D1D7711EE5}"/>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350</xdr:row>
      <xdr:rowOff>173181</xdr:rowOff>
    </xdr:from>
    <xdr:to>
      <xdr:col>19</xdr:col>
      <xdr:colOff>294410</xdr:colOff>
      <xdr:row>351</xdr:row>
      <xdr:rowOff>121226</xdr:rowOff>
    </xdr:to>
    <xdr:sp macro="" textlink="">
      <xdr:nvSpPr>
        <xdr:cNvPr id="2719" name="Freeform 10707">
          <a:extLst>
            <a:ext uri="{FF2B5EF4-FFF2-40B4-BE49-F238E27FC236}">
              <a16:creationId xmlns:a16="http://schemas.microsoft.com/office/drawing/2014/main" id="{007DBA95-9CC6-4C0F-977C-A7BE26010675}"/>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350</xdr:row>
      <xdr:rowOff>173181</xdr:rowOff>
    </xdr:from>
    <xdr:to>
      <xdr:col>21</xdr:col>
      <xdr:colOff>294410</xdr:colOff>
      <xdr:row>351</xdr:row>
      <xdr:rowOff>121226</xdr:rowOff>
    </xdr:to>
    <xdr:sp macro="" textlink="">
      <xdr:nvSpPr>
        <xdr:cNvPr id="2720" name="Freeform 10707">
          <a:extLst>
            <a:ext uri="{FF2B5EF4-FFF2-40B4-BE49-F238E27FC236}">
              <a16:creationId xmlns:a16="http://schemas.microsoft.com/office/drawing/2014/main" id="{6207080F-108A-4413-9BC7-BDC6BB087256}"/>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350</xdr:row>
      <xdr:rowOff>173181</xdr:rowOff>
    </xdr:from>
    <xdr:to>
      <xdr:col>3</xdr:col>
      <xdr:colOff>294410</xdr:colOff>
      <xdr:row>351</xdr:row>
      <xdr:rowOff>121226</xdr:rowOff>
    </xdr:to>
    <xdr:sp macro="" textlink="">
      <xdr:nvSpPr>
        <xdr:cNvPr id="2721" name="Freeform 10707">
          <a:extLst>
            <a:ext uri="{FF2B5EF4-FFF2-40B4-BE49-F238E27FC236}">
              <a16:creationId xmlns:a16="http://schemas.microsoft.com/office/drawing/2014/main" id="{713D0D4E-0359-4BE3-B065-B3F3CC8FB1E2}"/>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350</xdr:row>
      <xdr:rowOff>173181</xdr:rowOff>
    </xdr:from>
    <xdr:to>
      <xdr:col>5</xdr:col>
      <xdr:colOff>294410</xdr:colOff>
      <xdr:row>351</xdr:row>
      <xdr:rowOff>121226</xdr:rowOff>
    </xdr:to>
    <xdr:sp macro="" textlink="">
      <xdr:nvSpPr>
        <xdr:cNvPr id="2722" name="Freeform 10707">
          <a:extLst>
            <a:ext uri="{FF2B5EF4-FFF2-40B4-BE49-F238E27FC236}">
              <a16:creationId xmlns:a16="http://schemas.microsoft.com/office/drawing/2014/main" id="{B75BB0A1-7627-41C3-98FD-6B9F65A8ACC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350</xdr:row>
      <xdr:rowOff>173181</xdr:rowOff>
    </xdr:from>
    <xdr:to>
      <xdr:col>7</xdr:col>
      <xdr:colOff>294410</xdr:colOff>
      <xdr:row>351</xdr:row>
      <xdr:rowOff>121226</xdr:rowOff>
    </xdr:to>
    <xdr:sp macro="" textlink="">
      <xdr:nvSpPr>
        <xdr:cNvPr id="2723" name="Freeform 10707">
          <a:extLst>
            <a:ext uri="{FF2B5EF4-FFF2-40B4-BE49-F238E27FC236}">
              <a16:creationId xmlns:a16="http://schemas.microsoft.com/office/drawing/2014/main" id="{94D7DEE4-426D-46AF-A462-7F08EF7A8A4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350</xdr:row>
      <xdr:rowOff>173181</xdr:rowOff>
    </xdr:from>
    <xdr:to>
      <xdr:col>9</xdr:col>
      <xdr:colOff>294410</xdr:colOff>
      <xdr:row>351</xdr:row>
      <xdr:rowOff>121226</xdr:rowOff>
    </xdr:to>
    <xdr:sp macro="" textlink="">
      <xdr:nvSpPr>
        <xdr:cNvPr id="2724" name="Freeform 10707">
          <a:extLst>
            <a:ext uri="{FF2B5EF4-FFF2-40B4-BE49-F238E27FC236}">
              <a16:creationId xmlns:a16="http://schemas.microsoft.com/office/drawing/2014/main" id="{074FB507-F1FD-49BB-A5FA-A1298924989C}"/>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350</xdr:row>
      <xdr:rowOff>173181</xdr:rowOff>
    </xdr:from>
    <xdr:to>
      <xdr:col>11</xdr:col>
      <xdr:colOff>294410</xdr:colOff>
      <xdr:row>351</xdr:row>
      <xdr:rowOff>121226</xdr:rowOff>
    </xdr:to>
    <xdr:sp macro="" textlink="">
      <xdr:nvSpPr>
        <xdr:cNvPr id="2725" name="Freeform 10707">
          <a:extLst>
            <a:ext uri="{FF2B5EF4-FFF2-40B4-BE49-F238E27FC236}">
              <a16:creationId xmlns:a16="http://schemas.microsoft.com/office/drawing/2014/main" id="{21B09E8D-1B72-46C3-904D-90B76A23977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350</xdr:row>
      <xdr:rowOff>173181</xdr:rowOff>
    </xdr:from>
    <xdr:to>
      <xdr:col>13</xdr:col>
      <xdr:colOff>294410</xdr:colOff>
      <xdr:row>351</xdr:row>
      <xdr:rowOff>121226</xdr:rowOff>
    </xdr:to>
    <xdr:sp macro="" textlink="">
      <xdr:nvSpPr>
        <xdr:cNvPr id="2726" name="Freeform 10707">
          <a:extLst>
            <a:ext uri="{FF2B5EF4-FFF2-40B4-BE49-F238E27FC236}">
              <a16:creationId xmlns:a16="http://schemas.microsoft.com/office/drawing/2014/main" id="{48832DC9-358C-4163-AD5E-69112B091C61}"/>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362</xdr:row>
      <xdr:rowOff>7055</xdr:rowOff>
    </xdr:from>
    <xdr:to>
      <xdr:col>2</xdr:col>
      <xdr:colOff>49392</xdr:colOff>
      <xdr:row>365</xdr:row>
      <xdr:rowOff>0</xdr:rowOff>
    </xdr:to>
    <xdr:sp macro="" textlink="">
      <xdr:nvSpPr>
        <xdr:cNvPr id="2727" name="Isosceles Triangle 2726">
          <a:extLst>
            <a:ext uri="{FF2B5EF4-FFF2-40B4-BE49-F238E27FC236}">
              <a16:creationId xmlns:a16="http://schemas.microsoft.com/office/drawing/2014/main" id="{819ED2C2-E3C3-4CB3-9978-07BFFD5C2B4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362</xdr:row>
      <xdr:rowOff>4233</xdr:rowOff>
    </xdr:from>
    <xdr:to>
      <xdr:col>4</xdr:col>
      <xdr:colOff>46570</xdr:colOff>
      <xdr:row>364</xdr:row>
      <xdr:rowOff>173567</xdr:rowOff>
    </xdr:to>
    <xdr:sp macro="" textlink="">
      <xdr:nvSpPr>
        <xdr:cNvPr id="2728" name="Isosceles Triangle 2727">
          <a:extLst>
            <a:ext uri="{FF2B5EF4-FFF2-40B4-BE49-F238E27FC236}">
              <a16:creationId xmlns:a16="http://schemas.microsoft.com/office/drawing/2014/main" id="{30280547-694E-4E0F-A44D-C131A5D4E841}"/>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362</xdr:row>
      <xdr:rowOff>13304</xdr:rowOff>
    </xdr:from>
    <xdr:to>
      <xdr:col>8</xdr:col>
      <xdr:colOff>46570</xdr:colOff>
      <xdr:row>365</xdr:row>
      <xdr:rowOff>1209</xdr:rowOff>
    </xdr:to>
    <xdr:sp macro="" textlink="">
      <xdr:nvSpPr>
        <xdr:cNvPr id="2729" name="Isosceles Triangle 2728">
          <a:extLst>
            <a:ext uri="{FF2B5EF4-FFF2-40B4-BE49-F238E27FC236}">
              <a16:creationId xmlns:a16="http://schemas.microsoft.com/office/drawing/2014/main" id="{AA7D2EEC-C980-4A46-88E9-8164B552D8FC}"/>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362</xdr:row>
      <xdr:rowOff>13304</xdr:rowOff>
    </xdr:from>
    <xdr:to>
      <xdr:col>4</xdr:col>
      <xdr:colOff>46569</xdr:colOff>
      <xdr:row>365</xdr:row>
      <xdr:rowOff>1209</xdr:rowOff>
    </xdr:to>
    <xdr:sp macro="" textlink="">
      <xdr:nvSpPr>
        <xdr:cNvPr id="2730" name="Isosceles Triangle 2729">
          <a:extLst>
            <a:ext uri="{FF2B5EF4-FFF2-40B4-BE49-F238E27FC236}">
              <a16:creationId xmlns:a16="http://schemas.microsoft.com/office/drawing/2014/main" id="{228D8474-BB30-4A0D-BA89-B45E41891116}"/>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362</xdr:row>
      <xdr:rowOff>15522</xdr:rowOff>
    </xdr:from>
    <xdr:to>
      <xdr:col>6</xdr:col>
      <xdr:colOff>43746</xdr:colOff>
      <xdr:row>365</xdr:row>
      <xdr:rowOff>8467</xdr:rowOff>
    </xdr:to>
    <xdr:sp macro="" textlink="">
      <xdr:nvSpPr>
        <xdr:cNvPr id="2731" name="Isosceles Triangle 2730">
          <a:extLst>
            <a:ext uri="{FF2B5EF4-FFF2-40B4-BE49-F238E27FC236}">
              <a16:creationId xmlns:a16="http://schemas.microsoft.com/office/drawing/2014/main" id="{955E3148-F9E7-46C2-956A-427918E3FB10}"/>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362</xdr:row>
      <xdr:rowOff>7056</xdr:rowOff>
    </xdr:from>
    <xdr:to>
      <xdr:col>10</xdr:col>
      <xdr:colOff>42332</xdr:colOff>
      <xdr:row>365</xdr:row>
      <xdr:rowOff>1</xdr:rowOff>
    </xdr:to>
    <xdr:sp macro="" textlink="">
      <xdr:nvSpPr>
        <xdr:cNvPr id="2732" name="Isosceles Triangle 2731">
          <a:extLst>
            <a:ext uri="{FF2B5EF4-FFF2-40B4-BE49-F238E27FC236}">
              <a16:creationId xmlns:a16="http://schemas.microsoft.com/office/drawing/2014/main" id="{2FFB912E-751D-40C0-B10C-CA9FD7134E7F}"/>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362</xdr:row>
      <xdr:rowOff>18345</xdr:rowOff>
    </xdr:from>
    <xdr:to>
      <xdr:col>12</xdr:col>
      <xdr:colOff>39510</xdr:colOff>
      <xdr:row>365</xdr:row>
      <xdr:rowOff>11290</xdr:rowOff>
    </xdr:to>
    <xdr:sp macro="" textlink="">
      <xdr:nvSpPr>
        <xdr:cNvPr id="2733" name="Isosceles Triangle 2732">
          <a:extLst>
            <a:ext uri="{FF2B5EF4-FFF2-40B4-BE49-F238E27FC236}">
              <a16:creationId xmlns:a16="http://schemas.microsoft.com/office/drawing/2014/main" id="{755CD719-A2DC-45D9-AC48-1509EDE18979}"/>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362</xdr:row>
      <xdr:rowOff>7056</xdr:rowOff>
    </xdr:from>
    <xdr:to>
      <xdr:col>14</xdr:col>
      <xdr:colOff>42332</xdr:colOff>
      <xdr:row>365</xdr:row>
      <xdr:rowOff>1</xdr:rowOff>
    </xdr:to>
    <xdr:sp macro="" textlink="">
      <xdr:nvSpPr>
        <xdr:cNvPr id="2734" name="Isosceles Triangle 2733">
          <a:extLst>
            <a:ext uri="{FF2B5EF4-FFF2-40B4-BE49-F238E27FC236}">
              <a16:creationId xmlns:a16="http://schemas.microsoft.com/office/drawing/2014/main" id="{6CE275E0-7C1D-44B9-A3D1-C83F545B0D8B}"/>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362</xdr:row>
      <xdr:rowOff>18345</xdr:rowOff>
    </xdr:from>
    <xdr:to>
      <xdr:col>16</xdr:col>
      <xdr:colOff>39510</xdr:colOff>
      <xdr:row>365</xdr:row>
      <xdr:rowOff>11290</xdr:rowOff>
    </xdr:to>
    <xdr:sp macro="" textlink="">
      <xdr:nvSpPr>
        <xdr:cNvPr id="2735" name="Isosceles Triangle 2734">
          <a:extLst>
            <a:ext uri="{FF2B5EF4-FFF2-40B4-BE49-F238E27FC236}">
              <a16:creationId xmlns:a16="http://schemas.microsoft.com/office/drawing/2014/main" id="{B7AB69BB-E7A0-4CA3-97B4-8D63E6B67202}"/>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362</xdr:row>
      <xdr:rowOff>7056</xdr:rowOff>
    </xdr:from>
    <xdr:to>
      <xdr:col>18</xdr:col>
      <xdr:colOff>42332</xdr:colOff>
      <xdr:row>365</xdr:row>
      <xdr:rowOff>1</xdr:rowOff>
    </xdr:to>
    <xdr:sp macro="" textlink="">
      <xdr:nvSpPr>
        <xdr:cNvPr id="2736" name="Isosceles Triangle 2735">
          <a:extLst>
            <a:ext uri="{FF2B5EF4-FFF2-40B4-BE49-F238E27FC236}">
              <a16:creationId xmlns:a16="http://schemas.microsoft.com/office/drawing/2014/main" id="{2ACACBDF-6618-413D-AD49-6FCFAF695666}"/>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362</xdr:row>
      <xdr:rowOff>18345</xdr:rowOff>
    </xdr:from>
    <xdr:to>
      <xdr:col>20</xdr:col>
      <xdr:colOff>39510</xdr:colOff>
      <xdr:row>365</xdr:row>
      <xdr:rowOff>11290</xdr:rowOff>
    </xdr:to>
    <xdr:sp macro="" textlink="">
      <xdr:nvSpPr>
        <xdr:cNvPr id="2737" name="Isosceles Triangle 2736">
          <a:extLst>
            <a:ext uri="{FF2B5EF4-FFF2-40B4-BE49-F238E27FC236}">
              <a16:creationId xmlns:a16="http://schemas.microsoft.com/office/drawing/2014/main" id="{8D70116E-3902-448C-A6C5-F0D4A7630086}"/>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361</xdr:row>
      <xdr:rowOff>173181</xdr:rowOff>
    </xdr:from>
    <xdr:to>
      <xdr:col>15</xdr:col>
      <xdr:colOff>294410</xdr:colOff>
      <xdr:row>362</xdr:row>
      <xdr:rowOff>121226</xdr:rowOff>
    </xdr:to>
    <xdr:sp macro="" textlink="">
      <xdr:nvSpPr>
        <xdr:cNvPr id="2738" name="Freeform 10707">
          <a:extLst>
            <a:ext uri="{FF2B5EF4-FFF2-40B4-BE49-F238E27FC236}">
              <a16:creationId xmlns:a16="http://schemas.microsoft.com/office/drawing/2014/main" id="{F3F46D81-1C59-4AC4-9774-42CBE6D9F11C}"/>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362</xdr:row>
      <xdr:rowOff>28037</xdr:rowOff>
    </xdr:from>
    <xdr:to>
      <xdr:col>17</xdr:col>
      <xdr:colOff>276267</xdr:colOff>
      <xdr:row>362</xdr:row>
      <xdr:rowOff>148440</xdr:rowOff>
    </xdr:to>
    <xdr:sp macro="" textlink="">
      <xdr:nvSpPr>
        <xdr:cNvPr id="2739" name="Freeform 10707">
          <a:extLst>
            <a:ext uri="{FF2B5EF4-FFF2-40B4-BE49-F238E27FC236}">
              <a16:creationId xmlns:a16="http://schemas.microsoft.com/office/drawing/2014/main" id="{A3723B26-5D09-463E-AC68-BC670EC4A992}"/>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361</xdr:row>
      <xdr:rowOff>173181</xdr:rowOff>
    </xdr:from>
    <xdr:to>
      <xdr:col>19</xdr:col>
      <xdr:colOff>294410</xdr:colOff>
      <xdr:row>362</xdr:row>
      <xdr:rowOff>121226</xdr:rowOff>
    </xdr:to>
    <xdr:sp macro="" textlink="">
      <xdr:nvSpPr>
        <xdr:cNvPr id="2740" name="Freeform 10707">
          <a:extLst>
            <a:ext uri="{FF2B5EF4-FFF2-40B4-BE49-F238E27FC236}">
              <a16:creationId xmlns:a16="http://schemas.microsoft.com/office/drawing/2014/main" id="{8A671278-EF90-43C9-8865-596D4D2CCD5C}"/>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361</xdr:row>
      <xdr:rowOff>173181</xdr:rowOff>
    </xdr:from>
    <xdr:to>
      <xdr:col>21</xdr:col>
      <xdr:colOff>294410</xdr:colOff>
      <xdr:row>362</xdr:row>
      <xdr:rowOff>121226</xdr:rowOff>
    </xdr:to>
    <xdr:sp macro="" textlink="">
      <xdr:nvSpPr>
        <xdr:cNvPr id="2741" name="Freeform 10707">
          <a:extLst>
            <a:ext uri="{FF2B5EF4-FFF2-40B4-BE49-F238E27FC236}">
              <a16:creationId xmlns:a16="http://schemas.microsoft.com/office/drawing/2014/main" id="{1E1F7A7E-327F-43A8-B283-2B88B691C2EB}"/>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361</xdr:row>
      <xdr:rowOff>173181</xdr:rowOff>
    </xdr:from>
    <xdr:to>
      <xdr:col>3</xdr:col>
      <xdr:colOff>294410</xdr:colOff>
      <xdr:row>362</xdr:row>
      <xdr:rowOff>121226</xdr:rowOff>
    </xdr:to>
    <xdr:sp macro="" textlink="">
      <xdr:nvSpPr>
        <xdr:cNvPr id="2742" name="Freeform 10707">
          <a:extLst>
            <a:ext uri="{FF2B5EF4-FFF2-40B4-BE49-F238E27FC236}">
              <a16:creationId xmlns:a16="http://schemas.microsoft.com/office/drawing/2014/main" id="{FDBCDBF8-2F86-48F8-84F3-D84123A2A33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361</xdr:row>
      <xdr:rowOff>173181</xdr:rowOff>
    </xdr:from>
    <xdr:to>
      <xdr:col>5</xdr:col>
      <xdr:colOff>294410</xdr:colOff>
      <xdr:row>362</xdr:row>
      <xdr:rowOff>121226</xdr:rowOff>
    </xdr:to>
    <xdr:sp macro="" textlink="">
      <xdr:nvSpPr>
        <xdr:cNvPr id="2743" name="Freeform 10707">
          <a:extLst>
            <a:ext uri="{FF2B5EF4-FFF2-40B4-BE49-F238E27FC236}">
              <a16:creationId xmlns:a16="http://schemas.microsoft.com/office/drawing/2014/main" id="{97C1B8B6-03CD-4011-9557-8F38D1535E11}"/>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361</xdr:row>
      <xdr:rowOff>173181</xdr:rowOff>
    </xdr:from>
    <xdr:to>
      <xdr:col>7</xdr:col>
      <xdr:colOff>294410</xdr:colOff>
      <xdr:row>362</xdr:row>
      <xdr:rowOff>121226</xdr:rowOff>
    </xdr:to>
    <xdr:sp macro="" textlink="">
      <xdr:nvSpPr>
        <xdr:cNvPr id="2744" name="Freeform 10707">
          <a:extLst>
            <a:ext uri="{FF2B5EF4-FFF2-40B4-BE49-F238E27FC236}">
              <a16:creationId xmlns:a16="http://schemas.microsoft.com/office/drawing/2014/main" id="{7110E698-4FBA-47BA-9ECB-007A54D344A0}"/>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361</xdr:row>
      <xdr:rowOff>173181</xdr:rowOff>
    </xdr:from>
    <xdr:to>
      <xdr:col>9</xdr:col>
      <xdr:colOff>294410</xdr:colOff>
      <xdr:row>362</xdr:row>
      <xdr:rowOff>121226</xdr:rowOff>
    </xdr:to>
    <xdr:sp macro="" textlink="">
      <xdr:nvSpPr>
        <xdr:cNvPr id="2745" name="Freeform 10707">
          <a:extLst>
            <a:ext uri="{FF2B5EF4-FFF2-40B4-BE49-F238E27FC236}">
              <a16:creationId xmlns:a16="http://schemas.microsoft.com/office/drawing/2014/main" id="{C36A261B-594A-44DD-A3DB-4E79BF57087E}"/>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361</xdr:row>
      <xdr:rowOff>173181</xdr:rowOff>
    </xdr:from>
    <xdr:to>
      <xdr:col>11</xdr:col>
      <xdr:colOff>294410</xdr:colOff>
      <xdr:row>362</xdr:row>
      <xdr:rowOff>121226</xdr:rowOff>
    </xdr:to>
    <xdr:sp macro="" textlink="">
      <xdr:nvSpPr>
        <xdr:cNvPr id="2746" name="Freeform 10707">
          <a:extLst>
            <a:ext uri="{FF2B5EF4-FFF2-40B4-BE49-F238E27FC236}">
              <a16:creationId xmlns:a16="http://schemas.microsoft.com/office/drawing/2014/main" id="{D993D764-AE2A-412C-A31D-360A47F12BC3}"/>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361</xdr:row>
      <xdr:rowOff>173181</xdr:rowOff>
    </xdr:from>
    <xdr:to>
      <xdr:col>13</xdr:col>
      <xdr:colOff>294410</xdr:colOff>
      <xdr:row>362</xdr:row>
      <xdr:rowOff>121226</xdr:rowOff>
    </xdr:to>
    <xdr:sp macro="" textlink="">
      <xdr:nvSpPr>
        <xdr:cNvPr id="2747" name="Freeform 10707">
          <a:extLst>
            <a:ext uri="{FF2B5EF4-FFF2-40B4-BE49-F238E27FC236}">
              <a16:creationId xmlns:a16="http://schemas.microsoft.com/office/drawing/2014/main" id="{6ECCE5A4-04E1-4776-8C4E-B57F02D2282B}"/>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373</xdr:row>
      <xdr:rowOff>7055</xdr:rowOff>
    </xdr:from>
    <xdr:to>
      <xdr:col>2</xdr:col>
      <xdr:colOff>49392</xdr:colOff>
      <xdr:row>376</xdr:row>
      <xdr:rowOff>0</xdr:rowOff>
    </xdr:to>
    <xdr:sp macro="" textlink="">
      <xdr:nvSpPr>
        <xdr:cNvPr id="2748" name="Isosceles Triangle 2747">
          <a:extLst>
            <a:ext uri="{FF2B5EF4-FFF2-40B4-BE49-F238E27FC236}">
              <a16:creationId xmlns:a16="http://schemas.microsoft.com/office/drawing/2014/main" id="{7A2C15CE-9333-4FF0-B4A6-D81983C31B0F}"/>
            </a:ext>
          </a:extLst>
        </xdr:cNvPr>
        <xdr:cNvSpPr/>
      </xdr:nvSpPr>
      <xdr:spPr>
        <a:xfrm>
          <a:off x="282226" y="7391198"/>
          <a:ext cx="68338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373</xdr:row>
      <xdr:rowOff>4233</xdr:rowOff>
    </xdr:from>
    <xdr:to>
      <xdr:col>4</xdr:col>
      <xdr:colOff>46570</xdr:colOff>
      <xdr:row>375</xdr:row>
      <xdr:rowOff>173567</xdr:rowOff>
    </xdr:to>
    <xdr:sp macro="" textlink="">
      <xdr:nvSpPr>
        <xdr:cNvPr id="2749" name="Isosceles Triangle 2748">
          <a:extLst>
            <a:ext uri="{FF2B5EF4-FFF2-40B4-BE49-F238E27FC236}">
              <a16:creationId xmlns:a16="http://schemas.microsoft.com/office/drawing/2014/main" id="{E93FFE13-ED24-4216-816B-71E95FC73A98}"/>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373</xdr:row>
      <xdr:rowOff>13304</xdr:rowOff>
    </xdr:from>
    <xdr:to>
      <xdr:col>8</xdr:col>
      <xdr:colOff>46570</xdr:colOff>
      <xdr:row>376</xdr:row>
      <xdr:rowOff>1209</xdr:rowOff>
    </xdr:to>
    <xdr:sp macro="" textlink="">
      <xdr:nvSpPr>
        <xdr:cNvPr id="2750" name="Isosceles Triangle 2749">
          <a:extLst>
            <a:ext uri="{FF2B5EF4-FFF2-40B4-BE49-F238E27FC236}">
              <a16:creationId xmlns:a16="http://schemas.microsoft.com/office/drawing/2014/main" id="{C49148FE-DA32-4D51-A712-9B95179EEC15}"/>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373</xdr:row>
      <xdr:rowOff>13304</xdr:rowOff>
    </xdr:from>
    <xdr:to>
      <xdr:col>4</xdr:col>
      <xdr:colOff>46569</xdr:colOff>
      <xdr:row>376</xdr:row>
      <xdr:rowOff>1209</xdr:rowOff>
    </xdr:to>
    <xdr:sp macro="" textlink="">
      <xdr:nvSpPr>
        <xdr:cNvPr id="2751" name="Isosceles Triangle 2750">
          <a:extLst>
            <a:ext uri="{FF2B5EF4-FFF2-40B4-BE49-F238E27FC236}">
              <a16:creationId xmlns:a16="http://schemas.microsoft.com/office/drawing/2014/main" id="{9EB2CE0B-6D67-42B3-902D-14E260ADC8F9}"/>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373</xdr:row>
      <xdr:rowOff>15522</xdr:rowOff>
    </xdr:from>
    <xdr:to>
      <xdr:col>6</xdr:col>
      <xdr:colOff>43746</xdr:colOff>
      <xdr:row>376</xdr:row>
      <xdr:rowOff>8467</xdr:rowOff>
    </xdr:to>
    <xdr:sp macro="" textlink="">
      <xdr:nvSpPr>
        <xdr:cNvPr id="2752" name="Isosceles Triangle 2751">
          <a:extLst>
            <a:ext uri="{FF2B5EF4-FFF2-40B4-BE49-F238E27FC236}">
              <a16:creationId xmlns:a16="http://schemas.microsoft.com/office/drawing/2014/main" id="{AB4E7580-0286-43F1-A3D3-7F60CC2DB9B2}"/>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373</xdr:row>
      <xdr:rowOff>7056</xdr:rowOff>
    </xdr:from>
    <xdr:to>
      <xdr:col>10</xdr:col>
      <xdr:colOff>42332</xdr:colOff>
      <xdr:row>376</xdr:row>
      <xdr:rowOff>1</xdr:rowOff>
    </xdr:to>
    <xdr:sp macro="" textlink="">
      <xdr:nvSpPr>
        <xdr:cNvPr id="2753" name="Isosceles Triangle 2752">
          <a:extLst>
            <a:ext uri="{FF2B5EF4-FFF2-40B4-BE49-F238E27FC236}">
              <a16:creationId xmlns:a16="http://schemas.microsoft.com/office/drawing/2014/main" id="{05E4B380-66D0-48AC-BD5A-A328AC4760D9}"/>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373</xdr:row>
      <xdr:rowOff>18345</xdr:rowOff>
    </xdr:from>
    <xdr:to>
      <xdr:col>12</xdr:col>
      <xdr:colOff>39510</xdr:colOff>
      <xdr:row>376</xdr:row>
      <xdr:rowOff>11290</xdr:rowOff>
    </xdr:to>
    <xdr:sp macro="" textlink="">
      <xdr:nvSpPr>
        <xdr:cNvPr id="2754" name="Isosceles Triangle 2753">
          <a:extLst>
            <a:ext uri="{FF2B5EF4-FFF2-40B4-BE49-F238E27FC236}">
              <a16:creationId xmlns:a16="http://schemas.microsoft.com/office/drawing/2014/main" id="{F8AF6EF7-03F0-495E-A6B2-770996F34C50}"/>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373</xdr:row>
      <xdr:rowOff>7056</xdr:rowOff>
    </xdr:from>
    <xdr:to>
      <xdr:col>14</xdr:col>
      <xdr:colOff>42332</xdr:colOff>
      <xdr:row>376</xdr:row>
      <xdr:rowOff>1</xdr:rowOff>
    </xdr:to>
    <xdr:sp macro="" textlink="">
      <xdr:nvSpPr>
        <xdr:cNvPr id="2755" name="Isosceles Triangle 2754">
          <a:extLst>
            <a:ext uri="{FF2B5EF4-FFF2-40B4-BE49-F238E27FC236}">
              <a16:creationId xmlns:a16="http://schemas.microsoft.com/office/drawing/2014/main" id="{C00107F1-160F-4B92-9DBA-CE8AFD3CAC03}"/>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373</xdr:row>
      <xdr:rowOff>18345</xdr:rowOff>
    </xdr:from>
    <xdr:to>
      <xdr:col>16</xdr:col>
      <xdr:colOff>39510</xdr:colOff>
      <xdr:row>376</xdr:row>
      <xdr:rowOff>11290</xdr:rowOff>
    </xdr:to>
    <xdr:sp macro="" textlink="">
      <xdr:nvSpPr>
        <xdr:cNvPr id="2756" name="Isosceles Triangle 2755">
          <a:extLst>
            <a:ext uri="{FF2B5EF4-FFF2-40B4-BE49-F238E27FC236}">
              <a16:creationId xmlns:a16="http://schemas.microsoft.com/office/drawing/2014/main" id="{AB3974C5-372A-4B42-80F4-8A25AC4D9008}"/>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373</xdr:row>
      <xdr:rowOff>7056</xdr:rowOff>
    </xdr:from>
    <xdr:to>
      <xdr:col>18</xdr:col>
      <xdr:colOff>42332</xdr:colOff>
      <xdr:row>376</xdr:row>
      <xdr:rowOff>1</xdr:rowOff>
    </xdr:to>
    <xdr:sp macro="" textlink="">
      <xdr:nvSpPr>
        <xdr:cNvPr id="2757" name="Isosceles Triangle 2756">
          <a:extLst>
            <a:ext uri="{FF2B5EF4-FFF2-40B4-BE49-F238E27FC236}">
              <a16:creationId xmlns:a16="http://schemas.microsoft.com/office/drawing/2014/main" id="{C3B21EFE-39EE-4F33-91B9-E28765B9BDB9}"/>
            </a:ext>
          </a:extLst>
        </xdr:cNvPr>
        <xdr:cNvSpPr/>
      </xdr:nvSpPr>
      <xdr:spPr>
        <a:xfrm>
          <a:off x="8547907" y="63634056"/>
          <a:ext cx="660196" cy="48280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373</xdr:row>
      <xdr:rowOff>18345</xdr:rowOff>
    </xdr:from>
    <xdr:to>
      <xdr:col>20</xdr:col>
      <xdr:colOff>39510</xdr:colOff>
      <xdr:row>376</xdr:row>
      <xdr:rowOff>11290</xdr:rowOff>
    </xdr:to>
    <xdr:sp macro="" textlink="">
      <xdr:nvSpPr>
        <xdr:cNvPr id="2758" name="Isosceles Triangle 2757">
          <a:extLst>
            <a:ext uri="{FF2B5EF4-FFF2-40B4-BE49-F238E27FC236}">
              <a16:creationId xmlns:a16="http://schemas.microsoft.com/office/drawing/2014/main" id="{42A63B3F-4A06-432A-90A1-535D38C04F67}"/>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372</xdr:row>
      <xdr:rowOff>173181</xdr:rowOff>
    </xdr:from>
    <xdr:to>
      <xdr:col>15</xdr:col>
      <xdr:colOff>294410</xdr:colOff>
      <xdr:row>373</xdr:row>
      <xdr:rowOff>121226</xdr:rowOff>
    </xdr:to>
    <xdr:sp macro="" textlink="">
      <xdr:nvSpPr>
        <xdr:cNvPr id="2759" name="Freeform 10707">
          <a:extLst>
            <a:ext uri="{FF2B5EF4-FFF2-40B4-BE49-F238E27FC236}">
              <a16:creationId xmlns:a16="http://schemas.microsoft.com/office/drawing/2014/main" id="{C2C098C1-68D0-467D-903C-D03F343B40F5}"/>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373</xdr:row>
      <xdr:rowOff>28037</xdr:rowOff>
    </xdr:from>
    <xdr:to>
      <xdr:col>17</xdr:col>
      <xdr:colOff>276267</xdr:colOff>
      <xdr:row>373</xdr:row>
      <xdr:rowOff>148440</xdr:rowOff>
    </xdr:to>
    <xdr:sp macro="" textlink="">
      <xdr:nvSpPr>
        <xdr:cNvPr id="2760" name="Freeform 10707">
          <a:extLst>
            <a:ext uri="{FF2B5EF4-FFF2-40B4-BE49-F238E27FC236}">
              <a16:creationId xmlns:a16="http://schemas.microsoft.com/office/drawing/2014/main" id="{33433C76-92E8-4245-9CB9-B5528767B39A}"/>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372</xdr:row>
      <xdr:rowOff>173181</xdr:rowOff>
    </xdr:from>
    <xdr:to>
      <xdr:col>19</xdr:col>
      <xdr:colOff>294410</xdr:colOff>
      <xdr:row>373</xdr:row>
      <xdr:rowOff>121226</xdr:rowOff>
    </xdr:to>
    <xdr:sp macro="" textlink="">
      <xdr:nvSpPr>
        <xdr:cNvPr id="2761" name="Freeform 10707">
          <a:extLst>
            <a:ext uri="{FF2B5EF4-FFF2-40B4-BE49-F238E27FC236}">
              <a16:creationId xmlns:a16="http://schemas.microsoft.com/office/drawing/2014/main" id="{E50145D8-1513-415A-B6D0-936D17273413}"/>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372</xdr:row>
      <xdr:rowOff>173181</xdr:rowOff>
    </xdr:from>
    <xdr:to>
      <xdr:col>21</xdr:col>
      <xdr:colOff>294410</xdr:colOff>
      <xdr:row>373</xdr:row>
      <xdr:rowOff>121226</xdr:rowOff>
    </xdr:to>
    <xdr:sp macro="" textlink="">
      <xdr:nvSpPr>
        <xdr:cNvPr id="2762" name="Freeform 10707">
          <a:extLst>
            <a:ext uri="{FF2B5EF4-FFF2-40B4-BE49-F238E27FC236}">
              <a16:creationId xmlns:a16="http://schemas.microsoft.com/office/drawing/2014/main" id="{03E6B3EF-F2DE-4C60-B505-E83C50545728}"/>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372</xdr:row>
      <xdr:rowOff>173181</xdr:rowOff>
    </xdr:from>
    <xdr:to>
      <xdr:col>3</xdr:col>
      <xdr:colOff>294410</xdr:colOff>
      <xdr:row>373</xdr:row>
      <xdr:rowOff>121226</xdr:rowOff>
    </xdr:to>
    <xdr:sp macro="" textlink="">
      <xdr:nvSpPr>
        <xdr:cNvPr id="2763" name="Freeform 10707">
          <a:extLst>
            <a:ext uri="{FF2B5EF4-FFF2-40B4-BE49-F238E27FC236}">
              <a16:creationId xmlns:a16="http://schemas.microsoft.com/office/drawing/2014/main" id="{1D3CFDD5-C74E-40B7-B8BA-DBB64802DB43}"/>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372</xdr:row>
      <xdr:rowOff>173181</xdr:rowOff>
    </xdr:from>
    <xdr:to>
      <xdr:col>5</xdr:col>
      <xdr:colOff>294410</xdr:colOff>
      <xdr:row>373</xdr:row>
      <xdr:rowOff>121226</xdr:rowOff>
    </xdr:to>
    <xdr:sp macro="" textlink="">
      <xdr:nvSpPr>
        <xdr:cNvPr id="2764" name="Freeform 10707">
          <a:extLst>
            <a:ext uri="{FF2B5EF4-FFF2-40B4-BE49-F238E27FC236}">
              <a16:creationId xmlns:a16="http://schemas.microsoft.com/office/drawing/2014/main" id="{D04916AE-7708-4C8D-B608-BF0ED741479D}"/>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372</xdr:row>
      <xdr:rowOff>173181</xdr:rowOff>
    </xdr:from>
    <xdr:to>
      <xdr:col>7</xdr:col>
      <xdr:colOff>294410</xdr:colOff>
      <xdr:row>373</xdr:row>
      <xdr:rowOff>121226</xdr:rowOff>
    </xdr:to>
    <xdr:sp macro="" textlink="">
      <xdr:nvSpPr>
        <xdr:cNvPr id="2765" name="Freeform 10707">
          <a:extLst>
            <a:ext uri="{FF2B5EF4-FFF2-40B4-BE49-F238E27FC236}">
              <a16:creationId xmlns:a16="http://schemas.microsoft.com/office/drawing/2014/main" id="{7925A34B-EC56-44B1-94A1-47912B71657E}"/>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372</xdr:row>
      <xdr:rowOff>173181</xdr:rowOff>
    </xdr:from>
    <xdr:to>
      <xdr:col>9</xdr:col>
      <xdr:colOff>294410</xdr:colOff>
      <xdr:row>373</xdr:row>
      <xdr:rowOff>121226</xdr:rowOff>
    </xdr:to>
    <xdr:sp macro="" textlink="">
      <xdr:nvSpPr>
        <xdr:cNvPr id="2766" name="Freeform 10707">
          <a:extLst>
            <a:ext uri="{FF2B5EF4-FFF2-40B4-BE49-F238E27FC236}">
              <a16:creationId xmlns:a16="http://schemas.microsoft.com/office/drawing/2014/main" id="{B172F630-92B7-42F3-914D-F627E28AAD67}"/>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372</xdr:row>
      <xdr:rowOff>173181</xdr:rowOff>
    </xdr:from>
    <xdr:to>
      <xdr:col>11</xdr:col>
      <xdr:colOff>294410</xdr:colOff>
      <xdr:row>373</xdr:row>
      <xdr:rowOff>121226</xdr:rowOff>
    </xdr:to>
    <xdr:sp macro="" textlink="">
      <xdr:nvSpPr>
        <xdr:cNvPr id="2767" name="Freeform 10707">
          <a:extLst>
            <a:ext uri="{FF2B5EF4-FFF2-40B4-BE49-F238E27FC236}">
              <a16:creationId xmlns:a16="http://schemas.microsoft.com/office/drawing/2014/main" id="{E4E1BB36-05FE-49F3-BDA2-06518AAC00C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372</xdr:row>
      <xdr:rowOff>173181</xdr:rowOff>
    </xdr:from>
    <xdr:to>
      <xdr:col>13</xdr:col>
      <xdr:colOff>294410</xdr:colOff>
      <xdr:row>373</xdr:row>
      <xdr:rowOff>121226</xdr:rowOff>
    </xdr:to>
    <xdr:sp macro="" textlink="">
      <xdr:nvSpPr>
        <xdr:cNvPr id="2768" name="Freeform 10707">
          <a:extLst>
            <a:ext uri="{FF2B5EF4-FFF2-40B4-BE49-F238E27FC236}">
              <a16:creationId xmlns:a16="http://schemas.microsoft.com/office/drawing/2014/main" id="{359EE516-B962-421A-8CA8-246D40A96693}"/>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385</xdr:row>
      <xdr:rowOff>7055</xdr:rowOff>
    </xdr:from>
    <xdr:to>
      <xdr:col>2</xdr:col>
      <xdr:colOff>49392</xdr:colOff>
      <xdr:row>388</xdr:row>
      <xdr:rowOff>0</xdr:rowOff>
    </xdr:to>
    <xdr:sp macro="" textlink="">
      <xdr:nvSpPr>
        <xdr:cNvPr id="2769" name="Isosceles Triangle 2768">
          <a:extLst>
            <a:ext uri="{FF2B5EF4-FFF2-40B4-BE49-F238E27FC236}">
              <a16:creationId xmlns:a16="http://schemas.microsoft.com/office/drawing/2014/main" id="{2458DBD3-A5AB-4398-8489-0C278338DB7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385</xdr:row>
      <xdr:rowOff>4233</xdr:rowOff>
    </xdr:from>
    <xdr:to>
      <xdr:col>4</xdr:col>
      <xdr:colOff>46570</xdr:colOff>
      <xdr:row>387</xdr:row>
      <xdr:rowOff>173567</xdr:rowOff>
    </xdr:to>
    <xdr:sp macro="" textlink="">
      <xdr:nvSpPr>
        <xdr:cNvPr id="2770" name="Isosceles Triangle 2769">
          <a:extLst>
            <a:ext uri="{FF2B5EF4-FFF2-40B4-BE49-F238E27FC236}">
              <a16:creationId xmlns:a16="http://schemas.microsoft.com/office/drawing/2014/main" id="{74FB2144-CD4D-4B86-9F85-5F96972F1936}"/>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385</xdr:row>
      <xdr:rowOff>13304</xdr:rowOff>
    </xdr:from>
    <xdr:to>
      <xdr:col>8</xdr:col>
      <xdr:colOff>46570</xdr:colOff>
      <xdr:row>388</xdr:row>
      <xdr:rowOff>1209</xdr:rowOff>
    </xdr:to>
    <xdr:sp macro="" textlink="">
      <xdr:nvSpPr>
        <xdr:cNvPr id="2771" name="Isosceles Triangle 2770">
          <a:extLst>
            <a:ext uri="{FF2B5EF4-FFF2-40B4-BE49-F238E27FC236}">
              <a16:creationId xmlns:a16="http://schemas.microsoft.com/office/drawing/2014/main" id="{68B1AEF1-AA9E-42C7-B501-5A9900391868}"/>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385</xdr:row>
      <xdr:rowOff>13304</xdr:rowOff>
    </xdr:from>
    <xdr:to>
      <xdr:col>4</xdr:col>
      <xdr:colOff>46569</xdr:colOff>
      <xdr:row>388</xdr:row>
      <xdr:rowOff>1209</xdr:rowOff>
    </xdr:to>
    <xdr:sp macro="" textlink="">
      <xdr:nvSpPr>
        <xdr:cNvPr id="2772" name="Isosceles Triangle 2771">
          <a:extLst>
            <a:ext uri="{FF2B5EF4-FFF2-40B4-BE49-F238E27FC236}">
              <a16:creationId xmlns:a16="http://schemas.microsoft.com/office/drawing/2014/main" id="{B5672D21-C6FF-49E8-8502-0EF8A900CEE9}"/>
            </a:ext>
          </a:extLst>
        </xdr:cNvPr>
        <xdr:cNvSpPr/>
      </xdr:nvSpPr>
      <xdr:spPr>
        <a:xfrm>
          <a:off x="1336729" y="7397447"/>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385</xdr:row>
      <xdr:rowOff>15522</xdr:rowOff>
    </xdr:from>
    <xdr:to>
      <xdr:col>6</xdr:col>
      <xdr:colOff>43746</xdr:colOff>
      <xdr:row>388</xdr:row>
      <xdr:rowOff>8467</xdr:rowOff>
    </xdr:to>
    <xdr:sp macro="" textlink="">
      <xdr:nvSpPr>
        <xdr:cNvPr id="2773" name="Isosceles Triangle 2772">
          <a:extLst>
            <a:ext uri="{FF2B5EF4-FFF2-40B4-BE49-F238E27FC236}">
              <a16:creationId xmlns:a16="http://schemas.microsoft.com/office/drawing/2014/main" id="{F91B5BCB-AA98-45E0-9745-B47A64C1C258}"/>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385</xdr:row>
      <xdr:rowOff>7056</xdr:rowOff>
    </xdr:from>
    <xdr:to>
      <xdr:col>10</xdr:col>
      <xdr:colOff>42332</xdr:colOff>
      <xdr:row>388</xdr:row>
      <xdr:rowOff>1</xdr:rowOff>
    </xdr:to>
    <xdr:sp macro="" textlink="">
      <xdr:nvSpPr>
        <xdr:cNvPr id="2774" name="Isosceles Triangle 2773">
          <a:extLst>
            <a:ext uri="{FF2B5EF4-FFF2-40B4-BE49-F238E27FC236}">
              <a16:creationId xmlns:a16="http://schemas.microsoft.com/office/drawing/2014/main" id="{795FF0DD-7820-4810-AAFB-2D0BF3427E02}"/>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385</xdr:row>
      <xdr:rowOff>18345</xdr:rowOff>
    </xdr:from>
    <xdr:to>
      <xdr:col>12</xdr:col>
      <xdr:colOff>39510</xdr:colOff>
      <xdr:row>388</xdr:row>
      <xdr:rowOff>11290</xdr:rowOff>
    </xdr:to>
    <xdr:sp macro="" textlink="">
      <xdr:nvSpPr>
        <xdr:cNvPr id="2775" name="Isosceles Triangle 2774">
          <a:extLst>
            <a:ext uri="{FF2B5EF4-FFF2-40B4-BE49-F238E27FC236}">
              <a16:creationId xmlns:a16="http://schemas.microsoft.com/office/drawing/2014/main" id="{7BBC22D7-4549-4A60-B120-332424FB69AC}"/>
            </a:ext>
          </a:extLst>
        </xdr:cNvPr>
        <xdr:cNvSpPr/>
      </xdr:nvSpPr>
      <xdr:spPr>
        <a:xfrm>
          <a:off x="5442656" y="65670088"/>
          <a:ext cx="660197" cy="48280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385</xdr:row>
      <xdr:rowOff>7056</xdr:rowOff>
    </xdr:from>
    <xdr:to>
      <xdr:col>14</xdr:col>
      <xdr:colOff>42332</xdr:colOff>
      <xdr:row>388</xdr:row>
      <xdr:rowOff>1</xdr:rowOff>
    </xdr:to>
    <xdr:sp macro="" textlink="">
      <xdr:nvSpPr>
        <xdr:cNvPr id="2776" name="Isosceles Triangle 2775">
          <a:extLst>
            <a:ext uri="{FF2B5EF4-FFF2-40B4-BE49-F238E27FC236}">
              <a16:creationId xmlns:a16="http://schemas.microsoft.com/office/drawing/2014/main" id="{AC4838B3-EA54-4EA6-BE33-4987696316A6}"/>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385</xdr:row>
      <xdr:rowOff>18345</xdr:rowOff>
    </xdr:from>
    <xdr:to>
      <xdr:col>16</xdr:col>
      <xdr:colOff>39510</xdr:colOff>
      <xdr:row>388</xdr:row>
      <xdr:rowOff>11290</xdr:rowOff>
    </xdr:to>
    <xdr:sp macro="" textlink="">
      <xdr:nvSpPr>
        <xdr:cNvPr id="2777" name="Isosceles Triangle 2776">
          <a:extLst>
            <a:ext uri="{FF2B5EF4-FFF2-40B4-BE49-F238E27FC236}">
              <a16:creationId xmlns:a16="http://schemas.microsoft.com/office/drawing/2014/main" id="{87E98F6E-803F-46A3-AD34-6B3786D53970}"/>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385</xdr:row>
      <xdr:rowOff>7056</xdr:rowOff>
    </xdr:from>
    <xdr:to>
      <xdr:col>18</xdr:col>
      <xdr:colOff>42332</xdr:colOff>
      <xdr:row>388</xdr:row>
      <xdr:rowOff>1</xdr:rowOff>
    </xdr:to>
    <xdr:sp macro="" textlink="">
      <xdr:nvSpPr>
        <xdr:cNvPr id="2778" name="Isosceles Triangle 2777">
          <a:extLst>
            <a:ext uri="{FF2B5EF4-FFF2-40B4-BE49-F238E27FC236}">
              <a16:creationId xmlns:a16="http://schemas.microsoft.com/office/drawing/2014/main" id="{25EA635D-53D7-42B1-8286-491292BA3106}"/>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385</xdr:row>
      <xdr:rowOff>18345</xdr:rowOff>
    </xdr:from>
    <xdr:to>
      <xdr:col>20</xdr:col>
      <xdr:colOff>39510</xdr:colOff>
      <xdr:row>388</xdr:row>
      <xdr:rowOff>11290</xdr:rowOff>
    </xdr:to>
    <xdr:sp macro="" textlink="">
      <xdr:nvSpPr>
        <xdr:cNvPr id="2779" name="Isosceles Triangle 2778">
          <a:extLst>
            <a:ext uri="{FF2B5EF4-FFF2-40B4-BE49-F238E27FC236}">
              <a16:creationId xmlns:a16="http://schemas.microsoft.com/office/drawing/2014/main" id="{8C10CB0F-69AA-4265-B87F-C4188C9A335E}"/>
            </a:ext>
          </a:extLst>
        </xdr:cNvPr>
        <xdr:cNvSpPr/>
      </xdr:nvSpPr>
      <xdr:spPr>
        <a:xfrm>
          <a:off x="9747956" y="68416916"/>
          <a:ext cx="678340" cy="510017"/>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384</xdr:row>
      <xdr:rowOff>173181</xdr:rowOff>
    </xdr:from>
    <xdr:to>
      <xdr:col>15</xdr:col>
      <xdr:colOff>294410</xdr:colOff>
      <xdr:row>385</xdr:row>
      <xdr:rowOff>121226</xdr:rowOff>
    </xdr:to>
    <xdr:sp macro="" textlink="">
      <xdr:nvSpPr>
        <xdr:cNvPr id="2780" name="Freeform 10707">
          <a:extLst>
            <a:ext uri="{FF2B5EF4-FFF2-40B4-BE49-F238E27FC236}">
              <a16:creationId xmlns:a16="http://schemas.microsoft.com/office/drawing/2014/main" id="{826700FA-C6F8-47D6-9D62-A4D342FD6D68}"/>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385</xdr:row>
      <xdr:rowOff>28037</xdr:rowOff>
    </xdr:from>
    <xdr:to>
      <xdr:col>17</xdr:col>
      <xdr:colOff>276267</xdr:colOff>
      <xdr:row>385</xdr:row>
      <xdr:rowOff>148440</xdr:rowOff>
    </xdr:to>
    <xdr:sp macro="" textlink="">
      <xdr:nvSpPr>
        <xdr:cNvPr id="2781" name="Freeform 10707">
          <a:extLst>
            <a:ext uri="{FF2B5EF4-FFF2-40B4-BE49-F238E27FC236}">
              <a16:creationId xmlns:a16="http://schemas.microsoft.com/office/drawing/2014/main" id="{7A54C370-EC4F-43CA-B169-1D6F22B028DA}"/>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384</xdr:row>
      <xdr:rowOff>173181</xdr:rowOff>
    </xdr:from>
    <xdr:to>
      <xdr:col>19</xdr:col>
      <xdr:colOff>294410</xdr:colOff>
      <xdr:row>385</xdr:row>
      <xdr:rowOff>121226</xdr:rowOff>
    </xdr:to>
    <xdr:sp macro="" textlink="">
      <xdr:nvSpPr>
        <xdr:cNvPr id="2782" name="Freeform 10707">
          <a:extLst>
            <a:ext uri="{FF2B5EF4-FFF2-40B4-BE49-F238E27FC236}">
              <a16:creationId xmlns:a16="http://schemas.microsoft.com/office/drawing/2014/main" id="{CA6C037C-55DD-428F-BFC4-EBAF17177DAB}"/>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384</xdr:row>
      <xdr:rowOff>173181</xdr:rowOff>
    </xdr:from>
    <xdr:to>
      <xdr:col>21</xdr:col>
      <xdr:colOff>294410</xdr:colOff>
      <xdr:row>385</xdr:row>
      <xdr:rowOff>121226</xdr:rowOff>
    </xdr:to>
    <xdr:sp macro="" textlink="">
      <xdr:nvSpPr>
        <xdr:cNvPr id="2783" name="Freeform 10707">
          <a:extLst>
            <a:ext uri="{FF2B5EF4-FFF2-40B4-BE49-F238E27FC236}">
              <a16:creationId xmlns:a16="http://schemas.microsoft.com/office/drawing/2014/main" id="{0AAD68C9-80F7-4D51-8EAF-A01ABE5343C2}"/>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384</xdr:row>
      <xdr:rowOff>173181</xdr:rowOff>
    </xdr:from>
    <xdr:to>
      <xdr:col>3</xdr:col>
      <xdr:colOff>294410</xdr:colOff>
      <xdr:row>385</xdr:row>
      <xdr:rowOff>121226</xdr:rowOff>
    </xdr:to>
    <xdr:sp macro="" textlink="">
      <xdr:nvSpPr>
        <xdr:cNvPr id="2784" name="Freeform 10707">
          <a:extLst>
            <a:ext uri="{FF2B5EF4-FFF2-40B4-BE49-F238E27FC236}">
              <a16:creationId xmlns:a16="http://schemas.microsoft.com/office/drawing/2014/main" id="{34497DA4-3717-497B-9607-473A0CF29EE7}"/>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384</xdr:row>
      <xdr:rowOff>173181</xdr:rowOff>
    </xdr:from>
    <xdr:to>
      <xdr:col>5</xdr:col>
      <xdr:colOff>294410</xdr:colOff>
      <xdr:row>385</xdr:row>
      <xdr:rowOff>121226</xdr:rowOff>
    </xdr:to>
    <xdr:sp macro="" textlink="">
      <xdr:nvSpPr>
        <xdr:cNvPr id="2785" name="Freeform 10707">
          <a:extLst>
            <a:ext uri="{FF2B5EF4-FFF2-40B4-BE49-F238E27FC236}">
              <a16:creationId xmlns:a16="http://schemas.microsoft.com/office/drawing/2014/main" id="{450033C1-85F0-4A4B-B523-B3502D7359F5}"/>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384</xdr:row>
      <xdr:rowOff>173181</xdr:rowOff>
    </xdr:from>
    <xdr:to>
      <xdr:col>7</xdr:col>
      <xdr:colOff>294410</xdr:colOff>
      <xdr:row>385</xdr:row>
      <xdr:rowOff>121226</xdr:rowOff>
    </xdr:to>
    <xdr:sp macro="" textlink="">
      <xdr:nvSpPr>
        <xdr:cNvPr id="2786" name="Freeform 10707">
          <a:extLst>
            <a:ext uri="{FF2B5EF4-FFF2-40B4-BE49-F238E27FC236}">
              <a16:creationId xmlns:a16="http://schemas.microsoft.com/office/drawing/2014/main" id="{676D12DC-9AB6-4069-B665-95EB64CD269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384</xdr:row>
      <xdr:rowOff>173181</xdr:rowOff>
    </xdr:from>
    <xdr:to>
      <xdr:col>9</xdr:col>
      <xdr:colOff>294410</xdr:colOff>
      <xdr:row>385</xdr:row>
      <xdr:rowOff>121226</xdr:rowOff>
    </xdr:to>
    <xdr:sp macro="" textlink="">
      <xdr:nvSpPr>
        <xdr:cNvPr id="2787" name="Freeform 10707">
          <a:extLst>
            <a:ext uri="{FF2B5EF4-FFF2-40B4-BE49-F238E27FC236}">
              <a16:creationId xmlns:a16="http://schemas.microsoft.com/office/drawing/2014/main" id="{8DA2B521-5E18-4A0C-828F-B889C2414D3D}"/>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384</xdr:row>
      <xdr:rowOff>173181</xdr:rowOff>
    </xdr:from>
    <xdr:to>
      <xdr:col>11</xdr:col>
      <xdr:colOff>294410</xdr:colOff>
      <xdr:row>385</xdr:row>
      <xdr:rowOff>121226</xdr:rowOff>
    </xdr:to>
    <xdr:sp macro="" textlink="">
      <xdr:nvSpPr>
        <xdr:cNvPr id="2788" name="Freeform 10707">
          <a:extLst>
            <a:ext uri="{FF2B5EF4-FFF2-40B4-BE49-F238E27FC236}">
              <a16:creationId xmlns:a16="http://schemas.microsoft.com/office/drawing/2014/main" id="{38AB46D8-3ED5-4F99-B532-B3AB7F7DB50A}"/>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384</xdr:row>
      <xdr:rowOff>173181</xdr:rowOff>
    </xdr:from>
    <xdr:to>
      <xdr:col>13</xdr:col>
      <xdr:colOff>294410</xdr:colOff>
      <xdr:row>385</xdr:row>
      <xdr:rowOff>121226</xdr:rowOff>
    </xdr:to>
    <xdr:sp macro="" textlink="">
      <xdr:nvSpPr>
        <xdr:cNvPr id="2789" name="Freeform 10707">
          <a:extLst>
            <a:ext uri="{FF2B5EF4-FFF2-40B4-BE49-F238E27FC236}">
              <a16:creationId xmlns:a16="http://schemas.microsoft.com/office/drawing/2014/main" id="{FF1AAA88-930E-405B-A18A-60CEC3D8A154}"/>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396</xdr:row>
      <xdr:rowOff>7055</xdr:rowOff>
    </xdr:from>
    <xdr:to>
      <xdr:col>2</xdr:col>
      <xdr:colOff>49392</xdr:colOff>
      <xdr:row>399</xdr:row>
      <xdr:rowOff>0</xdr:rowOff>
    </xdr:to>
    <xdr:sp macro="" textlink="">
      <xdr:nvSpPr>
        <xdr:cNvPr id="2790" name="Isosceles Triangle 2789">
          <a:extLst>
            <a:ext uri="{FF2B5EF4-FFF2-40B4-BE49-F238E27FC236}">
              <a16:creationId xmlns:a16="http://schemas.microsoft.com/office/drawing/2014/main" id="{4CD7CB01-D20C-4A79-84D8-9DBF3ADC104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396</xdr:row>
      <xdr:rowOff>4233</xdr:rowOff>
    </xdr:from>
    <xdr:to>
      <xdr:col>4</xdr:col>
      <xdr:colOff>46570</xdr:colOff>
      <xdr:row>398</xdr:row>
      <xdr:rowOff>173567</xdr:rowOff>
    </xdr:to>
    <xdr:sp macro="" textlink="">
      <xdr:nvSpPr>
        <xdr:cNvPr id="2791" name="Isosceles Triangle 2790">
          <a:extLst>
            <a:ext uri="{FF2B5EF4-FFF2-40B4-BE49-F238E27FC236}">
              <a16:creationId xmlns:a16="http://schemas.microsoft.com/office/drawing/2014/main" id="{AFCBC7C0-2F98-4B53-A7C9-6C460055171D}"/>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396</xdr:row>
      <xdr:rowOff>13304</xdr:rowOff>
    </xdr:from>
    <xdr:to>
      <xdr:col>8</xdr:col>
      <xdr:colOff>46570</xdr:colOff>
      <xdr:row>399</xdr:row>
      <xdr:rowOff>1209</xdr:rowOff>
    </xdr:to>
    <xdr:sp macro="" textlink="">
      <xdr:nvSpPr>
        <xdr:cNvPr id="2792" name="Isosceles Triangle 2791">
          <a:extLst>
            <a:ext uri="{FF2B5EF4-FFF2-40B4-BE49-F238E27FC236}">
              <a16:creationId xmlns:a16="http://schemas.microsoft.com/office/drawing/2014/main" id="{3C593B5F-A86D-4278-83A2-FAC538FB5857}"/>
            </a:ext>
          </a:extLst>
        </xdr:cNvPr>
        <xdr:cNvSpPr/>
      </xdr:nvSpPr>
      <xdr:spPr>
        <a:xfrm>
          <a:off x="3441301" y="7397447"/>
          <a:ext cx="678340" cy="504976"/>
        </a:xfrm>
        <a:prstGeom prst="triangle">
          <a:avLst/>
        </a:prstGeom>
        <a:solidFill>
          <a:srgbClr val="FFFF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396</xdr:row>
      <xdr:rowOff>13304</xdr:rowOff>
    </xdr:from>
    <xdr:to>
      <xdr:col>4</xdr:col>
      <xdr:colOff>46569</xdr:colOff>
      <xdr:row>399</xdr:row>
      <xdr:rowOff>1209</xdr:rowOff>
    </xdr:to>
    <xdr:sp macro="" textlink="">
      <xdr:nvSpPr>
        <xdr:cNvPr id="2793" name="Isosceles Triangle 2792">
          <a:extLst>
            <a:ext uri="{FF2B5EF4-FFF2-40B4-BE49-F238E27FC236}">
              <a16:creationId xmlns:a16="http://schemas.microsoft.com/office/drawing/2014/main" id="{2C2A9D1B-0701-47FB-8F05-A2F879D290E4}"/>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396</xdr:row>
      <xdr:rowOff>15522</xdr:rowOff>
    </xdr:from>
    <xdr:to>
      <xdr:col>6</xdr:col>
      <xdr:colOff>43746</xdr:colOff>
      <xdr:row>399</xdr:row>
      <xdr:rowOff>8467</xdr:rowOff>
    </xdr:to>
    <xdr:sp macro="" textlink="">
      <xdr:nvSpPr>
        <xdr:cNvPr id="2794" name="Isosceles Triangle 2793">
          <a:extLst>
            <a:ext uri="{FF2B5EF4-FFF2-40B4-BE49-F238E27FC236}">
              <a16:creationId xmlns:a16="http://schemas.microsoft.com/office/drawing/2014/main" id="{118944CD-734D-4B0F-9A90-067DB257A3E9}"/>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396</xdr:row>
      <xdr:rowOff>7056</xdr:rowOff>
    </xdr:from>
    <xdr:to>
      <xdr:col>10</xdr:col>
      <xdr:colOff>42332</xdr:colOff>
      <xdr:row>399</xdr:row>
      <xdr:rowOff>1</xdr:rowOff>
    </xdr:to>
    <xdr:sp macro="" textlink="">
      <xdr:nvSpPr>
        <xdr:cNvPr id="2795" name="Isosceles Triangle 2794">
          <a:extLst>
            <a:ext uri="{FF2B5EF4-FFF2-40B4-BE49-F238E27FC236}">
              <a16:creationId xmlns:a16="http://schemas.microsoft.com/office/drawing/2014/main" id="{B20B157A-1049-4924-8858-C5DDDFA87186}"/>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396</xdr:row>
      <xdr:rowOff>18345</xdr:rowOff>
    </xdr:from>
    <xdr:to>
      <xdr:col>12</xdr:col>
      <xdr:colOff>39510</xdr:colOff>
      <xdr:row>399</xdr:row>
      <xdr:rowOff>11290</xdr:rowOff>
    </xdr:to>
    <xdr:sp macro="" textlink="">
      <xdr:nvSpPr>
        <xdr:cNvPr id="2796" name="Isosceles Triangle 2795">
          <a:extLst>
            <a:ext uri="{FF2B5EF4-FFF2-40B4-BE49-F238E27FC236}">
              <a16:creationId xmlns:a16="http://schemas.microsoft.com/office/drawing/2014/main" id="{6A4DE302-A3FB-4644-8B88-36C1129EA9CA}"/>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396</xdr:row>
      <xdr:rowOff>7056</xdr:rowOff>
    </xdr:from>
    <xdr:to>
      <xdr:col>14</xdr:col>
      <xdr:colOff>42332</xdr:colOff>
      <xdr:row>399</xdr:row>
      <xdr:rowOff>1</xdr:rowOff>
    </xdr:to>
    <xdr:sp macro="" textlink="">
      <xdr:nvSpPr>
        <xdr:cNvPr id="2797" name="Isosceles Triangle 2796">
          <a:extLst>
            <a:ext uri="{FF2B5EF4-FFF2-40B4-BE49-F238E27FC236}">
              <a16:creationId xmlns:a16="http://schemas.microsoft.com/office/drawing/2014/main" id="{6D7A4772-9BAE-4747-AFAF-3612DB549160}"/>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396</xdr:row>
      <xdr:rowOff>18345</xdr:rowOff>
    </xdr:from>
    <xdr:to>
      <xdr:col>16</xdr:col>
      <xdr:colOff>39510</xdr:colOff>
      <xdr:row>399</xdr:row>
      <xdr:rowOff>11290</xdr:rowOff>
    </xdr:to>
    <xdr:sp macro="" textlink="">
      <xdr:nvSpPr>
        <xdr:cNvPr id="2798" name="Isosceles Triangle 2797">
          <a:extLst>
            <a:ext uri="{FF2B5EF4-FFF2-40B4-BE49-F238E27FC236}">
              <a16:creationId xmlns:a16="http://schemas.microsoft.com/office/drawing/2014/main" id="{1732BB48-9236-4294-8F45-209BF1F35260}"/>
            </a:ext>
          </a:extLst>
        </xdr:cNvPr>
        <xdr:cNvSpPr/>
      </xdr:nvSpPr>
      <xdr:spPr>
        <a:xfrm>
          <a:off x="7510942" y="67498888"/>
          <a:ext cx="660197" cy="48280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396</xdr:row>
      <xdr:rowOff>7056</xdr:rowOff>
    </xdr:from>
    <xdr:to>
      <xdr:col>18</xdr:col>
      <xdr:colOff>42332</xdr:colOff>
      <xdr:row>399</xdr:row>
      <xdr:rowOff>1</xdr:rowOff>
    </xdr:to>
    <xdr:sp macro="" textlink="">
      <xdr:nvSpPr>
        <xdr:cNvPr id="2799" name="Isosceles Triangle 2798">
          <a:extLst>
            <a:ext uri="{FF2B5EF4-FFF2-40B4-BE49-F238E27FC236}">
              <a16:creationId xmlns:a16="http://schemas.microsoft.com/office/drawing/2014/main" id="{9E1AD23F-5B3D-4B60-B216-6B58E9BD2C36}"/>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396</xdr:row>
      <xdr:rowOff>18345</xdr:rowOff>
    </xdr:from>
    <xdr:to>
      <xdr:col>20</xdr:col>
      <xdr:colOff>39510</xdr:colOff>
      <xdr:row>399</xdr:row>
      <xdr:rowOff>11290</xdr:rowOff>
    </xdr:to>
    <xdr:sp macro="" textlink="">
      <xdr:nvSpPr>
        <xdr:cNvPr id="2800" name="Isosceles Triangle 2799">
          <a:extLst>
            <a:ext uri="{FF2B5EF4-FFF2-40B4-BE49-F238E27FC236}">
              <a16:creationId xmlns:a16="http://schemas.microsoft.com/office/drawing/2014/main" id="{42C178F3-65D9-4C4A-901F-EE72D14DF452}"/>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395</xdr:row>
      <xdr:rowOff>173181</xdr:rowOff>
    </xdr:from>
    <xdr:to>
      <xdr:col>15</xdr:col>
      <xdr:colOff>294410</xdr:colOff>
      <xdr:row>396</xdr:row>
      <xdr:rowOff>121226</xdr:rowOff>
    </xdr:to>
    <xdr:sp macro="" textlink="">
      <xdr:nvSpPr>
        <xdr:cNvPr id="2801" name="Freeform 10707">
          <a:extLst>
            <a:ext uri="{FF2B5EF4-FFF2-40B4-BE49-F238E27FC236}">
              <a16:creationId xmlns:a16="http://schemas.microsoft.com/office/drawing/2014/main" id="{E41CF63A-9DCB-43AD-B5F6-41D44DFC69AA}"/>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396</xdr:row>
      <xdr:rowOff>28037</xdr:rowOff>
    </xdr:from>
    <xdr:to>
      <xdr:col>17</xdr:col>
      <xdr:colOff>276267</xdr:colOff>
      <xdr:row>396</xdr:row>
      <xdr:rowOff>148440</xdr:rowOff>
    </xdr:to>
    <xdr:sp macro="" textlink="">
      <xdr:nvSpPr>
        <xdr:cNvPr id="2802" name="Freeform 10707">
          <a:extLst>
            <a:ext uri="{FF2B5EF4-FFF2-40B4-BE49-F238E27FC236}">
              <a16:creationId xmlns:a16="http://schemas.microsoft.com/office/drawing/2014/main" id="{A144C255-8156-4B63-99A8-925FD64FB967}"/>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395</xdr:row>
      <xdr:rowOff>173181</xdr:rowOff>
    </xdr:from>
    <xdr:to>
      <xdr:col>19</xdr:col>
      <xdr:colOff>294410</xdr:colOff>
      <xdr:row>396</xdr:row>
      <xdr:rowOff>121226</xdr:rowOff>
    </xdr:to>
    <xdr:sp macro="" textlink="">
      <xdr:nvSpPr>
        <xdr:cNvPr id="2803" name="Freeform 10707">
          <a:extLst>
            <a:ext uri="{FF2B5EF4-FFF2-40B4-BE49-F238E27FC236}">
              <a16:creationId xmlns:a16="http://schemas.microsoft.com/office/drawing/2014/main" id="{2B4E2546-BAD1-41A5-9B0A-DCF7DDDF3191}"/>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395</xdr:row>
      <xdr:rowOff>173181</xdr:rowOff>
    </xdr:from>
    <xdr:to>
      <xdr:col>21</xdr:col>
      <xdr:colOff>294410</xdr:colOff>
      <xdr:row>396</xdr:row>
      <xdr:rowOff>121226</xdr:rowOff>
    </xdr:to>
    <xdr:sp macro="" textlink="">
      <xdr:nvSpPr>
        <xdr:cNvPr id="2804" name="Freeform 10707">
          <a:extLst>
            <a:ext uri="{FF2B5EF4-FFF2-40B4-BE49-F238E27FC236}">
              <a16:creationId xmlns:a16="http://schemas.microsoft.com/office/drawing/2014/main" id="{0769D64E-7358-4F65-AE1D-E5FD06DF052D}"/>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395</xdr:row>
      <xdr:rowOff>173181</xdr:rowOff>
    </xdr:from>
    <xdr:to>
      <xdr:col>3</xdr:col>
      <xdr:colOff>294410</xdr:colOff>
      <xdr:row>396</xdr:row>
      <xdr:rowOff>121226</xdr:rowOff>
    </xdr:to>
    <xdr:sp macro="" textlink="">
      <xdr:nvSpPr>
        <xdr:cNvPr id="2805" name="Freeform 10707">
          <a:extLst>
            <a:ext uri="{FF2B5EF4-FFF2-40B4-BE49-F238E27FC236}">
              <a16:creationId xmlns:a16="http://schemas.microsoft.com/office/drawing/2014/main" id="{86F7D567-B18B-4D9D-ADB0-5B12489B3116}"/>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395</xdr:row>
      <xdr:rowOff>173181</xdr:rowOff>
    </xdr:from>
    <xdr:to>
      <xdr:col>5</xdr:col>
      <xdr:colOff>294410</xdr:colOff>
      <xdr:row>396</xdr:row>
      <xdr:rowOff>121226</xdr:rowOff>
    </xdr:to>
    <xdr:sp macro="" textlink="">
      <xdr:nvSpPr>
        <xdr:cNvPr id="2806" name="Freeform 10707">
          <a:extLst>
            <a:ext uri="{FF2B5EF4-FFF2-40B4-BE49-F238E27FC236}">
              <a16:creationId xmlns:a16="http://schemas.microsoft.com/office/drawing/2014/main" id="{3A5C225E-BB86-435C-9C08-A0B6355C7809}"/>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395</xdr:row>
      <xdr:rowOff>173181</xdr:rowOff>
    </xdr:from>
    <xdr:to>
      <xdr:col>7</xdr:col>
      <xdr:colOff>294410</xdr:colOff>
      <xdr:row>396</xdr:row>
      <xdr:rowOff>121226</xdr:rowOff>
    </xdr:to>
    <xdr:sp macro="" textlink="">
      <xdr:nvSpPr>
        <xdr:cNvPr id="2807" name="Freeform 10707">
          <a:extLst>
            <a:ext uri="{FF2B5EF4-FFF2-40B4-BE49-F238E27FC236}">
              <a16:creationId xmlns:a16="http://schemas.microsoft.com/office/drawing/2014/main" id="{C22B6EF6-AB9E-49D8-A7B3-3887F0B89845}"/>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395</xdr:row>
      <xdr:rowOff>173181</xdr:rowOff>
    </xdr:from>
    <xdr:to>
      <xdr:col>9</xdr:col>
      <xdr:colOff>294410</xdr:colOff>
      <xdr:row>396</xdr:row>
      <xdr:rowOff>121226</xdr:rowOff>
    </xdr:to>
    <xdr:sp macro="" textlink="">
      <xdr:nvSpPr>
        <xdr:cNvPr id="2808" name="Freeform 10707">
          <a:extLst>
            <a:ext uri="{FF2B5EF4-FFF2-40B4-BE49-F238E27FC236}">
              <a16:creationId xmlns:a16="http://schemas.microsoft.com/office/drawing/2014/main" id="{8B1BBB7F-33EB-4051-94DC-EF76C3D04056}"/>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395</xdr:row>
      <xdr:rowOff>173181</xdr:rowOff>
    </xdr:from>
    <xdr:to>
      <xdr:col>11</xdr:col>
      <xdr:colOff>294410</xdr:colOff>
      <xdr:row>396</xdr:row>
      <xdr:rowOff>121226</xdr:rowOff>
    </xdr:to>
    <xdr:sp macro="" textlink="">
      <xdr:nvSpPr>
        <xdr:cNvPr id="2809" name="Freeform 10707">
          <a:extLst>
            <a:ext uri="{FF2B5EF4-FFF2-40B4-BE49-F238E27FC236}">
              <a16:creationId xmlns:a16="http://schemas.microsoft.com/office/drawing/2014/main" id="{3FE5F0F7-8403-409F-B446-86880C61F83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395</xdr:row>
      <xdr:rowOff>173181</xdr:rowOff>
    </xdr:from>
    <xdr:to>
      <xdr:col>13</xdr:col>
      <xdr:colOff>294410</xdr:colOff>
      <xdr:row>396</xdr:row>
      <xdr:rowOff>121226</xdr:rowOff>
    </xdr:to>
    <xdr:sp macro="" textlink="">
      <xdr:nvSpPr>
        <xdr:cNvPr id="2810" name="Freeform 10707">
          <a:extLst>
            <a:ext uri="{FF2B5EF4-FFF2-40B4-BE49-F238E27FC236}">
              <a16:creationId xmlns:a16="http://schemas.microsoft.com/office/drawing/2014/main" id="{7FC37B30-4111-46B8-8A71-A8180F572EF1}"/>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407</xdr:row>
      <xdr:rowOff>7055</xdr:rowOff>
    </xdr:from>
    <xdr:to>
      <xdr:col>2</xdr:col>
      <xdr:colOff>49392</xdr:colOff>
      <xdr:row>410</xdr:row>
      <xdr:rowOff>0</xdr:rowOff>
    </xdr:to>
    <xdr:sp macro="" textlink="">
      <xdr:nvSpPr>
        <xdr:cNvPr id="2811" name="Isosceles Triangle 2810">
          <a:extLst>
            <a:ext uri="{FF2B5EF4-FFF2-40B4-BE49-F238E27FC236}">
              <a16:creationId xmlns:a16="http://schemas.microsoft.com/office/drawing/2014/main" id="{3A9F87E2-69FD-4B94-A7E0-3235CEA148EC}"/>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407</xdr:row>
      <xdr:rowOff>4233</xdr:rowOff>
    </xdr:from>
    <xdr:to>
      <xdr:col>4</xdr:col>
      <xdr:colOff>46570</xdr:colOff>
      <xdr:row>409</xdr:row>
      <xdr:rowOff>173567</xdr:rowOff>
    </xdr:to>
    <xdr:sp macro="" textlink="">
      <xdr:nvSpPr>
        <xdr:cNvPr id="2812" name="Isosceles Triangle 2811">
          <a:extLst>
            <a:ext uri="{FF2B5EF4-FFF2-40B4-BE49-F238E27FC236}">
              <a16:creationId xmlns:a16="http://schemas.microsoft.com/office/drawing/2014/main" id="{D9FB3423-30EA-4665-852E-565B681E35F8}"/>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407</xdr:row>
      <xdr:rowOff>13304</xdr:rowOff>
    </xdr:from>
    <xdr:to>
      <xdr:col>8</xdr:col>
      <xdr:colOff>46570</xdr:colOff>
      <xdr:row>410</xdr:row>
      <xdr:rowOff>1209</xdr:rowOff>
    </xdr:to>
    <xdr:sp macro="" textlink="">
      <xdr:nvSpPr>
        <xdr:cNvPr id="2813" name="Isosceles Triangle 2812">
          <a:extLst>
            <a:ext uri="{FF2B5EF4-FFF2-40B4-BE49-F238E27FC236}">
              <a16:creationId xmlns:a16="http://schemas.microsoft.com/office/drawing/2014/main" id="{DCB67466-A05F-43FE-A126-917A131CBFD7}"/>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407</xdr:row>
      <xdr:rowOff>13304</xdr:rowOff>
    </xdr:from>
    <xdr:to>
      <xdr:col>4</xdr:col>
      <xdr:colOff>46569</xdr:colOff>
      <xdr:row>410</xdr:row>
      <xdr:rowOff>1209</xdr:rowOff>
    </xdr:to>
    <xdr:sp macro="" textlink="">
      <xdr:nvSpPr>
        <xdr:cNvPr id="2814" name="Isosceles Triangle 2813">
          <a:extLst>
            <a:ext uri="{FF2B5EF4-FFF2-40B4-BE49-F238E27FC236}">
              <a16:creationId xmlns:a16="http://schemas.microsoft.com/office/drawing/2014/main" id="{B058B16D-5387-4635-8ECB-D11C7B382A95}"/>
            </a:ext>
          </a:extLst>
        </xdr:cNvPr>
        <xdr:cNvSpPr/>
      </xdr:nvSpPr>
      <xdr:spPr>
        <a:xfrm>
          <a:off x="1336729" y="7397447"/>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407</xdr:row>
      <xdr:rowOff>15522</xdr:rowOff>
    </xdr:from>
    <xdr:to>
      <xdr:col>6</xdr:col>
      <xdr:colOff>43746</xdr:colOff>
      <xdr:row>410</xdr:row>
      <xdr:rowOff>8467</xdr:rowOff>
    </xdr:to>
    <xdr:sp macro="" textlink="">
      <xdr:nvSpPr>
        <xdr:cNvPr id="2815" name="Isosceles Triangle 2814">
          <a:extLst>
            <a:ext uri="{FF2B5EF4-FFF2-40B4-BE49-F238E27FC236}">
              <a16:creationId xmlns:a16="http://schemas.microsoft.com/office/drawing/2014/main" id="{4ED7F04C-4314-4B3A-9ED2-7D966430A52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407</xdr:row>
      <xdr:rowOff>7056</xdr:rowOff>
    </xdr:from>
    <xdr:to>
      <xdr:col>10</xdr:col>
      <xdr:colOff>42332</xdr:colOff>
      <xdr:row>410</xdr:row>
      <xdr:rowOff>1</xdr:rowOff>
    </xdr:to>
    <xdr:sp macro="" textlink="">
      <xdr:nvSpPr>
        <xdr:cNvPr id="2816" name="Isosceles Triangle 2815">
          <a:extLst>
            <a:ext uri="{FF2B5EF4-FFF2-40B4-BE49-F238E27FC236}">
              <a16:creationId xmlns:a16="http://schemas.microsoft.com/office/drawing/2014/main" id="{F622B75E-04BD-448F-99C1-C49F4485AC43}"/>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407</xdr:row>
      <xdr:rowOff>18345</xdr:rowOff>
    </xdr:from>
    <xdr:to>
      <xdr:col>12</xdr:col>
      <xdr:colOff>39510</xdr:colOff>
      <xdr:row>410</xdr:row>
      <xdr:rowOff>11290</xdr:rowOff>
    </xdr:to>
    <xdr:sp macro="" textlink="">
      <xdr:nvSpPr>
        <xdr:cNvPr id="2817" name="Isosceles Triangle 2816">
          <a:extLst>
            <a:ext uri="{FF2B5EF4-FFF2-40B4-BE49-F238E27FC236}">
              <a16:creationId xmlns:a16="http://schemas.microsoft.com/office/drawing/2014/main" id="{C47DE28E-74CC-4AB3-BD12-C83C1AEF7F19}"/>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407</xdr:row>
      <xdr:rowOff>7056</xdr:rowOff>
    </xdr:from>
    <xdr:to>
      <xdr:col>14</xdr:col>
      <xdr:colOff>42332</xdr:colOff>
      <xdr:row>410</xdr:row>
      <xdr:rowOff>1</xdr:rowOff>
    </xdr:to>
    <xdr:sp macro="" textlink="">
      <xdr:nvSpPr>
        <xdr:cNvPr id="2818" name="Isosceles Triangle 2817">
          <a:extLst>
            <a:ext uri="{FF2B5EF4-FFF2-40B4-BE49-F238E27FC236}">
              <a16:creationId xmlns:a16="http://schemas.microsoft.com/office/drawing/2014/main" id="{14BC0DFF-1126-4F65-BCFF-B4294D0D4F20}"/>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407</xdr:row>
      <xdr:rowOff>18345</xdr:rowOff>
    </xdr:from>
    <xdr:to>
      <xdr:col>16</xdr:col>
      <xdr:colOff>39510</xdr:colOff>
      <xdr:row>410</xdr:row>
      <xdr:rowOff>11290</xdr:rowOff>
    </xdr:to>
    <xdr:sp macro="" textlink="">
      <xdr:nvSpPr>
        <xdr:cNvPr id="2819" name="Isosceles Triangle 2818">
          <a:extLst>
            <a:ext uri="{FF2B5EF4-FFF2-40B4-BE49-F238E27FC236}">
              <a16:creationId xmlns:a16="http://schemas.microsoft.com/office/drawing/2014/main" id="{A5E2C0D5-8039-46B2-BFD1-D95CDDB6E91F}"/>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407</xdr:row>
      <xdr:rowOff>7056</xdr:rowOff>
    </xdr:from>
    <xdr:to>
      <xdr:col>18</xdr:col>
      <xdr:colOff>42332</xdr:colOff>
      <xdr:row>410</xdr:row>
      <xdr:rowOff>1</xdr:rowOff>
    </xdr:to>
    <xdr:sp macro="" textlink="">
      <xdr:nvSpPr>
        <xdr:cNvPr id="2820" name="Isosceles Triangle 2819">
          <a:extLst>
            <a:ext uri="{FF2B5EF4-FFF2-40B4-BE49-F238E27FC236}">
              <a16:creationId xmlns:a16="http://schemas.microsoft.com/office/drawing/2014/main" id="{62266FF6-C5F4-491C-8351-9E388C3710DF}"/>
            </a:ext>
          </a:extLst>
        </xdr:cNvPr>
        <xdr:cNvSpPr/>
      </xdr:nvSpPr>
      <xdr:spPr>
        <a:xfrm>
          <a:off x="8547907" y="69316399"/>
          <a:ext cx="660196" cy="482802"/>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407</xdr:row>
      <xdr:rowOff>18345</xdr:rowOff>
    </xdr:from>
    <xdr:to>
      <xdr:col>20</xdr:col>
      <xdr:colOff>39510</xdr:colOff>
      <xdr:row>410</xdr:row>
      <xdr:rowOff>11290</xdr:rowOff>
    </xdr:to>
    <xdr:sp macro="" textlink="">
      <xdr:nvSpPr>
        <xdr:cNvPr id="2821" name="Isosceles Triangle 2820">
          <a:extLst>
            <a:ext uri="{FF2B5EF4-FFF2-40B4-BE49-F238E27FC236}">
              <a16:creationId xmlns:a16="http://schemas.microsoft.com/office/drawing/2014/main" id="{ED5D8DDC-47D3-4C11-9B4E-A3A9846CF347}"/>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406</xdr:row>
      <xdr:rowOff>173181</xdr:rowOff>
    </xdr:from>
    <xdr:to>
      <xdr:col>15</xdr:col>
      <xdr:colOff>294410</xdr:colOff>
      <xdr:row>407</xdr:row>
      <xdr:rowOff>121226</xdr:rowOff>
    </xdr:to>
    <xdr:sp macro="" textlink="">
      <xdr:nvSpPr>
        <xdr:cNvPr id="2822" name="Freeform 10707">
          <a:extLst>
            <a:ext uri="{FF2B5EF4-FFF2-40B4-BE49-F238E27FC236}">
              <a16:creationId xmlns:a16="http://schemas.microsoft.com/office/drawing/2014/main" id="{92C512BD-66CD-4DE8-8BD2-645A2FA60880}"/>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407</xdr:row>
      <xdr:rowOff>28037</xdr:rowOff>
    </xdr:from>
    <xdr:to>
      <xdr:col>17</xdr:col>
      <xdr:colOff>276267</xdr:colOff>
      <xdr:row>407</xdr:row>
      <xdr:rowOff>148440</xdr:rowOff>
    </xdr:to>
    <xdr:sp macro="" textlink="">
      <xdr:nvSpPr>
        <xdr:cNvPr id="2823" name="Freeform 10707">
          <a:extLst>
            <a:ext uri="{FF2B5EF4-FFF2-40B4-BE49-F238E27FC236}">
              <a16:creationId xmlns:a16="http://schemas.microsoft.com/office/drawing/2014/main" id="{86AE411A-A1D0-46AF-8BA3-FCC05D25DFB5}"/>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406</xdr:row>
      <xdr:rowOff>173181</xdr:rowOff>
    </xdr:from>
    <xdr:to>
      <xdr:col>19</xdr:col>
      <xdr:colOff>294410</xdr:colOff>
      <xdr:row>407</xdr:row>
      <xdr:rowOff>121226</xdr:rowOff>
    </xdr:to>
    <xdr:sp macro="" textlink="">
      <xdr:nvSpPr>
        <xdr:cNvPr id="2824" name="Freeform 10707">
          <a:extLst>
            <a:ext uri="{FF2B5EF4-FFF2-40B4-BE49-F238E27FC236}">
              <a16:creationId xmlns:a16="http://schemas.microsoft.com/office/drawing/2014/main" id="{AE195EF9-E58F-494F-A3FB-BD06ABB6017C}"/>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406</xdr:row>
      <xdr:rowOff>173181</xdr:rowOff>
    </xdr:from>
    <xdr:to>
      <xdr:col>21</xdr:col>
      <xdr:colOff>294410</xdr:colOff>
      <xdr:row>407</xdr:row>
      <xdr:rowOff>121226</xdr:rowOff>
    </xdr:to>
    <xdr:sp macro="" textlink="">
      <xdr:nvSpPr>
        <xdr:cNvPr id="2825" name="Freeform 10707">
          <a:extLst>
            <a:ext uri="{FF2B5EF4-FFF2-40B4-BE49-F238E27FC236}">
              <a16:creationId xmlns:a16="http://schemas.microsoft.com/office/drawing/2014/main" id="{DC40E7AA-A54F-44E6-ACB2-A2E7ECBF3783}"/>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406</xdr:row>
      <xdr:rowOff>173181</xdr:rowOff>
    </xdr:from>
    <xdr:to>
      <xdr:col>3</xdr:col>
      <xdr:colOff>294410</xdr:colOff>
      <xdr:row>407</xdr:row>
      <xdr:rowOff>121226</xdr:rowOff>
    </xdr:to>
    <xdr:sp macro="" textlink="">
      <xdr:nvSpPr>
        <xdr:cNvPr id="2826" name="Freeform 10707">
          <a:extLst>
            <a:ext uri="{FF2B5EF4-FFF2-40B4-BE49-F238E27FC236}">
              <a16:creationId xmlns:a16="http://schemas.microsoft.com/office/drawing/2014/main" id="{49235CA1-4723-41B4-ACDD-BBFA48767224}"/>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406</xdr:row>
      <xdr:rowOff>173181</xdr:rowOff>
    </xdr:from>
    <xdr:to>
      <xdr:col>5</xdr:col>
      <xdr:colOff>294410</xdr:colOff>
      <xdr:row>407</xdr:row>
      <xdr:rowOff>121226</xdr:rowOff>
    </xdr:to>
    <xdr:sp macro="" textlink="">
      <xdr:nvSpPr>
        <xdr:cNvPr id="2827" name="Freeform 10707">
          <a:extLst>
            <a:ext uri="{FF2B5EF4-FFF2-40B4-BE49-F238E27FC236}">
              <a16:creationId xmlns:a16="http://schemas.microsoft.com/office/drawing/2014/main" id="{C0F0010E-4D3F-428F-AB3F-7A7957F82D58}"/>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406</xdr:row>
      <xdr:rowOff>173181</xdr:rowOff>
    </xdr:from>
    <xdr:to>
      <xdr:col>7</xdr:col>
      <xdr:colOff>294410</xdr:colOff>
      <xdr:row>407</xdr:row>
      <xdr:rowOff>121226</xdr:rowOff>
    </xdr:to>
    <xdr:sp macro="" textlink="">
      <xdr:nvSpPr>
        <xdr:cNvPr id="2828" name="Freeform 10707">
          <a:extLst>
            <a:ext uri="{FF2B5EF4-FFF2-40B4-BE49-F238E27FC236}">
              <a16:creationId xmlns:a16="http://schemas.microsoft.com/office/drawing/2014/main" id="{714F6C91-6637-40BA-BADD-706F177C0168}"/>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406</xdr:row>
      <xdr:rowOff>173181</xdr:rowOff>
    </xdr:from>
    <xdr:to>
      <xdr:col>9</xdr:col>
      <xdr:colOff>294410</xdr:colOff>
      <xdr:row>407</xdr:row>
      <xdr:rowOff>121226</xdr:rowOff>
    </xdr:to>
    <xdr:sp macro="" textlink="">
      <xdr:nvSpPr>
        <xdr:cNvPr id="2829" name="Freeform 10707">
          <a:extLst>
            <a:ext uri="{FF2B5EF4-FFF2-40B4-BE49-F238E27FC236}">
              <a16:creationId xmlns:a16="http://schemas.microsoft.com/office/drawing/2014/main" id="{D8F96E5A-963C-4E9E-8383-51FCF4891329}"/>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406</xdr:row>
      <xdr:rowOff>173181</xdr:rowOff>
    </xdr:from>
    <xdr:to>
      <xdr:col>11</xdr:col>
      <xdr:colOff>294410</xdr:colOff>
      <xdr:row>407</xdr:row>
      <xdr:rowOff>121226</xdr:rowOff>
    </xdr:to>
    <xdr:sp macro="" textlink="">
      <xdr:nvSpPr>
        <xdr:cNvPr id="2830" name="Freeform 10707">
          <a:extLst>
            <a:ext uri="{FF2B5EF4-FFF2-40B4-BE49-F238E27FC236}">
              <a16:creationId xmlns:a16="http://schemas.microsoft.com/office/drawing/2014/main" id="{03E49619-A9F1-41E7-A84C-5955139148BA}"/>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406</xdr:row>
      <xdr:rowOff>173181</xdr:rowOff>
    </xdr:from>
    <xdr:to>
      <xdr:col>13</xdr:col>
      <xdr:colOff>294410</xdr:colOff>
      <xdr:row>407</xdr:row>
      <xdr:rowOff>121226</xdr:rowOff>
    </xdr:to>
    <xdr:sp macro="" textlink="">
      <xdr:nvSpPr>
        <xdr:cNvPr id="2831" name="Freeform 10707">
          <a:extLst>
            <a:ext uri="{FF2B5EF4-FFF2-40B4-BE49-F238E27FC236}">
              <a16:creationId xmlns:a16="http://schemas.microsoft.com/office/drawing/2014/main" id="{BB9F98B7-E9F4-40F0-8D95-A83AC94FBE59}"/>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418</xdr:row>
      <xdr:rowOff>7055</xdr:rowOff>
    </xdr:from>
    <xdr:to>
      <xdr:col>2</xdr:col>
      <xdr:colOff>49392</xdr:colOff>
      <xdr:row>421</xdr:row>
      <xdr:rowOff>0</xdr:rowOff>
    </xdr:to>
    <xdr:sp macro="" textlink="">
      <xdr:nvSpPr>
        <xdr:cNvPr id="2832" name="Isosceles Triangle 2831">
          <a:extLst>
            <a:ext uri="{FF2B5EF4-FFF2-40B4-BE49-F238E27FC236}">
              <a16:creationId xmlns:a16="http://schemas.microsoft.com/office/drawing/2014/main" id="{C55E04C4-E7AE-4622-93F0-6D900BE51EA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418</xdr:row>
      <xdr:rowOff>4233</xdr:rowOff>
    </xdr:from>
    <xdr:to>
      <xdr:col>4</xdr:col>
      <xdr:colOff>46570</xdr:colOff>
      <xdr:row>420</xdr:row>
      <xdr:rowOff>173567</xdr:rowOff>
    </xdr:to>
    <xdr:sp macro="" textlink="">
      <xdr:nvSpPr>
        <xdr:cNvPr id="2833" name="Isosceles Triangle 2832">
          <a:extLst>
            <a:ext uri="{FF2B5EF4-FFF2-40B4-BE49-F238E27FC236}">
              <a16:creationId xmlns:a16="http://schemas.microsoft.com/office/drawing/2014/main" id="{513B60A8-4A04-4BA6-830E-52EB4424FCCA}"/>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418</xdr:row>
      <xdr:rowOff>13304</xdr:rowOff>
    </xdr:from>
    <xdr:to>
      <xdr:col>8</xdr:col>
      <xdr:colOff>46570</xdr:colOff>
      <xdr:row>421</xdr:row>
      <xdr:rowOff>1209</xdr:rowOff>
    </xdr:to>
    <xdr:sp macro="" textlink="">
      <xdr:nvSpPr>
        <xdr:cNvPr id="2834" name="Isosceles Triangle 2833">
          <a:extLst>
            <a:ext uri="{FF2B5EF4-FFF2-40B4-BE49-F238E27FC236}">
              <a16:creationId xmlns:a16="http://schemas.microsoft.com/office/drawing/2014/main" id="{49B74C2E-583A-4A00-BCDF-104A9D9CDECB}"/>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418</xdr:row>
      <xdr:rowOff>13304</xdr:rowOff>
    </xdr:from>
    <xdr:to>
      <xdr:col>4</xdr:col>
      <xdr:colOff>46569</xdr:colOff>
      <xdr:row>421</xdr:row>
      <xdr:rowOff>1209</xdr:rowOff>
    </xdr:to>
    <xdr:sp macro="" textlink="">
      <xdr:nvSpPr>
        <xdr:cNvPr id="2835" name="Isosceles Triangle 2834">
          <a:extLst>
            <a:ext uri="{FF2B5EF4-FFF2-40B4-BE49-F238E27FC236}">
              <a16:creationId xmlns:a16="http://schemas.microsoft.com/office/drawing/2014/main" id="{08793091-4FE2-4672-B0CE-EAB1B88F803B}"/>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418</xdr:row>
      <xdr:rowOff>15522</xdr:rowOff>
    </xdr:from>
    <xdr:to>
      <xdr:col>6</xdr:col>
      <xdr:colOff>43746</xdr:colOff>
      <xdr:row>421</xdr:row>
      <xdr:rowOff>8467</xdr:rowOff>
    </xdr:to>
    <xdr:sp macro="" textlink="">
      <xdr:nvSpPr>
        <xdr:cNvPr id="2836" name="Isosceles Triangle 2835">
          <a:extLst>
            <a:ext uri="{FF2B5EF4-FFF2-40B4-BE49-F238E27FC236}">
              <a16:creationId xmlns:a16="http://schemas.microsoft.com/office/drawing/2014/main" id="{EB739C48-A578-4709-9B61-EF86F3CF4BE6}"/>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418</xdr:row>
      <xdr:rowOff>7056</xdr:rowOff>
    </xdr:from>
    <xdr:to>
      <xdr:col>10</xdr:col>
      <xdr:colOff>42332</xdr:colOff>
      <xdr:row>421</xdr:row>
      <xdr:rowOff>1</xdr:rowOff>
    </xdr:to>
    <xdr:sp macro="" textlink="">
      <xdr:nvSpPr>
        <xdr:cNvPr id="2837" name="Isosceles Triangle 2836">
          <a:extLst>
            <a:ext uri="{FF2B5EF4-FFF2-40B4-BE49-F238E27FC236}">
              <a16:creationId xmlns:a16="http://schemas.microsoft.com/office/drawing/2014/main" id="{7E172C08-094B-4CB4-899A-4505CB9FA2FC}"/>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418</xdr:row>
      <xdr:rowOff>18345</xdr:rowOff>
    </xdr:from>
    <xdr:to>
      <xdr:col>12</xdr:col>
      <xdr:colOff>39510</xdr:colOff>
      <xdr:row>421</xdr:row>
      <xdr:rowOff>11290</xdr:rowOff>
    </xdr:to>
    <xdr:sp macro="" textlink="">
      <xdr:nvSpPr>
        <xdr:cNvPr id="2838" name="Isosceles Triangle 2837">
          <a:extLst>
            <a:ext uri="{FF2B5EF4-FFF2-40B4-BE49-F238E27FC236}">
              <a16:creationId xmlns:a16="http://schemas.microsoft.com/office/drawing/2014/main" id="{9CC5A744-D1EF-4445-9A3F-0411F33EF9E1}"/>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418</xdr:row>
      <xdr:rowOff>7056</xdr:rowOff>
    </xdr:from>
    <xdr:to>
      <xdr:col>14</xdr:col>
      <xdr:colOff>42332</xdr:colOff>
      <xdr:row>421</xdr:row>
      <xdr:rowOff>1</xdr:rowOff>
    </xdr:to>
    <xdr:sp macro="" textlink="">
      <xdr:nvSpPr>
        <xdr:cNvPr id="2839" name="Isosceles Triangle 2838">
          <a:extLst>
            <a:ext uri="{FF2B5EF4-FFF2-40B4-BE49-F238E27FC236}">
              <a16:creationId xmlns:a16="http://schemas.microsoft.com/office/drawing/2014/main" id="{D0E05964-4FAA-43F0-BCCD-AC6A07F5200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418</xdr:row>
      <xdr:rowOff>18345</xdr:rowOff>
    </xdr:from>
    <xdr:to>
      <xdr:col>16</xdr:col>
      <xdr:colOff>39510</xdr:colOff>
      <xdr:row>421</xdr:row>
      <xdr:rowOff>11290</xdr:rowOff>
    </xdr:to>
    <xdr:sp macro="" textlink="">
      <xdr:nvSpPr>
        <xdr:cNvPr id="2840" name="Isosceles Triangle 2839">
          <a:extLst>
            <a:ext uri="{FF2B5EF4-FFF2-40B4-BE49-F238E27FC236}">
              <a16:creationId xmlns:a16="http://schemas.microsoft.com/office/drawing/2014/main" id="{F23C85FB-342B-4DE3-861F-CE6F55D7010F}"/>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418</xdr:row>
      <xdr:rowOff>7056</xdr:rowOff>
    </xdr:from>
    <xdr:to>
      <xdr:col>18</xdr:col>
      <xdr:colOff>42332</xdr:colOff>
      <xdr:row>421</xdr:row>
      <xdr:rowOff>1</xdr:rowOff>
    </xdr:to>
    <xdr:sp macro="" textlink="">
      <xdr:nvSpPr>
        <xdr:cNvPr id="2841" name="Isosceles Triangle 2840">
          <a:extLst>
            <a:ext uri="{FF2B5EF4-FFF2-40B4-BE49-F238E27FC236}">
              <a16:creationId xmlns:a16="http://schemas.microsoft.com/office/drawing/2014/main" id="{535C3097-49E7-47C8-8EEC-BC7DB0EDC023}"/>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418</xdr:row>
      <xdr:rowOff>18345</xdr:rowOff>
    </xdr:from>
    <xdr:to>
      <xdr:col>20</xdr:col>
      <xdr:colOff>39510</xdr:colOff>
      <xdr:row>421</xdr:row>
      <xdr:rowOff>11290</xdr:rowOff>
    </xdr:to>
    <xdr:sp macro="" textlink="">
      <xdr:nvSpPr>
        <xdr:cNvPr id="2842" name="Isosceles Triangle 2841">
          <a:extLst>
            <a:ext uri="{FF2B5EF4-FFF2-40B4-BE49-F238E27FC236}">
              <a16:creationId xmlns:a16="http://schemas.microsoft.com/office/drawing/2014/main" id="{10A5C1E6-20DB-49AC-80B3-8951299764EB}"/>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417</xdr:row>
      <xdr:rowOff>173181</xdr:rowOff>
    </xdr:from>
    <xdr:to>
      <xdr:col>15</xdr:col>
      <xdr:colOff>294410</xdr:colOff>
      <xdr:row>418</xdr:row>
      <xdr:rowOff>121226</xdr:rowOff>
    </xdr:to>
    <xdr:sp macro="" textlink="">
      <xdr:nvSpPr>
        <xdr:cNvPr id="2843" name="Freeform 10707">
          <a:extLst>
            <a:ext uri="{FF2B5EF4-FFF2-40B4-BE49-F238E27FC236}">
              <a16:creationId xmlns:a16="http://schemas.microsoft.com/office/drawing/2014/main" id="{23687835-558D-4A42-A14A-C33CFDE82C05}"/>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418</xdr:row>
      <xdr:rowOff>28037</xdr:rowOff>
    </xdr:from>
    <xdr:to>
      <xdr:col>17</xdr:col>
      <xdr:colOff>276267</xdr:colOff>
      <xdr:row>418</xdr:row>
      <xdr:rowOff>148440</xdr:rowOff>
    </xdr:to>
    <xdr:sp macro="" textlink="">
      <xdr:nvSpPr>
        <xdr:cNvPr id="2844" name="Freeform 10707">
          <a:extLst>
            <a:ext uri="{FF2B5EF4-FFF2-40B4-BE49-F238E27FC236}">
              <a16:creationId xmlns:a16="http://schemas.microsoft.com/office/drawing/2014/main" id="{8DCA8340-C83E-4F4A-A06A-AB112D887E9D}"/>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417</xdr:row>
      <xdr:rowOff>173181</xdr:rowOff>
    </xdr:from>
    <xdr:to>
      <xdr:col>19</xdr:col>
      <xdr:colOff>294410</xdr:colOff>
      <xdr:row>418</xdr:row>
      <xdr:rowOff>121226</xdr:rowOff>
    </xdr:to>
    <xdr:sp macro="" textlink="">
      <xdr:nvSpPr>
        <xdr:cNvPr id="2845" name="Freeform 10707">
          <a:extLst>
            <a:ext uri="{FF2B5EF4-FFF2-40B4-BE49-F238E27FC236}">
              <a16:creationId xmlns:a16="http://schemas.microsoft.com/office/drawing/2014/main" id="{46BFAA7D-B3CF-4C8C-9057-E1F59D016266}"/>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417</xdr:row>
      <xdr:rowOff>173181</xdr:rowOff>
    </xdr:from>
    <xdr:to>
      <xdr:col>21</xdr:col>
      <xdr:colOff>294410</xdr:colOff>
      <xdr:row>418</xdr:row>
      <xdr:rowOff>121226</xdr:rowOff>
    </xdr:to>
    <xdr:sp macro="" textlink="">
      <xdr:nvSpPr>
        <xdr:cNvPr id="2846" name="Freeform 10707">
          <a:extLst>
            <a:ext uri="{FF2B5EF4-FFF2-40B4-BE49-F238E27FC236}">
              <a16:creationId xmlns:a16="http://schemas.microsoft.com/office/drawing/2014/main" id="{FE7A53E1-F37B-4AD6-AB36-0C993E18622F}"/>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417</xdr:row>
      <xdr:rowOff>173181</xdr:rowOff>
    </xdr:from>
    <xdr:to>
      <xdr:col>3</xdr:col>
      <xdr:colOff>294410</xdr:colOff>
      <xdr:row>418</xdr:row>
      <xdr:rowOff>121226</xdr:rowOff>
    </xdr:to>
    <xdr:sp macro="" textlink="">
      <xdr:nvSpPr>
        <xdr:cNvPr id="2847" name="Freeform 10707">
          <a:extLst>
            <a:ext uri="{FF2B5EF4-FFF2-40B4-BE49-F238E27FC236}">
              <a16:creationId xmlns:a16="http://schemas.microsoft.com/office/drawing/2014/main" id="{82080B0E-8322-4DF5-AA62-4ED7BFDC59A5}"/>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417</xdr:row>
      <xdr:rowOff>173181</xdr:rowOff>
    </xdr:from>
    <xdr:to>
      <xdr:col>5</xdr:col>
      <xdr:colOff>294410</xdr:colOff>
      <xdr:row>418</xdr:row>
      <xdr:rowOff>121226</xdr:rowOff>
    </xdr:to>
    <xdr:sp macro="" textlink="">
      <xdr:nvSpPr>
        <xdr:cNvPr id="2848" name="Freeform 10707">
          <a:extLst>
            <a:ext uri="{FF2B5EF4-FFF2-40B4-BE49-F238E27FC236}">
              <a16:creationId xmlns:a16="http://schemas.microsoft.com/office/drawing/2014/main" id="{B70D1A21-D414-457B-BD5D-0111E60DAD97}"/>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417</xdr:row>
      <xdr:rowOff>173181</xdr:rowOff>
    </xdr:from>
    <xdr:to>
      <xdr:col>7</xdr:col>
      <xdr:colOff>294410</xdr:colOff>
      <xdr:row>418</xdr:row>
      <xdr:rowOff>121226</xdr:rowOff>
    </xdr:to>
    <xdr:sp macro="" textlink="">
      <xdr:nvSpPr>
        <xdr:cNvPr id="2849" name="Freeform 10707">
          <a:extLst>
            <a:ext uri="{FF2B5EF4-FFF2-40B4-BE49-F238E27FC236}">
              <a16:creationId xmlns:a16="http://schemas.microsoft.com/office/drawing/2014/main" id="{8F76B91A-C95E-4C5B-A393-58E537DF099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417</xdr:row>
      <xdr:rowOff>173181</xdr:rowOff>
    </xdr:from>
    <xdr:to>
      <xdr:col>9</xdr:col>
      <xdr:colOff>294410</xdr:colOff>
      <xdr:row>418</xdr:row>
      <xdr:rowOff>121226</xdr:rowOff>
    </xdr:to>
    <xdr:sp macro="" textlink="">
      <xdr:nvSpPr>
        <xdr:cNvPr id="2850" name="Freeform 10707">
          <a:extLst>
            <a:ext uri="{FF2B5EF4-FFF2-40B4-BE49-F238E27FC236}">
              <a16:creationId xmlns:a16="http://schemas.microsoft.com/office/drawing/2014/main" id="{99EF03FD-0795-4161-B778-11273A20331B}"/>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417</xdr:row>
      <xdr:rowOff>173181</xdr:rowOff>
    </xdr:from>
    <xdr:to>
      <xdr:col>11</xdr:col>
      <xdr:colOff>294410</xdr:colOff>
      <xdr:row>418</xdr:row>
      <xdr:rowOff>121226</xdr:rowOff>
    </xdr:to>
    <xdr:sp macro="" textlink="">
      <xdr:nvSpPr>
        <xdr:cNvPr id="2851" name="Freeform 10707">
          <a:extLst>
            <a:ext uri="{FF2B5EF4-FFF2-40B4-BE49-F238E27FC236}">
              <a16:creationId xmlns:a16="http://schemas.microsoft.com/office/drawing/2014/main" id="{88B6F3F6-0DE9-4CAA-AE9A-9E7EE2F33586}"/>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417</xdr:row>
      <xdr:rowOff>173181</xdr:rowOff>
    </xdr:from>
    <xdr:to>
      <xdr:col>13</xdr:col>
      <xdr:colOff>294410</xdr:colOff>
      <xdr:row>418</xdr:row>
      <xdr:rowOff>121226</xdr:rowOff>
    </xdr:to>
    <xdr:sp macro="" textlink="">
      <xdr:nvSpPr>
        <xdr:cNvPr id="2852" name="Freeform 10707">
          <a:extLst>
            <a:ext uri="{FF2B5EF4-FFF2-40B4-BE49-F238E27FC236}">
              <a16:creationId xmlns:a16="http://schemas.microsoft.com/office/drawing/2014/main" id="{EB7A582F-42F8-48B4-B10B-D08FAB582911}"/>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429</xdr:row>
      <xdr:rowOff>7055</xdr:rowOff>
    </xdr:from>
    <xdr:to>
      <xdr:col>2</xdr:col>
      <xdr:colOff>49392</xdr:colOff>
      <xdr:row>432</xdr:row>
      <xdr:rowOff>0</xdr:rowOff>
    </xdr:to>
    <xdr:sp macro="" textlink="">
      <xdr:nvSpPr>
        <xdr:cNvPr id="2853" name="Isosceles Triangle 2852">
          <a:extLst>
            <a:ext uri="{FF2B5EF4-FFF2-40B4-BE49-F238E27FC236}">
              <a16:creationId xmlns:a16="http://schemas.microsoft.com/office/drawing/2014/main" id="{395D0022-00B5-49A5-90AB-BCB7FBB9AB3D}"/>
            </a:ext>
          </a:extLst>
        </xdr:cNvPr>
        <xdr:cNvSpPr/>
      </xdr:nvSpPr>
      <xdr:spPr>
        <a:xfrm>
          <a:off x="282226" y="86040484"/>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429</xdr:row>
      <xdr:rowOff>4233</xdr:rowOff>
    </xdr:from>
    <xdr:to>
      <xdr:col>4</xdr:col>
      <xdr:colOff>46570</xdr:colOff>
      <xdr:row>431</xdr:row>
      <xdr:rowOff>173567</xdr:rowOff>
    </xdr:to>
    <xdr:sp macro="" textlink="">
      <xdr:nvSpPr>
        <xdr:cNvPr id="2854" name="Isosceles Triangle 2853">
          <a:extLst>
            <a:ext uri="{FF2B5EF4-FFF2-40B4-BE49-F238E27FC236}">
              <a16:creationId xmlns:a16="http://schemas.microsoft.com/office/drawing/2014/main" id="{D7CC1403-D5CC-4150-9D9E-CE3BC4BDF5BE}"/>
            </a:ext>
          </a:extLst>
        </xdr:cNvPr>
        <xdr:cNvSpPr/>
      </xdr:nvSpPr>
      <xdr:spPr>
        <a:xfrm>
          <a:off x="1336729" y="86037662"/>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429</xdr:row>
      <xdr:rowOff>13304</xdr:rowOff>
    </xdr:from>
    <xdr:to>
      <xdr:col>4</xdr:col>
      <xdr:colOff>46569</xdr:colOff>
      <xdr:row>432</xdr:row>
      <xdr:rowOff>1209</xdr:rowOff>
    </xdr:to>
    <xdr:sp macro="" textlink="">
      <xdr:nvSpPr>
        <xdr:cNvPr id="2856" name="Isosceles Triangle 2855">
          <a:extLst>
            <a:ext uri="{FF2B5EF4-FFF2-40B4-BE49-F238E27FC236}">
              <a16:creationId xmlns:a16="http://schemas.microsoft.com/office/drawing/2014/main" id="{3B806B2E-7D67-4D18-83D3-C40C83CD03FC}"/>
            </a:ext>
          </a:extLst>
        </xdr:cNvPr>
        <xdr:cNvSpPr/>
      </xdr:nvSpPr>
      <xdr:spPr>
        <a:xfrm>
          <a:off x="1336729" y="86046733"/>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429</xdr:row>
      <xdr:rowOff>15522</xdr:rowOff>
    </xdr:from>
    <xdr:to>
      <xdr:col>6</xdr:col>
      <xdr:colOff>43746</xdr:colOff>
      <xdr:row>432</xdr:row>
      <xdr:rowOff>8467</xdr:rowOff>
    </xdr:to>
    <xdr:sp macro="" textlink="">
      <xdr:nvSpPr>
        <xdr:cNvPr id="2857" name="Isosceles Triangle 2856">
          <a:extLst>
            <a:ext uri="{FF2B5EF4-FFF2-40B4-BE49-F238E27FC236}">
              <a16:creationId xmlns:a16="http://schemas.microsoft.com/office/drawing/2014/main" id="{0E2E6DD3-0CB3-4457-9F03-40F328BDC9A1}"/>
            </a:ext>
          </a:extLst>
        </xdr:cNvPr>
        <xdr:cNvSpPr/>
      </xdr:nvSpPr>
      <xdr:spPr>
        <a:xfrm>
          <a:off x="2386192" y="86048951"/>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288640</xdr:colOff>
      <xdr:row>428</xdr:row>
      <xdr:rowOff>173181</xdr:rowOff>
    </xdr:from>
    <xdr:to>
      <xdr:col>3</xdr:col>
      <xdr:colOff>294410</xdr:colOff>
      <xdr:row>429</xdr:row>
      <xdr:rowOff>121226</xdr:rowOff>
    </xdr:to>
    <xdr:sp macro="" textlink="">
      <xdr:nvSpPr>
        <xdr:cNvPr id="2868" name="Freeform 10707">
          <a:extLst>
            <a:ext uri="{FF2B5EF4-FFF2-40B4-BE49-F238E27FC236}">
              <a16:creationId xmlns:a16="http://schemas.microsoft.com/office/drawing/2014/main" id="{4CF35900-6C8D-4063-9595-EA4C3EB5B520}"/>
            </a:ext>
          </a:extLst>
        </xdr:cNvPr>
        <xdr:cNvSpPr>
          <a:spLocks/>
        </xdr:cNvSpPr>
      </xdr:nvSpPr>
      <xdr:spPr bwMode="auto">
        <a:xfrm>
          <a:off x="615211" y="860342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428</xdr:row>
      <xdr:rowOff>173181</xdr:rowOff>
    </xdr:from>
    <xdr:to>
      <xdr:col>5</xdr:col>
      <xdr:colOff>294410</xdr:colOff>
      <xdr:row>429</xdr:row>
      <xdr:rowOff>121226</xdr:rowOff>
    </xdr:to>
    <xdr:sp macro="" textlink="">
      <xdr:nvSpPr>
        <xdr:cNvPr id="2869" name="Freeform 10707">
          <a:extLst>
            <a:ext uri="{FF2B5EF4-FFF2-40B4-BE49-F238E27FC236}">
              <a16:creationId xmlns:a16="http://schemas.microsoft.com/office/drawing/2014/main" id="{9B80AF37-6E49-4892-9AA9-04A326F0C819}"/>
            </a:ext>
          </a:extLst>
        </xdr:cNvPr>
        <xdr:cNvSpPr>
          <a:spLocks/>
        </xdr:cNvSpPr>
      </xdr:nvSpPr>
      <xdr:spPr bwMode="auto">
        <a:xfrm>
          <a:off x="1667497" y="860342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562429</xdr:colOff>
      <xdr:row>29</xdr:row>
      <xdr:rowOff>154214</xdr:rowOff>
    </xdr:from>
    <xdr:to>
      <xdr:col>4</xdr:col>
      <xdr:colOff>247106</xdr:colOff>
      <xdr:row>31</xdr:row>
      <xdr:rowOff>169816</xdr:rowOff>
    </xdr:to>
    <xdr:grpSp>
      <xdr:nvGrpSpPr>
        <xdr:cNvPr id="2874" name="Group 2873">
          <a:extLst>
            <a:ext uri="{FF2B5EF4-FFF2-40B4-BE49-F238E27FC236}">
              <a16:creationId xmlns:a16="http://schemas.microsoft.com/office/drawing/2014/main" id="{A610B27E-46B3-48E5-B640-AEB05CC2AB26}"/>
            </a:ext>
          </a:extLst>
        </xdr:cNvPr>
        <xdr:cNvGrpSpPr/>
      </xdr:nvGrpSpPr>
      <xdr:grpSpPr>
        <a:xfrm>
          <a:off x="1912258" y="5999843"/>
          <a:ext cx="261619" cy="353059"/>
          <a:chOff x="6147651" y="793750"/>
          <a:chExt cx="462699" cy="514350"/>
        </a:xfrm>
      </xdr:grpSpPr>
      <xdr:grpSp>
        <xdr:nvGrpSpPr>
          <xdr:cNvPr id="2875" name="Group 2874">
            <a:extLst>
              <a:ext uri="{FF2B5EF4-FFF2-40B4-BE49-F238E27FC236}">
                <a16:creationId xmlns:a16="http://schemas.microsoft.com/office/drawing/2014/main" id="{1CD24D76-54C4-48B1-8A02-D4D29D20CA5B}"/>
              </a:ext>
            </a:extLst>
          </xdr:cNvPr>
          <xdr:cNvGrpSpPr/>
        </xdr:nvGrpSpPr>
        <xdr:grpSpPr>
          <a:xfrm>
            <a:off x="6153150" y="796754"/>
            <a:ext cx="457200" cy="511346"/>
            <a:chOff x="2540000" y="561804"/>
            <a:chExt cx="457200" cy="511346"/>
          </a:xfrm>
        </xdr:grpSpPr>
        <xdr:cxnSp macro="">
          <xdr:nvCxnSpPr>
            <xdr:cNvPr id="2877" name="Straight Connector 2876">
              <a:extLst>
                <a:ext uri="{FF2B5EF4-FFF2-40B4-BE49-F238E27FC236}">
                  <a16:creationId xmlns:a16="http://schemas.microsoft.com/office/drawing/2014/main" id="{8A684390-F4CA-8B8A-4B5C-789D005B42B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8" name="Straight Connector 2877">
              <a:extLst>
                <a:ext uri="{FF2B5EF4-FFF2-40B4-BE49-F238E27FC236}">
                  <a16:creationId xmlns:a16="http://schemas.microsoft.com/office/drawing/2014/main" id="{C7F6AFE3-6F69-A5E1-E1FC-23615D358A4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9" name="Straight Connector 2878">
              <a:extLst>
                <a:ext uri="{FF2B5EF4-FFF2-40B4-BE49-F238E27FC236}">
                  <a16:creationId xmlns:a16="http://schemas.microsoft.com/office/drawing/2014/main" id="{2AE60CCE-D736-155E-3976-CEA6A2574F8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0" name="Straight Connector 2879">
              <a:extLst>
                <a:ext uri="{FF2B5EF4-FFF2-40B4-BE49-F238E27FC236}">
                  <a16:creationId xmlns:a16="http://schemas.microsoft.com/office/drawing/2014/main" id="{0D30EA4B-AC12-7A93-51DC-0240F9E3ED6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1" name="Straight Connector 2880">
              <a:extLst>
                <a:ext uri="{FF2B5EF4-FFF2-40B4-BE49-F238E27FC236}">
                  <a16:creationId xmlns:a16="http://schemas.microsoft.com/office/drawing/2014/main" id="{D8FFB346-1383-EDD7-5C6E-D2B8D4FD1BF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2" name="Straight Connector 2881">
              <a:extLst>
                <a:ext uri="{FF2B5EF4-FFF2-40B4-BE49-F238E27FC236}">
                  <a16:creationId xmlns:a16="http://schemas.microsoft.com/office/drawing/2014/main" id="{B790C3E3-D894-12AC-868B-6D8DF6DC289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76" name="Straight Connector 2875">
            <a:extLst>
              <a:ext uri="{FF2B5EF4-FFF2-40B4-BE49-F238E27FC236}">
                <a16:creationId xmlns:a16="http://schemas.microsoft.com/office/drawing/2014/main" id="{BF77E39E-C9BF-5118-F2ED-4669BDB4B95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425349</xdr:colOff>
      <xdr:row>24</xdr:row>
      <xdr:rowOff>7056</xdr:rowOff>
    </xdr:from>
    <xdr:to>
      <xdr:col>10</xdr:col>
      <xdr:colOff>51403</xdr:colOff>
      <xdr:row>27</xdr:row>
      <xdr:rowOff>1</xdr:rowOff>
    </xdr:to>
    <xdr:sp macro="" textlink="">
      <xdr:nvSpPr>
        <xdr:cNvPr id="2883" name="Isosceles Triangle 2882">
          <a:extLst>
            <a:ext uri="{FF2B5EF4-FFF2-40B4-BE49-F238E27FC236}">
              <a16:creationId xmlns:a16="http://schemas.microsoft.com/office/drawing/2014/main" id="{2365641E-853F-96D6-14A7-EE2C1FBCD3E8}"/>
            </a:ext>
          </a:extLst>
        </xdr:cNvPr>
        <xdr:cNvSpPr/>
      </xdr:nvSpPr>
      <xdr:spPr>
        <a:xfrm>
          <a:off x="4498420" y="5077985"/>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9071</xdr:colOff>
      <xdr:row>424</xdr:row>
      <xdr:rowOff>-1</xdr:rowOff>
    </xdr:from>
    <xdr:to>
      <xdr:col>2</xdr:col>
      <xdr:colOff>283391</xdr:colOff>
      <xdr:row>426</xdr:row>
      <xdr:rowOff>6530</xdr:rowOff>
    </xdr:to>
    <xdr:grpSp>
      <xdr:nvGrpSpPr>
        <xdr:cNvPr id="2884" name="Group 2883">
          <a:extLst>
            <a:ext uri="{FF2B5EF4-FFF2-40B4-BE49-F238E27FC236}">
              <a16:creationId xmlns:a16="http://schemas.microsoft.com/office/drawing/2014/main" id="{833519E0-FAD3-4E45-A3D9-2835A5B2212A}"/>
            </a:ext>
          </a:extLst>
        </xdr:cNvPr>
        <xdr:cNvGrpSpPr/>
      </xdr:nvGrpSpPr>
      <xdr:grpSpPr>
        <a:xfrm>
          <a:off x="901700" y="72106970"/>
          <a:ext cx="274320" cy="354874"/>
          <a:chOff x="6147651" y="793750"/>
          <a:chExt cx="462699" cy="514350"/>
        </a:xfrm>
      </xdr:grpSpPr>
      <xdr:grpSp>
        <xdr:nvGrpSpPr>
          <xdr:cNvPr id="2885" name="Group 2884">
            <a:extLst>
              <a:ext uri="{FF2B5EF4-FFF2-40B4-BE49-F238E27FC236}">
                <a16:creationId xmlns:a16="http://schemas.microsoft.com/office/drawing/2014/main" id="{D4D7C35C-CD46-E3A8-D578-09D28779350F}"/>
              </a:ext>
            </a:extLst>
          </xdr:cNvPr>
          <xdr:cNvGrpSpPr/>
        </xdr:nvGrpSpPr>
        <xdr:grpSpPr>
          <a:xfrm>
            <a:off x="6153150" y="796754"/>
            <a:ext cx="457200" cy="511346"/>
            <a:chOff x="2540000" y="561804"/>
            <a:chExt cx="457200" cy="511346"/>
          </a:xfrm>
        </xdr:grpSpPr>
        <xdr:cxnSp macro="">
          <xdr:nvCxnSpPr>
            <xdr:cNvPr id="2887" name="Straight Connector 2886">
              <a:extLst>
                <a:ext uri="{FF2B5EF4-FFF2-40B4-BE49-F238E27FC236}">
                  <a16:creationId xmlns:a16="http://schemas.microsoft.com/office/drawing/2014/main" id="{92C3B58F-E261-52C8-888D-733E49B011E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8" name="Straight Connector 2887">
              <a:extLst>
                <a:ext uri="{FF2B5EF4-FFF2-40B4-BE49-F238E27FC236}">
                  <a16:creationId xmlns:a16="http://schemas.microsoft.com/office/drawing/2014/main" id="{6B23DA51-FFE4-F05C-8FC8-A6FE4D7BF02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9" name="Straight Connector 2888">
              <a:extLst>
                <a:ext uri="{FF2B5EF4-FFF2-40B4-BE49-F238E27FC236}">
                  <a16:creationId xmlns:a16="http://schemas.microsoft.com/office/drawing/2014/main" id="{8B2F2E3F-C467-CE56-872B-111FB4FDC17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0" name="Straight Connector 2889">
              <a:extLst>
                <a:ext uri="{FF2B5EF4-FFF2-40B4-BE49-F238E27FC236}">
                  <a16:creationId xmlns:a16="http://schemas.microsoft.com/office/drawing/2014/main" id="{0AD8F392-5FF2-8F58-21EB-71B9E9A23C8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1" name="Straight Connector 2890">
              <a:extLst>
                <a:ext uri="{FF2B5EF4-FFF2-40B4-BE49-F238E27FC236}">
                  <a16:creationId xmlns:a16="http://schemas.microsoft.com/office/drawing/2014/main" id="{DFE2623F-6196-9517-D9EB-F4F49B17CB9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2" name="Straight Connector 2891">
              <a:extLst>
                <a:ext uri="{FF2B5EF4-FFF2-40B4-BE49-F238E27FC236}">
                  <a16:creationId xmlns:a16="http://schemas.microsoft.com/office/drawing/2014/main" id="{79A18462-31C6-DC12-B9F4-545D88E675D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86" name="Straight Connector 2885">
            <a:extLst>
              <a:ext uri="{FF2B5EF4-FFF2-40B4-BE49-F238E27FC236}">
                <a16:creationId xmlns:a16="http://schemas.microsoft.com/office/drawing/2014/main" id="{209D5A92-DE47-2C42-A0A3-ED3EFFBAB1D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413</xdr:row>
      <xdr:rowOff>0</xdr:rowOff>
    </xdr:from>
    <xdr:to>
      <xdr:col>16</xdr:col>
      <xdr:colOff>274320</xdr:colOff>
      <xdr:row>415</xdr:row>
      <xdr:rowOff>6530</xdr:rowOff>
    </xdr:to>
    <xdr:grpSp>
      <xdr:nvGrpSpPr>
        <xdr:cNvPr id="2893" name="Group 2892">
          <a:extLst>
            <a:ext uri="{FF2B5EF4-FFF2-40B4-BE49-F238E27FC236}">
              <a16:creationId xmlns:a16="http://schemas.microsoft.com/office/drawing/2014/main" id="{B7C8DF7B-8710-49E3-94A7-0310EC03BE6E}"/>
            </a:ext>
          </a:extLst>
        </xdr:cNvPr>
        <xdr:cNvGrpSpPr/>
      </xdr:nvGrpSpPr>
      <xdr:grpSpPr>
        <a:xfrm>
          <a:off x="8131629" y="70278171"/>
          <a:ext cx="274320" cy="354873"/>
          <a:chOff x="6147651" y="793750"/>
          <a:chExt cx="462699" cy="514350"/>
        </a:xfrm>
      </xdr:grpSpPr>
      <xdr:grpSp>
        <xdr:nvGrpSpPr>
          <xdr:cNvPr id="2894" name="Group 2893">
            <a:extLst>
              <a:ext uri="{FF2B5EF4-FFF2-40B4-BE49-F238E27FC236}">
                <a16:creationId xmlns:a16="http://schemas.microsoft.com/office/drawing/2014/main" id="{5BC43A29-B888-40B6-D178-C257144E395F}"/>
              </a:ext>
            </a:extLst>
          </xdr:cNvPr>
          <xdr:cNvGrpSpPr/>
        </xdr:nvGrpSpPr>
        <xdr:grpSpPr>
          <a:xfrm>
            <a:off x="6153150" y="796754"/>
            <a:ext cx="457200" cy="511346"/>
            <a:chOff x="2540000" y="561804"/>
            <a:chExt cx="457200" cy="511346"/>
          </a:xfrm>
        </xdr:grpSpPr>
        <xdr:cxnSp macro="">
          <xdr:nvCxnSpPr>
            <xdr:cNvPr id="2896" name="Straight Connector 2895">
              <a:extLst>
                <a:ext uri="{FF2B5EF4-FFF2-40B4-BE49-F238E27FC236}">
                  <a16:creationId xmlns:a16="http://schemas.microsoft.com/office/drawing/2014/main" id="{B65AF84A-5F13-4455-38FC-110B388FFD1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7" name="Straight Connector 2896">
              <a:extLst>
                <a:ext uri="{FF2B5EF4-FFF2-40B4-BE49-F238E27FC236}">
                  <a16:creationId xmlns:a16="http://schemas.microsoft.com/office/drawing/2014/main" id="{0AD4DAA4-ADE7-83A9-B8CC-FD72B2B678E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8" name="Straight Connector 2897">
              <a:extLst>
                <a:ext uri="{FF2B5EF4-FFF2-40B4-BE49-F238E27FC236}">
                  <a16:creationId xmlns:a16="http://schemas.microsoft.com/office/drawing/2014/main" id="{5EA793BA-9727-BA20-C23B-188E6DD02B6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9" name="Straight Connector 2898">
              <a:extLst>
                <a:ext uri="{FF2B5EF4-FFF2-40B4-BE49-F238E27FC236}">
                  <a16:creationId xmlns:a16="http://schemas.microsoft.com/office/drawing/2014/main" id="{01F661D6-7E70-1985-72D6-4593B3C380B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0" name="Straight Connector 2899">
              <a:extLst>
                <a:ext uri="{FF2B5EF4-FFF2-40B4-BE49-F238E27FC236}">
                  <a16:creationId xmlns:a16="http://schemas.microsoft.com/office/drawing/2014/main" id="{23EAA1C6-632F-D6DE-1E99-D84905D9939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1" name="Straight Connector 2900">
              <a:extLst>
                <a:ext uri="{FF2B5EF4-FFF2-40B4-BE49-F238E27FC236}">
                  <a16:creationId xmlns:a16="http://schemas.microsoft.com/office/drawing/2014/main" id="{8F75CA7B-24BA-3690-481E-6ABCC83F298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95" name="Straight Connector 2894">
            <a:extLst>
              <a:ext uri="{FF2B5EF4-FFF2-40B4-BE49-F238E27FC236}">
                <a16:creationId xmlns:a16="http://schemas.microsoft.com/office/drawing/2014/main" id="{A9C5065B-C1A2-8609-86FA-D0C370370A3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413</xdr:row>
      <xdr:rowOff>0</xdr:rowOff>
    </xdr:from>
    <xdr:to>
      <xdr:col>12</xdr:col>
      <xdr:colOff>274320</xdr:colOff>
      <xdr:row>415</xdr:row>
      <xdr:rowOff>6530</xdr:rowOff>
    </xdr:to>
    <xdr:grpSp>
      <xdr:nvGrpSpPr>
        <xdr:cNvPr id="2911" name="Group 2910">
          <a:extLst>
            <a:ext uri="{FF2B5EF4-FFF2-40B4-BE49-F238E27FC236}">
              <a16:creationId xmlns:a16="http://schemas.microsoft.com/office/drawing/2014/main" id="{88DEEC0E-E74C-4DAF-9CCC-83332712DE7B}"/>
            </a:ext>
          </a:extLst>
        </xdr:cNvPr>
        <xdr:cNvGrpSpPr/>
      </xdr:nvGrpSpPr>
      <xdr:grpSpPr>
        <a:xfrm>
          <a:off x="6063343" y="70278171"/>
          <a:ext cx="274320" cy="354873"/>
          <a:chOff x="6147651" y="793750"/>
          <a:chExt cx="462699" cy="514350"/>
        </a:xfrm>
      </xdr:grpSpPr>
      <xdr:grpSp>
        <xdr:nvGrpSpPr>
          <xdr:cNvPr id="2912" name="Group 2911">
            <a:extLst>
              <a:ext uri="{FF2B5EF4-FFF2-40B4-BE49-F238E27FC236}">
                <a16:creationId xmlns:a16="http://schemas.microsoft.com/office/drawing/2014/main" id="{E714EF04-B1ED-1168-9A9F-26A76569691E}"/>
              </a:ext>
            </a:extLst>
          </xdr:cNvPr>
          <xdr:cNvGrpSpPr/>
        </xdr:nvGrpSpPr>
        <xdr:grpSpPr>
          <a:xfrm>
            <a:off x="6153150" y="796754"/>
            <a:ext cx="457200" cy="511346"/>
            <a:chOff x="2540000" y="561804"/>
            <a:chExt cx="457200" cy="511346"/>
          </a:xfrm>
        </xdr:grpSpPr>
        <xdr:cxnSp macro="">
          <xdr:nvCxnSpPr>
            <xdr:cNvPr id="2914" name="Straight Connector 2913">
              <a:extLst>
                <a:ext uri="{FF2B5EF4-FFF2-40B4-BE49-F238E27FC236}">
                  <a16:creationId xmlns:a16="http://schemas.microsoft.com/office/drawing/2014/main" id="{04C67CAF-671F-DFE0-4B78-ACA3001E2D0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5" name="Straight Connector 2914">
              <a:extLst>
                <a:ext uri="{FF2B5EF4-FFF2-40B4-BE49-F238E27FC236}">
                  <a16:creationId xmlns:a16="http://schemas.microsoft.com/office/drawing/2014/main" id="{4A18EA17-3DAC-CB63-C946-5113DB4E97F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6" name="Straight Connector 2915">
              <a:extLst>
                <a:ext uri="{FF2B5EF4-FFF2-40B4-BE49-F238E27FC236}">
                  <a16:creationId xmlns:a16="http://schemas.microsoft.com/office/drawing/2014/main" id="{9091901E-BCFD-9940-DE9C-E1AAFF6616A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7" name="Straight Connector 2916">
              <a:extLst>
                <a:ext uri="{FF2B5EF4-FFF2-40B4-BE49-F238E27FC236}">
                  <a16:creationId xmlns:a16="http://schemas.microsoft.com/office/drawing/2014/main" id="{13A76F0C-4568-6C6D-FC03-DE07227A4F7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8" name="Straight Connector 2917">
              <a:extLst>
                <a:ext uri="{FF2B5EF4-FFF2-40B4-BE49-F238E27FC236}">
                  <a16:creationId xmlns:a16="http://schemas.microsoft.com/office/drawing/2014/main" id="{6BFE6D78-FD43-18F1-A499-ED91DB90ECD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9" name="Straight Connector 2918">
              <a:extLst>
                <a:ext uri="{FF2B5EF4-FFF2-40B4-BE49-F238E27FC236}">
                  <a16:creationId xmlns:a16="http://schemas.microsoft.com/office/drawing/2014/main" id="{88AE6C06-7E4D-424C-3D56-25BEC180274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13" name="Straight Connector 2912">
            <a:extLst>
              <a:ext uri="{FF2B5EF4-FFF2-40B4-BE49-F238E27FC236}">
                <a16:creationId xmlns:a16="http://schemas.microsoft.com/office/drawing/2014/main" id="{0946AB0C-1DE3-1B47-E734-5EE9FF498FF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413</xdr:row>
      <xdr:rowOff>0</xdr:rowOff>
    </xdr:from>
    <xdr:to>
      <xdr:col>10</xdr:col>
      <xdr:colOff>274320</xdr:colOff>
      <xdr:row>415</xdr:row>
      <xdr:rowOff>6530</xdr:rowOff>
    </xdr:to>
    <xdr:grpSp>
      <xdr:nvGrpSpPr>
        <xdr:cNvPr id="2920" name="Group 2919">
          <a:extLst>
            <a:ext uri="{FF2B5EF4-FFF2-40B4-BE49-F238E27FC236}">
              <a16:creationId xmlns:a16="http://schemas.microsoft.com/office/drawing/2014/main" id="{9C1C3AF1-AC74-42C1-89F9-FCACADA4BAAD}"/>
            </a:ext>
          </a:extLst>
        </xdr:cNvPr>
        <xdr:cNvGrpSpPr/>
      </xdr:nvGrpSpPr>
      <xdr:grpSpPr>
        <a:xfrm>
          <a:off x="5029200" y="70278171"/>
          <a:ext cx="274320" cy="354873"/>
          <a:chOff x="6147651" y="793750"/>
          <a:chExt cx="462699" cy="514350"/>
        </a:xfrm>
      </xdr:grpSpPr>
      <xdr:grpSp>
        <xdr:nvGrpSpPr>
          <xdr:cNvPr id="2921" name="Group 2920">
            <a:extLst>
              <a:ext uri="{FF2B5EF4-FFF2-40B4-BE49-F238E27FC236}">
                <a16:creationId xmlns:a16="http://schemas.microsoft.com/office/drawing/2014/main" id="{B12942CC-085C-8FDD-44A3-4A04B797AB52}"/>
              </a:ext>
            </a:extLst>
          </xdr:cNvPr>
          <xdr:cNvGrpSpPr/>
        </xdr:nvGrpSpPr>
        <xdr:grpSpPr>
          <a:xfrm>
            <a:off x="6153150" y="796754"/>
            <a:ext cx="457200" cy="511346"/>
            <a:chOff x="2540000" y="561804"/>
            <a:chExt cx="457200" cy="511346"/>
          </a:xfrm>
        </xdr:grpSpPr>
        <xdr:cxnSp macro="">
          <xdr:nvCxnSpPr>
            <xdr:cNvPr id="2923" name="Straight Connector 2922">
              <a:extLst>
                <a:ext uri="{FF2B5EF4-FFF2-40B4-BE49-F238E27FC236}">
                  <a16:creationId xmlns:a16="http://schemas.microsoft.com/office/drawing/2014/main" id="{298773C8-5B4B-7CF1-5575-51D716A250D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4" name="Straight Connector 2923">
              <a:extLst>
                <a:ext uri="{FF2B5EF4-FFF2-40B4-BE49-F238E27FC236}">
                  <a16:creationId xmlns:a16="http://schemas.microsoft.com/office/drawing/2014/main" id="{B6538D24-C806-789A-4627-B9A3D3B3674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5" name="Straight Connector 2924">
              <a:extLst>
                <a:ext uri="{FF2B5EF4-FFF2-40B4-BE49-F238E27FC236}">
                  <a16:creationId xmlns:a16="http://schemas.microsoft.com/office/drawing/2014/main" id="{95CAABFD-21FA-8293-0CF8-CA052BF8F78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6" name="Straight Connector 2925">
              <a:extLst>
                <a:ext uri="{FF2B5EF4-FFF2-40B4-BE49-F238E27FC236}">
                  <a16:creationId xmlns:a16="http://schemas.microsoft.com/office/drawing/2014/main" id="{53380D4B-B19E-8E40-8438-1404B5AA368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7" name="Straight Connector 2926">
              <a:extLst>
                <a:ext uri="{FF2B5EF4-FFF2-40B4-BE49-F238E27FC236}">
                  <a16:creationId xmlns:a16="http://schemas.microsoft.com/office/drawing/2014/main" id="{462E9C53-B2FF-BC4A-53D3-51F8F275619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8" name="Straight Connector 2927">
              <a:extLst>
                <a:ext uri="{FF2B5EF4-FFF2-40B4-BE49-F238E27FC236}">
                  <a16:creationId xmlns:a16="http://schemas.microsoft.com/office/drawing/2014/main" id="{6FEB0D60-696D-4E6D-CFAC-AF570C5F3E0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22" name="Straight Connector 2921">
            <a:extLst>
              <a:ext uri="{FF2B5EF4-FFF2-40B4-BE49-F238E27FC236}">
                <a16:creationId xmlns:a16="http://schemas.microsoft.com/office/drawing/2014/main" id="{7C55D11D-068D-A0A7-EADF-52B478B605F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413</xdr:row>
      <xdr:rowOff>0</xdr:rowOff>
    </xdr:from>
    <xdr:to>
      <xdr:col>4</xdr:col>
      <xdr:colOff>274320</xdr:colOff>
      <xdr:row>415</xdr:row>
      <xdr:rowOff>6530</xdr:rowOff>
    </xdr:to>
    <xdr:grpSp>
      <xdr:nvGrpSpPr>
        <xdr:cNvPr id="2929" name="Group 2928">
          <a:extLst>
            <a:ext uri="{FF2B5EF4-FFF2-40B4-BE49-F238E27FC236}">
              <a16:creationId xmlns:a16="http://schemas.microsoft.com/office/drawing/2014/main" id="{5D2D0293-E382-4CA6-9DC1-74358F242871}"/>
            </a:ext>
          </a:extLst>
        </xdr:cNvPr>
        <xdr:cNvGrpSpPr/>
      </xdr:nvGrpSpPr>
      <xdr:grpSpPr>
        <a:xfrm>
          <a:off x="1926771" y="70278171"/>
          <a:ext cx="274320" cy="354873"/>
          <a:chOff x="6147651" y="793750"/>
          <a:chExt cx="462699" cy="514350"/>
        </a:xfrm>
      </xdr:grpSpPr>
      <xdr:grpSp>
        <xdr:nvGrpSpPr>
          <xdr:cNvPr id="2930" name="Group 2929">
            <a:extLst>
              <a:ext uri="{FF2B5EF4-FFF2-40B4-BE49-F238E27FC236}">
                <a16:creationId xmlns:a16="http://schemas.microsoft.com/office/drawing/2014/main" id="{F96D14ED-45DB-5E93-0A25-74C0F9AD347B}"/>
              </a:ext>
            </a:extLst>
          </xdr:cNvPr>
          <xdr:cNvGrpSpPr/>
        </xdr:nvGrpSpPr>
        <xdr:grpSpPr>
          <a:xfrm>
            <a:off x="6153150" y="796754"/>
            <a:ext cx="457200" cy="511346"/>
            <a:chOff x="2540000" y="561804"/>
            <a:chExt cx="457200" cy="511346"/>
          </a:xfrm>
        </xdr:grpSpPr>
        <xdr:cxnSp macro="">
          <xdr:nvCxnSpPr>
            <xdr:cNvPr id="2932" name="Straight Connector 2931">
              <a:extLst>
                <a:ext uri="{FF2B5EF4-FFF2-40B4-BE49-F238E27FC236}">
                  <a16:creationId xmlns:a16="http://schemas.microsoft.com/office/drawing/2014/main" id="{5B951E33-8C96-D9F5-E0DA-35B4C09397A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3" name="Straight Connector 2932">
              <a:extLst>
                <a:ext uri="{FF2B5EF4-FFF2-40B4-BE49-F238E27FC236}">
                  <a16:creationId xmlns:a16="http://schemas.microsoft.com/office/drawing/2014/main" id="{0F4D840E-F78C-5F3F-7AF4-39B51A0E996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4" name="Straight Connector 2933">
              <a:extLst>
                <a:ext uri="{FF2B5EF4-FFF2-40B4-BE49-F238E27FC236}">
                  <a16:creationId xmlns:a16="http://schemas.microsoft.com/office/drawing/2014/main" id="{AABD296B-332E-FA6F-1FCE-72CB6329C2F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5" name="Straight Connector 2934">
              <a:extLst>
                <a:ext uri="{FF2B5EF4-FFF2-40B4-BE49-F238E27FC236}">
                  <a16:creationId xmlns:a16="http://schemas.microsoft.com/office/drawing/2014/main" id="{9BE060F6-46D2-956D-5249-7D827330C29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6" name="Straight Connector 2935">
              <a:extLst>
                <a:ext uri="{FF2B5EF4-FFF2-40B4-BE49-F238E27FC236}">
                  <a16:creationId xmlns:a16="http://schemas.microsoft.com/office/drawing/2014/main" id="{94AB03EB-EDA4-FF09-BA9E-4BEA8679F30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7" name="Straight Connector 2936">
              <a:extLst>
                <a:ext uri="{FF2B5EF4-FFF2-40B4-BE49-F238E27FC236}">
                  <a16:creationId xmlns:a16="http://schemas.microsoft.com/office/drawing/2014/main" id="{3FD621FC-7D5A-06BB-4651-86BBB0BA127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31" name="Straight Connector 2930">
            <a:extLst>
              <a:ext uri="{FF2B5EF4-FFF2-40B4-BE49-F238E27FC236}">
                <a16:creationId xmlns:a16="http://schemas.microsoft.com/office/drawing/2014/main" id="{6698E490-B737-56B8-E70C-751200BE095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402</xdr:row>
      <xdr:rowOff>0</xdr:rowOff>
    </xdr:from>
    <xdr:to>
      <xdr:col>6</xdr:col>
      <xdr:colOff>274320</xdr:colOff>
      <xdr:row>404</xdr:row>
      <xdr:rowOff>6531</xdr:rowOff>
    </xdr:to>
    <xdr:grpSp>
      <xdr:nvGrpSpPr>
        <xdr:cNvPr id="2938" name="Group 2937">
          <a:extLst>
            <a:ext uri="{FF2B5EF4-FFF2-40B4-BE49-F238E27FC236}">
              <a16:creationId xmlns:a16="http://schemas.microsoft.com/office/drawing/2014/main" id="{2A8D4A71-F08B-407B-A64D-B4DD6B57B7BE}"/>
            </a:ext>
          </a:extLst>
        </xdr:cNvPr>
        <xdr:cNvGrpSpPr/>
      </xdr:nvGrpSpPr>
      <xdr:grpSpPr>
        <a:xfrm>
          <a:off x="2960914" y="68449371"/>
          <a:ext cx="274320" cy="354874"/>
          <a:chOff x="6147651" y="793750"/>
          <a:chExt cx="462699" cy="514350"/>
        </a:xfrm>
      </xdr:grpSpPr>
      <xdr:grpSp>
        <xdr:nvGrpSpPr>
          <xdr:cNvPr id="2939" name="Group 2938">
            <a:extLst>
              <a:ext uri="{FF2B5EF4-FFF2-40B4-BE49-F238E27FC236}">
                <a16:creationId xmlns:a16="http://schemas.microsoft.com/office/drawing/2014/main" id="{8919B093-CD7C-7D16-7754-A716CDFB05EC}"/>
              </a:ext>
            </a:extLst>
          </xdr:cNvPr>
          <xdr:cNvGrpSpPr/>
        </xdr:nvGrpSpPr>
        <xdr:grpSpPr>
          <a:xfrm>
            <a:off x="6153150" y="796754"/>
            <a:ext cx="457200" cy="511346"/>
            <a:chOff x="2540000" y="561804"/>
            <a:chExt cx="457200" cy="511346"/>
          </a:xfrm>
        </xdr:grpSpPr>
        <xdr:cxnSp macro="">
          <xdr:nvCxnSpPr>
            <xdr:cNvPr id="2941" name="Straight Connector 2940">
              <a:extLst>
                <a:ext uri="{FF2B5EF4-FFF2-40B4-BE49-F238E27FC236}">
                  <a16:creationId xmlns:a16="http://schemas.microsoft.com/office/drawing/2014/main" id="{9FCEBFA8-B479-76EE-B371-4894D25AB07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2" name="Straight Connector 2941">
              <a:extLst>
                <a:ext uri="{FF2B5EF4-FFF2-40B4-BE49-F238E27FC236}">
                  <a16:creationId xmlns:a16="http://schemas.microsoft.com/office/drawing/2014/main" id="{06E18925-22AB-CA18-B12D-2BF8B91561D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3" name="Straight Connector 2942">
              <a:extLst>
                <a:ext uri="{FF2B5EF4-FFF2-40B4-BE49-F238E27FC236}">
                  <a16:creationId xmlns:a16="http://schemas.microsoft.com/office/drawing/2014/main" id="{D1D1AFB3-EEC0-113F-4580-31AAAC0C6EC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4" name="Straight Connector 2943">
              <a:extLst>
                <a:ext uri="{FF2B5EF4-FFF2-40B4-BE49-F238E27FC236}">
                  <a16:creationId xmlns:a16="http://schemas.microsoft.com/office/drawing/2014/main" id="{B8130EE9-080E-4711-F01F-662BA5BF428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5" name="Straight Connector 2944">
              <a:extLst>
                <a:ext uri="{FF2B5EF4-FFF2-40B4-BE49-F238E27FC236}">
                  <a16:creationId xmlns:a16="http://schemas.microsoft.com/office/drawing/2014/main" id="{2E08E8E3-18DC-5049-EE9B-2CB83BF13B3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6" name="Straight Connector 2945">
              <a:extLst>
                <a:ext uri="{FF2B5EF4-FFF2-40B4-BE49-F238E27FC236}">
                  <a16:creationId xmlns:a16="http://schemas.microsoft.com/office/drawing/2014/main" id="{733BC5B6-33EB-9264-11C5-CF0E41E5D95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40" name="Straight Connector 2939">
            <a:extLst>
              <a:ext uri="{FF2B5EF4-FFF2-40B4-BE49-F238E27FC236}">
                <a16:creationId xmlns:a16="http://schemas.microsoft.com/office/drawing/2014/main" id="{815214EA-4675-CAC4-602D-E2CE59B8CE6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402</xdr:row>
      <xdr:rowOff>0</xdr:rowOff>
    </xdr:from>
    <xdr:to>
      <xdr:col>8</xdr:col>
      <xdr:colOff>274320</xdr:colOff>
      <xdr:row>404</xdr:row>
      <xdr:rowOff>6531</xdr:rowOff>
    </xdr:to>
    <xdr:grpSp>
      <xdr:nvGrpSpPr>
        <xdr:cNvPr id="2947" name="Group 2946">
          <a:extLst>
            <a:ext uri="{FF2B5EF4-FFF2-40B4-BE49-F238E27FC236}">
              <a16:creationId xmlns:a16="http://schemas.microsoft.com/office/drawing/2014/main" id="{40535733-525C-4FB3-8E3C-23359C705C2E}"/>
            </a:ext>
          </a:extLst>
        </xdr:cNvPr>
        <xdr:cNvGrpSpPr/>
      </xdr:nvGrpSpPr>
      <xdr:grpSpPr>
        <a:xfrm>
          <a:off x="3995057" y="68449371"/>
          <a:ext cx="274320" cy="354874"/>
          <a:chOff x="6147651" y="793750"/>
          <a:chExt cx="462699" cy="514350"/>
        </a:xfrm>
      </xdr:grpSpPr>
      <xdr:grpSp>
        <xdr:nvGrpSpPr>
          <xdr:cNvPr id="2948" name="Group 2947">
            <a:extLst>
              <a:ext uri="{FF2B5EF4-FFF2-40B4-BE49-F238E27FC236}">
                <a16:creationId xmlns:a16="http://schemas.microsoft.com/office/drawing/2014/main" id="{85FBFF65-32E2-1E7A-CD79-2A052DB60301}"/>
              </a:ext>
            </a:extLst>
          </xdr:cNvPr>
          <xdr:cNvGrpSpPr/>
        </xdr:nvGrpSpPr>
        <xdr:grpSpPr>
          <a:xfrm>
            <a:off x="6153150" y="796754"/>
            <a:ext cx="457200" cy="511346"/>
            <a:chOff x="2540000" y="561804"/>
            <a:chExt cx="457200" cy="511346"/>
          </a:xfrm>
        </xdr:grpSpPr>
        <xdr:cxnSp macro="">
          <xdr:nvCxnSpPr>
            <xdr:cNvPr id="2950" name="Straight Connector 2949">
              <a:extLst>
                <a:ext uri="{FF2B5EF4-FFF2-40B4-BE49-F238E27FC236}">
                  <a16:creationId xmlns:a16="http://schemas.microsoft.com/office/drawing/2014/main" id="{2D332FCB-72BE-6D97-9C6B-F367D2C3DF1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1" name="Straight Connector 2950">
              <a:extLst>
                <a:ext uri="{FF2B5EF4-FFF2-40B4-BE49-F238E27FC236}">
                  <a16:creationId xmlns:a16="http://schemas.microsoft.com/office/drawing/2014/main" id="{49217EA1-9F5D-D0B9-54B8-A55B5EA7FC0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2" name="Straight Connector 2951">
              <a:extLst>
                <a:ext uri="{FF2B5EF4-FFF2-40B4-BE49-F238E27FC236}">
                  <a16:creationId xmlns:a16="http://schemas.microsoft.com/office/drawing/2014/main" id="{FC8AADFD-0053-6838-ED00-6CD65FA1FFB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3" name="Straight Connector 2952">
              <a:extLst>
                <a:ext uri="{FF2B5EF4-FFF2-40B4-BE49-F238E27FC236}">
                  <a16:creationId xmlns:a16="http://schemas.microsoft.com/office/drawing/2014/main" id="{D56B1E64-A281-943D-BD28-C4C4DB31216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4" name="Straight Connector 2953">
              <a:extLst>
                <a:ext uri="{FF2B5EF4-FFF2-40B4-BE49-F238E27FC236}">
                  <a16:creationId xmlns:a16="http://schemas.microsoft.com/office/drawing/2014/main" id="{13E1D6F5-0C93-920A-97E6-41FC65AFE4C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5" name="Straight Connector 2954">
              <a:extLst>
                <a:ext uri="{FF2B5EF4-FFF2-40B4-BE49-F238E27FC236}">
                  <a16:creationId xmlns:a16="http://schemas.microsoft.com/office/drawing/2014/main" id="{8BB4CB2D-9E95-33B3-973B-B2072E41A23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49" name="Straight Connector 2948">
            <a:extLst>
              <a:ext uri="{FF2B5EF4-FFF2-40B4-BE49-F238E27FC236}">
                <a16:creationId xmlns:a16="http://schemas.microsoft.com/office/drawing/2014/main" id="{BBAF1026-B733-5A89-2D80-CC2615737E6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402</xdr:row>
      <xdr:rowOff>0</xdr:rowOff>
    </xdr:from>
    <xdr:to>
      <xdr:col>10</xdr:col>
      <xdr:colOff>274320</xdr:colOff>
      <xdr:row>404</xdr:row>
      <xdr:rowOff>6531</xdr:rowOff>
    </xdr:to>
    <xdr:grpSp>
      <xdr:nvGrpSpPr>
        <xdr:cNvPr id="2956" name="Group 2955">
          <a:extLst>
            <a:ext uri="{FF2B5EF4-FFF2-40B4-BE49-F238E27FC236}">
              <a16:creationId xmlns:a16="http://schemas.microsoft.com/office/drawing/2014/main" id="{C002DFA4-5F40-48C4-A853-E080E41C6065}"/>
            </a:ext>
          </a:extLst>
        </xdr:cNvPr>
        <xdr:cNvGrpSpPr/>
      </xdr:nvGrpSpPr>
      <xdr:grpSpPr>
        <a:xfrm>
          <a:off x="5029200" y="68449371"/>
          <a:ext cx="274320" cy="354874"/>
          <a:chOff x="6147651" y="793750"/>
          <a:chExt cx="462699" cy="514350"/>
        </a:xfrm>
      </xdr:grpSpPr>
      <xdr:grpSp>
        <xdr:nvGrpSpPr>
          <xdr:cNvPr id="2957" name="Group 2956">
            <a:extLst>
              <a:ext uri="{FF2B5EF4-FFF2-40B4-BE49-F238E27FC236}">
                <a16:creationId xmlns:a16="http://schemas.microsoft.com/office/drawing/2014/main" id="{CC9CD6B3-0CEF-D90C-3B30-706F92C49B1B}"/>
              </a:ext>
            </a:extLst>
          </xdr:cNvPr>
          <xdr:cNvGrpSpPr/>
        </xdr:nvGrpSpPr>
        <xdr:grpSpPr>
          <a:xfrm>
            <a:off x="6153150" y="796754"/>
            <a:ext cx="457200" cy="511346"/>
            <a:chOff x="2540000" y="561804"/>
            <a:chExt cx="457200" cy="511346"/>
          </a:xfrm>
        </xdr:grpSpPr>
        <xdr:cxnSp macro="">
          <xdr:nvCxnSpPr>
            <xdr:cNvPr id="2959" name="Straight Connector 2958">
              <a:extLst>
                <a:ext uri="{FF2B5EF4-FFF2-40B4-BE49-F238E27FC236}">
                  <a16:creationId xmlns:a16="http://schemas.microsoft.com/office/drawing/2014/main" id="{7FED473F-1603-944B-CEFF-04143B141CB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0" name="Straight Connector 2959">
              <a:extLst>
                <a:ext uri="{FF2B5EF4-FFF2-40B4-BE49-F238E27FC236}">
                  <a16:creationId xmlns:a16="http://schemas.microsoft.com/office/drawing/2014/main" id="{5913A927-D973-186C-6FD3-44D5A945226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1" name="Straight Connector 2960">
              <a:extLst>
                <a:ext uri="{FF2B5EF4-FFF2-40B4-BE49-F238E27FC236}">
                  <a16:creationId xmlns:a16="http://schemas.microsoft.com/office/drawing/2014/main" id="{5204F49C-D712-11C5-28C6-02F3722F5E9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2" name="Straight Connector 2961">
              <a:extLst>
                <a:ext uri="{FF2B5EF4-FFF2-40B4-BE49-F238E27FC236}">
                  <a16:creationId xmlns:a16="http://schemas.microsoft.com/office/drawing/2014/main" id="{94407B07-2BBA-BE1D-AC9D-197B830AB08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3" name="Straight Connector 2962">
              <a:extLst>
                <a:ext uri="{FF2B5EF4-FFF2-40B4-BE49-F238E27FC236}">
                  <a16:creationId xmlns:a16="http://schemas.microsoft.com/office/drawing/2014/main" id="{A1F71FBD-F8FC-785D-7AB3-618567D05B2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4" name="Straight Connector 2963">
              <a:extLst>
                <a:ext uri="{FF2B5EF4-FFF2-40B4-BE49-F238E27FC236}">
                  <a16:creationId xmlns:a16="http://schemas.microsoft.com/office/drawing/2014/main" id="{22AE0B63-D0C9-8A61-1942-A8BDAA18D08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58" name="Straight Connector 2957">
            <a:extLst>
              <a:ext uri="{FF2B5EF4-FFF2-40B4-BE49-F238E27FC236}">
                <a16:creationId xmlns:a16="http://schemas.microsoft.com/office/drawing/2014/main" id="{DE66D281-7CA5-6D80-71CE-EE6F06CDC72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402</xdr:row>
      <xdr:rowOff>0</xdr:rowOff>
    </xdr:from>
    <xdr:to>
      <xdr:col>12</xdr:col>
      <xdr:colOff>274320</xdr:colOff>
      <xdr:row>404</xdr:row>
      <xdr:rowOff>6531</xdr:rowOff>
    </xdr:to>
    <xdr:grpSp>
      <xdr:nvGrpSpPr>
        <xdr:cNvPr id="2965" name="Group 2964">
          <a:extLst>
            <a:ext uri="{FF2B5EF4-FFF2-40B4-BE49-F238E27FC236}">
              <a16:creationId xmlns:a16="http://schemas.microsoft.com/office/drawing/2014/main" id="{8C0918A2-3531-4B57-9D63-FD157259F834}"/>
            </a:ext>
          </a:extLst>
        </xdr:cNvPr>
        <xdr:cNvGrpSpPr/>
      </xdr:nvGrpSpPr>
      <xdr:grpSpPr>
        <a:xfrm>
          <a:off x="6063343" y="68449371"/>
          <a:ext cx="274320" cy="354874"/>
          <a:chOff x="6147651" y="793750"/>
          <a:chExt cx="462699" cy="514350"/>
        </a:xfrm>
      </xdr:grpSpPr>
      <xdr:grpSp>
        <xdr:nvGrpSpPr>
          <xdr:cNvPr id="2966" name="Group 2965">
            <a:extLst>
              <a:ext uri="{FF2B5EF4-FFF2-40B4-BE49-F238E27FC236}">
                <a16:creationId xmlns:a16="http://schemas.microsoft.com/office/drawing/2014/main" id="{3D468BF9-0282-9904-05AD-C97223F2C6AE}"/>
              </a:ext>
            </a:extLst>
          </xdr:cNvPr>
          <xdr:cNvGrpSpPr/>
        </xdr:nvGrpSpPr>
        <xdr:grpSpPr>
          <a:xfrm>
            <a:off x="6153150" y="796754"/>
            <a:ext cx="457200" cy="511346"/>
            <a:chOff x="2540000" y="561804"/>
            <a:chExt cx="457200" cy="511346"/>
          </a:xfrm>
        </xdr:grpSpPr>
        <xdr:cxnSp macro="">
          <xdr:nvCxnSpPr>
            <xdr:cNvPr id="2968" name="Straight Connector 2967">
              <a:extLst>
                <a:ext uri="{FF2B5EF4-FFF2-40B4-BE49-F238E27FC236}">
                  <a16:creationId xmlns:a16="http://schemas.microsoft.com/office/drawing/2014/main" id="{219EAE5A-39BB-9EA9-321F-73D43B7AD67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9" name="Straight Connector 2968">
              <a:extLst>
                <a:ext uri="{FF2B5EF4-FFF2-40B4-BE49-F238E27FC236}">
                  <a16:creationId xmlns:a16="http://schemas.microsoft.com/office/drawing/2014/main" id="{F628B114-3589-2D9D-BBEA-52128AECE87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0" name="Straight Connector 2969">
              <a:extLst>
                <a:ext uri="{FF2B5EF4-FFF2-40B4-BE49-F238E27FC236}">
                  <a16:creationId xmlns:a16="http://schemas.microsoft.com/office/drawing/2014/main" id="{2185FDE7-DB77-1124-8BC7-CF0CB051C59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1" name="Straight Connector 2970">
              <a:extLst>
                <a:ext uri="{FF2B5EF4-FFF2-40B4-BE49-F238E27FC236}">
                  <a16:creationId xmlns:a16="http://schemas.microsoft.com/office/drawing/2014/main" id="{F914913C-835F-FBBC-3EB0-AA829AE6D89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2" name="Straight Connector 2971">
              <a:extLst>
                <a:ext uri="{FF2B5EF4-FFF2-40B4-BE49-F238E27FC236}">
                  <a16:creationId xmlns:a16="http://schemas.microsoft.com/office/drawing/2014/main" id="{F4101DE9-9DAB-F757-5C9C-271C05DBD90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3" name="Straight Connector 2972">
              <a:extLst>
                <a:ext uri="{FF2B5EF4-FFF2-40B4-BE49-F238E27FC236}">
                  <a16:creationId xmlns:a16="http://schemas.microsoft.com/office/drawing/2014/main" id="{06A24B6A-094E-2DB6-A123-2BCF1988B6E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67" name="Straight Connector 2966">
            <a:extLst>
              <a:ext uri="{FF2B5EF4-FFF2-40B4-BE49-F238E27FC236}">
                <a16:creationId xmlns:a16="http://schemas.microsoft.com/office/drawing/2014/main" id="{49CFE045-3DB0-D44F-2220-2325CE38E71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402</xdr:row>
      <xdr:rowOff>0</xdr:rowOff>
    </xdr:from>
    <xdr:to>
      <xdr:col>14</xdr:col>
      <xdr:colOff>274320</xdr:colOff>
      <xdr:row>404</xdr:row>
      <xdr:rowOff>6531</xdr:rowOff>
    </xdr:to>
    <xdr:grpSp>
      <xdr:nvGrpSpPr>
        <xdr:cNvPr id="2974" name="Group 2973">
          <a:extLst>
            <a:ext uri="{FF2B5EF4-FFF2-40B4-BE49-F238E27FC236}">
              <a16:creationId xmlns:a16="http://schemas.microsoft.com/office/drawing/2014/main" id="{05AE7415-E46A-47A7-B43D-22988C5B4376}"/>
            </a:ext>
          </a:extLst>
        </xdr:cNvPr>
        <xdr:cNvGrpSpPr/>
      </xdr:nvGrpSpPr>
      <xdr:grpSpPr>
        <a:xfrm>
          <a:off x="7097486" y="68449371"/>
          <a:ext cx="274320" cy="354874"/>
          <a:chOff x="6147651" y="793750"/>
          <a:chExt cx="462699" cy="514350"/>
        </a:xfrm>
      </xdr:grpSpPr>
      <xdr:grpSp>
        <xdr:nvGrpSpPr>
          <xdr:cNvPr id="2975" name="Group 2974">
            <a:extLst>
              <a:ext uri="{FF2B5EF4-FFF2-40B4-BE49-F238E27FC236}">
                <a16:creationId xmlns:a16="http://schemas.microsoft.com/office/drawing/2014/main" id="{AD2CF5EB-68B4-20EA-A5BA-E64BCE32E136}"/>
              </a:ext>
            </a:extLst>
          </xdr:cNvPr>
          <xdr:cNvGrpSpPr/>
        </xdr:nvGrpSpPr>
        <xdr:grpSpPr>
          <a:xfrm>
            <a:off x="6153150" y="796754"/>
            <a:ext cx="457200" cy="511346"/>
            <a:chOff x="2540000" y="561804"/>
            <a:chExt cx="457200" cy="511346"/>
          </a:xfrm>
        </xdr:grpSpPr>
        <xdr:cxnSp macro="">
          <xdr:nvCxnSpPr>
            <xdr:cNvPr id="2977" name="Straight Connector 2976">
              <a:extLst>
                <a:ext uri="{FF2B5EF4-FFF2-40B4-BE49-F238E27FC236}">
                  <a16:creationId xmlns:a16="http://schemas.microsoft.com/office/drawing/2014/main" id="{53AFAB17-2D74-6464-D869-2DAFD70EC07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8" name="Straight Connector 2977">
              <a:extLst>
                <a:ext uri="{FF2B5EF4-FFF2-40B4-BE49-F238E27FC236}">
                  <a16:creationId xmlns:a16="http://schemas.microsoft.com/office/drawing/2014/main" id="{DAB5E3ED-5B92-24D0-C91F-DCD0741B19B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9" name="Straight Connector 2978">
              <a:extLst>
                <a:ext uri="{FF2B5EF4-FFF2-40B4-BE49-F238E27FC236}">
                  <a16:creationId xmlns:a16="http://schemas.microsoft.com/office/drawing/2014/main" id="{DB15A667-D61B-08B9-A564-EFB7A504072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0" name="Straight Connector 2979">
              <a:extLst>
                <a:ext uri="{FF2B5EF4-FFF2-40B4-BE49-F238E27FC236}">
                  <a16:creationId xmlns:a16="http://schemas.microsoft.com/office/drawing/2014/main" id="{598F9826-8902-4B8C-5847-EAAF223ED04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1" name="Straight Connector 2980">
              <a:extLst>
                <a:ext uri="{FF2B5EF4-FFF2-40B4-BE49-F238E27FC236}">
                  <a16:creationId xmlns:a16="http://schemas.microsoft.com/office/drawing/2014/main" id="{BEB7E8FE-11A7-D4DE-FCC2-6BDC3738620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2" name="Straight Connector 2981">
              <a:extLst>
                <a:ext uri="{FF2B5EF4-FFF2-40B4-BE49-F238E27FC236}">
                  <a16:creationId xmlns:a16="http://schemas.microsoft.com/office/drawing/2014/main" id="{FE9F5493-6B10-350E-E4A1-AC6B5BEEF03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76" name="Straight Connector 2975">
            <a:extLst>
              <a:ext uri="{FF2B5EF4-FFF2-40B4-BE49-F238E27FC236}">
                <a16:creationId xmlns:a16="http://schemas.microsoft.com/office/drawing/2014/main" id="{9315C40A-901D-1E4F-DE37-DDD48DBB7C0E}"/>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402</xdr:row>
      <xdr:rowOff>0</xdr:rowOff>
    </xdr:from>
    <xdr:to>
      <xdr:col>18</xdr:col>
      <xdr:colOff>274320</xdr:colOff>
      <xdr:row>404</xdr:row>
      <xdr:rowOff>6531</xdr:rowOff>
    </xdr:to>
    <xdr:grpSp>
      <xdr:nvGrpSpPr>
        <xdr:cNvPr id="2983" name="Group 2982">
          <a:extLst>
            <a:ext uri="{FF2B5EF4-FFF2-40B4-BE49-F238E27FC236}">
              <a16:creationId xmlns:a16="http://schemas.microsoft.com/office/drawing/2014/main" id="{D11A87B0-59CC-488F-B1B4-0BB68C450DBE}"/>
            </a:ext>
          </a:extLst>
        </xdr:cNvPr>
        <xdr:cNvGrpSpPr/>
      </xdr:nvGrpSpPr>
      <xdr:grpSpPr>
        <a:xfrm>
          <a:off x="9165771" y="68449371"/>
          <a:ext cx="274320" cy="354874"/>
          <a:chOff x="6147651" y="793750"/>
          <a:chExt cx="462699" cy="514350"/>
        </a:xfrm>
      </xdr:grpSpPr>
      <xdr:grpSp>
        <xdr:nvGrpSpPr>
          <xdr:cNvPr id="2984" name="Group 2983">
            <a:extLst>
              <a:ext uri="{FF2B5EF4-FFF2-40B4-BE49-F238E27FC236}">
                <a16:creationId xmlns:a16="http://schemas.microsoft.com/office/drawing/2014/main" id="{057A5078-9F3B-914A-3898-045B2D82167E}"/>
              </a:ext>
            </a:extLst>
          </xdr:cNvPr>
          <xdr:cNvGrpSpPr/>
        </xdr:nvGrpSpPr>
        <xdr:grpSpPr>
          <a:xfrm>
            <a:off x="6153150" y="796754"/>
            <a:ext cx="457200" cy="511346"/>
            <a:chOff x="2540000" y="561804"/>
            <a:chExt cx="457200" cy="511346"/>
          </a:xfrm>
        </xdr:grpSpPr>
        <xdr:cxnSp macro="">
          <xdr:nvCxnSpPr>
            <xdr:cNvPr id="2986" name="Straight Connector 2985">
              <a:extLst>
                <a:ext uri="{FF2B5EF4-FFF2-40B4-BE49-F238E27FC236}">
                  <a16:creationId xmlns:a16="http://schemas.microsoft.com/office/drawing/2014/main" id="{AABF03C7-A752-3E79-A7B3-02823A86A67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7" name="Straight Connector 2986">
              <a:extLst>
                <a:ext uri="{FF2B5EF4-FFF2-40B4-BE49-F238E27FC236}">
                  <a16:creationId xmlns:a16="http://schemas.microsoft.com/office/drawing/2014/main" id="{572453E6-6A1D-8EEF-6711-C54237F0016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8" name="Straight Connector 2987">
              <a:extLst>
                <a:ext uri="{FF2B5EF4-FFF2-40B4-BE49-F238E27FC236}">
                  <a16:creationId xmlns:a16="http://schemas.microsoft.com/office/drawing/2014/main" id="{5DE88BCA-0953-E101-E9B9-C44DBF6B6E4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9" name="Straight Connector 2988">
              <a:extLst>
                <a:ext uri="{FF2B5EF4-FFF2-40B4-BE49-F238E27FC236}">
                  <a16:creationId xmlns:a16="http://schemas.microsoft.com/office/drawing/2014/main" id="{D9A1A160-82B3-BD29-9F79-053277090A7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0" name="Straight Connector 2989">
              <a:extLst>
                <a:ext uri="{FF2B5EF4-FFF2-40B4-BE49-F238E27FC236}">
                  <a16:creationId xmlns:a16="http://schemas.microsoft.com/office/drawing/2014/main" id="{FFF70642-37E9-7699-F5C4-A44E6B07A23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1" name="Straight Connector 2990">
              <a:extLst>
                <a:ext uri="{FF2B5EF4-FFF2-40B4-BE49-F238E27FC236}">
                  <a16:creationId xmlns:a16="http://schemas.microsoft.com/office/drawing/2014/main" id="{C53B9907-BED0-3F00-6048-DE95A77BE75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85" name="Straight Connector 2984">
            <a:extLst>
              <a:ext uri="{FF2B5EF4-FFF2-40B4-BE49-F238E27FC236}">
                <a16:creationId xmlns:a16="http://schemas.microsoft.com/office/drawing/2014/main" id="{D45539FE-FB71-BFA5-BEF1-AD256BACD22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391</xdr:row>
      <xdr:rowOff>0</xdr:rowOff>
    </xdr:from>
    <xdr:to>
      <xdr:col>14</xdr:col>
      <xdr:colOff>274320</xdr:colOff>
      <xdr:row>393</xdr:row>
      <xdr:rowOff>6531</xdr:rowOff>
    </xdr:to>
    <xdr:grpSp>
      <xdr:nvGrpSpPr>
        <xdr:cNvPr id="2992" name="Group 2991">
          <a:extLst>
            <a:ext uri="{FF2B5EF4-FFF2-40B4-BE49-F238E27FC236}">
              <a16:creationId xmlns:a16="http://schemas.microsoft.com/office/drawing/2014/main" id="{590673FC-2CD5-46C0-B1BF-B200EAA5264D}"/>
            </a:ext>
          </a:extLst>
        </xdr:cNvPr>
        <xdr:cNvGrpSpPr/>
      </xdr:nvGrpSpPr>
      <xdr:grpSpPr>
        <a:xfrm>
          <a:off x="7097486" y="66620571"/>
          <a:ext cx="274320" cy="354874"/>
          <a:chOff x="6147651" y="793750"/>
          <a:chExt cx="462699" cy="514350"/>
        </a:xfrm>
      </xdr:grpSpPr>
      <xdr:grpSp>
        <xdr:nvGrpSpPr>
          <xdr:cNvPr id="2993" name="Group 2992">
            <a:extLst>
              <a:ext uri="{FF2B5EF4-FFF2-40B4-BE49-F238E27FC236}">
                <a16:creationId xmlns:a16="http://schemas.microsoft.com/office/drawing/2014/main" id="{1394F1EA-57EC-5D6F-6A3D-2DA6434509F9}"/>
              </a:ext>
            </a:extLst>
          </xdr:cNvPr>
          <xdr:cNvGrpSpPr/>
        </xdr:nvGrpSpPr>
        <xdr:grpSpPr>
          <a:xfrm>
            <a:off x="6153150" y="796754"/>
            <a:ext cx="457200" cy="511346"/>
            <a:chOff x="2540000" y="561804"/>
            <a:chExt cx="457200" cy="511346"/>
          </a:xfrm>
        </xdr:grpSpPr>
        <xdr:cxnSp macro="">
          <xdr:nvCxnSpPr>
            <xdr:cNvPr id="2995" name="Straight Connector 2994">
              <a:extLst>
                <a:ext uri="{FF2B5EF4-FFF2-40B4-BE49-F238E27FC236}">
                  <a16:creationId xmlns:a16="http://schemas.microsoft.com/office/drawing/2014/main" id="{7C7D8C3E-F29E-87A9-B3B1-C97641251DD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6" name="Straight Connector 2995">
              <a:extLst>
                <a:ext uri="{FF2B5EF4-FFF2-40B4-BE49-F238E27FC236}">
                  <a16:creationId xmlns:a16="http://schemas.microsoft.com/office/drawing/2014/main" id="{6AACB75C-E465-E4E4-FFC8-BB99AD1E72F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7" name="Straight Connector 2996">
              <a:extLst>
                <a:ext uri="{FF2B5EF4-FFF2-40B4-BE49-F238E27FC236}">
                  <a16:creationId xmlns:a16="http://schemas.microsoft.com/office/drawing/2014/main" id="{D41E9577-45D0-0B49-C48F-B2365CD301B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8" name="Straight Connector 2997">
              <a:extLst>
                <a:ext uri="{FF2B5EF4-FFF2-40B4-BE49-F238E27FC236}">
                  <a16:creationId xmlns:a16="http://schemas.microsoft.com/office/drawing/2014/main" id="{8C1E9F38-2114-DA54-E81A-60832748800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9" name="Straight Connector 2998">
              <a:extLst>
                <a:ext uri="{FF2B5EF4-FFF2-40B4-BE49-F238E27FC236}">
                  <a16:creationId xmlns:a16="http://schemas.microsoft.com/office/drawing/2014/main" id="{C259D49A-9B00-C150-39E6-B63AA80E172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0" name="Straight Connector 2999">
              <a:extLst>
                <a:ext uri="{FF2B5EF4-FFF2-40B4-BE49-F238E27FC236}">
                  <a16:creationId xmlns:a16="http://schemas.microsoft.com/office/drawing/2014/main" id="{F8BCC6E7-D912-F452-81ED-BB29840B7F7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94" name="Straight Connector 2993">
            <a:extLst>
              <a:ext uri="{FF2B5EF4-FFF2-40B4-BE49-F238E27FC236}">
                <a16:creationId xmlns:a16="http://schemas.microsoft.com/office/drawing/2014/main" id="{EDAAEF4B-1746-263E-0D6B-0D32EF7AC23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391</xdr:row>
      <xdr:rowOff>0</xdr:rowOff>
    </xdr:from>
    <xdr:to>
      <xdr:col>12</xdr:col>
      <xdr:colOff>274320</xdr:colOff>
      <xdr:row>393</xdr:row>
      <xdr:rowOff>6531</xdr:rowOff>
    </xdr:to>
    <xdr:grpSp>
      <xdr:nvGrpSpPr>
        <xdr:cNvPr id="3001" name="Group 3000">
          <a:extLst>
            <a:ext uri="{FF2B5EF4-FFF2-40B4-BE49-F238E27FC236}">
              <a16:creationId xmlns:a16="http://schemas.microsoft.com/office/drawing/2014/main" id="{0ABB9FDD-242D-4731-8138-54F8E9DA8E3A}"/>
            </a:ext>
          </a:extLst>
        </xdr:cNvPr>
        <xdr:cNvGrpSpPr/>
      </xdr:nvGrpSpPr>
      <xdr:grpSpPr>
        <a:xfrm>
          <a:off x="6063343" y="66620571"/>
          <a:ext cx="274320" cy="354874"/>
          <a:chOff x="6147651" y="793750"/>
          <a:chExt cx="462699" cy="514350"/>
        </a:xfrm>
      </xdr:grpSpPr>
      <xdr:grpSp>
        <xdr:nvGrpSpPr>
          <xdr:cNvPr id="3002" name="Group 3001">
            <a:extLst>
              <a:ext uri="{FF2B5EF4-FFF2-40B4-BE49-F238E27FC236}">
                <a16:creationId xmlns:a16="http://schemas.microsoft.com/office/drawing/2014/main" id="{91F72A1B-D2FB-B697-E97D-52D5FE85134E}"/>
              </a:ext>
            </a:extLst>
          </xdr:cNvPr>
          <xdr:cNvGrpSpPr/>
        </xdr:nvGrpSpPr>
        <xdr:grpSpPr>
          <a:xfrm>
            <a:off x="6153150" y="796754"/>
            <a:ext cx="457200" cy="511346"/>
            <a:chOff x="2540000" y="561804"/>
            <a:chExt cx="457200" cy="511346"/>
          </a:xfrm>
        </xdr:grpSpPr>
        <xdr:cxnSp macro="">
          <xdr:nvCxnSpPr>
            <xdr:cNvPr id="3004" name="Straight Connector 3003">
              <a:extLst>
                <a:ext uri="{FF2B5EF4-FFF2-40B4-BE49-F238E27FC236}">
                  <a16:creationId xmlns:a16="http://schemas.microsoft.com/office/drawing/2014/main" id="{4158C329-D6BD-7274-5E84-80C21E31600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5" name="Straight Connector 3004">
              <a:extLst>
                <a:ext uri="{FF2B5EF4-FFF2-40B4-BE49-F238E27FC236}">
                  <a16:creationId xmlns:a16="http://schemas.microsoft.com/office/drawing/2014/main" id="{0F7300E9-0F4A-682E-0477-3138EA9687A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6" name="Straight Connector 3005">
              <a:extLst>
                <a:ext uri="{FF2B5EF4-FFF2-40B4-BE49-F238E27FC236}">
                  <a16:creationId xmlns:a16="http://schemas.microsoft.com/office/drawing/2014/main" id="{9D5AA3D8-886A-2F94-7961-88A315C110E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7" name="Straight Connector 3006">
              <a:extLst>
                <a:ext uri="{FF2B5EF4-FFF2-40B4-BE49-F238E27FC236}">
                  <a16:creationId xmlns:a16="http://schemas.microsoft.com/office/drawing/2014/main" id="{42A4BC66-B1C0-2228-AAE2-85239F57792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8" name="Straight Connector 3007">
              <a:extLst>
                <a:ext uri="{FF2B5EF4-FFF2-40B4-BE49-F238E27FC236}">
                  <a16:creationId xmlns:a16="http://schemas.microsoft.com/office/drawing/2014/main" id="{017407D2-96B4-D2EC-781E-1AE36C181F0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9" name="Straight Connector 3008">
              <a:extLst>
                <a:ext uri="{FF2B5EF4-FFF2-40B4-BE49-F238E27FC236}">
                  <a16:creationId xmlns:a16="http://schemas.microsoft.com/office/drawing/2014/main" id="{22E22FAC-CCA4-37F7-EB1D-098E7763BF5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03" name="Straight Connector 3002">
            <a:extLst>
              <a:ext uri="{FF2B5EF4-FFF2-40B4-BE49-F238E27FC236}">
                <a16:creationId xmlns:a16="http://schemas.microsoft.com/office/drawing/2014/main" id="{C771731A-97AF-5149-41D4-ED927FA9F1F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391</xdr:row>
      <xdr:rowOff>0</xdr:rowOff>
    </xdr:from>
    <xdr:to>
      <xdr:col>4</xdr:col>
      <xdr:colOff>274320</xdr:colOff>
      <xdr:row>393</xdr:row>
      <xdr:rowOff>6531</xdr:rowOff>
    </xdr:to>
    <xdr:grpSp>
      <xdr:nvGrpSpPr>
        <xdr:cNvPr id="3010" name="Group 3009">
          <a:extLst>
            <a:ext uri="{FF2B5EF4-FFF2-40B4-BE49-F238E27FC236}">
              <a16:creationId xmlns:a16="http://schemas.microsoft.com/office/drawing/2014/main" id="{35FCFF7F-523D-4721-BCA1-13E0C8683A44}"/>
            </a:ext>
          </a:extLst>
        </xdr:cNvPr>
        <xdr:cNvGrpSpPr/>
      </xdr:nvGrpSpPr>
      <xdr:grpSpPr>
        <a:xfrm>
          <a:off x="1926771" y="66620571"/>
          <a:ext cx="274320" cy="354874"/>
          <a:chOff x="6147651" y="793750"/>
          <a:chExt cx="462699" cy="514350"/>
        </a:xfrm>
      </xdr:grpSpPr>
      <xdr:grpSp>
        <xdr:nvGrpSpPr>
          <xdr:cNvPr id="3011" name="Group 3010">
            <a:extLst>
              <a:ext uri="{FF2B5EF4-FFF2-40B4-BE49-F238E27FC236}">
                <a16:creationId xmlns:a16="http://schemas.microsoft.com/office/drawing/2014/main" id="{614BE074-BC92-4A71-3CEC-EAD7D18BEA23}"/>
              </a:ext>
            </a:extLst>
          </xdr:cNvPr>
          <xdr:cNvGrpSpPr/>
        </xdr:nvGrpSpPr>
        <xdr:grpSpPr>
          <a:xfrm>
            <a:off x="6153150" y="796754"/>
            <a:ext cx="457200" cy="511346"/>
            <a:chOff x="2540000" y="561804"/>
            <a:chExt cx="457200" cy="511346"/>
          </a:xfrm>
        </xdr:grpSpPr>
        <xdr:cxnSp macro="">
          <xdr:nvCxnSpPr>
            <xdr:cNvPr id="3013" name="Straight Connector 3012">
              <a:extLst>
                <a:ext uri="{FF2B5EF4-FFF2-40B4-BE49-F238E27FC236}">
                  <a16:creationId xmlns:a16="http://schemas.microsoft.com/office/drawing/2014/main" id="{2056349C-A2CE-F5E7-2C42-3D596FFE659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4" name="Straight Connector 3013">
              <a:extLst>
                <a:ext uri="{FF2B5EF4-FFF2-40B4-BE49-F238E27FC236}">
                  <a16:creationId xmlns:a16="http://schemas.microsoft.com/office/drawing/2014/main" id="{54DCA440-16CE-FC8A-C9B5-1233EAC33D8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5" name="Straight Connector 3014">
              <a:extLst>
                <a:ext uri="{FF2B5EF4-FFF2-40B4-BE49-F238E27FC236}">
                  <a16:creationId xmlns:a16="http://schemas.microsoft.com/office/drawing/2014/main" id="{3BA1F541-8F62-0744-991F-B89804D0017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6" name="Straight Connector 3015">
              <a:extLst>
                <a:ext uri="{FF2B5EF4-FFF2-40B4-BE49-F238E27FC236}">
                  <a16:creationId xmlns:a16="http://schemas.microsoft.com/office/drawing/2014/main" id="{2A017389-151E-CC55-A10F-8174F841116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7" name="Straight Connector 3016">
              <a:extLst>
                <a:ext uri="{FF2B5EF4-FFF2-40B4-BE49-F238E27FC236}">
                  <a16:creationId xmlns:a16="http://schemas.microsoft.com/office/drawing/2014/main" id="{19642D16-6B0C-2530-317C-81757C87FEB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8" name="Straight Connector 3017">
              <a:extLst>
                <a:ext uri="{FF2B5EF4-FFF2-40B4-BE49-F238E27FC236}">
                  <a16:creationId xmlns:a16="http://schemas.microsoft.com/office/drawing/2014/main" id="{40F36DC1-3514-450D-9013-B0DDF93D65B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12" name="Straight Connector 3011">
            <a:extLst>
              <a:ext uri="{FF2B5EF4-FFF2-40B4-BE49-F238E27FC236}">
                <a16:creationId xmlns:a16="http://schemas.microsoft.com/office/drawing/2014/main" id="{A8F40246-C47E-D478-7D22-547D70970F7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379</xdr:row>
      <xdr:rowOff>0</xdr:rowOff>
    </xdr:from>
    <xdr:to>
      <xdr:col>6</xdr:col>
      <xdr:colOff>274320</xdr:colOff>
      <xdr:row>381</xdr:row>
      <xdr:rowOff>6531</xdr:rowOff>
    </xdr:to>
    <xdr:grpSp>
      <xdr:nvGrpSpPr>
        <xdr:cNvPr id="3019" name="Group 3018">
          <a:extLst>
            <a:ext uri="{FF2B5EF4-FFF2-40B4-BE49-F238E27FC236}">
              <a16:creationId xmlns:a16="http://schemas.microsoft.com/office/drawing/2014/main" id="{090159A8-7BD5-4C90-BABC-708BC5517300}"/>
            </a:ext>
          </a:extLst>
        </xdr:cNvPr>
        <xdr:cNvGrpSpPr/>
      </xdr:nvGrpSpPr>
      <xdr:grpSpPr>
        <a:xfrm>
          <a:off x="2960914" y="64595829"/>
          <a:ext cx="274320" cy="354873"/>
          <a:chOff x="6147651" y="793750"/>
          <a:chExt cx="462699" cy="514350"/>
        </a:xfrm>
      </xdr:grpSpPr>
      <xdr:grpSp>
        <xdr:nvGrpSpPr>
          <xdr:cNvPr id="3020" name="Group 3019">
            <a:extLst>
              <a:ext uri="{FF2B5EF4-FFF2-40B4-BE49-F238E27FC236}">
                <a16:creationId xmlns:a16="http://schemas.microsoft.com/office/drawing/2014/main" id="{124E5CCB-9F07-A037-9272-14FB91D4146E}"/>
              </a:ext>
            </a:extLst>
          </xdr:cNvPr>
          <xdr:cNvGrpSpPr/>
        </xdr:nvGrpSpPr>
        <xdr:grpSpPr>
          <a:xfrm>
            <a:off x="6153150" y="796754"/>
            <a:ext cx="457200" cy="511346"/>
            <a:chOff x="2540000" y="561804"/>
            <a:chExt cx="457200" cy="511346"/>
          </a:xfrm>
        </xdr:grpSpPr>
        <xdr:cxnSp macro="">
          <xdr:nvCxnSpPr>
            <xdr:cNvPr id="3022" name="Straight Connector 3021">
              <a:extLst>
                <a:ext uri="{FF2B5EF4-FFF2-40B4-BE49-F238E27FC236}">
                  <a16:creationId xmlns:a16="http://schemas.microsoft.com/office/drawing/2014/main" id="{7A738FAB-B67B-35B5-1906-EACA54DA5C5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3" name="Straight Connector 3022">
              <a:extLst>
                <a:ext uri="{FF2B5EF4-FFF2-40B4-BE49-F238E27FC236}">
                  <a16:creationId xmlns:a16="http://schemas.microsoft.com/office/drawing/2014/main" id="{0AB0A62F-C552-F5D4-A262-6C3A0C298F9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4" name="Straight Connector 3023">
              <a:extLst>
                <a:ext uri="{FF2B5EF4-FFF2-40B4-BE49-F238E27FC236}">
                  <a16:creationId xmlns:a16="http://schemas.microsoft.com/office/drawing/2014/main" id="{AC99D8AB-4780-0BDA-2244-C92AD989305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5" name="Straight Connector 3024">
              <a:extLst>
                <a:ext uri="{FF2B5EF4-FFF2-40B4-BE49-F238E27FC236}">
                  <a16:creationId xmlns:a16="http://schemas.microsoft.com/office/drawing/2014/main" id="{66CFA405-8027-72ED-7F1F-3C96BE0A795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6" name="Straight Connector 3025">
              <a:extLst>
                <a:ext uri="{FF2B5EF4-FFF2-40B4-BE49-F238E27FC236}">
                  <a16:creationId xmlns:a16="http://schemas.microsoft.com/office/drawing/2014/main" id="{C9D75C94-0049-A8D1-1139-865862C0E3F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7" name="Straight Connector 3026">
              <a:extLst>
                <a:ext uri="{FF2B5EF4-FFF2-40B4-BE49-F238E27FC236}">
                  <a16:creationId xmlns:a16="http://schemas.microsoft.com/office/drawing/2014/main" id="{D67B62B6-0B1B-714D-EBAA-9FB4779A4B5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21" name="Straight Connector 3020">
            <a:extLst>
              <a:ext uri="{FF2B5EF4-FFF2-40B4-BE49-F238E27FC236}">
                <a16:creationId xmlns:a16="http://schemas.microsoft.com/office/drawing/2014/main" id="{562BAF73-CDBE-97CB-CD93-6AB7AE1BEFE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379</xdr:row>
      <xdr:rowOff>0</xdr:rowOff>
    </xdr:from>
    <xdr:to>
      <xdr:col>10</xdr:col>
      <xdr:colOff>274320</xdr:colOff>
      <xdr:row>381</xdr:row>
      <xdr:rowOff>6531</xdr:rowOff>
    </xdr:to>
    <xdr:grpSp>
      <xdr:nvGrpSpPr>
        <xdr:cNvPr id="3028" name="Group 3027">
          <a:extLst>
            <a:ext uri="{FF2B5EF4-FFF2-40B4-BE49-F238E27FC236}">
              <a16:creationId xmlns:a16="http://schemas.microsoft.com/office/drawing/2014/main" id="{DBF94CBA-1D8A-4AE5-9A4B-731ACBEA7808}"/>
            </a:ext>
          </a:extLst>
        </xdr:cNvPr>
        <xdr:cNvGrpSpPr/>
      </xdr:nvGrpSpPr>
      <xdr:grpSpPr>
        <a:xfrm>
          <a:off x="5029200" y="64595829"/>
          <a:ext cx="274320" cy="354873"/>
          <a:chOff x="6147651" y="793750"/>
          <a:chExt cx="462699" cy="514350"/>
        </a:xfrm>
      </xdr:grpSpPr>
      <xdr:grpSp>
        <xdr:nvGrpSpPr>
          <xdr:cNvPr id="3029" name="Group 3028">
            <a:extLst>
              <a:ext uri="{FF2B5EF4-FFF2-40B4-BE49-F238E27FC236}">
                <a16:creationId xmlns:a16="http://schemas.microsoft.com/office/drawing/2014/main" id="{75DE1321-4E20-F3C0-D41D-04A1F19E5036}"/>
              </a:ext>
            </a:extLst>
          </xdr:cNvPr>
          <xdr:cNvGrpSpPr/>
        </xdr:nvGrpSpPr>
        <xdr:grpSpPr>
          <a:xfrm>
            <a:off x="6153150" y="796754"/>
            <a:ext cx="457200" cy="511346"/>
            <a:chOff x="2540000" y="561804"/>
            <a:chExt cx="457200" cy="511346"/>
          </a:xfrm>
        </xdr:grpSpPr>
        <xdr:cxnSp macro="">
          <xdr:nvCxnSpPr>
            <xdr:cNvPr id="3031" name="Straight Connector 3030">
              <a:extLst>
                <a:ext uri="{FF2B5EF4-FFF2-40B4-BE49-F238E27FC236}">
                  <a16:creationId xmlns:a16="http://schemas.microsoft.com/office/drawing/2014/main" id="{AF76C6B7-C4F6-9792-859A-9A14BC188BC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2" name="Straight Connector 3031">
              <a:extLst>
                <a:ext uri="{FF2B5EF4-FFF2-40B4-BE49-F238E27FC236}">
                  <a16:creationId xmlns:a16="http://schemas.microsoft.com/office/drawing/2014/main" id="{6AF2A0AA-3893-67A3-62C7-501E9F58DD6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3" name="Straight Connector 3032">
              <a:extLst>
                <a:ext uri="{FF2B5EF4-FFF2-40B4-BE49-F238E27FC236}">
                  <a16:creationId xmlns:a16="http://schemas.microsoft.com/office/drawing/2014/main" id="{839F0B26-A66A-5EA5-80B8-6F8BFCAF31A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4" name="Straight Connector 3033">
              <a:extLst>
                <a:ext uri="{FF2B5EF4-FFF2-40B4-BE49-F238E27FC236}">
                  <a16:creationId xmlns:a16="http://schemas.microsoft.com/office/drawing/2014/main" id="{9D7FD39F-A683-F523-1F3E-812B0A11528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5" name="Straight Connector 3034">
              <a:extLst>
                <a:ext uri="{FF2B5EF4-FFF2-40B4-BE49-F238E27FC236}">
                  <a16:creationId xmlns:a16="http://schemas.microsoft.com/office/drawing/2014/main" id="{9AEB6BE8-2FB7-4BC0-E767-7EC508049FB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6" name="Straight Connector 3035">
              <a:extLst>
                <a:ext uri="{FF2B5EF4-FFF2-40B4-BE49-F238E27FC236}">
                  <a16:creationId xmlns:a16="http://schemas.microsoft.com/office/drawing/2014/main" id="{0A1941A8-FFE6-DBC9-4242-90BB7290FEE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30" name="Straight Connector 3029">
            <a:extLst>
              <a:ext uri="{FF2B5EF4-FFF2-40B4-BE49-F238E27FC236}">
                <a16:creationId xmlns:a16="http://schemas.microsoft.com/office/drawing/2014/main" id="{7B8DD3E3-46AD-C96B-C034-03BE9439F9D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379</xdr:row>
      <xdr:rowOff>0</xdr:rowOff>
    </xdr:from>
    <xdr:to>
      <xdr:col>18</xdr:col>
      <xdr:colOff>274320</xdr:colOff>
      <xdr:row>381</xdr:row>
      <xdr:rowOff>6531</xdr:rowOff>
    </xdr:to>
    <xdr:grpSp>
      <xdr:nvGrpSpPr>
        <xdr:cNvPr id="3037" name="Group 3036">
          <a:extLst>
            <a:ext uri="{FF2B5EF4-FFF2-40B4-BE49-F238E27FC236}">
              <a16:creationId xmlns:a16="http://schemas.microsoft.com/office/drawing/2014/main" id="{9A5142CF-4CA6-4472-9121-57A7BD189E1B}"/>
            </a:ext>
          </a:extLst>
        </xdr:cNvPr>
        <xdr:cNvGrpSpPr/>
      </xdr:nvGrpSpPr>
      <xdr:grpSpPr>
        <a:xfrm>
          <a:off x="9165771" y="64595829"/>
          <a:ext cx="274320" cy="354873"/>
          <a:chOff x="6147651" y="793750"/>
          <a:chExt cx="462699" cy="514350"/>
        </a:xfrm>
      </xdr:grpSpPr>
      <xdr:grpSp>
        <xdr:nvGrpSpPr>
          <xdr:cNvPr id="3038" name="Group 3037">
            <a:extLst>
              <a:ext uri="{FF2B5EF4-FFF2-40B4-BE49-F238E27FC236}">
                <a16:creationId xmlns:a16="http://schemas.microsoft.com/office/drawing/2014/main" id="{B031777C-2A03-AAD5-CF85-73DF23FC71C2}"/>
              </a:ext>
            </a:extLst>
          </xdr:cNvPr>
          <xdr:cNvGrpSpPr/>
        </xdr:nvGrpSpPr>
        <xdr:grpSpPr>
          <a:xfrm>
            <a:off x="6153150" y="796754"/>
            <a:ext cx="457200" cy="511346"/>
            <a:chOff x="2540000" y="561804"/>
            <a:chExt cx="457200" cy="511346"/>
          </a:xfrm>
        </xdr:grpSpPr>
        <xdr:cxnSp macro="">
          <xdr:nvCxnSpPr>
            <xdr:cNvPr id="3040" name="Straight Connector 3039">
              <a:extLst>
                <a:ext uri="{FF2B5EF4-FFF2-40B4-BE49-F238E27FC236}">
                  <a16:creationId xmlns:a16="http://schemas.microsoft.com/office/drawing/2014/main" id="{B628D65C-D096-A899-3221-65BD6065CA53}"/>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1" name="Straight Connector 3040">
              <a:extLst>
                <a:ext uri="{FF2B5EF4-FFF2-40B4-BE49-F238E27FC236}">
                  <a16:creationId xmlns:a16="http://schemas.microsoft.com/office/drawing/2014/main" id="{AE8BCD30-ED21-AA20-E5F5-F4C691D0008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2" name="Straight Connector 3041">
              <a:extLst>
                <a:ext uri="{FF2B5EF4-FFF2-40B4-BE49-F238E27FC236}">
                  <a16:creationId xmlns:a16="http://schemas.microsoft.com/office/drawing/2014/main" id="{3F7AF57F-9071-9872-B653-623DC5F6E94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3" name="Straight Connector 3042">
              <a:extLst>
                <a:ext uri="{FF2B5EF4-FFF2-40B4-BE49-F238E27FC236}">
                  <a16:creationId xmlns:a16="http://schemas.microsoft.com/office/drawing/2014/main" id="{789A308E-3102-ACEE-9739-FC87B2E75A8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4" name="Straight Connector 3043">
              <a:extLst>
                <a:ext uri="{FF2B5EF4-FFF2-40B4-BE49-F238E27FC236}">
                  <a16:creationId xmlns:a16="http://schemas.microsoft.com/office/drawing/2014/main" id="{596E698D-E67E-1CAC-0675-834EEB0224F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5" name="Straight Connector 3044">
              <a:extLst>
                <a:ext uri="{FF2B5EF4-FFF2-40B4-BE49-F238E27FC236}">
                  <a16:creationId xmlns:a16="http://schemas.microsoft.com/office/drawing/2014/main" id="{BB19DC63-9FD8-1ED5-4B82-D698C07110C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39" name="Straight Connector 3038">
            <a:extLst>
              <a:ext uri="{FF2B5EF4-FFF2-40B4-BE49-F238E27FC236}">
                <a16:creationId xmlns:a16="http://schemas.microsoft.com/office/drawing/2014/main" id="{75B67E19-11CF-0A01-0A58-789E11CE9705}"/>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379</xdr:row>
      <xdr:rowOff>0</xdr:rowOff>
    </xdr:from>
    <xdr:to>
      <xdr:col>20</xdr:col>
      <xdr:colOff>274320</xdr:colOff>
      <xdr:row>381</xdr:row>
      <xdr:rowOff>6531</xdr:rowOff>
    </xdr:to>
    <xdr:grpSp>
      <xdr:nvGrpSpPr>
        <xdr:cNvPr id="3046" name="Group 3045">
          <a:extLst>
            <a:ext uri="{FF2B5EF4-FFF2-40B4-BE49-F238E27FC236}">
              <a16:creationId xmlns:a16="http://schemas.microsoft.com/office/drawing/2014/main" id="{6F52BA5E-0A48-4A00-ABB2-00090D38B058}"/>
            </a:ext>
          </a:extLst>
        </xdr:cNvPr>
        <xdr:cNvGrpSpPr/>
      </xdr:nvGrpSpPr>
      <xdr:grpSpPr>
        <a:xfrm>
          <a:off x="10199914" y="64595829"/>
          <a:ext cx="274320" cy="354873"/>
          <a:chOff x="6147651" y="793750"/>
          <a:chExt cx="462699" cy="514350"/>
        </a:xfrm>
      </xdr:grpSpPr>
      <xdr:grpSp>
        <xdr:nvGrpSpPr>
          <xdr:cNvPr id="3047" name="Group 3046">
            <a:extLst>
              <a:ext uri="{FF2B5EF4-FFF2-40B4-BE49-F238E27FC236}">
                <a16:creationId xmlns:a16="http://schemas.microsoft.com/office/drawing/2014/main" id="{2069F9F6-6086-237B-698E-21D3D9A97AD3}"/>
              </a:ext>
            </a:extLst>
          </xdr:cNvPr>
          <xdr:cNvGrpSpPr/>
        </xdr:nvGrpSpPr>
        <xdr:grpSpPr>
          <a:xfrm>
            <a:off x="6153150" y="796754"/>
            <a:ext cx="457200" cy="511346"/>
            <a:chOff x="2540000" y="561804"/>
            <a:chExt cx="457200" cy="511346"/>
          </a:xfrm>
        </xdr:grpSpPr>
        <xdr:cxnSp macro="">
          <xdr:nvCxnSpPr>
            <xdr:cNvPr id="3049" name="Straight Connector 3048">
              <a:extLst>
                <a:ext uri="{FF2B5EF4-FFF2-40B4-BE49-F238E27FC236}">
                  <a16:creationId xmlns:a16="http://schemas.microsoft.com/office/drawing/2014/main" id="{9D3BD01C-A511-72DE-03F1-0F9BB12579C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0" name="Straight Connector 3049">
              <a:extLst>
                <a:ext uri="{FF2B5EF4-FFF2-40B4-BE49-F238E27FC236}">
                  <a16:creationId xmlns:a16="http://schemas.microsoft.com/office/drawing/2014/main" id="{C7EBF5C1-CB55-1943-C564-C37E4F17915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1" name="Straight Connector 3050">
              <a:extLst>
                <a:ext uri="{FF2B5EF4-FFF2-40B4-BE49-F238E27FC236}">
                  <a16:creationId xmlns:a16="http://schemas.microsoft.com/office/drawing/2014/main" id="{31F01F4E-BB6E-2A9A-6183-49F465C5CBC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2" name="Straight Connector 3051">
              <a:extLst>
                <a:ext uri="{FF2B5EF4-FFF2-40B4-BE49-F238E27FC236}">
                  <a16:creationId xmlns:a16="http://schemas.microsoft.com/office/drawing/2014/main" id="{F9AB3C57-7DC5-7DBF-F4C4-1263493B5E6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3" name="Straight Connector 3052">
              <a:extLst>
                <a:ext uri="{FF2B5EF4-FFF2-40B4-BE49-F238E27FC236}">
                  <a16:creationId xmlns:a16="http://schemas.microsoft.com/office/drawing/2014/main" id="{82445010-40EE-6C14-D735-6027DF3BB2C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4" name="Straight Connector 3053">
              <a:extLst>
                <a:ext uri="{FF2B5EF4-FFF2-40B4-BE49-F238E27FC236}">
                  <a16:creationId xmlns:a16="http://schemas.microsoft.com/office/drawing/2014/main" id="{E7572111-546D-C518-A4F2-9E81CA5FC7E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48" name="Straight Connector 3047">
            <a:extLst>
              <a:ext uri="{FF2B5EF4-FFF2-40B4-BE49-F238E27FC236}">
                <a16:creationId xmlns:a16="http://schemas.microsoft.com/office/drawing/2014/main" id="{06C526AA-8E81-F5FC-D39E-F1DD35018F1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379</xdr:row>
      <xdr:rowOff>0</xdr:rowOff>
    </xdr:from>
    <xdr:to>
      <xdr:col>2</xdr:col>
      <xdr:colOff>274320</xdr:colOff>
      <xdr:row>381</xdr:row>
      <xdr:rowOff>6531</xdr:rowOff>
    </xdr:to>
    <xdr:grpSp>
      <xdr:nvGrpSpPr>
        <xdr:cNvPr id="3055" name="Group 3054">
          <a:extLst>
            <a:ext uri="{FF2B5EF4-FFF2-40B4-BE49-F238E27FC236}">
              <a16:creationId xmlns:a16="http://schemas.microsoft.com/office/drawing/2014/main" id="{428F4F5B-0207-4CDF-9DBE-AF370C33E96B}"/>
            </a:ext>
          </a:extLst>
        </xdr:cNvPr>
        <xdr:cNvGrpSpPr/>
      </xdr:nvGrpSpPr>
      <xdr:grpSpPr>
        <a:xfrm>
          <a:off x="892629" y="64595829"/>
          <a:ext cx="274320" cy="354873"/>
          <a:chOff x="6147651" y="793750"/>
          <a:chExt cx="462699" cy="514350"/>
        </a:xfrm>
      </xdr:grpSpPr>
      <xdr:grpSp>
        <xdr:nvGrpSpPr>
          <xdr:cNvPr id="3056" name="Group 3055">
            <a:extLst>
              <a:ext uri="{FF2B5EF4-FFF2-40B4-BE49-F238E27FC236}">
                <a16:creationId xmlns:a16="http://schemas.microsoft.com/office/drawing/2014/main" id="{1FC47AA9-4397-81C7-595E-5A09D57543A0}"/>
              </a:ext>
            </a:extLst>
          </xdr:cNvPr>
          <xdr:cNvGrpSpPr/>
        </xdr:nvGrpSpPr>
        <xdr:grpSpPr>
          <a:xfrm>
            <a:off x="6153150" y="796754"/>
            <a:ext cx="457200" cy="511346"/>
            <a:chOff x="2540000" y="561804"/>
            <a:chExt cx="457200" cy="511346"/>
          </a:xfrm>
        </xdr:grpSpPr>
        <xdr:cxnSp macro="">
          <xdr:nvCxnSpPr>
            <xdr:cNvPr id="3058" name="Straight Connector 3057">
              <a:extLst>
                <a:ext uri="{FF2B5EF4-FFF2-40B4-BE49-F238E27FC236}">
                  <a16:creationId xmlns:a16="http://schemas.microsoft.com/office/drawing/2014/main" id="{DE107469-810D-60EE-7946-0D03F99D43F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9" name="Straight Connector 3058">
              <a:extLst>
                <a:ext uri="{FF2B5EF4-FFF2-40B4-BE49-F238E27FC236}">
                  <a16:creationId xmlns:a16="http://schemas.microsoft.com/office/drawing/2014/main" id="{47BFE4C5-A755-44F0-DAF1-2A9B14BF10C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0" name="Straight Connector 3059">
              <a:extLst>
                <a:ext uri="{FF2B5EF4-FFF2-40B4-BE49-F238E27FC236}">
                  <a16:creationId xmlns:a16="http://schemas.microsoft.com/office/drawing/2014/main" id="{B0D87B76-27FE-8BB2-B2A0-BC3F371EE7F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1" name="Straight Connector 3060">
              <a:extLst>
                <a:ext uri="{FF2B5EF4-FFF2-40B4-BE49-F238E27FC236}">
                  <a16:creationId xmlns:a16="http://schemas.microsoft.com/office/drawing/2014/main" id="{A9553119-DC87-8ECE-3FD0-07A83179233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2" name="Straight Connector 3061">
              <a:extLst>
                <a:ext uri="{FF2B5EF4-FFF2-40B4-BE49-F238E27FC236}">
                  <a16:creationId xmlns:a16="http://schemas.microsoft.com/office/drawing/2014/main" id="{0F5CBAB8-2B08-1DD0-5C6F-635EE5A78BA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3" name="Straight Connector 3062">
              <a:extLst>
                <a:ext uri="{FF2B5EF4-FFF2-40B4-BE49-F238E27FC236}">
                  <a16:creationId xmlns:a16="http://schemas.microsoft.com/office/drawing/2014/main" id="{AE13718A-BB0E-2550-858B-1B52B43A8D5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57" name="Straight Connector 3056">
            <a:extLst>
              <a:ext uri="{FF2B5EF4-FFF2-40B4-BE49-F238E27FC236}">
                <a16:creationId xmlns:a16="http://schemas.microsoft.com/office/drawing/2014/main" id="{6DC1AEDC-81CC-33BE-8EDC-AB5FDB983B4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368</xdr:row>
      <xdr:rowOff>0</xdr:rowOff>
    </xdr:from>
    <xdr:to>
      <xdr:col>4</xdr:col>
      <xdr:colOff>274320</xdr:colOff>
      <xdr:row>370</xdr:row>
      <xdr:rowOff>6531</xdr:rowOff>
    </xdr:to>
    <xdr:grpSp>
      <xdr:nvGrpSpPr>
        <xdr:cNvPr id="3064" name="Group 3063">
          <a:extLst>
            <a:ext uri="{FF2B5EF4-FFF2-40B4-BE49-F238E27FC236}">
              <a16:creationId xmlns:a16="http://schemas.microsoft.com/office/drawing/2014/main" id="{C2C0F1D9-B017-4960-8236-8DEA66831366}"/>
            </a:ext>
          </a:extLst>
        </xdr:cNvPr>
        <xdr:cNvGrpSpPr/>
      </xdr:nvGrpSpPr>
      <xdr:grpSpPr>
        <a:xfrm>
          <a:off x="1926771" y="62767029"/>
          <a:ext cx="274320" cy="354873"/>
          <a:chOff x="6147651" y="793750"/>
          <a:chExt cx="462699" cy="514350"/>
        </a:xfrm>
      </xdr:grpSpPr>
      <xdr:grpSp>
        <xdr:nvGrpSpPr>
          <xdr:cNvPr id="3065" name="Group 3064">
            <a:extLst>
              <a:ext uri="{FF2B5EF4-FFF2-40B4-BE49-F238E27FC236}">
                <a16:creationId xmlns:a16="http://schemas.microsoft.com/office/drawing/2014/main" id="{F1A25690-C7EB-41A8-5BFF-A2769828F1E4}"/>
              </a:ext>
            </a:extLst>
          </xdr:cNvPr>
          <xdr:cNvGrpSpPr/>
        </xdr:nvGrpSpPr>
        <xdr:grpSpPr>
          <a:xfrm>
            <a:off x="6153150" y="796754"/>
            <a:ext cx="457200" cy="511346"/>
            <a:chOff x="2540000" y="561804"/>
            <a:chExt cx="457200" cy="511346"/>
          </a:xfrm>
        </xdr:grpSpPr>
        <xdr:cxnSp macro="">
          <xdr:nvCxnSpPr>
            <xdr:cNvPr id="3067" name="Straight Connector 3066">
              <a:extLst>
                <a:ext uri="{FF2B5EF4-FFF2-40B4-BE49-F238E27FC236}">
                  <a16:creationId xmlns:a16="http://schemas.microsoft.com/office/drawing/2014/main" id="{90D45E62-9290-C777-B04B-17A4D7D696C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8" name="Straight Connector 3067">
              <a:extLst>
                <a:ext uri="{FF2B5EF4-FFF2-40B4-BE49-F238E27FC236}">
                  <a16:creationId xmlns:a16="http://schemas.microsoft.com/office/drawing/2014/main" id="{72043F75-0181-4713-2A88-7430FC30A84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9" name="Straight Connector 3068">
              <a:extLst>
                <a:ext uri="{FF2B5EF4-FFF2-40B4-BE49-F238E27FC236}">
                  <a16:creationId xmlns:a16="http://schemas.microsoft.com/office/drawing/2014/main" id="{AFA92EB3-C792-5FB2-A90A-804FAA322D7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0" name="Straight Connector 3069">
              <a:extLst>
                <a:ext uri="{FF2B5EF4-FFF2-40B4-BE49-F238E27FC236}">
                  <a16:creationId xmlns:a16="http://schemas.microsoft.com/office/drawing/2014/main" id="{CEEB6EE6-E139-BA55-900D-E954BFE06B5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1" name="Straight Connector 3070">
              <a:extLst>
                <a:ext uri="{FF2B5EF4-FFF2-40B4-BE49-F238E27FC236}">
                  <a16:creationId xmlns:a16="http://schemas.microsoft.com/office/drawing/2014/main" id="{EC0A5D1F-01EC-3FA2-2C21-6A13AF81B1C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2" name="Straight Connector 3071">
              <a:extLst>
                <a:ext uri="{FF2B5EF4-FFF2-40B4-BE49-F238E27FC236}">
                  <a16:creationId xmlns:a16="http://schemas.microsoft.com/office/drawing/2014/main" id="{A1D130B4-E4CD-8160-0384-DBD61B5D28D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66" name="Straight Connector 3065">
            <a:extLst>
              <a:ext uri="{FF2B5EF4-FFF2-40B4-BE49-F238E27FC236}">
                <a16:creationId xmlns:a16="http://schemas.microsoft.com/office/drawing/2014/main" id="{0F0F5C74-F6E4-C83C-0DC3-53247BCB428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224</xdr:row>
      <xdr:rowOff>0</xdr:rowOff>
    </xdr:from>
    <xdr:to>
      <xdr:col>14</xdr:col>
      <xdr:colOff>274320</xdr:colOff>
      <xdr:row>226</xdr:row>
      <xdr:rowOff>6531</xdr:rowOff>
    </xdr:to>
    <xdr:grpSp>
      <xdr:nvGrpSpPr>
        <xdr:cNvPr id="3073" name="Group 3072">
          <a:extLst>
            <a:ext uri="{FF2B5EF4-FFF2-40B4-BE49-F238E27FC236}">
              <a16:creationId xmlns:a16="http://schemas.microsoft.com/office/drawing/2014/main" id="{66812512-478D-46FD-993B-E189E8FB435F}"/>
            </a:ext>
          </a:extLst>
        </xdr:cNvPr>
        <xdr:cNvGrpSpPr/>
      </xdr:nvGrpSpPr>
      <xdr:grpSpPr>
        <a:xfrm>
          <a:off x="7097486" y="38796686"/>
          <a:ext cx="274320" cy="354874"/>
          <a:chOff x="6147651" y="793750"/>
          <a:chExt cx="462699" cy="514350"/>
        </a:xfrm>
      </xdr:grpSpPr>
      <xdr:grpSp>
        <xdr:nvGrpSpPr>
          <xdr:cNvPr id="3074" name="Group 3073">
            <a:extLst>
              <a:ext uri="{FF2B5EF4-FFF2-40B4-BE49-F238E27FC236}">
                <a16:creationId xmlns:a16="http://schemas.microsoft.com/office/drawing/2014/main" id="{5EAB4B08-8B35-B776-1359-D9B7BE62D718}"/>
              </a:ext>
            </a:extLst>
          </xdr:cNvPr>
          <xdr:cNvGrpSpPr/>
        </xdr:nvGrpSpPr>
        <xdr:grpSpPr>
          <a:xfrm>
            <a:off x="6153150" y="796754"/>
            <a:ext cx="457200" cy="511346"/>
            <a:chOff x="2540000" y="561804"/>
            <a:chExt cx="457200" cy="511346"/>
          </a:xfrm>
        </xdr:grpSpPr>
        <xdr:cxnSp macro="">
          <xdr:nvCxnSpPr>
            <xdr:cNvPr id="3076" name="Straight Connector 3075">
              <a:extLst>
                <a:ext uri="{FF2B5EF4-FFF2-40B4-BE49-F238E27FC236}">
                  <a16:creationId xmlns:a16="http://schemas.microsoft.com/office/drawing/2014/main" id="{33CB8E5F-09AD-44C5-344C-16BA0E4F656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7" name="Straight Connector 3076">
              <a:extLst>
                <a:ext uri="{FF2B5EF4-FFF2-40B4-BE49-F238E27FC236}">
                  <a16:creationId xmlns:a16="http://schemas.microsoft.com/office/drawing/2014/main" id="{D4E028E9-3B69-4B17-677E-34A23420186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8" name="Straight Connector 3077">
              <a:extLst>
                <a:ext uri="{FF2B5EF4-FFF2-40B4-BE49-F238E27FC236}">
                  <a16:creationId xmlns:a16="http://schemas.microsoft.com/office/drawing/2014/main" id="{AF1ABD6D-B7EF-3069-8719-200151E6840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9" name="Straight Connector 3078">
              <a:extLst>
                <a:ext uri="{FF2B5EF4-FFF2-40B4-BE49-F238E27FC236}">
                  <a16:creationId xmlns:a16="http://schemas.microsoft.com/office/drawing/2014/main" id="{64DBF952-50AB-A602-1CCA-FCE6ECFAAC9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0" name="Straight Connector 3079">
              <a:extLst>
                <a:ext uri="{FF2B5EF4-FFF2-40B4-BE49-F238E27FC236}">
                  <a16:creationId xmlns:a16="http://schemas.microsoft.com/office/drawing/2014/main" id="{EC9AA362-5E0E-6242-A4AA-0BD9D624E31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1" name="Straight Connector 3080">
              <a:extLst>
                <a:ext uri="{FF2B5EF4-FFF2-40B4-BE49-F238E27FC236}">
                  <a16:creationId xmlns:a16="http://schemas.microsoft.com/office/drawing/2014/main" id="{A0BD664D-8065-F165-6A49-F0DE54FD7D0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75" name="Straight Connector 3074">
            <a:extLst>
              <a:ext uri="{FF2B5EF4-FFF2-40B4-BE49-F238E27FC236}">
                <a16:creationId xmlns:a16="http://schemas.microsoft.com/office/drawing/2014/main" id="{DDE791A1-1625-B8AA-8329-4F9F0AFEA7B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224</xdr:row>
      <xdr:rowOff>0</xdr:rowOff>
    </xdr:from>
    <xdr:to>
      <xdr:col>10</xdr:col>
      <xdr:colOff>274320</xdr:colOff>
      <xdr:row>226</xdr:row>
      <xdr:rowOff>6531</xdr:rowOff>
    </xdr:to>
    <xdr:grpSp>
      <xdr:nvGrpSpPr>
        <xdr:cNvPr id="3082" name="Group 3081">
          <a:extLst>
            <a:ext uri="{FF2B5EF4-FFF2-40B4-BE49-F238E27FC236}">
              <a16:creationId xmlns:a16="http://schemas.microsoft.com/office/drawing/2014/main" id="{B82F424A-E34C-460B-9658-D290BE3F8D0C}"/>
            </a:ext>
          </a:extLst>
        </xdr:cNvPr>
        <xdr:cNvGrpSpPr/>
      </xdr:nvGrpSpPr>
      <xdr:grpSpPr>
        <a:xfrm>
          <a:off x="5029200" y="38796686"/>
          <a:ext cx="274320" cy="354874"/>
          <a:chOff x="6147651" y="793750"/>
          <a:chExt cx="462699" cy="514350"/>
        </a:xfrm>
      </xdr:grpSpPr>
      <xdr:grpSp>
        <xdr:nvGrpSpPr>
          <xdr:cNvPr id="3083" name="Group 3082">
            <a:extLst>
              <a:ext uri="{FF2B5EF4-FFF2-40B4-BE49-F238E27FC236}">
                <a16:creationId xmlns:a16="http://schemas.microsoft.com/office/drawing/2014/main" id="{3ECC7025-1665-6CF4-084A-08B79260E3EA}"/>
              </a:ext>
            </a:extLst>
          </xdr:cNvPr>
          <xdr:cNvGrpSpPr/>
        </xdr:nvGrpSpPr>
        <xdr:grpSpPr>
          <a:xfrm>
            <a:off x="6153150" y="796754"/>
            <a:ext cx="457200" cy="511346"/>
            <a:chOff x="2540000" y="561804"/>
            <a:chExt cx="457200" cy="511346"/>
          </a:xfrm>
        </xdr:grpSpPr>
        <xdr:cxnSp macro="">
          <xdr:nvCxnSpPr>
            <xdr:cNvPr id="3085" name="Straight Connector 3084">
              <a:extLst>
                <a:ext uri="{FF2B5EF4-FFF2-40B4-BE49-F238E27FC236}">
                  <a16:creationId xmlns:a16="http://schemas.microsoft.com/office/drawing/2014/main" id="{3B88A661-8DD0-7A7B-7F27-C7504B7C290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6" name="Straight Connector 3085">
              <a:extLst>
                <a:ext uri="{FF2B5EF4-FFF2-40B4-BE49-F238E27FC236}">
                  <a16:creationId xmlns:a16="http://schemas.microsoft.com/office/drawing/2014/main" id="{EB0AC907-C376-F468-AD81-1B4E18A59E6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7" name="Straight Connector 3086">
              <a:extLst>
                <a:ext uri="{FF2B5EF4-FFF2-40B4-BE49-F238E27FC236}">
                  <a16:creationId xmlns:a16="http://schemas.microsoft.com/office/drawing/2014/main" id="{D6A1FB5A-3516-A167-BE8A-5B6A4DFFEC5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8" name="Straight Connector 3087">
              <a:extLst>
                <a:ext uri="{FF2B5EF4-FFF2-40B4-BE49-F238E27FC236}">
                  <a16:creationId xmlns:a16="http://schemas.microsoft.com/office/drawing/2014/main" id="{EBAFD2F1-8567-AFD3-EDA2-B76C59EA39D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9" name="Straight Connector 3088">
              <a:extLst>
                <a:ext uri="{FF2B5EF4-FFF2-40B4-BE49-F238E27FC236}">
                  <a16:creationId xmlns:a16="http://schemas.microsoft.com/office/drawing/2014/main" id="{40AB1D90-182A-93FF-18B0-71CAA84DA4E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0" name="Straight Connector 3089">
              <a:extLst>
                <a:ext uri="{FF2B5EF4-FFF2-40B4-BE49-F238E27FC236}">
                  <a16:creationId xmlns:a16="http://schemas.microsoft.com/office/drawing/2014/main" id="{0840DC90-6CE9-8728-4885-698479415A9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84" name="Straight Connector 3083">
            <a:extLst>
              <a:ext uri="{FF2B5EF4-FFF2-40B4-BE49-F238E27FC236}">
                <a16:creationId xmlns:a16="http://schemas.microsoft.com/office/drawing/2014/main" id="{B6BCC101-DC13-AB72-5189-DE66420D874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224</xdr:row>
      <xdr:rowOff>0</xdr:rowOff>
    </xdr:from>
    <xdr:to>
      <xdr:col>8</xdr:col>
      <xdr:colOff>274320</xdr:colOff>
      <xdr:row>226</xdr:row>
      <xdr:rowOff>6531</xdr:rowOff>
    </xdr:to>
    <xdr:grpSp>
      <xdr:nvGrpSpPr>
        <xdr:cNvPr id="3091" name="Group 3090">
          <a:extLst>
            <a:ext uri="{FF2B5EF4-FFF2-40B4-BE49-F238E27FC236}">
              <a16:creationId xmlns:a16="http://schemas.microsoft.com/office/drawing/2014/main" id="{B988C212-5239-4D96-8497-AD6C24EE8C7D}"/>
            </a:ext>
          </a:extLst>
        </xdr:cNvPr>
        <xdr:cNvGrpSpPr/>
      </xdr:nvGrpSpPr>
      <xdr:grpSpPr>
        <a:xfrm>
          <a:off x="3995057" y="38796686"/>
          <a:ext cx="274320" cy="354874"/>
          <a:chOff x="6147651" y="793750"/>
          <a:chExt cx="462699" cy="514350"/>
        </a:xfrm>
      </xdr:grpSpPr>
      <xdr:grpSp>
        <xdr:nvGrpSpPr>
          <xdr:cNvPr id="3092" name="Group 3091">
            <a:extLst>
              <a:ext uri="{FF2B5EF4-FFF2-40B4-BE49-F238E27FC236}">
                <a16:creationId xmlns:a16="http://schemas.microsoft.com/office/drawing/2014/main" id="{2736651D-3D1C-9F0F-2505-98AEB02B6576}"/>
              </a:ext>
            </a:extLst>
          </xdr:cNvPr>
          <xdr:cNvGrpSpPr/>
        </xdr:nvGrpSpPr>
        <xdr:grpSpPr>
          <a:xfrm>
            <a:off x="6153150" y="796754"/>
            <a:ext cx="457200" cy="511346"/>
            <a:chOff x="2540000" y="561804"/>
            <a:chExt cx="457200" cy="511346"/>
          </a:xfrm>
        </xdr:grpSpPr>
        <xdr:cxnSp macro="">
          <xdr:nvCxnSpPr>
            <xdr:cNvPr id="3094" name="Straight Connector 3093">
              <a:extLst>
                <a:ext uri="{FF2B5EF4-FFF2-40B4-BE49-F238E27FC236}">
                  <a16:creationId xmlns:a16="http://schemas.microsoft.com/office/drawing/2014/main" id="{CC6A593D-C793-B289-1E15-E0B3F12BB70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5" name="Straight Connector 3094">
              <a:extLst>
                <a:ext uri="{FF2B5EF4-FFF2-40B4-BE49-F238E27FC236}">
                  <a16:creationId xmlns:a16="http://schemas.microsoft.com/office/drawing/2014/main" id="{FF79E4E9-DFE7-4BCE-8CC9-689790775D2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6" name="Straight Connector 3095">
              <a:extLst>
                <a:ext uri="{FF2B5EF4-FFF2-40B4-BE49-F238E27FC236}">
                  <a16:creationId xmlns:a16="http://schemas.microsoft.com/office/drawing/2014/main" id="{94E16263-2FFD-D713-166F-E6CAE1916BB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7" name="Straight Connector 3096">
              <a:extLst>
                <a:ext uri="{FF2B5EF4-FFF2-40B4-BE49-F238E27FC236}">
                  <a16:creationId xmlns:a16="http://schemas.microsoft.com/office/drawing/2014/main" id="{228F8154-F07B-046F-E01C-B2BFB865732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8" name="Straight Connector 3097">
              <a:extLst>
                <a:ext uri="{FF2B5EF4-FFF2-40B4-BE49-F238E27FC236}">
                  <a16:creationId xmlns:a16="http://schemas.microsoft.com/office/drawing/2014/main" id="{DD132EC7-C8AB-71DB-6A08-B1AA3C3ED23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9" name="Straight Connector 3098">
              <a:extLst>
                <a:ext uri="{FF2B5EF4-FFF2-40B4-BE49-F238E27FC236}">
                  <a16:creationId xmlns:a16="http://schemas.microsoft.com/office/drawing/2014/main" id="{406AB310-04CC-E696-9608-C426078F04A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93" name="Straight Connector 3092">
            <a:extLst>
              <a:ext uri="{FF2B5EF4-FFF2-40B4-BE49-F238E27FC236}">
                <a16:creationId xmlns:a16="http://schemas.microsoft.com/office/drawing/2014/main" id="{04552968-8277-D812-1C3B-45C621A15FD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224</xdr:row>
      <xdr:rowOff>0</xdr:rowOff>
    </xdr:from>
    <xdr:to>
      <xdr:col>6</xdr:col>
      <xdr:colOff>274320</xdr:colOff>
      <xdr:row>226</xdr:row>
      <xdr:rowOff>6531</xdr:rowOff>
    </xdr:to>
    <xdr:grpSp>
      <xdr:nvGrpSpPr>
        <xdr:cNvPr id="3100" name="Group 3099">
          <a:extLst>
            <a:ext uri="{FF2B5EF4-FFF2-40B4-BE49-F238E27FC236}">
              <a16:creationId xmlns:a16="http://schemas.microsoft.com/office/drawing/2014/main" id="{FF28A2DC-F5C3-46CA-A1AE-07861EFB2BBB}"/>
            </a:ext>
          </a:extLst>
        </xdr:cNvPr>
        <xdr:cNvGrpSpPr/>
      </xdr:nvGrpSpPr>
      <xdr:grpSpPr>
        <a:xfrm>
          <a:off x="2960914" y="38796686"/>
          <a:ext cx="274320" cy="354874"/>
          <a:chOff x="6147651" y="793750"/>
          <a:chExt cx="462699" cy="514350"/>
        </a:xfrm>
      </xdr:grpSpPr>
      <xdr:grpSp>
        <xdr:nvGrpSpPr>
          <xdr:cNvPr id="3101" name="Group 3100">
            <a:extLst>
              <a:ext uri="{FF2B5EF4-FFF2-40B4-BE49-F238E27FC236}">
                <a16:creationId xmlns:a16="http://schemas.microsoft.com/office/drawing/2014/main" id="{9568C4EF-5373-2059-6959-F725D67117BF}"/>
              </a:ext>
            </a:extLst>
          </xdr:cNvPr>
          <xdr:cNvGrpSpPr/>
        </xdr:nvGrpSpPr>
        <xdr:grpSpPr>
          <a:xfrm>
            <a:off x="6153150" y="796754"/>
            <a:ext cx="457200" cy="511346"/>
            <a:chOff x="2540000" y="561804"/>
            <a:chExt cx="457200" cy="511346"/>
          </a:xfrm>
        </xdr:grpSpPr>
        <xdr:cxnSp macro="">
          <xdr:nvCxnSpPr>
            <xdr:cNvPr id="3103" name="Straight Connector 3102">
              <a:extLst>
                <a:ext uri="{FF2B5EF4-FFF2-40B4-BE49-F238E27FC236}">
                  <a16:creationId xmlns:a16="http://schemas.microsoft.com/office/drawing/2014/main" id="{D2955F16-7DDB-DB46-67DA-B6C0C4088A3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4" name="Straight Connector 3103">
              <a:extLst>
                <a:ext uri="{FF2B5EF4-FFF2-40B4-BE49-F238E27FC236}">
                  <a16:creationId xmlns:a16="http://schemas.microsoft.com/office/drawing/2014/main" id="{FFE30AEA-3312-4174-9E68-C934E299541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5" name="Straight Connector 3104">
              <a:extLst>
                <a:ext uri="{FF2B5EF4-FFF2-40B4-BE49-F238E27FC236}">
                  <a16:creationId xmlns:a16="http://schemas.microsoft.com/office/drawing/2014/main" id="{3EAE9D99-9285-3D25-7306-C5E87E1C2A6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6" name="Straight Connector 3105">
              <a:extLst>
                <a:ext uri="{FF2B5EF4-FFF2-40B4-BE49-F238E27FC236}">
                  <a16:creationId xmlns:a16="http://schemas.microsoft.com/office/drawing/2014/main" id="{C8B81537-DB78-3B52-953A-DA191E9FABE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7" name="Straight Connector 3106">
              <a:extLst>
                <a:ext uri="{FF2B5EF4-FFF2-40B4-BE49-F238E27FC236}">
                  <a16:creationId xmlns:a16="http://schemas.microsoft.com/office/drawing/2014/main" id="{87FFB70C-C2BC-CD06-6B6F-46B3D495BE1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8" name="Straight Connector 3107">
              <a:extLst>
                <a:ext uri="{FF2B5EF4-FFF2-40B4-BE49-F238E27FC236}">
                  <a16:creationId xmlns:a16="http://schemas.microsoft.com/office/drawing/2014/main" id="{245497EF-76DB-BA48-F9DB-9CF18BE5470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02" name="Straight Connector 3101">
            <a:extLst>
              <a:ext uri="{FF2B5EF4-FFF2-40B4-BE49-F238E27FC236}">
                <a16:creationId xmlns:a16="http://schemas.microsoft.com/office/drawing/2014/main" id="{18C5E2D1-8057-70C6-5FE6-4F86E44F81E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224</xdr:row>
      <xdr:rowOff>0</xdr:rowOff>
    </xdr:from>
    <xdr:to>
      <xdr:col>4</xdr:col>
      <xdr:colOff>274320</xdr:colOff>
      <xdr:row>226</xdr:row>
      <xdr:rowOff>6531</xdr:rowOff>
    </xdr:to>
    <xdr:grpSp>
      <xdr:nvGrpSpPr>
        <xdr:cNvPr id="3109" name="Group 3108">
          <a:extLst>
            <a:ext uri="{FF2B5EF4-FFF2-40B4-BE49-F238E27FC236}">
              <a16:creationId xmlns:a16="http://schemas.microsoft.com/office/drawing/2014/main" id="{AB4AE62C-8939-464D-8170-A3DDB61EEA14}"/>
            </a:ext>
          </a:extLst>
        </xdr:cNvPr>
        <xdr:cNvGrpSpPr/>
      </xdr:nvGrpSpPr>
      <xdr:grpSpPr>
        <a:xfrm>
          <a:off x="1926771" y="38796686"/>
          <a:ext cx="274320" cy="354874"/>
          <a:chOff x="6147651" y="793750"/>
          <a:chExt cx="462699" cy="514350"/>
        </a:xfrm>
      </xdr:grpSpPr>
      <xdr:grpSp>
        <xdr:nvGrpSpPr>
          <xdr:cNvPr id="3110" name="Group 3109">
            <a:extLst>
              <a:ext uri="{FF2B5EF4-FFF2-40B4-BE49-F238E27FC236}">
                <a16:creationId xmlns:a16="http://schemas.microsoft.com/office/drawing/2014/main" id="{A41D651F-94A4-CCAF-9A7F-30A8001595E1}"/>
              </a:ext>
            </a:extLst>
          </xdr:cNvPr>
          <xdr:cNvGrpSpPr/>
        </xdr:nvGrpSpPr>
        <xdr:grpSpPr>
          <a:xfrm>
            <a:off x="6153150" y="796754"/>
            <a:ext cx="457200" cy="511346"/>
            <a:chOff x="2540000" y="561804"/>
            <a:chExt cx="457200" cy="511346"/>
          </a:xfrm>
        </xdr:grpSpPr>
        <xdr:cxnSp macro="">
          <xdr:nvCxnSpPr>
            <xdr:cNvPr id="3112" name="Straight Connector 3111">
              <a:extLst>
                <a:ext uri="{FF2B5EF4-FFF2-40B4-BE49-F238E27FC236}">
                  <a16:creationId xmlns:a16="http://schemas.microsoft.com/office/drawing/2014/main" id="{DA98970F-C110-9B16-F754-FD3A3D393F3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3" name="Straight Connector 3112">
              <a:extLst>
                <a:ext uri="{FF2B5EF4-FFF2-40B4-BE49-F238E27FC236}">
                  <a16:creationId xmlns:a16="http://schemas.microsoft.com/office/drawing/2014/main" id="{B2932941-FD44-5C2D-2C82-7946B8708032}"/>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4" name="Straight Connector 3113">
              <a:extLst>
                <a:ext uri="{FF2B5EF4-FFF2-40B4-BE49-F238E27FC236}">
                  <a16:creationId xmlns:a16="http://schemas.microsoft.com/office/drawing/2014/main" id="{C71672BB-2086-1A53-9E70-6CA8563658B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5" name="Straight Connector 3114">
              <a:extLst>
                <a:ext uri="{FF2B5EF4-FFF2-40B4-BE49-F238E27FC236}">
                  <a16:creationId xmlns:a16="http://schemas.microsoft.com/office/drawing/2014/main" id="{5BF77EB4-1340-AB96-69F9-03E4591155F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6" name="Straight Connector 3115">
              <a:extLst>
                <a:ext uri="{FF2B5EF4-FFF2-40B4-BE49-F238E27FC236}">
                  <a16:creationId xmlns:a16="http://schemas.microsoft.com/office/drawing/2014/main" id="{955A4755-69F6-DBC6-96D1-B8EDD7849DF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7" name="Straight Connector 3116">
              <a:extLst>
                <a:ext uri="{FF2B5EF4-FFF2-40B4-BE49-F238E27FC236}">
                  <a16:creationId xmlns:a16="http://schemas.microsoft.com/office/drawing/2014/main" id="{78FBA81D-EF5D-F557-665E-02FE41CD0C2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11" name="Straight Connector 3110">
            <a:extLst>
              <a:ext uri="{FF2B5EF4-FFF2-40B4-BE49-F238E27FC236}">
                <a16:creationId xmlns:a16="http://schemas.microsoft.com/office/drawing/2014/main" id="{1CEDB87D-F6EA-4D0A-5F16-DD2065C1A80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213</xdr:row>
      <xdr:rowOff>0</xdr:rowOff>
    </xdr:from>
    <xdr:to>
      <xdr:col>14</xdr:col>
      <xdr:colOff>274320</xdr:colOff>
      <xdr:row>215</xdr:row>
      <xdr:rowOff>6531</xdr:rowOff>
    </xdr:to>
    <xdr:grpSp>
      <xdr:nvGrpSpPr>
        <xdr:cNvPr id="3118" name="Group 3117">
          <a:extLst>
            <a:ext uri="{FF2B5EF4-FFF2-40B4-BE49-F238E27FC236}">
              <a16:creationId xmlns:a16="http://schemas.microsoft.com/office/drawing/2014/main" id="{EF0DB1FF-E90E-4E0B-A4FC-641CF3A98333}"/>
            </a:ext>
          </a:extLst>
        </xdr:cNvPr>
        <xdr:cNvGrpSpPr/>
      </xdr:nvGrpSpPr>
      <xdr:grpSpPr>
        <a:xfrm>
          <a:off x="7097486" y="36967886"/>
          <a:ext cx="274320" cy="354874"/>
          <a:chOff x="6147651" y="793750"/>
          <a:chExt cx="462699" cy="514350"/>
        </a:xfrm>
      </xdr:grpSpPr>
      <xdr:grpSp>
        <xdr:nvGrpSpPr>
          <xdr:cNvPr id="3119" name="Group 3118">
            <a:extLst>
              <a:ext uri="{FF2B5EF4-FFF2-40B4-BE49-F238E27FC236}">
                <a16:creationId xmlns:a16="http://schemas.microsoft.com/office/drawing/2014/main" id="{6CDB53C0-8816-66E4-462B-63B3308C85EF}"/>
              </a:ext>
            </a:extLst>
          </xdr:cNvPr>
          <xdr:cNvGrpSpPr/>
        </xdr:nvGrpSpPr>
        <xdr:grpSpPr>
          <a:xfrm>
            <a:off x="6153150" y="796754"/>
            <a:ext cx="457200" cy="511346"/>
            <a:chOff x="2540000" y="561804"/>
            <a:chExt cx="457200" cy="511346"/>
          </a:xfrm>
        </xdr:grpSpPr>
        <xdr:cxnSp macro="">
          <xdr:nvCxnSpPr>
            <xdr:cNvPr id="3121" name="Straight Connector 3120">
              <a:extLst>
                <a:ext uri="{FF2B5EF4-FFF2-40B4-BE49-F238E27FC236}">
                  <a16:creationId xmlns:a16="http://schemas.microsoft.com/office/drawing/2014/main" id="{4C49C4E3-8A70-BFD0-1B1A-6FD5A81EFB1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2" name="Straight Connector 3121">
              <a:extLst>
                <a:ext uri="{FF2B5EF4-FFF2-40B4-BE49-F238E27FC236}">
                  <a16:creationId xmlns:a16="http://schemas.microsoft.com/office/drawing/2014/main" id="{3DC5D880-E942-4D61-6BED-D4A2BCD119F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3" name="Straight Connector 3122">
              <a:extLst>
                <a:ext uri="{FF2B5EF4-FFF2-40B4-BE49-F238E27FC236}">
                  <a16:creationId xmlns:a16="http://schemas.microsoft.com/office/drawing/2014/main" id="{57E1E451-C12C-3B1F-F75D-91CA2217EAE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4" name="Straight Connector 3123">
              <a:extLst>
                <a:ext uri="{FF2B5EF4-FFF2-40B4-BE49-F238E27FC236}">
                  <a16:creationId xmlns:a16="http://schemas.microsoft.com/office/drawing/2014/main" id="{A8758689-2783-1F09-DE6A-9687BBDC369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5" name="Straight Connector 3124">
              <a:extLst>
                <a:ext uri="{FF2B5EF4-FFF2-40B4-BE49-F238E27FC236}">
                  <a16:creationId xmlns:a16="http://schemas.microsoft.com/office/drawing/2014/main" id="{E7CD92A4-8BD2-FF08-5873-FA52B60C04FC}"/>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6" name="Straight Connector 3125">
              <a:extLst>
                <a:ext uri="{FF2B5EF4-FFF2-40B4-BE49-F238E27FC236}">
                  <a16:creationId xmlns:a16="http://schemas.microsoft.com/office/drawing/2014/main" id="{70B83424-1309-AC3C-0C4C-87CAE00CBAF8}"/>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20" name="Straight Connector 3119">
            <a:extLst>
              <a:ext uri="{FF2B5EF4-FFF2-40B4-BE49-F238E27FC236}">
                <a16:creationId xmlns:a16="http://schemas.microsoft.com/office/drawing/2014/main" id="{E971D644-F5B9-0653-91EA-DEC77C80E08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213</xdr:row>
      <xdr:rowOff>0</xdr:rowOff>
    </xdr:from>
    <xdr:to>
      <xdr:col>18</xdr:col>
      <xdr:colOff>274320</xdr:colOff>
      <xdr:row>215</xdr:row>
      <xdr:rowOff>6531</xdr:rowOff>
    </xdr:to>
    <xdr:grpSp>
      <xdr:nvGrpSpPr>
        <xdr:cNvPr id="3127" name="Group 3126">
          <a:extLst>
            <a:ext uri="{FF2B5EF4-FFF2-40B4-BE49-F238E27FC236}">
              <a16:creationId xmlns:a16="http://schemas.microsoft.com/office/drawing/2014/main" id="{700F3D09-73D5-4ED6-AD7D-6DAF5ECC8332}"/>
            </a:ext>
          </a:extLst>
        </xdr:cNvPr>
        <xdr:cNvGrpSpPr/>
      </xdr:nvGrpSpPr>
      <xdr:grpSpPr>
        <a:xfrm>
          <a:off x="9165771" y="36967886"/>
          <a:ext cx="274320" cy="354874"/>
          <a:chOff x="6147651" y="793750"/>
          <a:chExt cx="462699" cy="514350"/>
        </a:xfrm>
      </xdr:grpSpPr>
      <xdr:grpSp>
        <xdr:nvGrpSpPr>
          <xdr:cNvPr id="3128" name="Group 3127">
            <a:extLst>
              <a:ext uri="{FF2B5EF4-FFF2-40B4-BE49-F238E27FC236}">
                <a16:creationId xmlns:a16="http://schemas.microsoft.com/office/drawing/2014/main" id="{C663B395-A207-6954-F158-369720EC6EEC}"/>
              </a:ext>
            </a:extLst>
          </xdr:cNvPr>
          <xdr:cNvGrpSpPr/>
        </xdr:nvGrpSpPr>
        <xdr:grpSpPr>
          <a:xfrm>
            <a:off x="6153150" y="796754"/>
            <a:ext cx="457200" cy="511346"/>
            <a:chOff x="2540000" y="561804"/>
            <a:chExt cx="457200" cy="511346"/>
          </a:xfrm>
        </xdr:grpSpPr>
        <xdr:cxnSp macro="">
          <xdr:nvCxnSpPr>
            <xdr:cNvPr id="3130" name="Straight Connector 3129">
              <a:extLst>
                <a:ext uri="{FF2B5EF4-FFF2-40B4-BE49-F238E27FC236}">
                  <a16:creationId xmlns:a16="http://schemas.microsoft.com/office/drawing/2014/main" id="{20CBDE50-B430-0FC8-9A82-58BA5D3D2C0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1" name="Straight Connector 3130">
              <a:extLst>
                <a:ext uri="{FF2B5EF4-FFF2-40B4-BE49-F238E27FC236}">
                  <a16:creationId xmlns:a16="http://schemas.microsoft.com/office/drawing/2014/main" id="{700BD112-8947-EA92-CA1E-93568692034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2" name="Straight Connector 3131">
              <a:extLst>
                <a:ext uri="{FF2B5EF4-FFF2-40B4-BE49-F238E27FC236}">
                  <a16:creationId xmlns:a16="http://schemas.microsoft.com/office/drawing/2014/main" id="{B9899881-E5C8-BDCE-AC41-0906441DC9A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3" name="Straight Connector 3132">
              <a:extLst>
                <a:ext uri="{FF2B5EF4-FFF2-40B4-BE49-F238E27FC236}">
                  <a16:creationId xmlns:a16="http://schemas.microsoft.com/office/drawing/2014/main" id="{E09414F6-D0CB-B06B-9D3B-3581E119150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4" name="Straight Connector 3133">
              <a:extLst>
                <a:ext uri="{FF2B5EF4-FFF2-40B4-BE49-F238E27FC236}">
                  <a16:creationId xmlns:a16="http://schemas.microsoft.com/office/drawing/2014/main" id="{9899BF95-647E-C769-D010-75FA01866B4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5" name="Straight Connector 3134">
              <a:extLst>
                <a:ext uri="{FF2B5EF4-FFF2-40B4-BE49-F238E27FC236}">
                  <a16:creationId xmlns:a16="http://schemas.microsoft.com/office/drawing/2014/main" id="{D6373299-1425-E95E-6DF9-299A28A30CD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29" name="Straight Connector 3128">
            <a:extLst>
              <a:ext uri="{FF2B5EF4-FFF2-40B4-BE49-F238E27FC236}">
                <a16:creationId xmlns:a16="http://schemas.microsoft.com/office/drawing/2014/main" id="{3995A784-031D-36CD-1A66-C7AE106AA30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202</xdr:row>
      <xdr:rowOff>0</xdr:rowOff>
    </xdr:from>
    <xdr:to>
      <xdr:col>18</xdr:col>
      <xdr:colOff>274320</xdr:colOff>
      <xdr:row>204</xdr:row>
      <xdr:rowOff>6531</xdr:rowOff>
    </xdr:to>
    <xdr:grpSp>
      <xdr:nvGrpSpPr>
        <xdr:cNvPr id="3136" name="Group 3135">
          <a:extLst>
            <a:ext uri="{FF2B5EF4-FFF2-40B4-BE49-F238E27FC236}">
              <a16:creationId xmlns:a16="http://schemas.microsoft.com/office/drawing/2014/main" id="{78C7290A-BAF1-4E9F-81DA-AFDBCB9B520A}"/>
            </a:ext>
          </a:extLst>
        </xdr:cNvPr>
        <xdr:cNvGrpSpPr/>
      </xdr:nvGrpSpPr>
      <xdr:grpSpPr>
        <a:xfrm>
          <a:off x="9165771" y="35139086"/>
          <a:ext cx="274320" cy="354874"/>
          <a:chOff x="6147651" y="793750"/>
          <a:chExt cx="462699" cy="514350"/>
        </a:xfrm>
      </xdr:grpSpPr>
      <xdr:grpSp>
        <xdr:nvGrpSpPr>
          <xdr:cNvPr id="3137" name="Group 3136">
            <a:extLst>
              <a:ext uri="{FF2B5EF4-FFF2-40B4-BE49-F238E27FC236}">
                <a16:creationId xmlns:a16="http://schemas.microsoft.com/office/drawing/2014/main" id="{627EFB59-4C25-2F24-3773-1A2192CB1254}"/>
              </a:ext>
            </a:extLst>
          </xdr:cNvPr>
          <xdr:cNvGrpSpPr/>
        </xdr:nvGrpSpPr>
        <xdr:grpSpPr>
          <a:xfrm>
            <a:off x="6153150" y="796754"/>
            <a:ext cx="457200" cy="511346"/>
            <a:chOff x="2540000" y="561804"/>
            <a:chExt cx="457200" cy="511346"/>
          </a:xfrm>
        </xdr:grpSpPr>
        <xdr:cxnSp macro="">
          <xdr:nvCxnSpPr>
            <xdr:cNvPr id="3139" name="Straight Connector 3138">
              <a:extLst>
                <a:ext uri="{FF2B5EF4-FFF2-40B4-BE49-F238E27FC236}">
                  <a16:creationId xmlns:a16="http://schemas.microsoft.com/office/drawing/2014/main" id="{41689115-922D-131F-7707-9DA6C479593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0" name="Straight Connector 3139">
              <a:extLst>
                <a:ext uri="{FF2B5EF4-FFF2-40B4-BE49-F238E27FC236}">
                  <a16:creationId xmlns:a16="http://schemas.microsoft.com/office/drawing/2014/main" id="{8806326F-4C8A-5114-39BD-634B3A4AC16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1" name="Straight Connector 3140">
              <a:extLst>
                <a:ext uri="{FF2B5EF4-FFF2-40B4-BE49-F238E27FC236}">
                  <a16:creationId xmlns:a16="http://schemas.microsoft.com/office/drawing/2014/main" id="{AA3D9F2C-5945-8D93-55B6-8998DA370D2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2" name="Straight Connector 3141">
              <a:extLst>
                <a:ext uri="{FF2B5EF4-FFF2-40B4-BE49-F238E27FC236}">
                  <a16:creationId xmlns:a16="http://schemas.microsoft.com/office/drawing/2014/main" id="{93BC1EDF-B480-0A8D-F031-F197751D140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3" name="Straight Connector 3142">
              <a:extLst>
                <a:ext uri="{FF2B5EF4-FFF2-40B4-BE49-F238E27FC236}">
                  <a16:creationId xmlns:a16="http://schemas.microsoft.com/office/drawing/2014/main" id="{4437BE0D-C4F3-9C8E-DBC6-2FC2479A2CA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4" name="Straight Connector 3143">
              <a:extLst>
                <a:ext uri="{FF2B5EF4-FFF2-40B4-BE49-F238E27FC236}">
                  <a16:creationId xmlns:a16="http://schemas.microsoft.com/office/drawing/2014/main" id="{10B734D8-B037-34D9-709D-63437823A45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38" name="Straight Connector 3137">
            <a:extLst>
              <a:ext uri="{FF2B5EF4-FFF2-40B4-BE49-F238E27FC236}">
                <a16:creationId xmlns:a16="http://schemas.microsoft.com/office/drawing/2014/main" id="{D35E1250-FA0B-4FC6-58DE-3F72E39FD61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202</xdr:row>
      <xdr:rowOff>0</xdr:rowOff>
    </xdr:from>
    <xdr:to>
      <xdr:col>10</xdr:col>
      <xdr:colOff>274320</xdr:colOff>
      <xdr:row>204</xdr:row>
      <xdr:rowOff>6531</xdr:rowOff>
    </xdr:to>
    <xdr:grpSp>
      <xdr:nvGrpSpPr>
        <xdr:cNvPr id="3145" name="Group 3144">
          <a:extLst>
            <a:ext uri="{FF2B5EF4-FFF2-40B4-BE49-F238E27FC236}">
              <a16:creationId xmlns:a16="http://schemas.microsoft.com/office/drawing/2014/main" id="{AC0430E3-1070-4884-8904-A03D29D2A62B}"/>
            </a:ext>
          </a:extLst>
        </xdr:cNvPr>
        <xdr:cNvGrpSpPr/>
      </xdr:nvGrpSpPr>
      <xdr:grpSpPr>
        <a:xfrm>
          <a:off x="5029200" y="35139086"/>
          <a:ext cx="274320" cy="354874"/>
          <a:chOff x="6147651" y="793750"/>
          <a:chExt cx="462699" cy="514350"/>
        </a:xfrm>
      </xdr:grpSpPr>
      <xdr:grpSp>
        <xdr:nvGrpSpPr>
          <xdr:cNvPr id="3146" name="Group 3145">
            <a:extLst>
              <a:ext uri="{FF2B5EF4-FFF2-40B4-BE49-F238E27FC236}">
                <a16:creationId xmlns:a16="http://schemas.microsoft.com/office/drawing/2014/main" id="{87A8D1B3-5E95-B472-3745-F8D2A42B4355}"/>
              </a:ext>
            </a:extLst>
          </xdr:cNvPr>
          <xdr:cNvGrpSpPr/>
        </xdr:nvGrpSpPr>
        <xdr:grpSpPr>
          <a:xfrm>
            <a:off x="6153150" y="796754"/>
            <a:ext cx="457200" cy="511346"/>
            <a:chOff x="2540000" y="561804"/>
            <a:chExt cx="457200" cy="511346"/>
          </a:xfrm>
        </xdr:grpSpPr>
        <xdr:cxnSp macro="">
          <xdr:nvCxnSpPr>
            <xdr:cNvPr id="3148" name="Straight Connector 3147">
              <a:extLst>
                <a:ext uri="{FF2B5EF4-FFF2-40B4-BE49-F238E27FC236}">
                  <a16:creationId xmlns:a16="http://schemas.microsoft.com/office/drawing/2014/main" id="{2C13D094-3908-007F-3AA2-02FD8A91D14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9" name="Straight Connector 3148">
              <a:extLst>
                <a:ext uri="{FF2B5EF4-FFF2-40B4-BE49-F238E27FC236}">
                  <a16:creationId xmlns:a16="http://schemas.microsoft.com/office/drawing/2014/main" id="{1FAA925B-6D0A-E41D-F7F4-F12F1C17FF2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0" name="Straight Connector 3149">
              <a:extLst>
                <a:ext uri="{FF2B5EF4-FFF2-40B4-BE49-F238E27FC236}">
                  <a16:creationId xmlns:a16="http://schemas.microsoft.com/office/drawing/2014/main" id="{D58CE922-0F53-222C-C0DD-5A495E41DC4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1" name="Straight Connector 3150">
              <a:extLst>
                <a:ext uri="{FF2B5EF4-FFF2-40B4-BE49-F238E27FC236}">
                  <a16:creationId xmlns:a16="http://schemas.microsoft.com/office/drawing/2014/main" id="{48F22CE5-38E8-16B9-1EAE-EC93071FB90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2" name="Straight Connector 3151">
              <a:extLst>
                <a:ext uri="{FF2B5EF4-FFF2-40B4-BE49-F238E27FC236}">
                  <a16:creationId xmlns:a16="http://schemas.microsoft.com/office/drawing/2014/main" id="{C99DC83B-34FD-D971-BBE7-2D553037B49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3" name="Straight Connector 3152">
              <a:extLst>
                <a:ext uri="{FF2B5EF4-FFF2-40B4-BE49-F238E27FC236}">
                  <a16:creationId xmlns:a16="http://schemas.microsoft.com/office/drawing/2014/main" id="{E5F8B00F-B009-838E-949C-D9F5614BE60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47" name="Straight Connector 3146">
            <a:extLst>
              <a:ext uri="{FF2B5EF4-FFF2-40B4-BE49-F238E27FC236}">
                <a16:creationId xmlns:a16="http://schemas.microsoft.com/office/drawing/2014/main" id="{B63616EE-2165-69A1-5FFE-9F87592B418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202</xdr:row>
      <xdr:rowOff>0</xdr:rowOff>
    </xdr:from>
    <xdr:to>
      <xdr:col>8</xdr:col>
      <xdr:colOff>274320</xdr:colOff>
      <xdr:row>204</xdr:row>
      <xdr:rowOff>6531</xdr:rowOff>
    </xdr:to>
    <xdr:grpSp>
      <xdr:nvGrpSpPr>
        <xdr:cNvPr id="3154" name="Group 3153">
          <a:extLst>
            <a:ext uri="{FF2B5EF4-FFF2-40B4-BE49-F238E27FC236}">
              <a16:creationId xmlns:a16="http://schemas.microsoft.com/office/drawing/2014/main" id="{5C598DAB-8C29-41D6-B723-B723769EE3DC}"/>
            </a:ext>
          </a:extLst>
        </xdr:cNvPr>
        <xdr:cNvGrpSpPr/>
      </xdr:nvGrpSpPr>
      <xdr:grpSpPr>
        <a:xfrm>
          <a:off x="3995057" y="35139086"/>
          <a:ext cx="274320" cy="354874"/>
          <a:chOff x="6147651" y="793750"/>
          <a:chExt cx="462699" cy="514350"/>
        </a:xfrm>
      </xdr:grpSpPr>
      <xdr:grpSp>
        <xdr:nvGrpSpPr>
          <xdr:cNvPr id="3155" name="Group 3154">
            <a:extLst>
              <a:ext uri="{FF2B5EF4-FFF2-40B4-BE49-F238E27FC236}">
                <a16:creationId xmlns:a16="http://schemas.microsoft.com/office/drawing/2014/main" id="{93A51673-B606-E6A3-0196-238E780BBB4B}"/>
              </a:ext>
            </a:extLst>
          </xdr:cNvPr>
          <xdr:cNvGrpSpPr/>
        </xdr:nvGrpSpPr>
        <xdr:grpSpPr>
          <a:xfrm>
            <a:off x="6153150" y="796754"/>
            <a:ext cx="457200" cy="511346"/>
            <a:chOff x="2540000" y="561804"/>
            <a:chExt cx="457200" cy="511346"/>
          </a:xfrm>
        </xdr:grpSpPr>
        <xdr:cxnSp macro="">
          <xdr:nvCxnSpPr>
            <xdr:cNvPr id="3157" name="Straight Connector 3156">
              <a:extLst>
                <a:ext uri="{FF2B5EF4-FFF2-40B4-BE49-F238E27FC236}">
                  <a16:creationId xmlns:a16="http://schemas.microsoft.com/office/drawing/2014/main" id="{4AC57F6B-1CB8-C463-2310-F662AB3DA97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8" name="Straight Connector 3157">
              <a:extLst>
                <a:ext uri="{FF2B5EF4-FFF2-40B4-BE49-F238E27FC236}">
                  <a16:creationId xmlns:a16="http://schemas.microsoft.com/office/drawing/2014/main" id="{F54F7053-CC55-63A3-1A48-A3B36730D7D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9" name="Straight Connector 3158">
              <a:extLst>
                <a:ext uri="{FF2B5EF4-FFF2-40B4-BE49-F238E27FC236}">
                  <a16:creationId xmlns:a16="http://schemas.microsoft.com/office/drawing/2014/main" id="{96B0C2E3-B3CD-A2C5-B6E0-F5DC96A1415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0" name="Straight Connector 3159">
              <a:extLst>
                <a:ext uri="{FF2B5EF4-FFF2-40B4-BE49-F238E27FC236}">
                  <a16:creationId xmlns:a16="http://schemas.microsoft.com/office/drawing/2014/main" id="{35052EDB-744C-412C-97D2-5EAF69C2B38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1" name="Straight Connector 3160">
              <a:extLst>
                <a:ext uri="{FF2B5EF4-FFF2-40B4-BE49-F238E27FC236}">
                  <a16:creationId xmlns:a16="http://schemas.microsoft.com/office/drawing/2014/main" id="{D3F1979F-C313-C11E-F576-79384D3234C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2" name="Straight Connector 3161">
              <a:extLst>
                <a:ext uri="{FF2B5EF4-FFF2-40B4-BE49-F238E27FC236}">
                  <a16:creationId xmlns:a16="http://schemas.microsoft.com/office/drawing/2014/main" id="{35673978-254E-5D7F-F3BD-B0FDA21B223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56" name="Straight Connector 3155">
            <a:extLst>
              <a:ext uri="{FF2B5EF4-FFF2-40B4-BE49-F238E27FC236}">
                <a16:creationId xmlns:a16="http://schemas.microsoft.com/office/drawing/2014/main" id="{408F22C7-C8FD-6893-F1CF-F5FF6FF5F06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202</xdr:row>
      <xdr:rowOff>0</xdr:rowOff>
    </xdr:from>
    <xdr:to>
      <xdr:col>6</xdr:col>
      <xdr:colOff>274320</xdr:colOff>
      <xdr:row>204</xdr:row>
      <xdr:rowOff>6531</xdr:rowOff>
    </xdr:to>
    <xdr:grpSp>
      <xdr:nvGrpSpPr>
        <xdr:cNvPr id="3163" name="Group 3162">
          <a:extLst>
            <a:ext uri="{FF2B5EF4-FFF2-40B4-BE49-F238E27FC236}">
              <a16:creationId xmlns:a16="http://schemas.microsoft.com/office/drawing/2014/main" id="{E99D1398-4B9D-439C-8918-068A7D76DA31}"/>
            </a:ext>
          </a:extLst>
        </xdr:cNvPr>
        <xdr:cNvGrpSpPr/>
      </xdr:nvGrpSpPr>
      <xdr:grpSpPr>
        <a:xfrm>
          <a:off x="2960914" y="35139086"/>
          <a:ext cx="274320" cy="354874"/>
          <a:chOff x="6147651" y="793750"/>
          <a:chExt cx="462699" cy="514350"/>
        </a:xfrm>
      </xdr:grpSpPr>
      <xdr:grpSp>
        <xdr:nvGrpSpPr>
          <xdr:cNvPr id="3164" name="Group 3163">
            <a:extLst>
              <a:ext uri="{FF2B5EF4-FFF2-40B4-BE49-F238E27FC236}">
                <a16:creationId xmlns:a16="http://schemas.microsoft.com/office/drawing/2014/main" id="{6C9BB430-A175-BAF1-B396-A05B990113E3}"/>
              </a:ext>
            </a:extLst>
          </xdr:cNvPr>
          <xdr:cNvGrpSpPr/>
        </xdr:nvGrpSpPr>
        <xdr:grpSpPr>
          <a:xfrm>
            <a:off x="6153150" y="796754"/>
            <a:ext cx="457200" cy="511346"/>
            <a:chOff x="2540000" y="561804"/>
            <a:chExt cx="457200" cy="511346"/>
          </a:xfrm>
        </xdr:grpSpPr>
        <xdr:cxnSp macro="">
          <xdr:nvCxnSpPr>
            <xdr:cNvPr id="3166" name="Straight Connector 3165">
              <a:extLst>
                <a:ext uri="{FF2B5EF4-FFF2-40B4-BE49-F238E27FC236}">
                  <a16:creationId xmlns:a16="http://schemas.microsoft.com/office/drawing/2014/main" id="{66FA49C4-60BB-3AF9-8DA1-63261492D44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7" name="Straight Connector 3166">
              <a:extLst>
                <a:ext uri="{FF2B5EF4-FFF2-40B4-BE49-F238E27FC236}">
                  <a16:creationId xmlns:a16="http://schemas.microsoft.com/office/drawing/2014/main" id="{AC75599A-8E80-6BA3-D007-5A772A9F603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8" name="Straight Connector 3167">
              <a:extLst>
                <a:ext uri="{FF2B5EF4-FFF2-40B4-BE49-F238E27FC236}">
                  <a16:creationId xmlns:a16="http://schemas.microsoft.com/office/drawing/2014/main" id="{A76B0148-B183-902E-EE63-5D95471CAC5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9" name="Straight Connector 3168">
              <a:extLst>
                <a:ext uri="{FF2B5EF4-FFF2-40B4-BE49-F238E27FC236}">
                  <a16:creationId xmlns:a16="http://schemas.microsoft.com/office/drawing/2014/main" id="{3FA03FAE-78B5-945F-FE97-EC68EB74C9E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0" name="Straight Connector 3169">
              <a:extLst>
                <a:ext uri="{FF2B5EF4-FFF2-40B4-BE49-F238E27FC236}">
                  <a16:creationId xmlns:a16="http://schemas.microsoft.com/office/drawing/2014/main" id="{305A5F7D-16DC-D857-57FC-0F0381FB6AA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1" name="Straight Connector 3170">
              <a:extLst>
                <a:ext uri="{FF2B5EF4-FFF2-40B4-BE49-F238E27FC236}">
                  <a16:creationId xmlns:a16="http://schemas.microsoft.com/office/drawing/2014/main" id="{3C33F863-00FA-63B9-A6D9-00513997982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65" name="Straight Connector 3164">
            <a:extLst>
              <a:ext uri="{FF2B5EF4-FFF2-40B4-BE49-F238E27FC236}">
                <a16:creationId xmlns:a16="http://schemas.microsoft.com/office/drawing/2014/main" id="{7DE28FB0-A2CC-C783-5EFA-BFCDF23FE84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191</xdr:row>
      <xdr:rowOff>0</xdr:rowOff>
    </xdr:from>
    <xdr:to>
      <xdr:col>14</xdr:col>
      <xdr:colOff>274320</xdr:colOff>
      <xdr:row>193</xdr:row>
      <xdr:rowOff>6531</xdr:rowOff>
    </xdr:to>
    <xdr:grpSp>
      <xdr:nvGrpSpPr>
        <xdr:cNvPr id="3172" name="Group 3171">
          <a:extLst>
            <a:ext uri="{FF2B5EF4-FFF2-40B4-BE49-F238E27FC236}">
              <a16:creationId xmlns:a16="http://schemas.microsoft.com/office/drawing/2014/main" id="{1DB64897-45CE-48D8-9FD2-CD0A697090CE}"/>
            </a:ext>
          </a:extLst>
        </xdr:cNvPr>
        <xdr:cNvGrpSpPr/>
      </xdr:nvGrpSpPr>
      <xdr:grpSpPr>
        <a:xfrm>
          <a:off x="7097486" y="33310286"/>
          <a:ext cx="274320" cy="354874"/>
          <a:chOff x="6147651" y="793750"/>
          <a:chExt cx="462699" cy="514350"/>
        </a:xfrm>
      </xdr:grpSpPr>
      <xdr:grpSp>
        <xdr:nvGrpSpPr>
          <xdr:cNvPr id="3173" name="Group 3172">
            <a:extLst>
              <a:ext uri="{FF2B5EF4-FFF2-40B4-BE49-F238E27FC236}">
                <a16:creationId xmlns:a16="http://schemas.microsoft.com/office/drawing/2014/main" id="{B6EC486F-48C6-F4C6-A89C-7CAF12E1E16D}"/>
              </a:ext>
            </a:extLst>
          </xdr:cNvPr>
          <xdr:cNvGrpSpPr/>
        </xdr:nvGrpSpPr>
        <xdr:grpSpPr>
          <a:xfrm>
            <a:off x="6153150" y="796754"/>
            <a:ext cx="457200" cy="511346"/>
            <a:chOff x="2540000" y="561804"/>
            <a:chExt cx="457200" cy="511346"/>
          </a:xfrm>
        </xdr:grpSpPr>
        <xdr:cxnSp macro="">
          <xdr:nvCxnSpPr>
            <xdr:cNvPr id="3175" name="Straight Connector 3174">
              <a:extLst>
                <a:ext uri="{FF2B5EF4-FFF2-40B4-BE49-F238E27FC236}">
                  <a16:creationId xmlns:a16="http://schemas.microsoft.com/office/drawing/2014/main" id="{5F1FCCB4-B007-5221-2A14-40E33BB496F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6" name="Straight Connector 3175">
              <a:extLst>
                <a:ext uri="{FF2B5EF4-FFF2-40B4-BE49-F238E27FC236}">
                  <a16:creationId xmlns:a16="http://schemas.microsoft.com/office/drawing/2014/main" id="{E50C038B-99F7-FBDE-DF60-12331C4DDC32}"/>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7" name="Straight Connector 3176">
              <a:extLst>
                <a:ext uri="{FF2B5EF4-FFF2-40B4-BE49-F238E27FC236}">
                  <a16:creationId xmlns:a16="http://schemas.microsoft.com/office/drawing/2014/main" id="{B5110573-F097-F32F-9974-87D29269367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8" name="Straight Connector 3177">
              <a:extLst>
                <a:ext uri="{FF2B5EF4-FFF2-40B4-BE49-F238E27FC236}">
                  <a16:creationId xmlns:a16="http://schemas.microsoft.com/office/drawing/2014/main" id="{0E8926E7-0181-39D0-5925-D00309710BB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9" name="Straight Connector 3178">
              <a:extLst>
                <a:ext uri="{FF2B5EF4-FFF2-40B4-BE49-F238E27FC236}">
                  <a16:creationId xmlns:a16="http://schemas.microsoft.com/office/drawing/2014/main" id="{CE39EDAB-E3F4-7A54-B145-4D7A8BCC764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0" name="Straight Connector 3179">
              <a:extLst>
                <a:ext uri="{FF2B5EF4-FFF2-40B4-BE49-F238E27FC236}">
                  <a16:creationId xmlns:a16="http://schemas.microsoft.com/office/drawing/2014/main" id="{B8CCD4D3-7C2C-3C8C-9A07-2F2A9546496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74" name="Straight Connector 3173">
            <a:extLst>
              <a:ext uri="{FF2B5EF4-FFF2-40B4-BE49-F238E27FC236}">
                <a16:creationId xmlns:a16="http://schemas.microsoft.com/office/drawing/2014/main" id="{39D88A11-3A64-6231-DE1C-44950185A2F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191</xdr:row>
      <xdr:rowOff>0</xdr:rowOff>
    </xdr:from>
    <xdr:to>
      <xdr:col>12</xdr:col>
      <xdr:colOff>274320</xdr:colOff>
      <xdr:row>193</xdr:row>
      <xdr:rowOff>6531</xdr:rowOff>
    </xdr:to>
    <xdr:grpSp>
      <xdr:nvGrpSpPr>
        <xdr:cNvPr id="3181" name="Group 3180">
          <a:extLst>
            <a:ext uri="{FF2B5EF4-FFF2-40B4-BE49-F238E27FC236}">
              <a16:creationId xmlns:a16="http://schemas.microsoft.com/office/drawing/2014/main" id="{AC0FAD1A-31D3-4B4B-8847-813235D0804E}"/>
            </a:ext>
          </a:extLst>
        </xdr:cNvPr>
        <xdr:cNvGrpSpPr/>
      </xdr:nvGrpSpPr>
      <xdr:grpSpPr>
        <a:xfrm>
          <a:off x="6063343" y="33310286"/>
          <a:ext cx="274320" cy="354874"/>
          <a:chOff x="6147651" y="793750"/>
          <a:chExt cx="462699" cy="514350"/>
        </a:xfrm>
      </xdr:grpSpPr>
      <xdr:grpSp>
        <xdr:nvGrpSpPr>
          <xdr:cNvPr id="3182" name="Group 3181">
            <a:extLst>
              <a:ext uri="{FF2B5EF4-FFF2-40B4-BE49-F238E27FC236}">
                <a16:creationId xmlns:a16="http://schemas.microsoft.com/office/drawing/2014/main" id="{CEDDA388-B497-38F3-124E-7CF5CA32CA96}"/>
              </a:ext>
            </a:extLst>
          </xdr:cNvPr>
          <xdr:cNvGrpSpPr/>
        </xdr:nvGrpSpPr>
        <xdr:grpSpPr>
          <a:xfrm>
            <a:off x="6153150" y="796754"/>
            <a:ext cx="457200" cy="511346"/>
            <a:chOff x="2540000" y="561804"/>
            <a:chExt cx="457200" cy="511346"/>
          </a:xfrm>
        </xdr:grpSpPr>
        <xdr:cxnSp macro="">
          <xdr:nvCxnSpPr>
            <xdr:cNvPr id="3184" name="Straight Connector 3183">
              <a:extLst>
                <a:ext uri="{FF2B5EF4-FFF2-40B4-BE49-F238E27FC236}">
                  <a16:creationId xmlns:a16="http://schemas.microsoft.com/office/drawing/2014/main" id="{D74CDED8-6B63-4D31-97D2-2D4ED0E7B23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5" name="Straight Connector 3184">
              <a:extLst>
                <a:ext uri="{FF2B5EF4-FFF2-40B4-BE49-F238E27FC236}">
                  <a16:creationId xmlns:a16="http://schemas.microsoft.com/office/drawing/2014/main" id="{28F07066-5C9D-5D57-3415-981047067B6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6" name="Straight Connector 3185">
              <a:extLst>
                <a:ext uri="{FF2B5EF4-FFF2-40B4-BE49-F238E27FC236}">
                  <a16:creationId xmlns:a16="http://schemas.microsoft.com/office/drawing/2014/main" id="{FE4DE105-A0F8-2562-0FB9-08A604364E3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7" name="Straight Connector 3186">
              <a:extLst>
                <a:ext uri="{FF2B5EF4-FFF2-40B4-BE49-F238E27FC236}">
                  <a16:creationId xmlns:a16="http://schemas.microsoft.com/office/drawing/2014/main" id="{278BFBCD-F0B4-3B32-5FCC-D72E6095382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8" name="Straight Connector 3187">
              <a:extLst>
                <a:ext uri="{FF2B5EF4-FFF2-40B4-BE49-F238E27FC236}">
                  <a16:creationId xmlns:a16="http://schemas.microsoft.com/office/drawing/2014/main" id="{38753C15-B9DA-5F1E-E45B-49A9534F538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9" name="Straight Connector 3188">
              <a:extLst>
                <a:ext uri="{FF2B5EF4-FFF2-40B4-BE49-F238E27FC236}">
                  <a16:creationId xmlns:a16="http://schemas.microsoft.com/office/drawing/2014/main" id="{AE05F9CB-803C-6498-851D-B61803C52AF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83" name="Straight Connector 3182">
            <a:extLst>
              <a:ext uri="{FF2B5EF4-FFF2-40B4-BE49-F238E27FC236}">
                <a16:creationId xmlns:a16="http://schemas.microsoft.com/office/drawing/2014/main" id="{BB8F5B36-FF0B-5ECF-7A3F-0DCFC738420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191</xdr:row>
      <xdr:rowOff>0</xdr:rowOff>
    </xdr:from>
    <xdr:to>
      <xdr:col>10</xdr:col>
      <xdr:colOff>274320</xdr:colOff>
      <xdr:row>193</xdr:row>
      <xdr:rowOff>6531</xdr:rowOff>
    </xdr:to>
    <xdr:grpSp>
      <xdr:nvGrpSpPr>
        <xdr:cNvPr id="3190" name="Group 3189">
          <a:extLst>
            <a:ext uri="{FF2B5EF4-FFF2-40B4-BE49-F238E27FC236}">
              <a16:creationId xmlns:a16="http://schemas.microsoft.com/office/drawing/2014/main" id="{9F17BF8A-66AA-43E3-9DD8-BE8BB1E0E308}"/>
            </a:ext>
          </a:extLst>
        </xdr:cNvPr>
        <xdr:cNvGrpSpPr/>
      </xdr:nvGrpSpPr>
      <xdr:grpSpPr>
        <a:xfrm>
          <a:off x="5029200" y="33310286"/>
          <a:ext cx="274320" cy="354874"/>
          <a:chOff x="6147651" y="793750"/>
          <a:chExt cx="462699" cy="514350"/>
        </a:xfrm>
      </xdr:grpSpPr>
      <xdr:grpSp>
        <xdr:nvGrpSpPr>
          <xdr:cNvPr id="3191" name="Group 3190">
            <a:extLst>
              <a:ext uri="{FF2B5EF4-FFF2-40B4-BE49-F238E27FC236}">
                <a16:creationId xmlns:a16="http://schemas.microsoft.com/office/drawing/2014/main" id="{0009EDAF-5D21-6D59-33CB-7D7A5AFE7AE0}"/>
              </a:ext>
            </a:extLst>
          </xdr:cNvPr>
          <xdr:cNvGrpSpPr/>
        </xdr:nvGrpSpPr>
        <xdr:grpSpPr>
          <a:xfrm>
            <a:off x="6153150" y="796754"/>
            <a:ext cx="457200" cy="511346"/>
            <a:chOff x="2540000" y="561804"/>
            <a:chExt cx="457200" cy="511346"/>
          </a:xfrm>
        </xdr:grpSpPr>
        <xdr:cxnSp macro="">
          <xdr:nvCxnSpPr>
            <xdr:cNvPr id="3193" name="Straight Connector 3192">
              <a:extLst>
                <a:ext uri="{FF2B5EF4-FFF2-40B4-BE49-F238E27FC236}">
                  <a16:creationId xmlns:a16="http://schemas.microsoft.com/office/drawing/2014/main" id="{E3E3011C-0697-DD50-A9BF-5BE10FE3964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4" name="Straight Connector 3193">
              <a:extLst>
                <a:ext uri="{FF2B5EF4-FFF2-40B4-BE49-F238E27FC236}">
                  <a16:creationId xmlns:a16="http://schemas.microsoft.com/office/drawing/2014/main" id="{0F0E8D78-BB84-DD23-4BCE-11C2287ECB1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5" name="Straight Connector 3194">
              <a:extLst>
                <a:ext uri="{FF2B5EF4-FFF2-40B4-BE49-F238E27FC236}">
                  <a16:creationId xmlns:a16="http://schemas.microsoft.com/office/drawing/2014/main" id="{6C3D8280-DED4-E68D-A46E-E9A8FFD02AD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6" name="Straight Connector 3195">
              <a:extLst>
                <a:ext uri="{FF2B5EF4-FFF2-40B4-BE49-F238E27FC236}">
                  <a16:creationId xmlns:a16="http://schemas.microsoft.com/office/drawing/2014/main" id="{FDE2B096-A84F-3651-B821-39ED54B58EC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7" name="Straight Connector 3196">
              <a:extLst>
                <a:ext uri="{FF2B5EF4-FFF2-40B4-BE49-F238E27FC236}">
                  <a16:creationId xmlns:a16="http://schemas.microsoft.com/office/drawing/2014/main" id="{CC8EE8E6-A497-7092-9F5E-7748A2288E4C}"/>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8" name="Straight Connector 3197">
              <a:extLst>
                <a:ext uri="{FF2B5EF4-FFF2-40B4-BE49-F238E27FC236}">
                  <a16:creationId xmlns:a16="http://schemas.microsoft.com/office/drawing/2014/main" id="{B12CF252-F7D5-B21A-8633-E099A6AE05B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92" name="Straight Connector 3191">
            <a:extLst>
              <a:ext uri="{FF2B5EF4-FFF2-40B4-BE49-F238E27FC236}">
                <a16:creationId xmlns:a16="http://schemas.microsoft.com/office/drawing/2014/main" id="{C583FD8A-BF69-2C92-AE0C-B4741853CB0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180</xdr:row>
      <xdr:rowOff>0</xdr:rowOff>
    </xdr:from>
    <xdr:to>
      <xdr:col>18</xdr:col>
      <xdr:colOff>274320</xdr:colOff>
      <xdr:row>182</xdr:row>
      <xdr:rowOff>6530</xdr:rowOff>
    </xdr:to>
    <xdr:grpSp>
      <xdr:nvGrpSpPr>
        <xdr:cNvPr id="3199" name="Group 3198">
          <a:extLst>
            <a:ext uri="{FF2B5EF4-FFF2-40B4-BE49-F238E27FC236}">
              <a16:creationId xmlns:a16="http://schemas.microsoft.com/office/drawing/2014/main" id="{4D08E717-7AEE-4FA5-A50A-18F6A00F81A4}"/>
            </a:ext>
          </a:extLst>
        </xdr:cNvPr>
        <xdr:cNvGrpSpPr/>
      </xdr:nvGrpSpPr>
      <xdr:grpSpPr>
        <a:xfrm>
          <a:off x="9165771" y="31481486"/>
          <a:ext cx="274320" cy="354873"/>
          <a:chOff x="6147651" y="793750"/>
          <a:chExt cx="462699" cy="514350"/>
        </a:xfrm>
      </xdr:grpSpPr>
      <xdr:grpSp>
        <xdr:nvGrpSpPr>
          <xdr:cNvPr id="3200" name="Group 3199">
            <a:extLst>
              <a:ext uri="{FF2B5EF4-FFF2-40B4-BE49-F238E27FC236}">
                <a16:creationId xmlns:a16="http://schemas.microsoft.com/office/drawing/2014/main" id="{C18B1C46-471F-8F14-8C95-F5065E03F8DB}"/>
              </a:ext>
            </a:extLst>
          </xdr:cNvPr>
          <xdr:cNvGrpSpPr/>
        </xdr:nvGrpSpPr>
        <xdr:grpSpPr>
          <a:xfrm>
            <a:off x="6153150" y="796754"/>
            <a:ext cx="457200" cy="511346"/>
            <a:chOff x="2540000" y="561804"/>
            <a:chExt cx="457200" cy="511346"/>
          </a:xfrm>
        </xdr:grpSpPr>
        <xdr:cxnSp macro="">
          <xdr:nvCxnSpPr>
            <xdr:cNvPr id="3202" name="Straight Connector 3201">
              <a:extLst>
                <a:ext uri="{FF2B5EF4-FFF2-40B4-BE49-F238E27FC236}">
                  <a16:creationId xmlns:a16="http://schemas.microsoft.com/office/drawing/2014/main" id="{C11B6C25-2FEF-381D-C0BF-BCE6B2997A0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3" name="Straight Connector 3202">
              <a:extLst>
                <a:ext uri="{FF2B5EF4-FFF2-40B4-BE49-F238E27FC236}">
                  <a16:creationId xmlns:a16="http://schemas.microsoft.com/office/drawing/2014/main" id="{191C53C5-34DD-7379-75EC-CF9434E5027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4" name="Straight Connector 3203">
              <a:extLst>
                <a:ext uri="{FF2B5EF4-FFF2-40B4-BE49-F238E27FC236}">
                  <a16:creationId xmlns:a16="http://schemas.microsoft.com/office/drawing/2014/main" id="{E56112A6-C736-4242-C6E3-076A97DA073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5" name="Straight Connector 3204">
              <a:extLst>
                <a:ext uri="{FF2B5EF4-FFF2-40B4-BE49-F238E27FC236}">
                  <a16:creationId xmlns:a16="http://schemas.microsoft.com/office/drawing/2014/main" id="{B89CC774-73D0-8852-F579-58523BCA35D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6" name="Straight Connector 3205">
              <a:extLst>
                <a:ext uri="{FF2B5EF4-FFF2-40B4-BE49-F238E27FC236}">
                  <a16:creationId xmlns:a16="http://schemas.microsoft.com/office/drawing/2014/main" id="{74E0E70C-C711-FD38-F6A2-15E79C2640B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7" name="Straight Connector 3206">
              <a:extLst>
                <a:ext uri="{FF2B5EF4-FFF2-40B4-BE49-F238E27FC236}">
                  <a16:creationId xmlns:a16="http://schemas.microsoft.com/office/drawing/2014/main" id="{A53F3188-6B0E-BF49-6CF1-7A0E107C446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01" name="Straight Connector 3200">
            <a:extLst>
              <a:ext uri="{FF2B5EF4-FFF2-40B4-BE49-F238E27FC236}">
                <a16:creationId xmlns:a16="http://schemas.microsoft.com/office/drawing/2014/main" id="{3A5D96DF-92A7-EBA2-9A00-0ED11A031BB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147</xdr:row>
      <xdr:rowOff>0</xdr:rowOff>
    </xdr:from>
    <xdr:to>
      <xdr:col>6</xdr:col>
      <xdr:colOff>274320</xdr:colOff>
      <xdr:row>149</xdr:row>
      <xdr:rowOff>6531</xdr:rowOff>
    </xdr:to>
    <xdr:grpSp>
      <xdr:nvGrpSpPr>
        <xdr:cNvPr id="3208" name="Group 3207">
          <a:extLst>
            <a:ext uri="{FF2B5EF4-FFF2-40B4-BE49-F238E27FC236}">
              <a16:creationId xmlns:a16="http://schemas.microsoft.com/office/drawing/2014/main" id="{02E5F401-285F-44A1-9A5C-83265CB44C06}"/>
            </a:ext>
          </a:extLst>
        </xdr:cNvPr>
        <xdr:cNvGrpSpPr/>
      </xdr:nvGrpSpPr>
      <xdr:grpSpPr>
        <a:xfrm>
          <a:off x="2960914" y="25995086"/>
          <a:ext cx="274320" cy="354874"/>
          <a:chOff x="6147651" y="793750"/>
          <a:chExt cx="462699" cy="514350"/>
        </a:xfrm>
      </xdr:grpSpPr>
      <xdr:grpSp>
        <xdr:nvGrpSpPr>
          <xdr:cNvPr id="3209" name="Group 3208">
            <a:extLst>
              <a:ext uri="{FF2B5EF4-FFF2-40B4-BE49-F238E27FC236}">
                <a16:creationId xmlns:a16="http://schemas.microsoft.com/office/drawing/2014/main" id="{6A94CCF9-552C-1B17-27D3-8328A2E06E34}"/>
              </a:ext>
            </a:extLst>
          </xdr:cNvPr>
          <xdr:cNvGrpSpPr/>
        </xdr:nvGrpSpPr>
        <xdr:grpSpPr>
          <a:xfrm>
            <a:off x="6153150" y="796754"/>
            <a:ext cx="457200" cy="511346"/>
            <a:chOff x="2540000" y="561804"/>
            <a:chExt cx="457200" cy="511346"/>
          </a:xfrm>
        </xdr:grpSpPr>
        <xdr:cxnSp macro="">
          <xdr:nvCxnSpPr>
            <xdr:cNvPr id="3211" name="Straight Connector 3210">
              <a:extLst>
                <a:ext uri="{FF2B5EF4-FFF2-40B4-BE49-F238E27FC236}">
                  <a16:creationId xmlns:a16="http://schemas.microsoft.com/office/drawing/2014/main" id="{0AECF204-654E-3C1A-4F03-7A90893442A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2" name="Straight Connector 3211">
              <a:extLst>
                <a:ext uri="{FF2B5EF4-FFF2-40B4-BE49-F238E27FC236}">
                  <a16:creationId xmlns:a16="http://schemas.microsoft.com/office/drawing/2014/main" id="{B012C087-062E-D3CE-F7C5-7AB34348E102}"/>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3" name="Straight Connector 3212">
              <a:extLst>
                <a:ext uri="{FF2B5EF4-FFF2-40B4-BE49-F238E27FC236}">
                  <a16:creationId xmlns:a16="http://schemas.microsoft.com/office/drawing/2014/main" id="{B4AB5E04-880E-69B5-B5F7-757656E1EC6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4" name="Straight Connector 3213">
              <a:extLst>
                <a:ext uri="{FF2B5EF4-FFF2-40B4-BE49-F238E27FC236}">
                  <a16:creationId xmlns:a16="http://schemas.microsoft.com/office/drawing/2014/main" id="{8D4FB9BD-D464-EB4C-02F4-DFA10F4C5E2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5" name="Straight Connector 3214">
              <a:extLst>
                <a:ext uri="{FF2B5EF4-FFF2-40B4-BE49-F238E27FC236}">
                  <a16:creationId xmlns:a16="http://schemas.microsoft.com/office/drawing/2014/main" id="{CCC13458-0923-6580-64A0-22A4001619B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6" name="Straight Connector 3215">
              <a:extLst>
                <a:ext uri="{FF2B5EF4-FFF2-40B4-BE49-F238E27FC236}">
                  <a16:creationId xmlns:a16="http://schemas.microsoft.com/office/drawing/2014/main" id="{E09C35E6-2A23-7CB8-AE3A-A07B05F3301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10" name="Straight Connector 3209">
            <a:extLst>
              <a:ext uri="{FF2B5EF4-FFF2-40B4-BE49-F238E27FC236}">
                <a16:creationId xmlns:a16="http://schemas.microsoft.com/office/drawing/2014/main" id="{5419E905-F607-4AB8-4FD3-2BE2773631A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147</xdr:row>
      <xdr:rowOff>0</xdr:rowOff>
    </xdr:from>
    <xdr:to>
      <xdr:col>2</xdr:col>
      <xdr:colOff>274320</xdr:colOff>
      <xdr:row>149</xdr:row>
      <xdr:rowOff>6531</xdr:rowOff>
    </xdr:to>
    <xdr:grpSp>
      <xdr:nvGrpSpPr>
        <xdr:cNvPr id="3217" name="Group 3216">
          <a:extLst>
            <a:ext uri="{FF2B5EF4-FFF2-40B4-BE49-F238E27FC236}">
              <a16:creationId xmlns:a16="http://schemas.microsoft.com/office/drawing/2014/main" id="{444D80D2-199D-44CD-936A-EC094F683421}"/>
            </a:ext>
          </a:extLst>
        </xdr:cNvPr>
        <xdr:cNvGrpSpPr/>
      </xdr:nvGrpSpPr>
      <xdr:grpSpPr>
        <a:xfrm>
          <a:off x="892629" y="25995086"/>
          <a:ext cx="274320" cy="354874"/>
          <a:chOff x="6147651" y="793750"/>
          <a:chExt cx="462699" cy="514350"/>
        </a:xfrm>
      </xdr:grpSpPr>
      <xdr:grpSp>
        <xdr:nvGrpSpPr>
          <xdr:cNvPr id="3218" name="Group 3217">
            <a:extLst>
              <a:ext uri="{FF2B5EF4-FFF2-40B4-BE49-F238E27FC236}">
                <a16:creationId xmlns:a16="http://schemas.microsoft.com/office/drawing/2014/main" id="{C79F5CFE-28DF-6DE4-8FA9-B3E775F90760}"/>
              </a:ext>
            </a:extLst>
          </xdr:cNvPr>
          <xdr:cNvGrpSpPr/>
        </xdr:nvGrpSpPr>
        <xdr:grpSpPr>
          <a:xfrm>
            <a:off x="6153150" y="796754"/>
            <a:ext cx="457200" cy="511346"/>
            <a:chOff x="2540000" y="561804"/>
            <a:chExt cx="457200" cy="511346"/>
          </a:xfrm>
        </xdr:grpSpPr>
        <xdr:cxnSp macro="">
          <xdr:nvCxnSpPr>
            <xdr:cNvPr id="3220" name="Straight Connector 3219">
              <a:extLst>
                <a:ext uri="{FF2B5EF4-FFF2-40B4-BE49-F238E27FC236}">
                  <a16:creationId xmlns:a16="http://schemas.microsoft.com/office/drawing/2014/main" id="{69006790-F4D7-4F72-D192-6730041AC1F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1" name="Straight Connector 3220">
              <a:extLst>
                <a:ext uri="{FF2B5EF4-FFF2-40B4-BE49-F238E27FC236}">
                  <a16:creationId xmlns:a16="http://schemas.microsoft.com/office/drawing/2014/main" id="{D40E3905-7B2C-11EA-87B6-06FF5CE8395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2" name="Straight Connector 3221">
              <a:extLst>
                <a:ext uri="{FF2B5EF4-FFF2-40B4-BE49-F238E27FC236}">
                  <a16:creationId xmlns:a16="http://schemas.microsoft.com/office/drawing/2014/main" id="{E8E9C4F5-8AE2-6457-F125-0EA6F1C0AF6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3" name="Straight Connector 3222">
              <a:extLst>
                <a:ext uri="{FF2B5EF4-FFF2-40B4-BE49-F238E27FC236}">
                  <a16:creationId xmlns:a16="http://schemas.microsoft.com/office/drawing/2014/main" id="{6652A32B-B28A-CC57-B8A2-DF5D4859FEA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4" name="Straight Connector 3223">
              <a:extLst>
                <a:ext uri="{FF2B5EF4-FFF2-40B4-BE49-F238E27FC236}">
                  <a16:creationId xmlns:a16="http://schemas.microsoft.com/office/drawing/2014/main" id="{5ED8A84D-633B-44F7-B6CB-D02A3BB83F4C}"/>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5" name="Straight Connector 3224">
              <a:extLst>
                <a:ext uri="{FF2B5EF4-FFF2-40B4-BE49-F238E27FC236}">
                  <a16:creationId xmlns:a16="http://schemas.microsoft.com/office/drawing/2014/main" id="{0DACA4A0-300B-5A74-113A-17EFABD5EA4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19" name="Straight Connector 3218">
            <a:extLst>
              <a:ext uri="{FF2B5EF4-FFF2-40B4-BE49-F238E27FC236}">
                <a16:creationId xmlns:a16="http://schemas.microsoft.com/office/drawing/2014/main" id="{710F7F7F-5BB3-5419-562A-EF199A0C943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134</xdr:row>
      <xdr:rowOff>0</xdr:rowOff>
    </xdr:from>
    <xdr:to>
      <xdr:col>14</xdr:col>
      <xdr:colOff>274320</xdr:colOff>
      <xdr:row>136</xdr:row>
      <xdr:rowOff>6531</xdr:rowOff>
    </xdr:to>
    <xdr:grpSp>
      <xdr:nvGrpSpPr>
        <xdr:cNvPr id="3226" name="Group 3225">
          <a:extLst>
            <a:ext uri="{FF2B5EF4-FFF2-40B4-BE49-F238E27FC236}">
              <a16:creationId xmlns:a16="http://schemas.microsoft.com/office/drawing/2014/main" id="{3F73A997-B769-4B1E-AB11-75213238C047}"/>
            </a:ext>
          </a:extLst>
        </xdr:cNvPr>
        <xdr:cNvGrpSpPr/>
      </xdr:nvGrpSpPr>
      <xdr:grpSpPr>
        <a:xfrm>
          <a:off x="7097486" y="23774400"/>
          <a:ext cx="274320" cy="354874"/>
          <a:chOff x="6147651" y="793750"/>
          <a:chExt cx="462699" cy="514350"/>
        </a:xfrm>
      </xdr:grpSpPr>
      <xdr:grpSp>
        <xdr:nvGrpSpPr>
          <xdr:cNvPr id="3227" name="Group 3226">
            <a:extLst>
              <a:ext uri="{FF2B5EF4-FFF2-40B4-BE49-F238E27FC236}">
                <a16:creationId xmlns:a16="http://schemas.microsoft.com/office/drawing/2014/main" id="{8ADA784C-FF01-F5EC-7062-50D75EE697D8}"/>
              </a:ext>
            </a:extLst>
          </xdr:cNvPr>
          <xdr:cNvGrpSpPr/>
        </xdr:nvGrpSpPr>
        <xdr:grpSpPr>
          <a:xfrm>
            <a:off x="6153150" y="796754"/>
            <a:ext cx="457200" cy="511346"/>
            <a:chOff x="2540000" y="561804"/>
            <a:chExt cx="457200" cy="511346"/>
          </a:xfrm>
        </xdr:grpSpPr>
        <xdr:cxnSp macro="">
          <xdr:nvCxnSpPr>
            <xdr:cNvPr id="3229" name="Straight Connector 3228">
              <a:extLst>
                <a:ext uri="{FF2B5EF4-FFF2-40B4-BE49-F238E27FC236}">
                  <a16:creationId xmlns:a16="http://schemas.microsoft.com/office/drawing/2014/main" id="{9393C0C1-BF5A-F8D8-5366-331D03372C9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0" name="Straight Connector 3229">
              <a:extLst>
                <a:ext uri="{FF2B5EF4-FFF2-40B4-BE49-F238E27FC236}">
                  <a16:creationId xmlns:a16="http://schemas.microsoft.com/office/drawing/2014/main" id="{434110A9-0D11-2EB1-01C4-E16C7F8236A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1" name="Straight Connector 3230">
              <a:extLst>
                <a:ext uri="{FF2B5EF4-FFF2-40B4-BE49-F238E27FC236}">
                  <a16:creationId xmlns:a16="http://schemas.microsoft.com/office/drawing/2014/main" id="{16392295-F340-8B66-C09C-3E71623C439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2" name="Straight Connector 3231">
              <a:extLst>
                <a:ext uri="{FF2B5EF4-FFF2-40B4-BE49-F238E27FC236}">
                  <a16:creationId xmlns:a16="http://schemas.microsoft.com/office/drawing/2014/main" id="{6E5EECFF-7C3E-ECC1-C4D5-9F368A44F74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3" name="Straight Connector 3232">
              <a:extLst>
                <a:ext uri="{FF2B5EF4-FFF2-40B4-BE49-F238E27FC236}">
                  <a16:creationId xmlns:a16="http://schemas.microsoft.com/office/drawing/2014/main" id="{6A3B358F-CA5E-DB69-9F7C-67700316E42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4" name="Straight Connector 3233">
              <a:extLst>
                <a:ext uri="{FF2B5EF4-FFF2-40B4-BE49-F238E27FC236}">
                  <a16:creationId xmlns:a16="http://schemas.microsoft.com/office/drawing/2014/main" id="{7942C6A8-BFDF-1508-13AD-A1398823BDB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28" name="Straight Connector 3227">
            <a:extLst>
              <a:ext uri="{FF2B5EF4-FFF2-40B4-BE49-F238E27FC236}">
                <a16:creationId xmlns:a16="http://schemas.microsoft.com/office/drawing/2014/main" id="{9C18F0F2-44BF-83A9-9433-530DD74F5DC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134</xdr:row>
      <xdr:rowOff>0</xdr:rowOff>
    </xdr:from>
    <xdr:to>
      <xdr:col>12</xdr:col>
      <xdr:colOff>274320</xdr:colOff>
      <xdr:row>136</xdr:row>
      <xdr:rowOff>6531</xdr:rowOff>
    </xdr:to>
    <xdr:grpSp>
      <xdr:nvGrpSpPr>
        <xdr:cNvPr id="3235" name="Group 3234">
          <a:extLst>
            <a:ext uri="{FF2B5EF4-FFF2-40B4-BE49-F238E27FC236}">
              <a16:creationId xmlns:a16="http://schemas.microsoft.com/office/drawing/2014/main" id="{4D26BC1B-772E-4554-AF21-74AADDBBEEBA}"/>
            </a:ext>
          </a:extLst>
        </xdr:cNvPr>
        <xdr:cNvGrpSpPr/>
      </xdr:nvGrpSpPr>
      <xdr:grpSpPr>
        <a:xfrm>
          <a:off x="6063343" y="23774400"/>
          <a:ext cx="274320" cy="354874"/>
          <a:chOff x="6147651" y="793750"/>
          <a:chExt cx="462699" cy="514350"/>
        </a:xfrm>
      </xdr:grpSpPr>
      <xdr:grpSp>
        <xdr:nvGrpSpPr>
          <xdr:cNvPr id="3236" name="Group 3235">
            <a:extLst>
              <a:ext uri="{FF2B5EF4-FFF2-40B4-BE49-F238E27FC236}">
                <a16:creationId xmlns:a16="http://schemas.microsoft.com/office/drawing/2014/main" id="{ACD2AE9D-94D4-7A75-A9C3-56FCEB1EA487}"/>
              </a:ext>
            </a:extLst>
          </xdr:cNvPr>
          <xdr:cNvGrpSpPr/>
        </xdr:nvGrpSpPr>
        <xdr:grpSpPr>
          <a:xfrm>
            <a:off x="6153150" y="796754"/>
            <a:ext cx="457200" cy="511346"/>
            <a:chOff x="2540000" y="561804"/>
            <a:chExt cx="457200" cy="511346"/>
          </a:xfrm>
        </xdr:grpSpPr>
        <xdr:cxnSp macro="">
          <xdr:nvCxnSpPr>
            <xdr:cNvPr id="3238" name="Straight Connector 3237">
              <a:extLst>
                <a:ext uri="{FF2B5EF4-FFF2-40B4-BE49-F238E27FC236}">
                  <a16:creationId xmlns:a16="http://schemas.microsoft.com/office/drawing/2014/main" id="{93A620C0-E918-0C4F-D618-8E476880CBB3}"/>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9" name="Straight Connector 3238">
              <a:extLst>
                <a:ext uri="{FF2B5EF4-FFF2-40B4-BE49-F238E27FC236}">
                  <a16:creationId xmlns:a16="http://schemas.microsoft.com/office/drawing/2014/main" id="{E3CD800C-4227-558E-0C9D-5742C54581F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0" name="Straight Connector 3239">
              <a:extLst>
                <a:ext uri="{FF2B5EF4-FFF2-40B4-BE49-F238E27FC236}">
                  <a16:creationId xmlns:a16="http://schemas.microsoft.com/office/drawing/2014/main" id="{1085FB64-893F-5423-2EDA-DF88A0F624C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1" name="Straight Connector 3240">
              <a:extLst>
                <a:ext uri="{FF2B5EF4-FFF2-40B4-BE49-F238E27FC236}">
                  <a16:creationId xmlns:a16="http://schemas.microsoft.com/office/drawing/2014/main" id="{7854F1A9-C6E1-CBA3-1691-83A98306E34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2" name="Straight Connector 3241">
              <a:extLst>
                <a:ext uri="{FF2B5EF4-FFF2-40B4-BE49-F238E27FC236}">
                  <a16:creationId xmlns:a16="http://schemas.microsoft.com/office/drawing/2014/main" id="{34E1157B-5996-9279-E9BF-D6729858A87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3" name="Straight Connector 3242">
              <a:extLst>
                <a:ext uri="{FF2B5EF4-FFF2-40B4-BE49-F238E27FC236}">
                  <a16:creationId xmlns:a16="http://schemas.microsoft.com/office/drawing/2014/main" id="{3B08D3F0-FBED-D6C8-4739-A0779352C6D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37" name="Straight Connector 3236">
            <a:extLst>
              <a:ext uri="{FF2B5EF4-FFF2-40B4-BE49-F238E27FC236}">
                <a16:creationId xmlns:a16="http://schemas.microsoft.com/office/drawing/2014/main" id="{6B5FAA76-4BAD-DF3D-DCD5-C74CF9739475}"/>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121</xdr:row>
      <xdr:rowOff>0</xdr:rowOff>
    </xdr:from>
    <xdr:to>
      <xdr:col>18</xdr:col>
      <xdr:colOff>274320</xdr:colOff>
      <xdr:row>123</xdr:row>
      <xdr:rowOff>6531</xdr:rowOff>
    </xdr:to>
    <xdr:grpSp>
      <xdr:nvGrpSpPr>
        <xdr:cNvPr id="3244" name="Group 3243">
          <a:extLst>
            <a:ext uri="{FF2B5EF4-FFF2-40B4-BE49-F238E27FC236}">
              <a16:creationId xmlns:a16="http://schemas.microsoft.com/office/drawing/2014/main" id="{41F4F268-74ED-44B6-BB2A-BBDC68B6C129}"/>
            </a:ext>
          </a:extLst>
        </xdr:cNvPr>
        <xdr:cNvGrpSpPr/>
      </xdr:nvGrpSpPr>
      <xdr:grpSpPr>
        <a:xfrm>
          <a:off x="9165771" y="21553714"/>
          <a:ext cx="274320" cy="354874"/>
          <a:chOff x="6147651" y="793750"/>
          <a:chExt cx="462699" cy="514350"/>
        </a:xfrm>
      </xdr:grpSpPr>
      <xdr:grpSp>
        <xdr:nvGrpSpPr>
          <xdr:cNvPr id="3245" name="Group 3244">
            <a:extLst>
              <a:ext uri="{FF2B5EF4-FFF2-40B4-BE49-F238E27FC236}">
                <a16:creationId xmlns:a16="http://schemas.microsoft.com/office/drawing/2014/main" id="{116F176B-A401-2A01-6C82-091818C81C6B}"/>
              </a:ext>
            </a:extLst>
          </xdr:cNvPr>
          <xdr:cNvGrpSpPr/>
        </xdr:nvGrpSpPr>
        <xdr:grpSpPr>
          <a:xfrm>
            <a:off x="6153150" y="796754"/>
            <a:ext cx="457200" cy="511346"/>
            <a:chOff x="2540000" y="561804"/>
            <a:chExt cx="457200" cy="511346"/>
          </a:xfrm>
        </xdr:grpSpPr>
        <xdr:cxnSp macro="">
          <xdr:nvCxnSpPr>
            <xdr:cNvPr id="3247" name="Straight Connector 3246">
              <a:extLst>
                <a:ext uri="{FF2B5EF4-FFF2-40B4-BE49-F238E27FC236}">
                  <a16:creationId xmlns:a16="http://schemas.microsoft.com/office/drawing/2014/main" id="{D45A90D1-723C-ECF1-E3ED-54B21F74C88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8" name="Straight Connector 3247">
              <a:extLst>
                <a:ext uri="{FF2B5EF4-FFF2-40B4-BE49-F238E27FC236}">
                  <a16:creationId xmlns:a16="http://schemas.microsoft.com/office/drawing/2014/main" id="{C4CCDB75-46F1-6E7C-7BD4-EBD8F5865B9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9" name="Straight Connector 3248">
              <a:extLst>
                <a:ext uri="{FF2B5EF4-FFF2-40B4-BE49-F238E27FC236}">
                  <a16:creationId xmlns:a16="http://schemas.microsoft.com/office/drawing/2014/main" id="{5B387744-DDFE-0266-0520-5CA7360BCD2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0" name="Straight Connector 3249">
              <a:extLst>
                <a:ext uri="{FF2B5EF4-FFF2-40B4-BE49-F238E27FC236}">
                  <a16:creationId xmlns:a16="http://schemas.microsoft.com/office/drawing/2014/main" id="{6D595B87-D012-9C8A-C5DE-26A0FE8748D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1" name="Straight Connector 3250">
              <a:extLst>
                <a:ext uri="{FF2B5EF4-FFF2-40B4-BE49-F238E27FC236}">
                  <a16:creationId xmlns:a16="http://schemas.microsoft.com/office/drawing/2014/main" id="{E7CC8BBD-161C-4FFD-218B-837B84748C8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2" name="Straight Connector 3251">
              <a:extLst>
                <a:ext uri="{FF2B5EF4-FFF2-40B4-BE49-F238E27FC236}">
                  <a16:creationId xmlns:a16="http://schemas.microsoft.com/office/drawing/2014/main" id="{F9267761-A8CD-BA87-167A-3BB45E99DE0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46" name="Straight Connector 3245">
            <a:extLst>
              <a:ext uri="{FF2B5EF4-FFF2-40B4-BE49-F238E27FC236}">
                <a16:creationId xmlns:a16="http://schemas.microsoft.com/office/drawing/2014/main" id="{81BAA423-0624-AE1F-F0E0-153D55A1F4B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121</xdr:row>
      <xdr:rowOff>0</xdr:rowOff>
    </xdr:from>
    <xdr:to>
      <xdr:col>16</xdr:col>
      <xdr:colOff>274320</xdr:colOff>
      <xdr:row>123</xdr:row>
      <xdr:rowOff>6531</xdr:rowOff>
    </xdr:to>
    <xdr:grpSp>
      <xdr:nvGrpSpPr>
        <xdr:cNvPr id="3253" name="Group 3252">
          <a:extLst>
            <a:ext uri="{FF2B5EF4-FFF2-40B4-BE49-F238E27FC236}">
              <a16:creationId xmlns:a16="http://schemas.microsoft.com/office/drawing/2014/main" id="{8B74BE7A-BFDE-4AC3-8ED5-B5DDD0CBC990}"/>
            </a:ext>
          </a:extLst>
        </xdr:cNvPr>
        <xdr:cNvGrpSpPr/>
      </xdr:nvGrpSpPr>
      <xdr:grpSpPr>
        <a:xfrm>
          <a:off x="8131629" y="21553714"/>
          <a:ext cx="274320" cy="354874"/>
          <a:chOff x="6147651" y="793750"/>
          <a:chExt cx="462699" cy="514350"/>
        </a:xfrm>
      </xdr:grpSpPr>
      <xdr:grpSp>
        <xdr:nvGrpSpPr>
          <xdr:cNvPr id="3254" name="Group 3253">
            <a:extLst>
              <a:ext uri="{FF2B5EF4-FFF2-40B4-BE49-F238E27FC236}">
                <a16:creationId xmlns:a16="http://schemas.microsoft.com/office/drawing/2014/main" id="{BA7D681E-0558-28AB-87AB-2217423149D2}"/>
              </a:ext>
            </a:extLst>
          </xdr:cNvPr>
          <xdr:cNvGrpSpPr/>
        </xdr:nvGrpSpPr>
        <xdr:grpSpPr>
          <a:xfrm>
            <a:off x="6153150" y="796754"/>
            <a:ext cx="457200" cy="511346"/>
            <a:chOff x="2540000" y="561804"/>
            <a:chExt cx="457200" cy="511346"/>
          </a:xfrm>
        </xdr:grpSpPr>
        <xdr:cxnSp macro="">
          <xdr:nvCxnSpPr>
            <xdr:cNvPr id="3256" name="Straight Connector 3255">
              <a:extLst>
                <a:ext uri="{FF2B5EF4-FFF2-40B4-BE49-F238E27FC236}">
                  <a16:creationId xmlns:a16="http://schemas.microsoft.com/office/drawing/2014/main" id="{36B95041-C4C3-2DF8-9875-12B00A07809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7" name="Straight Connector 3256">
              <a:extLst>
                <a:ext uri="{FF2B5EF4-FFF2-40B4-BE49-F238E27FC236}">
                  <a16:creationId xmlns:a16="http://schemas.microsoft.com/office/drawing/2014/main" id="{E2F36DDD-E99C-2C13-40F1-A357E0B6034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8" name="Straight Connector 3257">
              <a:extLst>
                <a:ext uri="{FF2B5EF4-FFF2-40B4-BE49-F238E27FC236}">
                  <a16:creationId xmlns:a16="http://schemas.microsoft.com/office/drawing/2014/main" id="{09A2ACCB-21FA-50AB-5841-5942B67161C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9" name="Straight Connector 3258">
              <a:extLst>
                <a:ext uri="{FF2B5EF4-FFF2-40B4-BE49-F238E27FC236}">
                  <a16:creationId xmlns:a16="http://schemas.microsoft.com/office/drawing/2014/main" id="{93653D7A-1414-C810-082E-8233AE2E578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0" name="Straight Connector 3259">
              <a:extLst>
                <a:ext uri="{FF2B5EF4-FFF2-40B4-BE49-F238E27FC236}">
                  <a16:creationId xmlns:a16="http://schemas.microsoft.com/office/drawing/2014/main" id="{69C2296A-D4EB-922D-A220-A493F84BCCB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1" name="Straight Connector 3260">
              <a:extLst>
                <a:ext uri="{FF2B5EF4-FFF2-40B4-BE49-F238E27FC236}">
                  <a16:creationId xmlns:a16="http://schemas.microsoft.com/office/drawing/2014/main" id="{68C1BEC2-DCF4-F1CE-B641-A5869EC63DA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55" name="Straight Connector 3254">
            <a:extLst>
              <a:ext uri="{FF2B5EF4-FFF2-40B4-BE49-F238E27FC236}">
                <a16:creationId xmlns:a16="http://schemas.microsoft.com/office/drawing/2014/main" id="{6A75E38E-D293-CC05-8DFF-54B6A574FCD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121</xdr:row>
      <xdr:rowOff>0</xdr:rowOff>
    </xdr:from>
    <xdr:to>
      <xdr:col>14</xdr:col>
      <xdr:colOff>274320</xdr:colOff>
      <xdr:row>123</xdr:row>
      <xdr:rowOff>6531</xdr:rowOff>
    </xdr:to>
    <xdr:grpSp>
      <xdr:nvGrpSpPr>
        <xdr:cNvPr id="3262" name="Group 3261">
          <a:extLst>
            <a:ext uri="{FF2B5EF4-FFF2-40B4-BE49-F238E27FC236}">
              <a16:creationId xmlns:a16="http://schemas.microsoft.com/office/drawing/2014/main" id="{130DCA5E-573C-45B0-B236-DCCD3AC68763}"/>
            </a:ext>
          </a:extLst>
        </xdr:cNvPr>
        <xdr:cNvGrpSpPr/>
      </xdr:nvGrpSpPr>
      <xdr:grpSpPr>
        <a:xfrm>
          <a:off x="7097486" y="21553714"/>
          <a:ext cx="274320" cy="354874"/>
          <a:chOff x="6147651" y="793750"/>
          <a:chExt cx="462699" cy="514350"/>
        </a:xfrm>
      </xdr:grpSpPr>
      <xdr:grpSp>
        <xdr:nvGrpSpPr>
          <xdr:cNvPr id="3263" name="Group 3262">
            <a:extLst>
              <a:ext uri="{FF2B5EF4-FFF2-40B4-BE49-F238E27FC236}">
                <a16:creationId xmlns:a16="http://schemas.microsoft.com/office/drawing/2014/main" id="{49431416-7E78-AE9F-C300-5D77EF494AC3}"/>
              </a:ext>
            </a:extLst>
          </xdr:cNvPr>
          <xdr:cNvGrpSpPr/>
        </xdr:nvGrpSpPr>
        <xdr:grpSpPr>
          <a:xfrm>
            <a:off x="6153150" y="796754"/>
            <a:ext cx="457200" cy="511346"/>
            <a:chOff x="2540000" y="561804"/>
            <a:chExt cx="457200" cy="511346"/>
          </a:xfrm>
        </xdr:grpSpPr>
        <xdr:cxnSp macro="">
          <xdr:nvCxnSpPr>
            <xdr:cNvPr id="3265" name="Straight Connector 3264">
              <a:extLst>
                <a:ext uri="{FF2B5EF4-FFF2-40B4-BE49-F238E27FC236}">
                  <a16:creationId xmlns:a16="http://schemas.microsoft.com/office/drawing/2014/main" id="{3AB50DE5-DD2B-B96B-0AC1-12447BCF5F1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6" name="Straight Connector 3265">
              <a:extLst>
                <a:ext uri="{FF2B5EF4-FFF2-40B4-BE49-F238E27FC236}">
                  <a16:creationId xmlns:a16="http://schemas.microsoft.com/office/drawing/2014/main" id="{049EFBB7-8F00-626B-6FFB-383F3534110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7" name="Straight Connector 3266">
              <a:extLst>
                <a:ext uri="{FF2B5EF4-FFF2-40B4-BE49-F238E27FC236}">
                  <a16:creationId xmlns:a16="http://schemas.microsoft.com/office/drawing/2014/main" id="{1352BB91-DBBB-BD33-F329-1D9D4E20404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8" name="Straight Connector 3267">
              <a:extLst>
                <a:ext uri="{FF2B5EF4-FFF2-40B4-BE49-F238E27FC236}">
                  <a16:creationId xmlns:a16="http://schemas.microsoft.com/office/drawing/2014/main" id="{FAB24174-0315-93EB-66FE-4CF44DD92A3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9" name="Straight Connector 3268">
              <a:extLst>
                <a:ext uri="{FF2B5EF4-FFF2-40B4-BE49-F238E27FC236}">
                  <a16:creationId xmlns:a16="http://schemas.microsoft.com/office/drawing/2014/main" id="{8697C280-25E1-282B-737F-EDE2A503674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0" name="Straight Connector 3269">
              <a:extLst>
                <a:ext uri="{FF2B5EF4-FFF2-40B4-BE49-F238E27FC236}">
                  <a16:creationId xmlns:a16="http://schemas.microsoft.com/office/drawing/2014/main" id="{D00B6F44-FB16-69E5-5CB5-46022F998CB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64" name="Straight Connector 3263">
            <a:extLst>
              <a:ext uri="{FF2B5EF4-FFF2-40B4-BE49-F238E27FC236}">
                <a16:creationId xmlns:a16="http://schemas.microsoft.com/office/drawing/2014/main" id="{E6BDB80B-1BF5-76D8-8696-66478C551C3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108</xdr:row>
      <xdr:rowOff>0</xdr:rowOff>
    </xdr:from>
    <xdr:to>
      <xdr:col>8</xdr:col>
      <xdr:colOff>274320</xdr:colOff>
      <xdr:row>110</xdr:row>
      <xdr:rowOff>6531</xdr:rowOff>
    </xdr:to>
    <xdr:grpSp>
      <xdr:nvGrpSpPr>
        <xdr:cNvPr id="3271" name="Group 3270">
          <a:extLst>
            <a:ext uri="{FF2B5EF4-FFF2-40B4-BE49-F238E27FC236}">
              <a16:creationId xmlns:a16="http://schemas.microsoft.com/office/drawing/2014/main" id="{BB4336CE-92C4-460A-B61E-D667DD12B4B1}"/>
            </a:ext>
          </a:extLst>
        </xdr:cNvPr>
        <xdr:cNvGrpSpPr/>
      </xdr:nvGrpSpPr>
      <xdr:grpSpPr>
        <a:xfrm>
          <a:off x="3995057" y="19333029"/>
          <a:ext cx="274320" cy="354873"/>
          <a:chOff x="6147651" y="793750"/>
          <a:chExt cx="462699" cy="514350"/>
        </a:xfrm>
      </xdr:grpSpPr>
      <xdr:grpSp>
        <xdr:nvGrpSpPr>
          <xdr:cNvPr id="3272" name="Group 3271">
            <a:extLst>
              <a:ext uri="{FF2B5EF4-FFF2-40B4-BE49-F238E27FC236}">
                <a16:creationId xmlns:a16="http://schemas.microsoft.com/office/drawing/2014/main" id="{5C29679C-C4FB-7BA5-D4B1-F678AD428CBB}"/>
              </a:ext>
            </a:extLst>
          </xdr:cNvPr>
          <xdr:cNvGrpSpPr/>
        </xdr:nvGrpSpPr>
        <xdr:grpSpPr>
          <a:xfrm>
            <a:off x="6153150" y="796754"/>
            <a:ext cx="457200" cy="511346"/>
            <a:chOff x="2540000" y="561804"/>
            <a:chExt cx="457200" cy="511346"/>
          </a:xfrm>
        </xdr:grpSpPr>
        <xdr:cxnSp macro="">
          <xdr:nvCxnSpPr>
            <xdr:cNvPr id="3274" name="Straight Connector 3273">
              <a:extLst>
                <a:ext uri="{FF2B5EF4-FFF2-40B4-BE49-F238E27FC236}">
                  <a16:creationId xmlns:a16="http://schemas.microsoft.com/office/drawing/2014/main" id="{6DCA570D-46C5-A7D6-4ED3-732CD114D68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5" name="Straight Connector 3274">
              <a:extLst>
                <a:ext uri="{FF2B5EF4-FFF2-40B4-BE49-F238E27FC236}">
                  <a16:creationId xmlns:a16="http://schemas.microsoft.com/office/drawing/2014/main" id="{D66DFFF9-8AEA-4935-13A1-18BD4D34FF5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6" name="Straight Connector 3275">
              <a:extLst>
                <a:ext uri="{FF2B5EF4-FFF2-40B4-BE49-F238E27FC236}">
                  <a16:creationId xmlns:a16="http://schemas.microsoft.com/office/drawing/2014/main" id="{9F602140-ACFD-4347-1E15-BE39E8B5EED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7" name="Straight Connector 3276">
              <a:extLst>
                <a:ext uri="{FF2B5EF4-FFF2-40B4-BE49-F238E27FC236}">
                  <a16:creationId xmlns:a16="http://schemas.microsoft.com/office/drawing/2014/main" id="{D13790C8-4CC5-6005-ECD6-B892B72E3B7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8" name="Straight Connector 3277">
              <a:extLst>
                <a:ext uri="{FF2B5EF4-FFF2-40B4-BE49-F238E27FC236}">
                  <a16:creationId xmlns:a16="http://schemas.microsoft.com/office/drawing/2014/main" id="{2424EC9E-CE5E-E925-6B88-3DB1B61ED95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9" name="Straight Connector 3278">
              <a:extLst>
                <a:ext uri="{FF2B5EF4-FFF2-40B4-BE49-F238E27FC236}">
                  <a16:creationId xmlns:a16="http://schemas.microsoft.com/office/drawing/2014/main" id="{6F9E33AC-7532-30E7-1576-4CCFCAF9092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73" name="Straight Connector 3272">
            <a:extLst>
              <a:ext uri="{FF2B5EF4-FFF2-40B4-BE49-F238E27FC236}">
                <a16:creationId xmlns:a16="http://schemas.microsoft.com/office/drawing/2014/main" id="{AD99A7B9-5D57-17E0-4542-53A748FC61C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69</xdr:row>
      <xdr:rowOff>0</xdr:rowOff>
    </xdr:from>
    <xdr:to>
      <xdr:col>16</xdr:col>
      <xdr:colOff>274320</xdr:colOff>
      <xdr:row>71</xdr:row>
      <xdr:rowOff>6531</xdr:rowOff>
    </xdr:to>
    <xdr:grpSp>
      <xdr:nvGrpSpPr>
        <xdr:cNvPr id="3280" name="Group 3279">
          <a:extLst>
            <a:ext uri="{FF2B5EF4-FFF2-40B4-BE49-F238E27FC236}">
              <a16:creationId xmlns:a16="http://schemas.microsoft.com/office/drawing/2014/main" id="{6F34BF1C-39EE-4A10-BC9E-DF4852A4EB2B}"/>
            </a:ext>
          </a:extLst>
        </xdr:cNvPr>
        <xdr:cNvGrpSpPr/>
      </xdr:nvGrpSpPr>
      <xdr:grpSpPr>
        <a:xfrm>
          <a:off x="8131629" y="12670971"/>
          <a:ext cx="274320" cy="354874"/>
          <a:chOff x="6147651" y="793750"/>
          <a:chExt cx="462699" cy="514350"/>
        </a:xfrm>
      </xdr:grpSpPr>
      <xdr:grpSp>
        <xdr:nvGrpSpPr>
          <xdr:cNvPr id="3281" name="Group 3280">
            <a:extLst>
              <a:ext uri="{FF2B5EF4-FFF2-40B4-BE49-F238E27FC236}">
                <a16:creationId xmlns:a16="http://schemas.microsoft.com/office/drawing/2014/main" id="{EC0C9719-4A1D-2972-3434-543697ADF8A4}"/>
              </a:ext>
            </a:extLst>
          </xdr:cNvPr>
          <xdr:cNvGrpSpPr/>
        </xdr:nvGrpSpPr>
        <xdr:grpSpPr>
          <a:xfrm>
            <a:off x="6153150" y="796754"/>
            <a:ext cx="457200" cy="511346"/>
            <a:chOff x="2540000" y="561804"/>
            <a:chExt cx="457200" cy="511346"/>
          </a:xfrm>
        </xdr:grpSpPr>
        <xdr:cxnSp macro="">
          <xdr:nvCxnSpPr>
            <xdr:cNvPr id="3283" name="Straight Connector 3282">
              <a:extLst>
                <a:ext uri="{FF2B5EF4-FFF2-40B4-BE49-F238E27FC236}">
                  <a16:creationId xmlns:a16="http://schemas.microsoft.com/office/drawing/2014/main" id="{8079F065-D56B-E543-0271-C969B0CA590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4" name="Straight Connector 3283">
              <a:extLst>
                <a:ext uri="{FF2B5EF4-FFF2-40B4-BE49-F238E27FC236}">
                  <a16:creationId xmlns:a16="http://schemas.microsoft.com/office/drawing/2014/main" id="{779BF990-A173-89C1-3F75-D19153B8EF3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5" name="Straight Connector 3284">
              <a:extLst>
                <a:ext uri="{FF2B5EF4-FFF2-40B4-BE49-F238E27FC236}">
                  <a16:creationId xmlns:a16="http://schemas.microsoft.com/office/drawing/2014/main" id="{F081B810-70A8-0A25-5627-E43B0DB722D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6" name="Straight Connector 3285">
              <a:extLst>
                <a:ext uri="{FF2B5EF4-FFF2-40B4-BE49-F238E27FC236}">
                  <a16:creationId xmlns:a16="http://schemas.microsoft.com/office/drawing/2014/main" id="{B590FF6E-B13A-E741-AEE8-13A99C47881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7" name="Straight Connector 3286">
              <a:extLst>
                <a:ext uri="{FF2B5EF4-FFF2-40B4-BE49-F238E27FC236}">
                  <a16:creationId xmlns:a16="http://schemas.microsoft.com/office/drawing/2014/main" id="{C454397F-07A4-C9BE-402A-BE10ACE6376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8" name="Straight Connector 3287">
              <a:extLst>
                <a:ext uri="{FF2B5EF4-FFF2-40B4-BE49-F238E27FC236}">
                  <a16:creationId xmlns:a16="http://schemas.microsoft.com/office/drawing/2014/main" id="{DD1AA43B-6A85-BF00-0B55-6FCAD15D55D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82" name="Straight Connector 3281">
            <a:extLst>
              <a:ext uri="{FF2B5EF4-FFF2-40B4-BE49-F238E27FC236}">
                <a16:creationId xmlns:a16="http://schemas.microsoft.com/office/drawing/2014/main" id="{89DAC853-6719-8925-CF70-58374A179D2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69</xdr:row>
      <xdr:rowOff>0</xdr:rowOff>
    </xdr:from>
    <xdr:to>
      <xdr:col>14</xdr:col>
      <xdr:colOff>274320</xdr:colOff>
      <xdr:row>71</xdr:row>
      <xdr:rowOff>6531</xdr:rowOff>
    </xdr:to>
    <xdr:grpSp>
      <xdr:nvGrpSpPr>
        <xdr:cNvPr id="3289" name="Group 3288">
          <a:extLst>
            <a:ext uri="{FF2B5EF4-FFF2-40B4-BE49-F238E27FC236}">
              <a16:creationId xmlns:a16="http://schemas.microsoft.com/office/drawing/2014/main" id="{7D87AB99-6915-4574-964A-F1CB9F07D984}"/>
            </a:ext>
          </a:extLst>
        </xdr:cNvPr>
        <xdr:cNvGrpSpPr/>
      </xdr:nvGrpSpPr>
      <xdr:grpSpPr>
        <a:xfrm>
          <a:off x="7097486" y="12670971"/>
          <a:ext cx="274320" cy="354874"/>
          <a:chOff x="6147651" y="793750"/>
          <a:chExt cx="462699" cy="514350"/>
        </a:xfrm>
      </xdr:grpSpPr>
      <xdr:grpSp>
        <xdr:nvGrpSpPr>
          <xdr:cNvPr id="3290" name="Group 3289">
            <a:extLst>
              <a:ext uri="{FF2B5EF4-FFF2-40B4-BE49-F238E27FC236}">
                <a16:creationId xmlns:a16="http://schemas.microsoft.com/office/drawing/2014/main" id="{3870CADA-6351-D11D-31A9-9F8E4AC8C649}"/>
              </a:ext>
            </a:extLst>
          </xdr:cNvPr>
          <xdr:cNvGrpSpPr/>
        </xdr:nvGrpSpPr>
        <xdr:grpSpPr>
          <a:xfrm>
            <a:off x="6153150" y="796754"/>
            <a:ext cx="457200" cy="511346"/>
            <a:chOff x="2540000" y="561804"/>
            <a:chExt cx="457200" cy="511346"/>
          </a:xfrm>
        </xdr:grpSpPr>
        <xdr:cxnSp macro="">
          <xdr:nvCxnSpPr>
            <xdr:cNvPr id="3292" name="Straight Connector 3291">
              <a:extLst>
                <a:ext uri="{FF2B5EF4-FFF2-40B4-BE49-F238E27FC236}">
                  <a16:creationId xmlns:a16="http://schemas.microsoft.com/office/drawing/2014/main" id="{450938F3-DD05-6485-020E-6669622B1BA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3" name="Straight Connector 3292">
              <a:extLst>
                <a:ext uri="{FF2B5EF4-FFF2-40B4-BE49-F238E27FC236}">
                  <a16:creationId xmlns:a16="http://schemas.microsoft.com/office/drawing/2014/main" id="{30D23CA2-7C94-33FE-6ADD-27A56FEEFBF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4" name="Straight Connector 3293">
              <a:extLst>
                <a:ext uri="{FF2B5EF4-FFF2-40B4-BE49-F238E27FC236}">
                  <a16:creationId xmlns:a16="http://schemas.microsoft.com/office/drawing/2014/main" id="{DCA26EE3-D4BC-ED74-F9FC-F3BC96C42E5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5" name="Straight Connector 3294">
              <a:extLst>
                <a:ext uri="{FF2B5EF4-FFF2-40B4-BE49-F238E27FC236}">
                  <a16:creationId xmlns:a16="http://schemas.microsoft.com/office/drawing/2014/main" id="{6127317E-B605-D1DE-7D11-0064F855A6F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6" name="Straight Connector 3295">
              <a:extLst>
                <a:ext uri="{FF2B5EF4-FFF2-40B4-BE49-F238E27FC236}">
                  <a16:creationId xmlns:a16="http://schemas.microsoft.com/office/drawing/2014/main" id="{6FEB7A54-4B34-5F5C-7CD1-4704C787104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7" name="Straight Connector 3296">
              <a:extLst>
                <a:ext uri="{FF2B5EF4-FFF2-40B4-BE49-F238E27FC236}">
                  <a16:creationId xmlns:a16="http://schemas.microsoft.com/office/drawing/2014/main" id="{47910E08-DF3A-2DCC-50BB-C916CB349BF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91" name="Straight Connector 3290">
            <a:extLst>
              <a:ext uri="{FF2B5EF4-FFF2-40B4-BE49-F238E27FC236}">
                <a16:creationId xmlns:a16="http://schemas.microsoft.com/office/drawing/2014/main" id="{CD95A521-59EC-E352-7B2C-42CE421F805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69</xdr:row>
      <xdr:rowOff>0</xdr:rowOff>
    </xdr:from>
    <xdr:to>
      <xdr:col>12</xdr:col>
      <xdr:colOff>274320</xdr:colOff>
      <xdr:row>71</xdr:row>
      <xdr:rowOff>6531</xdr:rowOff>
    </xdr:to>
    <xdr:grpSp>
      <xdr:nvGrpSpPr>
        <xdr:cNvPr id="3298" name="Group 3297">
          <a:extLst>
            <a:ext uri="{FF2B5EF4-FFF2-40B4-BE49-F238E27FC236}">
              <a16:creationId xmlns:a16="http://schemas.microsoft.com/office/drawing/2014/main" id="{9CDD61F6-2B0F-4082-8875-BDF9BFCBA414}"/>
            </a:ext>
          </a:extLst>
        </xdr:cNvPr>
        <xdr:cNvGrpSpPr/>
      </xdr:nvGrpSpPr>
      <xdr:grpSpPr>
        <a:xfrm>
          <a:off x="6063343" y="12670971"/>
          <a:ext cx="274320" cy="354874"/>
          <a:chOff x="6147651" y="793750"/>
          <a:chExt cx="462699" cy="514350"/>
        </a:xfrm>
      </xdr:grpSpPr>
      <xdr:grpSp>
        <xdr:nvGrpSpPr>
          <xdr:cNvPr id="3299" name="Group 3298">
            <a:extLst>
              <a:ext uri="{FF2B5EF4-FFF2-40B4-BE49-F238E27FC236}">
                <a16:creationId xmlns:a16="http://schemas.microsoft.com/office/drawing/2014/main" id="{A54AF644-6CA2-2F6D-C63E-3EA78F00D5F5}"/>
              </a:ext>
            </a:extLst>
          </xdr:cNvPr>
          <xdr:cNvGrpSpPr/>
        </xdr:nvGrpSpPr>
        <xdr:grpSpPr>
          <a:xfrm>
            <a:off x="6153150" y="796754"/>
            <a:ext cx="457200" cy="511346"/>
            <a:chOff x="2540000" y="561804"/>
            <a:chExt cx="457200" cy="511346"/>
          </a:xfrm>
        </xdr:grpSpPr>
        <xdr:cxnSp macro="">
          <xdr:nvCxnSpPr>
            <xdr:cNvPr id="3301" name="Straight Connector 3300">
              <a:extLst>
                <a:ext uri="{FF2B5EF4-FFF2-40B4-BE49-F238E27FC236}">
                  <a16:creationId xmlns:a16="http://schemas.microsoft.com/office/drawing/2014/main" id="{85F10D35-504B-204C-049F-4E569162E43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2" name="Straight Connector 3301">
              <a:extLst>
                <a:ext uri="{FF2B5EF4-FFF2-40B4-BE49-F238E27FC236}">
                  <a16:creationId xmlns:a16="http://schemas.microsoft.com/office/drawing/2014/main" id="{D892D7C3-F05B-2AA2-1931-AA786DBAD04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3" name="Straight Connector 3302">
              <a:extLst>
                <a:ext uri="{FF2B5EF4-FFF2-40B4-BE49-F238E27FC236}">
                  <a16:creationId xmlns:a16="http://schemas.microsoft.com/office/drawing/2014/main" id="{DD6BDD27-2412-CD5B-0A84-7A0D2B64B0C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4" name="Straight Connector 3303">
              <a:extLst>
                <a:ext uri="{FF2B5EF4-FFF2-40B4-BE49-F238E27FC236}">
                  <a16:creationId xmlns:a16="http://schemas.microsoft.com/office/drawing/2014/main" id="{25AD967E-EFB9-5205-CD4A-2F6F3AACAB3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5" name="Straight Connector 3304">
              <a:extLst>
                <a:ext uri="{FF2B5EF4-FFF2-40B4-BE49-F238E27FC236}">
                  <a16:creationId xmlns:a16="http://schemas.microsoft.com/office/drawing/2014/main" id="{5907BE97-A7FA-D50D-FEF6-F853DF92CE0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6" name="Straight Connector 3305">
              <a:extLst>
                <a:ext uri="{FF2B5EF4-FFF2-40B4-BE49-F238E27FC236}">
                  <a16:creationId xmlns:a16="http://schemas.microsoft.com/office/drawing/2014/main" id="{90396D5A-EDC9-11E0-1534-C7D26895040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00" name="Straight Connector 3299">
            <a:extLst>
              <a:ext uri="{FF2B5EF4-FFF2-40B4-BE49-F238E27FC236}">
                <a16:creationId xmlns:a16="http://schemas.microsoft.com/office/drawing/2014/main" id="{CC681DE6-A71D-3C00-8EA2-3E92C0F6192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56</xdr:row>
      <xdr:rowOff>0</xdr:rowOff>
    </xdr:from>
    <xdr:to>
      <xdr:col>20</xdr:col>
      <xdr:colOff>274320</xdr:colOff>
      <xdr:row>58</xdr:row>
      <xdr:rowOff>6531</xdr:rowOff>
    </xdr:to>
    <xdr:grpSp>
      <xdr:nvGrpSpPr>
        <xdr:cNvPr id="3307" name="Group 3306">
          <a:extLst>
            <a:ext uri="{FF2B5EF4-FFF2-40B4-BE49-F238E27FC236}">
              <a16:creationId xmlns:a16="http://schemas.microsoft.com/office/drawing/2014/main" id="{CA0B56CA-1E1F-4A14-B5C5-777F1839C8CE}"/>
            </a:ext>
          </a:extLst>
        </xdr:cNvPr>
        <xdr:cNvGrpSpPr/>
      </xdr:nvGrpSpPr>
      <xdr:grpSpPr>
        <a:xfrm>
          <a:off x="10199914" y="10450286"/>
          <a:ext cx="274320" cy="354874"/>
          <a:chOff x="6147651" y="793750"/>
          <a:chExt cx="462699" cy="514350"/>
        </a:xfrm>
      </xdr:grpSpPr>
      <xdr:grpSp>
        <xdr:nvGrpSpPr>
          <xdr:cNvPr id="3308" name="Group 3307">
            <a:extLst>
              <a:ext uri="{FF2B5EF4-FFF2-40B4-BE49-F238E27FC236}">
                <a16:creationId xmlns:a16="http://schemas.microsoft.com/office/drawing/2014/main" id="{56D8CC05-7423-B1E0-3FF7-160F3AC2C263}"/>
              </a:ext>
            </a:extLst>
          </xdr:cNvPr>
          <xdr:cNvGrpSpPr/>
        </xdr:nvGrpSpPr>
        <xdr:grpSpPr>
          <a:xfrm>
            <a:off x="6153150" y="796754"/>
            <a:ext cx="457200" cy="511346"/>
            <a:chOff x="2540000" y="561804"/>
            <a:chExt cx="457200" cy="511346"/>
          </a:xfrm>
        </xdr:grpSpPr>
        <xdr:cxnSp macro="">
          <xdr:nvCxnSpPr>
            <xdr:cNvPr id="3310" name="Straight Connector 3309">
              <a:extLst>
                <a:ext uri="{FF2B5EF4-FFF2-40B4-BE49-F238E27FC236}">
                  <a16:creationId xmlns:a16="http://schemas.microsoft.com/office/drawing/2014/main" id="{0204EE7D-7877-A1D8-DFC6-A74FCA8AFC8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1" name="Straight Connector 3310">
              <a:extLst>
                <a:ext uri="{FF2B5EF4-FFF2-40B4-BE49-F238E27FC236}">
                  <a16:creationId xmlns:a16="http://schemas.microsoft.com/office/drawing/2014/main" id="{60419671-C0EC-7947-2CF7-74A0AF134E3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2" name="Straight Connector 3311">
              <a:extLst>
                <a:ext uri="{FF2B5EF4-FFF2-40B4-BE49-F238E27FC236}">
                  <a16:creationId xmlns:a16="http://schemas.microsoft.com/office/drawing/2014/main" id="{8AEE4E3C-F21C-8D80-7CE4-027AF0E9C31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3" name="Straight Connector 3312">
              <a:extLst>
                <a:ext uri="{FF2B5EF4-FFF2-40B4-BE49-F238E27FC236}">
                  <a16:creationId xmlns:a16="http://schemas.microsoft.com/office/drawing/2014/main" id="{8B2FC66B-275F-AB52-5CDB-1C8D4889D2C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4" name="Straight Connector 3313">
              <a:extLst>
                <a:ext uri="{FF2B5EF4-FFF2-40B4-BE49-F238E27FC236}">
                  <a16:creationId xmlns:a16="http://schemas.microsoft.com/office/drawing/2014/main" id="{EBDAECD4-99FE-3AB1-6B74-062BF647E3D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5" name="Straight Connector 3314">
              <a:extLst>
                <a:ext uri="{FF2B5EF4-FFF2-40B4-BE49-F238E27FC236}">
                  <a16:creationId xmlns:a16="http://schemas.microsoft.com/office/drawing/2014/main" id="{239AE95D-FF9F-9D96-4AA3-DB24D8064DB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09" name="Straight Connector 3308">
            <a:extLst>
              <a:ext uri="{FF2B5EF4-FFF2-40B4-BE49-F238E27FC236}">
                <a16:creationId xmlns:a16="http://schemas.microsoft.com/office/drawing/2014/main" id="{9AD89DF9-491B-A42D-2472-F0B51F4DEF9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56</xdr:row>
      <xdr:rowOff>0</xdr:rowOff>
    </xdr:from>
    <xdr:to>
      <xdr:col>18</xdr:col>
      <xdr:colOff>274320</xdr:colOff>
      <xdr:row>58</xdr:row>
      <xdr:rowOff>6531</xdr:rowOff>
    </xdr:to>
    <xdr:grpSp>
      <xdr:nvGrpSpPr>
        <xdr:cNvPr id="3316" name="Group 3315">
          <a:extLst>
            <a:ext uri="{FF2B5EF4-FFF2-40B4-BE49-F238E27FC236}">
              <a16:creationId xmlns:a16="http://schemas.microsoft.com/office/drawing/2014/main" id="{EB4CF422-BF8D-46F8-BB11-1E8D728BC90F}"/>
            </a:ext>
          </a:extLst>
        </xdr:cNvPr>
        <xdr:cNvGrpSpPr/>
      </xdr:nvGrpSpPr>
      <xdr:grpSpPr>
        <a:xfrm>
          <a:off x="9165771" y="10450286"/>
          <a:ext cx="274320" cy="354874"/>
          <a:chOff x="6147651" y="793750"/>
          <a:chExt cx="462699" cy="514350"/>
        </a:xfrm>
      </xdr:grpSpPr>
      <xdr:grpSp>
        <xdr:nvGrpSpPr>
          <xdr:cNvPr id="3317" name="Group 3316">
            <a:extLst>
              <a:ext uri="{FF2B5EF4-FFF2-40B4-BE49-F238E27FC236}">
                <a16:creationId xmlns:a16="http://schemas.microsoft.com/office/drawing/2014/main" id="{BCBD1695-22D7-6AEE-6958-4827B83A117A}"/>
              </a:ext>
            </a:extLst>
          </xdr:cNvPr>
          <xdr:cNvGrpSpPr/>
        </xdr:nvGrpSpPr>
        <xdr:grpSpPr>
          <a:xfrm>
            <a:off x="6153150" y="796754"/>
            <a:ext cx="457200" cy="511346"/>
            <a:chOff x="2540000" y="561804"/>
            <a:chExt cx="457200" cy="511346"/>
          </a:xfrm>
        </xdr:grpSpPr>
        <xdr:cxnSp macro="">
          <xdr:nvCxnSpPr>
            <xdr:cNvPr id="3319" name="Straight Connector 3318">
              <a:extLst>
                <a:ext uri="{FF2B5EF4-FFF2-40B4-BE49-F238E27FC236}">
                  <a16:creationId xmlns:a16="http://schemas.microsoft.com/office/drawing/2014/main" id="{DC9001C4-76E9-C8CD-73C4-5550A3F542C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0" name="Straight Connector 3319">
              <a:extLst>
                <a:ext uri="{FF2B5EF4-FFF2-40B4-BE49-F238E27FC236}">
                  <a16:creationId xmlns:a16="http://schemas.microsoft.com/office/drawing/2014/main" id="{E719D21E-5E8D-E920-033F-BF4489095FC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1" name="Straight Connector 3320">
              <a:extLst>
                <a:ext uri="{FF2B5EF4-FFF2-40B4-BE49-F238E27FC236}">
                  <a16:creationId xmlns:a16="http://schemas.microsoft.com/office/drawing/2014/main" id="{4E9D5236-E04E-3433-3CA5-1D906E817E4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2" name="Straight Connector 3321">
              <a:extLst>
                <a:ext uri="{FF2B5EF4-FFF2-40B4-BE49-F238E27FC236}">
                  <a16:creationId xmlns:a16="http://schemas.microsoft.com/office/drawing/2014/main" id="{94C02A25-BDE8-61E6-A5F4-E0711A048E4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3" name="Straight Connector 3322">
              <a:extLst>
                <a:ext uri="{FF2B5EF4-FFF2-40B4-BE49-F238E27FC236}">
                  <a16:creationId xmlns:a16="http://schemas.microsoft.com/office/drawing/2014/main" id="{C1F0C13E-DB52-FC5E-390D-4BFC219985E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4" name="Straight Connector 3323">
              <a:extLst>
                <a:ext uri="{FF2B5EF4-FFF2-40B4-BE49-F238E27FC236}">
                  <a16:creationId xmlns:a16="http://schemas.microsoft.com/office/drawing/2014/main" id="{51862883-61AF-50FA-7C90-386ECDCFE07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18" name="Straight Connector 3317">
            <a:extLst>
              <a:ext uri="{FF2B5EF4-FFF2-40B4-BE49-F238E27FC236}">
                <a16:creationId xmlns:a16="http://schemas.microsoft.com/office/drawing/2014/main" id="{B094E6F0-1139-95AA-9BF7-98955086CFA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56</xdr:row>
      <xdr:rowOff>0</xdr:rowOff>
    </xdr:from>
    <xdr:to>
      <xdr:col>6</xdr:col>
      <xdr:colOff>274320</xdr:colOff>
      <xdr:row>58</xdr:row>
      <xdr:rowOff>6531</xdr:rowOff>
    </xdr:to>
    <xdr:grpSp>
      <xdr:nvGrpSpPr>
        <xdr:cNvPr id="3325" name="Group 3324">
          <a:extLst>
            <a:ext uri="{FF2B5EF4-FFF2-40B4-BE49-F238E27FC236}">
              <a16:creationId xmlns:a16="http://schemas.microsoft.com/office/drawing/2014/main" id="{B5EC3878-C811-4B9E-83E6-93BEDB3B7C5A}"/>
            </a:ext>
          </a:extLst>
        </xdr:cNvPr>
        <xdr:cNvGrpSpPr/>
      </xdr:nvGrpSpPr>
      <xdr:grpSpPr>
        <a:xfrm>
          <a:off x="2960914" y="10450286"/>
          <a:ext cx="274320" cy="354874"/>
          <a:chOff x="6147651" y="793750"/>
          <a:chExt cx="462699" cy="514350"/>
        </a:xfrm>
      </xdr:grpSpPr>
      <xdr:grpSp>
        <xdr:nvGrpSpPr>
          <xdr:cNvPr id="3326" name="Group 3325">
            <a:extLst>
              <a:ext uri="{FF2B5EF4-FFF2-40B4-BE49-F238E27FC236}">
                <a16:creationId xmlns:a16="http://schemas.microsoft.com/office/drawing/2014/main" id="{986715BD-930C-91AC-5427-41BFCC35B04D}"/>
              </a:ext>
            </a:extLst>
          </xdr:cNvPr>
          <xdr:cNvGrpSpPr/>
        </xdr:nvGrpSpPr>
        <xdr:grpSpPr>
          <a:xfrm>
            <a:off x="6153150" y="796754"/>
            <a:ext cx="457200" cy="511346"/>
            <a:chOff x="2540000" y="561804"/>
            <a:chExt cx="457200" cy="511346"/>
          </a:xfrm>
        </xdr:grpSpPr>
        <xdr:cxnSp macro="">
          <xdr:nvCxnSpPr>
            <xdr:cNvPr id="3328" name="Straight Connector 3327">
              <a:extLst>
                <a:ext uri="{FF2B5EF4-FFF2-40B4-BE49-F238E27FC236}">
                  <a16:creationId xmlns:a16="http://schemas.microsoft.com/office/drawing/2014/main" id="{2E2845ED-7EFA-6A2A-5507-A51AE702092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9" name="Straight Connector 3328">
              <a:extLst>
                <a:ext uri="{FF2B5EF4-FFF2-40B4-BE49-F238E27FC236}">
                  <a16:creationId xmlns:a16="http://schemas.microsoft.com/office/drawing/2014/main" id="{820CF8A4-44EA-3A7F-8B90-94BB4DA6ED1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0" name="Straight Connector 3329">
              <a:extLst>
                <a:ext uri="{FF2B5EF4-FFF2-40B4-BE49-F238E27FC236}">
                  <a16:creationId xmlns:a16="http://schemas.microsoft.com/office/drawing/2014/main" id="{9927C92B-D705-5755-6C81-5B5D2592A38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1" name="Straight Connector 3330">
              <a:extLst>
                <a:ext uri="{FF2B5EF4-FFF2-40B4-BE49-F238E27FC236}">
                  <a16:creationId xmlns:a16="http://schemas.microsoft.com/office/drawing/2014/main" id="{5ACA41B5-7CFC-1536-ECEA-18411DFDEC1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2" name="Straight Connector 3331">
              <a:extLst>
                <a:ext uri="{FF2B5EF4-FFF2-40B4-BE49-F238E27FC236}">
                  <a16:creationId xmlns:a16="http://schemas.microsoft.com/office/drawing/2014/main" id="{E970E9E3-6C58-177A-EDE9-7CDD291D553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3" name="Straight Connector 3332">
              <a:extLst>
                <a:ext uri="{FF2B5EF4-FFF2-40B4-BE49-F238E27FC236}">
                  <a16:creationId xmlns:a16="http://schemas.microsoft.com/office/drawing/2014/main" id="{6C2E93F1-936D-57C0-FC14-D3882BC816E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27" name="Straight Connector 3326">
            <a:extLst>
              <a:ext uri="{FF2B5EF4-FFF2-40B4-BE49-F238E27FC236}">
                <a16:creationId xmlns:a16="http://schemas.microsoft.com/office/drawing/2014/main" id="{23E12A22-F3F9-C7C6-F9C6-09D13AE8D3F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56</xdr:row>
      <xdr:rowOff>0</xdr:rowOff>
    </xdr:from>
    <xdr:to>
      <xdr:col>8</xdr:col>
      <xdr:colOff>274320</xdr:colOff>
      <xdr:row>58</xdr:row>
      <xdr:rowOff>6531</xdr:rowOff>
    </xdr:to>
    <xdr:grpSp>
      <xdr:nvGrpSpPr>
        <xdr:cNvPr id="3334" name="Group 3333">
          <a:extLst>
            <a:ext uri="{FF2B5EF4-FFF2-40B4-BE49-F238E27FC236}">
              <a16:creationId xmlns:a16="http://schemas.microsoft.com/office/drawing/2014/main" id="{61CD6C52-0C7B-42A6-95FF-B1BCE04FEBA5}"/>
            </a:ext>
          </a:extLst>
        </xdr:cNvPr>
        <xdr:cNvGrpSpPr/>
      </xdr:nvGrpSpPr>
      <xdr:grpSpPr>
        <a:xfrm>
          <a:off x="3995057" y="10450286"/>
          <a:ext cx="274320" cy="354874"/>
          <a:chOff x="6147651" y="793750"/>
          <a:chExt cx="462699" cy="514350"/>
        </a:xfrm>
      </xdr:grpSpPr>
      <xdr:grpSp>
        <xdr:nvGrpSpPr>
          <xdr:cNvPr id="3335" name="Group 3334">
            <a:extLst>
              <a:ext uri="{FF2B5EF4-FFF2-40B4-BE49-F238E27FC236}">
                <a16:creationId xmlns:a16="http://schemas.microsoft.com/office/drawing/2014/main" id="{6AD4977B-F8B0-B31A-5778-30108C1AF004}"/>
              </a:ext>
            </a:extLst>
          </xdr:cNvPr>
          <xdr:cNvGrpSpPr/>
        </xdr:nvGrpSpPr>
        <xdr:grpSpPr>
          <a:xfrm>
            <a:off x="6153150" y="796754"/>
            <a:ext cx="457200" cy="511346"/>
            <a:chOff x="2540000" y="561804"/>
            <a:chExt cx="457200" cy="511346"/>
          </a:xfrm>
        </xdr:grpSpPr>
        <xdr:cxnSp macro="">
          <xdr:nvCxnSpPr>
            <xdr:cNvPr id="3337" name="Straight Connector 3336">
              <a:extLst>
                <a:ext uri="{FF2B5EF4-FFF2-40B4-BE49-F238E27FC236}">
                  <a16:creationId xmlns:a16="http://schemas.microsoft.com/office/drawing/2014/main" id="{1D9179DF-D56D-9568-5D4E-6C389B8AB02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8" name="Straight Connector 3337">
              <a:extLst>
                <a:ext uri="{FF2B5EF4-FFF2-40B4-BE49-F238E27FC236}">
                  <a16:creationId xmlns:a16="http://schemas.microsoft.com/office/drawing/2014/main" id="{5E1D9AFD-737E-90A2-CC3F-73DE1A93E97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9" name="Straight Connector 3338">
              <a:extLst>
                <a:ext uri="{FF2B5EF4-FFF2-40B4-BE49-F238E27FC236}">
                  <a16:creationId xmlns:a16="http://schemas.microsoft.com/office/drawing/2014/main" id="{CA1D4E8C-04FD-1F8A-0DCD-CC836A61FFE8}"/>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0" name="Straight Connector 3339">
              <a:extLst>
                <a:ext uri="{FF2B5EF4-FFF2-40B4-BE49-F238E27FC236}">
                  <a16:creationId xmlns:a16="http://schemas.microsoft.com/office/drawing/2014/main" id="{9698AE68-4B29-7B38-DE7F-F0EA4A8FAC4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1" name="Straight Connector 3340">
              <a:extLst>
                <a:ext uri="{FF2B5EF4-FFF2-40B4-BE49-F238E27FC236}">
                  <a16:creationId xmlns:a16="http://schemas.microsoft.com/office/drawing/2014/main" id="{93D29A94-D080-A398-980F-D184EC425C7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2" name="Straight Connector 3341">
              <a:extLst>
                <a:ext uri="{FF2B5EF4-FFF2-40B4-BE49-F238E27FC236}">
                  <a16:creationId xmlns:a16="http://schemas.microsoft.com/office/drawing/2014/main" id="{8E21B40A-BAFD-3DA6-CDFB-1E7A2D18405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36" name="Straight Connector 3335">
            <a:extLst>
              <a:ext uri="{FF2B5EF4-FFF2-40B4-BE49-F238E27FC236}">
                <a16:creationId xmlns:a16="http://schemas.microsoft.com/office/drawing/2014/main" id="{41C194B1-8FD7-414E-0267-70995B4473F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56</xdr:row>
      <xdr:rowOff>0</xdr:rowOff>
    </xdr:from>
    <xdr:to>
      <xdr:col>10</xdr:col>
      <xdr:colOff>274320</xdr:colOff>
      <xdr:row>58</xdr:row>
      <xdr:rowOff>6531</xdr:rowOff>
    </xdr:to>
    <xdr:grpSp>
      <xdr:nvGrpSpPr>
        <xdr:cNvPr id="3343" name="Group 3342">
          <a:extLst>
            <a:ext uri="{FF2B5EF4-FFF2-40B4-BE49-F238E27FC236}">
              <a16:creationId xmlns:a16="http://schemas.microsoft.com/office/drawing/2014/main" id="{98FF630D-5635-4199-B24C-797DE5D0C038}"/>
            </a:ext>
          </a:extLst>
        </xdr:cNvPr>
        <xdr:cNvGrpSpPr/>
      </xdr:nvGrpSpPr>
      <xdr:grpSpPr>
        <a:xfrm>
          <a:off x="5029200" y="10450286"/>
          <a:ext cx="274320" cy="354874"/>
          <a:chOff x="6147651" y="793750"/>
          <a:chExt cx="462699" cy="514350"/>
        </a:xfrm>
      </xdr:grpSpPr>
      <xdr:grpSp>
        <xdr:nvGrpSpPr>
          <xdr:cNvPr id="3344" name="Group 3343">
            <a:extLst>
              <a:ext uri="{FF2B5EF4-FFF2-40B4-BE49-F238E27FC236}">
                <a16:creationId xmlns:a16="http://schemas.microsoft.com/office/drawing/2014/main" id="{CD545C70-A155-24EC-37AC-2245D84861E9}"/>
              </a:ext>
            </a:extLst>
          </xdr:cNvPr>
          <xdr:cNvGrpSpPr/>
        </xdr:nvGrpSpPr>
        <xdr:grpSpPr>
          <a:xfrm>
            <a:off x="6153150" y="796754"/>
            <a:ext cx="457200" cy="511346"/>
            <a:chOff x="2540000" y="561804"/>
            <a:chExt cx="457200" cy="511346"/>
          </a:xfrm>
        </xdr:grpSpPr>
        <xdr:cxnSp macro="">
          <xdr:nvCxnSpPr>
            <xdr:cNvPr id="3346" name="Straight Connector 3345">
              <a:extLst>
                <a:ext uri="{FF2B5EF4-FFF2-40B4-BE49-F238E27FC236}">
                  <a16:creationId xmlns:a16="http://schemas.microsoft.com/office/drawing/2014/main" id="{CD24D71E-0A19-444F-5357-21A729780C5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7" name="Straight Connector 3346">
              <a:extLst>
                <a:ext uri="{FF2B5EF4-FFF2-40B4-BE49-F238E27FC236}">
                  <a16:creationId xmlns:a16="http://schemas.microsoft.com/office/drawing/2014/main" id="{3993F418-02E3-49F7-1446-7DFADD82025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8" name="Straight Connector 3347">
              <a:extLst>
                <a:ext uri="{FF2B5EF4-FFF2-40B4-BE49-F238E27FC236}">
                  <a16:creationId xmlns:a16="http://schemas.microsoft.com/office/drawing/2014/main" id="{735A6E9F-6063-8184-E8C5-F9DDB1718A6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9" name="Straight Connector 3348">
              <a:extLst>
                <a:ext uri="{FF2B5EF4-FFF2-40B4-BE49-F238E27FC236}">
                  <a16:creationId xmlns:a16="http://schemas.microsoft.com/office/drawing/2014/main" id="{FF937EBF-2338-44D0-72F2-2EB4AFA7890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0" name="Straight Connector 3349">
              <a:extLst>
                <a:ext uri="{FF2B5EF4-FFF2-40B4-BE49-F238E27FC236}">
                  <a16:creationId xmlns:a16="http://schemas.microsoft.com/office/drawing/2014/main" id="{F866BA2A-AB6E-2237-2914-53B27330A5A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1" name="Straight Connector 3350">
              <a:extLst>
                <a:ext uri="{FF2B5EF4-FFF2-40B4-BE49-F238E27FC236}">
                  <a16:creationId xmlns:a16="http://schemas.microsoft.com/office/drawing/2014/main" id="{72368B82-24E2-74B9-2C70-6282CA8E840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45" name="Straight Connector 3344">
            <a:extLst>
              <a:ext uri="{FF2B5EF4-FFF2-40B4-BE49-F238E27FC236}">
                <a16:creationId xmlns:a16="http://schemas.microsoft.com/office/drawing/2014/main" id="{B24F2CCA-D844-4245-B476-BE05C80B2EB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56</xdr:row>
      <xdr:rowOff>0</xdr:rowOff>
    </xdr:from>
    <xdr:to>
      <xdr:col>12</xdr:col>
      <xdr:colOff>274320</xdr:colOff>
      <xdr:row>58</xdr:row>
      <xdr:rowOff>6531</xdr:rowOff>
    </xdr:to>
    <xdr:grpSp>
      <xdr:nvGrpSpPr>
        <xdr:cNvPr id="3352" name="Group 3351">
          <a:extLst>
            <a:ext uri="{FF2B5EF4-FFF2-40B4-BE49-F238E27FC236}">
              <a16:creationId xmlns:a16="http://schemas.microsoft.com/office/drawing/2014/main" id="{F39BBE57-543E-4B75-BD4F-A56BF44017DA}"/>
            </a:ext>
          </a:extLst>
        </xdr:cNvPr>
        <xdr:cNvGrpSpPr/>
      </xdr:nvGrpSpPr>
      <xdr:grpSpPr>
        <a:xfrm>
          <a:off x="6063343" y="10450286"/>
          <a:ext cx="274320" cy="354874"/>
          <a:chOff x="6147651" y="793750"/>
          <a:chExt cx="462699" cy="514350"/>
        </a:xfrm>
      </xdr:grpSpPr>
      <xdr:grpSp>
        <xdr:nvGrpSpPr>
          <xdr:cNvPr id="3353" name="Group 3352">
            <a:extLst>
              <a:ext uri="{FF2B5EF4-FFF2-40B4-BE49-F238E27FC236}">
                <a16:creationId xmlns:a16="http://schemas.microsoft.com/office/drawing/2014/main" id="{58123FDA-296E-397A-AB86-59D19C20286A}"/>
              </a:ext>
            </a:extLst>
          </xdr:cNvPr>
          <xdr:cNvGrpSpPr/>
        </xdr:nvGrpSpPr>
        <xdr:grpSpPr>
          <a:xfrm>
            <a:off x="6153150" y="796754"/>
            <a:ext cx="457200" cy="511346"/>
            <a:chOff x="2540000" y="561804"/>
            <a:chExt cx="457200" cy="511346"/>
          </a:xfrm>
        </xdr:grpSpPr>
        <xdr:cxnSp macro="">
          <xdr:nvCxnSpPr>
            <xdr:cNvPr id="3355" name="Straight Connector 3354">
              <a:extLst>
                <a:ext uri="{FF2B5EF4-FFF2-40B4-BE49-F238E27FC236}">
                  <a16:creationId xmlns:a16="http://schemas.microsoft.com/office/drawing/2014/main" id="{4962833D-9F6A-430B-F9BD-C2EC6580533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6" name="Straight Connector 3355">
              <a:extLst>
                <a:ext uri="{FF2B5EF4-FFF2-40B4-BE49-F238E27FC236}">
                  <a16:creationId xmlns:a16="http://schemas.microsoft.com/office/drawing/2014/main" id="{95585146-DDC6-D9BC-8D6D-0B4582D92007}"/>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7" name="Straight Connector 3356">
              <a:extLst>
                <a:ext uri="{FF2B5EF4-FFF2-40B4-BE49-F238E27FC236}">
                  <a16:creationId xmlns:a16="http://schemas.microsoft.com/office/drawing/2014/main" id="{D97B6A6B-F043-840F-BFFC-C699AF0E9075}"/>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8" name="Straight Connector 3357">
              <a:extLst>
                <a:ext uri="{FF2B5EF4-FFF2-40B4-BE49-F238E27FC236}">
                  <a16:creationId xmlns:a16="http://schemas.microsoft.com/office/drawing/2014/main" id="{10404C7E-C14C-7859-B3C2-5ADEFA17977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9" name="Straight Connector 3358">
              <a:extLst>
                <a:ext uri="{FF2B5EF4-FFF2-40B4-BE49-F238E27FC236}">
                  <a16:creationId xmlns:a16="http://schemas.microsoft.com/office/drawing/2014/main" id="{8CAAA569-88DB-E509-A0AF-76E65471B23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0" name="Straight Connector 3359">
              <a:extLst>
                <a:ext uri="{FF2B5EF4-FFF2-40B4-BE49-F238E27FC236}">
                  <a16:creationId xmlns:a16="http://schemas.microsoft.com/office/drawing/2014/main" id="{EDB1E4F9-0FC7-7EC1-2A82-E13D193C339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54" name="Straight Connector 3353">
            <a:extLst>
              <a:ext uri="{FF2B5EF4-FFF2-40B4-BE49-F238E27FC236}">
                <a16:creationId xmlns:a16="http://schemas.microsoft.com/office/drawing/2014/main" id="{EA73658D-87D5-C74E-9719-8F6C045CD1D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56</xdr:row>
      <xdr:rowOff>0</xdr:rowOff>
    </xdr:from>
    <xdr:to>
      <xdr:col>14</xdr:col>
      <xdr:colOff>274320</xdr:colOff>
      <xdr:row>58</xdr:row>
      <xdr:rowOff>6531</xdr:rowOff>
    </xdr:to>
    <xdr:grpSp>
      <xdr:nvGrpSpPr>
        <xdr:cNvPr id="3361" name="Group 3360">
          <a:extLst>
            <a:ext uri="{FF2B5EF4-FFF2-40B4-BE49-F238E27FC236}">
              <a16:creationId xmlns:a16="http://schemas.microsoft.com/office/drawing/2014/main" id="{7D5DADAE-3893-456F-BDCF-8482E45EB13F}"/>
            </a:ext>
          </a:extLst>
        </xdr:cNvPr>
        <xdr:cNvGrpSpPr/>
      </xdr:nvGrpSpPr>
      <xdr:grpSpPr>
        <a:xfrm>
          <a:off x="7097486" y="10450286"/>
          <a:ext cx="274320" cy="354874"/>
          <a:chOff x="6147651" y="793750"/>
          <a:chExt cx="462699" cy="514350"/>
        </a:xfrm>
      </xdr:grpSpPr>
      <xdr:grpSp>
        <xdr:nvGrpSpPr>
          <xdr:cNvPr id="3362" name="Group 3361">
            <a:extLst>
              <a:ext uri="{FF2B5EF4-FFF2-40B4-BE49-F238E27FC236}">
                <a16:creationId xmlns:a16="http://schemas.microsoft.com/office/drawing/2014/main" id="{4DCB7F57-BEB9-14D5-88EF-4516C1B04A1D}"/>
              </a:ext>
            </a:extLst>
          </xdr:cNvPr>
          <xdr:cNvGrpSpPr/>
        </xdr:nvGrpSpPr>
        <xdr:grpSpPr>
          <a:xfrm>
            <a:off x="6153150" y="796754"/>
            <a:ext cx="457200" cy="511346"/>
            <a:chOff x="2540000" y="561804"/>
            <a:chExt cx="457200" cy="511346"/>
          </a:xfrm>
        </xdr:grpSpPr>
        <xdr:cxnSp macro="">
          <xdr:nvCxnSpPr>
            <xdr:cNvPr id="3364" name="Straight Connector 3363">
              <a:extLst>
                <a:ext uri="{FF2B5EF4-FFF2-40B4-BE49-F238E27FC236}">
                  <a16:creationId xmlns:a16="http://schemas.microsoft.com/office/drawing/2014/main" id="{38FDB075-7534-7C91-478D-7E5A533C24E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5" name="Straight Connector 3364">
              <a:extLst>
                <a:ext uri="{FF2B5EF4-FFF2-40B4-BE49-F238E27FC236}">
                  <a16:creationId xmlns:a16="http://schemas.microsoft.com/office/drawing/2014/main" id="{C200D806-2C5D-22D6-0338-36AF60C97E8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6" name="Straight Connector 3365">
              <a:extLst>
                <a:ext uri="{FF2B5EF4-FFF2-40B4-BE49-F238E27FC236}">
                  <a16:creationId xmlns:a16="http://schemas.microsoft.com/office/drawing/2014/main" id="{54A935F8-9878-C7EF-A5F4-B0CEFD62750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7" name="Straight Connector 3366">
              <a:extLst>
                <a:ext uri="{FF2B5EF4-FFF2-40B4-BE49-F238E27FC236}">
                  <a16:creationId xmlns:a16="http://schemas.microsoft.com/office/drawing/2014/main" id="{3A86AEEC-7FC8-8157-7122-A53A3F8104E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8" name="Straight Connector 3367">
              <a:extLst>
                <a:ext uri="{FF2B5EF4-FFF2-40B4-BE49-F238E27FC236}">
                  <a16:creationId xmlns:a16="http://schemas.microsoft.com/office/drawing/2014/main" id="{20214BBE-727E-7741-B633-3C2CE1F9001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9" name="Straight Connector 3368">
              <a:extLst>
                <a:ext uri="{FF2B5EF4-FFF2-40B4-BE49-F238E27FC236}">
                  <a16:creationId xmlns:a16="http://schemas.microsoft.com/office/drawing/2014/main" id="{EFE365F5-D317-5F70-1927-63E71718E428}"/>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63" name="Straight Connector 3362">
            <a:extLst>
              <a:ext uri="{FF2B5EF4-FFF2-40B4-BE49-F238E27FC236}">
                <a16:creationId xmlns:a16="http://schemas.microsoft.com/office/drawing/2014/main" id="{521F8B90-6BC9-1E49-BDD3-749F40AE3F5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43</xdr:row>
      <xdr:rowOff>0</xdr:rowOff>
    </xdr:from>
    <xdr:to>
      <xdr:col>16</xdr:col>
      <xdr:colOff>274320</xdr:colOff>
      <xdr:row>45</xdr:row>
      <xdr:rowOff>6531</xdr:rowOff>
    </xdr:to>
    <xdr:grpSp>
      <xdr:nvGrpSpPr>
        <xdr:cNvPr id="3370" name="Group 3369">
          <a:extLst>
            <a:ext uri="{FF2B5EF4-FFF2-40B4-BE49-F238E27FC236}">
              <a16:creationId xmlns:a16="http://schemas.microsoft.com/office/drawing/2014/main" id="{D4FC2537-958D-4410-80C1-90A0FCD15DA8}"/>
            </a:ext>
          </a:extLst>
        </xdr:cNvPr>
        <xdr:cNvGrpSpPr/>
      </xdr:nvGrpSpPr>
      <xdr:grpSpPr>
        <a:xfrm>
          <a:off x="8131629" y="8229600"/>
          <a:ext cx="274320" cy="354874"/>
          <a:chOff x="6147651" y="793750"/>
          <a:chExt cx="462699" cy="514350"/>
        </a:xfrm>
      </xdr:grpSpPr>
      <xdr:grpSp>
        <xdr:nvGrpSpPr>
          <xdr:cNvPr id="3371" name="Group 3370">
            <a:extLst>
              <a:ext uri="{FF2B5EF4-FFF2-40B4-BE49-F238E27FC236}">
                <a16:creationId xmlns:a16="http://schemas.microsoft.com/office/drawing/2014/main" id="{266ACC57-7DED-AFBD-FDD8-BE7B74547F1C}"/>
              </a:ext>
            </a:extLst>
          </xdr:cNvPr>
          <xdr:cNvGrpSpPr/>
        </xdr:nvGrpSpPr>
        <xdr:grpSpPr>
          <a:xfrm>
            <a:off x="6153150" y="796754"/>
            <a:ext cx="457200" cy="511346"/>
            <a:chOff x="2540000" y="561804"/>
            <a:chExt cx="457200" cy="511346"/>
          </a:xfrm>
        </xdr:grpSpPr>
        <xdr:cxnSp macro="">
          <xdr:nvCxnSpPr>
            <xdr:cNvPr id="3373" name="Straight Connector 3372">
              <a:extLst>
                <a:ext uri="{FF2B5EF4-FFF2-40B4-BE49-F238E27FC236}">
                  <a16:creationId xmlns:a16="http://schemas.microsoft.com/office/drawing/2014/main" id="{24C9565A-9782-7E49-AEB2-07FD827B09A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4" name="Straight Connector 3373">
              <a:extLst>
                <a:ext uri="{FF2B5EF4-FFF2-40B4-BE49-F238E27FC236}">
                  <a16:creationId xmlns:a16="http://schemas.microsoft.com/office/drawing/2014/main" id="{B6FD9127-8C72-0332-C0F8-A258F5F743B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5" name="Straight Connector 3374">
              <a:extLst>
                <a:ext uri="{FF2B5EF4-FFF2-40B4-BE49-F238E27FC236}">
                  <a16:creationId xmlns:a16="http://schemas.microsoft.com/office/drawing/2014/main" id="{3B7A56C6-62FF-59EC-AFC0-A6FA03C636C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6" name="Straight Connector 3375">
              <a:extLst>
                <a:ext uri="{FF2B5EF4-FFF2-40B4-BE49-F238E27FC236}">
                  <a16:creationId xmlns:a16="http://schemas.microsoft.com/office/drawing/2014/main" id="{D871977C-FCCD-EB92-C39C-2AE0B5D9FA8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7" name="Straight Connector 3376">
              <a:extLst>
                <a:ext uri="{FF2B5EF4-FFF2-40B4-BE49-F238E27FC236}">
                  <a16:creationId xmlns:a16="http://schemas.microsoft.com/office/drawing/2014/main" id="{505E21DA-5746-241F-C67A-328DC567F59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8" name="Straight Connector 3377">
              <a:extLst>
                <a:ext uri="{FF2B5EF4-FFF2-40B4-BE49-F238E27FC236}">
                  <a16:creationId xmlns:a16="http://schemas.microsoft.com/office/drawing/2014/main" id="{E8F45293-D59B-2D27-1161-E726FF1C82A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72" name="Straight Connector 3371">
            <a:extLst>
              <a:ext uri="{FF2B5EF4-FFF2-40B4-BE49-F238E27FC236}">
                <a16:creationId xmlns:a16="http://schemas.microsoft.com/office/drawing/2014/main" id="{EB3EA27E-5B10-41C8-6BBF-AF0135937EC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43</xdr:row>
      <xdr:rowOff>0</xdr:rowOff>
    </xdr:from>
    <xdr:to>
      <xdr:col>12</xdr:col>
      <xdr:colOff>274320</xdr:colOff>
      <xdr:row>45</xdr:row>
      <xdr:rowOff>6531</xdr:rowOff>
    </xdr:to>
    <xdr:grpSp>
      <xdr:nvGrpSpPr>
        <xdr:cNvPr id="3379" name="Group 3378">
          <a:extLst>
            <a:ext uri="{FF2B5EF4-FFF2-40B4-BE49-F238E27FC236}">
              <a16:creationId xmlns:a16="http://schemas.microsoft.com/office/drawing/2014/main" id="{C14772D2-CBFD-45F4-B0A5-B06F2554FD5B}"/>
            </a:ext>
          </a:extLst>
        </xdr:cNvPr>
        <xdr:cNvGrpSpPr/>
      </xdr:nvGrpSpPr>
      <xdr:grpSpPr>
        <a:xfrm>
          <a:off x="6063343" y="8229600"/>
          <a:ext cx="274320" cy="354874"/>
          <a:chOff x="6147651" y="793750"/>
          <a:chExt cx="462699" cy="514350"/>
        </a:xfrm>
      </xdr:grpSpPr>
      <xdr:grpSp>
        <xdr:nvGrpSpPr>
          <xdr:cNvPr id="3380" name="Group 3379">
            <a:extLst>
              <a:ext uri="{FF2B5EF4-FFF2-40B4-BE49-F238E27FC236}">
                <a16:creationId xmlns:a16="http://schemas.microsoft.com/office/drawing/2014/main" id="{8F25FE30-27C7-0155-F99A-E68A9AAAB2A2}"/>
              </a:ext>
            </a:extLst>
          </xdr:cNvPr>
          <xdr:cNvGrpSpPr/>
        </xdr:nvGrpSpPr>
        <xdr:grpSpPr>
          <a:xfrm>
            <a:off x="6153150" y="796754"/>
            <a:ext cx="457200" cy="511346"/>
            <a:chOff x="2540000" y="561804"/>
            <a:chExt cx="457200" cy="511346"/>
          </a:xfrm>
        </xdr:grpSpPr>
        <xdr:cxnSp macro="">
          <xdr:nvCxnSpPr>
            <xdr:cNvPr id="3382" name="Straight Connector 3381">
              <a:extLst>
                <a:ext uri="{FF2B5EF4-FFF2-40B4-BE49-F238E27FC236}">
                  <a16:creationId xmlns:a16="http://schemas.microsoft.com/office/drawing/2014/main" id="{B36A4185-5AF1-84A4-FC69-695E3E7FF73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3" name="Straight Connector 3382">
              <a:extLst>
                <a:ext uri="{FF2B5EF4-FFF2-40B4-BE49-F238E27FC236}">
                  <a16:creationId xmlns:a16="http://schemas.microsoft.com/office/drawing/2014/main" id="{7AB421DF-6835-2F0D-839B-899BAC45903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4" name="Straight Connector 3383">
              <a:extLst>
                <a:ext uri="{FF2B5EF4-FFF2-40B4-BE49-F238E27FC236}">
                  <a16:creationId xmlns:a16="http://schemas.microsoft.com/office/drawing/2014/main" id="{52D37D24-1914-72A1-9F4C-71E9E180173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5" name="Straight Connector 3384">
              <a:extLst>
                <a:ext uri="{FF2B5EF4-FFF2-40B4-BE49-F238E27FC236}">
                  <a16:creationId xmlns:a16="http://schemas.microsoft.com/office/drawing/2014/main" id="{DB8B2770-9FCD-3972-C318-18D8DC0DFFD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6" name="Straight Connector 3385">
              <a:extLst>
                <a:ext uri="{FF2B5EF4-FFF2-40B4-BE49-F238E27FC236}">
                  <a16:creationId xmlns:a16="http://schemas.microsoft.com/office/drawing/2014/main" id="{51614B6A-E57B-7DB2-BBE4-ABDC163A6DEC}"/>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7" name="Straight Connector 3386">
              <a:extLst>
                <a:ext uri="{FF2B5EF4-FFF2-40B4-BE49-F238E27FC236}">
                  <a16:creationId xmlns:a16="http://schemas.microsoft.com/office/drawing/2014/main" id="{2DDEC3C9-9C7C-5A15-4F1C-A195CFA263C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81" name="Straight Connector 3380">
            <a:extLst>
              <a:ext uri="{FF2B5EF4-FFF2-40B4-BE49-F238E27FC236}">
                <a16:creationId xmlns:a16="http://schemas.microsoft.com/office/drawing/2014/main" id="{D0250A9B-421E-A7F8-0DB3-4E1D6E820B3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30</xdr:row>
      <xdr:rowOff>0</xdr:rowOff>
    </xdr:from>
    <xdr:to>
      <xdr:col>16</xdr:col>
      <xdr:colOff>274320</xdr:colOff>
      <xdr:row>32</xdr:row>
      <xdr:rowOff>6531</xdr:rowOff>
    </xdr:to>
    <xdr:grpSp>
      <xdr:nvGrpSpPr>
        <xdr:cNvPr id="3388" name="Group 3387">
          <a:extLst>
            <a:ext uri="{FF2B5EF4-FFF2-40B4-BE49-F238E27FC236}">
              <a16:creationId xmlns:a16="http://schemas.microsoft.com/office/drawing/2014/main" id="{A63ED904-5BD8-4F1A-ABFB-27229C2A981B}"/>
            </a:ext>
          </a:extLst>
        </xdr:cNvPr>
        <xdr:cNvGrpSpPr/>
      </xdr:nvGrpSpPr>
      <xdr:grpSpPr>
        <a:xfrm>
          <a:off x="8131629" y="6008914"/>
          <a:ext cx="274320" cy="354874"/>
          <a:chOff x="6147651" y="793750"/>
          <a:chExt cx="462699" cy="514350"/>
        </a:xfrm>
      </xdr:grpSpPr>
      <xdr:grpSp>
        <xdr:nvGrpSpPr>
          <xdr:cNvPr id="3389" name="Group 3388">
            <a:extLst>
              <a:ext uri="{FF2B5EF4-FFF2-40B4-BE49-F238E27FC236}">
                <a16:creationId xmlns:a16="http://schemas.microsoft.com/office/drawing/2014/main" id="{9E3B9A79-D398-E5BE-9781-98BAE22CBC3B}"/>
              </a:ext>
            </a:extLst>
          </xdr:cNvPr>
          <xdr:cNvGrpSpPr/>
        </xdr:nvGrpSpPr>
        <xdr:grpSpPr>
          <a:xfrm>
            <a:off x="6153150" y="796754"/>
            <a:ext cx="457200" cy="511346"/>
            <a:chOff x="2540000" y="561804"/>
            <a:chExt cx="457200" cy="511346"/>
          </a:xfrm>
        </xdr:grpSpPr>
        <xdr:cxnSp macro="">
          <xdr:nvCxnSpPr>
            <xdr:cNvPr id="3391" name="Straight Connector 3390">
              <a:extLst>
                <a:ext uri="{FF2B5EF4-FFF2-40B4-BE49-F238E27FC236}">
                  <a16:creationId xmlns:a16="http://schemas.microsoft.com/office/drawing/2014/main" id="{814BDA0C-8CF9-A1AA-9FA6-D797F305E50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2" name="Straight Connector 3391">
              <a:extLst>
                <a:ext uri="{FF2B5EF4-FFF2-40B4-BE49-F238E27FC236}">
                  <a16:creationId xmlns:a16="http://schemas.microsoft.com/office/drawing/2014/main" id="{9781700C-01EF-642B-266B-ABC26C491DD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3" name="Straight Connector 3392">
              <a:extLst>
                <a:ext uri="{FF2B5EF4-FFF2-40B4-BE49-F238E27FC236}">
                  <a16:creationId xmlns:a16="http://schemas.microsoft.com/office/drawing/2014/main" id="{2A757023-6224-C7A1-B7FB-5A4D970C601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4" name="Straight Connector 3393">
              <a:extLst>
                <a:ext uri="{FF2B5EF4-FFF2-40B4-BE49-F238E27FC236}">
                  <a16:creationId xmlns:a16="http://schemas.microsoft.com/office/drawing/2014/main" id="{C942B771-E4BC-19E1-C09B-CDFE892BC6C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5" name="Straight Connector 3394">
              <a:extLst>
                <a:ext uri="{FF2B5EF4-FFF2-40B4-BE49-F238E27FC236}">
                  <a16:creationId xmlns:a16="http://schemas.microsoft.com/office/drawing/2014/main" id="{D4F00FBF-5DFC-28C8-3F8D-428BBD8DEC3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6" name="Straight Connector 3395">
              <a:extLst>
                <a:ext uri="{FF2B5EF4-FFF2-40B4-BE49-F238E27FC236}">
                  <a16:creationId xmlns:a16="http://schemas.microsoft.com/office/drawing/2014/main" id="{6FBC7DC3-A8AF-6705-9562-D02E814ECF7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90" name="Straight Connector 3389">
            <a:extLst>
              <a:ext uri="{FF2B5EF4-FFF2-40B4-BE49-F238E27FC236}">
                <a16:creationId xmlns:a16="http://schemas.microsoft.com/office/drawing/2014/main" id="{6A80A87C-A253-120A-C1CD-09EAACA0530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30</xdr:row>
      <xdr:rowOff>0</xdr:rowOff>
    </xdr:from>
    <xdr:to>
      <xdr:col>14</xdr:col>
      <xdr:colOff>274320</xdr:colOff>
      <xdr:row>32</xdr:row>
      <xdr:rowOff>6531</xdr:rowOff>
    </xdr:to>
    <xdr:grpSp>
      <xdr:nvGrpSpPr>
        <xdr:cNvPr id="3397" name="Group 3396">
          <a:extLst>
            <a:ext uri="{FF2B5EF4-FFF2-40B4-BE49-F238E27FC236}">
              <a16:creationId xmlns:a16="http://schemas.microsoft.com/office/drawing/2014/main" id="{B5089132-DB00-466B-ADC8-4B2BF913F9F1}"/>
            </a:ext>
          </a:extLst>
        </xdr:cNvPr>
        <xdr:cNvGrpSpPr/>
      </xdr:nvGrpSpPr>
      <xdr:grpSpPr>
        <a:xfrm>
          <a:off x="7097486" y="6008914"/>
          <a:ext cx="274320" cy="354874"/>
          <a:chOff x="6147651" y="793750"/>
          <a:chExt cx="462699" cy="514350"/>
        </a:xfrm>
      </xdr:grpSpPr>
      <xdr:grpSp>
        <xdr:nvGrpSpPr>
          <xdr:cNvPr id="3398" name="Group 3397">
            <a:extLst>
              <a:ext uri="{FF2B5EF4-FFF2-40B4-BE49-F238E27FC236}">
                <a16:creationId xmlns:a16="http://schemas.microsoft.com/office/drawing/2014/main" id="{357EF116-B45B-D145-1DE1-874A56143650}"/>
              </a:ext>
            </a:extLst>
          </xdr:cNvPr>
          <xdr:cNvGrpSpPr/>
        </xdr:nvGrpSpPr>
        <xdr:grpSpPr>
          <a:xfrm>
            <a:off x="6153150" y="796754"/>
            <a:ext cx="457200" cy="511346"/>
            <a:chOff x="2540000" y="561804"/>
            <a:chExt cx="457200" cy="511346"/>
          </a:xfrm>
        </xdr:grpSpPr>
        <xdr:cxnSp macro="">
          <xdr:nvCxnSpPr>
            <xdr:cNvPr id="3400" name="Straight Connector 3399">
              <a:extLst>
                <a:ext uri="{FF2B5EF4-FFF2-40B4-BE49-F238E27FC236}">
                  <a16:creationId xmlns:a16="http://schemas.microsoft.com/office/drawing/2014/main" id="{32810FE4-EB99-6854-3360-1A582543019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1" name="Straight Connector 3400">
              <a:extLst>
                <a:ext uri="{FF2B5EF4-FFF2-40B4-BE49-F238E27FC236}">
                  <a16:creationId xmlns:a16="http://schemas.microsoft.com/office/drawing/2014/main" id="{B0D86D5B-F1D4-5CE7-924C-3045A5B55F6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2" name="Straight Connector 3401">
              <a:extLst>
                <a:ext uri="{FF2B5EF4-FFF2-40B4-BE49-F238E27FC236}">
                  <a16:creationId xmlns:a16="http://schemas.microsoft.com/office/drawing/2014/main" id="{39167358-304B-9148-FC1F-4E814470BE78}"/>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3" name="Straight Connector 3402">
              <a:extLst>
                <a:ext uri="{FF2B5EF4-FFF2-40B4-BE49-F238E27FC236}">
                  <a16:creationId xmlns:a16="http://schemas.microsoft.com/office/drawing/2014/main" id="{9441F3C4-FC05-C375-1F18-648B379639A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4" name="Straight Connector 3403">
              <a:extLst>
                <a:ext uri="{FF2B5EF4-FFF2-40B4-BE49-F238E27FC236}">
                  <a16:creationId xmlns:a16="http://schemas.microsoft.com/office/drawing/2014/main" id="{20C74F4E-AC66-D096-A82F-FAB693D4BFC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5" name="Straight Connector 3404">
              <a:extLst>
                <a:ext uri="{FF2B5EF4-FFF2-40B4-BE49-F238E27FC236}">
                  <a16:creationId xmlns:a16="http://schemas.microsoft.com/office/drawing/2014/main" id="{E167845D-E9DD-6632-F52F-4B6CA193783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99" name="Straight Connector 3398">
            <a:extLst>
              <a:ext uri="{FF2B5EF4-FFF2-40B4-BE49-F238E27FC236}">
                <a16:creationId xmlns:a16="http://schemas.microsoft.com/office/drawing/2014/main" id="{987A3DC4-A3E5-3423-4A51-19B64BC8D33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30</xdr:row>
      <xdr:rowOff>0</xdr:rowOff>
    </xdr:from>
    <xdr:to>
      <xdr:col>10</xdr:col>
      <xdr:colOff>274320</xdr:colOff>
      <xdr:row>32</xdr:row>
      <xdr:rowOff>6531</xdr:rowOff>
    </xdr:to>
    <xdr:grpSp>
      <xdr:nvGrpSpPr>
        <xdr:cNvPr id="3406" name="Group 3405">
          <a:extLst>
            <a:ext uri="{FF2B5EF4-FFF2-40B4-BE49-F238E27FC236}">
              <a16:creationId xmlns:a16="http://schemas.microsoft.com/office/drawing/2014/main" id="{323CDD29-E994-4E6E-BED2-08F0943DFF80}"/>
            </a:ext>
          </a:extLst>
        </xdr:cNvPr>
        <xdr:cNvGrpSpPr/>
      </xdr:nvGrpSpPr>
      <xdr:grpSpPr>
        <a:xfrm>
          <a:off x="5029200" y="6008914"/>
          <a:ext cx="274320" cy="354874"/>
          <a:chOff x="6147651" y="793750"/>
          <a:chExt cx="462699" cy="514350"/>
        </a:xfrm>
      </xdr:grpSpPr>
      <xdr:grpSp>
        <xdr:nvGrpSpPr>
          <xdr:cNvPr id="3407" name="Group 3406">
            <a:extLst>
              <a:ext uri="{FF2B5EF4-FFF2-40B4-BE49-F238E27FC236}">
                <a16:creationId xmlns:a16="http://schemas.microsoft.com/office/drawing/2014/main" id="{C93CD01A-A9F0-1E89-D6C9-EB68DB4121FC}"/>
              </a:ext>
            </a:extLst>
          </xdr:cNvPr>
          <xdr:cNvGrpSpPr/>
        </xdr:nvGrpSpPr>
        <xdr:grpSpPr>
          <a:xfrm>
            <a:off x="6153150" y="796754"/>
            <a:ext cx="457200" cy="511346"/>
            <a:chOff x="2540000" y="561804"/>
            <a:chExt cx="457200" cy="511346"/>
          </a:xfrm>
        </xdr:grpSpPr>
        <xdr:cxnSp macro="">
          <xdr:nvCxnSpPr>
            <xdr:cNvPr id="3409" name="Straight Connector 3408">
              <a:extLst>
                <a:ext uri="{FF2B5EF4-FFF2-40B4-BE49-F238E27FC236}">
                  <a16:creationId xmlns:a16="http://schemas.microsoft.com/office/drawing/2014/main" id="{C776F339-6984-735A-708E-E803373B469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0" name="Straight Connector 3409">
              <a:extLst>
                <a:ext uri="{FF2B5EF4-FFF2-40B4-BE49-F238E27FC236}">
                  <a16:creationId xmlns:a16="http://schemas.microsoft.com/office/drawing/2014/main" id="{A08164A9-3BE0-60D7-907F-3F2B93D1D3E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1" name="Straight Connector 3410">
              <a:extLst>
                <a:ext uri="{FF2B5EF4-FFF2-40B4-BE49-F238E27FC236}">
                  <a16:creationId xmlns:a16="http://schemas.microsoft.com/office/drawing/2014/main" id="{BFF3E3B7-743E-227F-F884-5D6587A47CE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2" name="Straight Connector 3411">
              <a:extLst>
                <a:ext uri="{FF2B5EF4-FFF2-40B4-BE49-F238E27FC236}">
                  <a16:creationId xmlns:a16="http://schemas.microsoft.com/office/drawing/2014/main" id="{CDA0BCC9-62DF-3600-6B2A-DF15BC0EA3B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3" name="Straight Connector 3412">
              <a:extLst>
                <a:ext uri="{FF2B5EF4-FFF2-40B4-BE49-F238E27FC236}">
                  <a16:creationId xmlns:a16="http://schemas.microsoft.com/office/drawing/2014/main" id="{3BA1C69F-F925-4BE8-0732-69306639270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4" name="Straight Connector 3413">
              <a:extLst>
                <a:ext uri="{FF2B5EF4-FFF2-40B4-BE49-F238E27FC236}">
                  <a16:creationId xmlns:a16="http://schemas.microsoft.com/office/drawing/2014/main" id="{832C01F6-91B6-DDF0-2C45-1C4D52438F0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08" name="Straight Connector 3407">
            <a:extLst>
              <a:ext uri="{FF2B5EF4-FFF2-40B4-BE49-F238E27FC236}">
                <a16:creationId xmlns:a16="http://schemas.microsoft.com/office/drawing/2014/main" id="{C708EFAE-BA27-A648-4894-D70CBFDD3DE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30</xdr:row>
      <xdr:rowOff>0</xdr:rowOff>
    </xdr:from>
    <xdr:to>
      <xdr:col>6</xdr:col>
      <xdr:colOff>274320</xdr:colOff>
      <xdr:row>32</xdr:row>
      <xdr:rowOff>6531</xdr:rowOff>
    </xdr:to>
    <xdr:grpSp>
      <xdr:nvGrpSpPr>
        <xdr:cNvPr id="3415" name="Group 3414">
          <a:extLst>
            <a:ext uri="{FF2B5EF4-FFF2-40B4-BE49-F238E27FC236}">
              <a16:creationId xmlns:a16="http://schemas.microsoft.com/office/drawing/2014/main" id="{66BE5B7E-4960-41B0-BA9B-72E940A9CBF7}"/>
            </a:ext>
          </a:extLst>
        </xdr:cNvPr>
        <xdr:cNvGrpSpPr/>
      </xdr:nvGrpSpPr>
      <xdr:grpSpPr>
        <a:xfrm>
          <a:off x="2960914" y="6008914"/>
          <a:ext cx="274320" cy="354874"/>
          <a:chOff x="6147651" y="793750"/>
          <a:chExt cx="462699" cy="514350"/>
        </a:xfrm>
      </xdr:grpSpPr>
      <xdr:grpSp>
        <xdr:nvGrpSpPr>
          <xdr:cNvPr id="3416" name="Group 3415">
            <a:extLst>
              <a:ext uri="{FF2B5EF4-FFF2-40B4-BE49-F238E27FC236}">
                <a16:creationId xmlns:a16="http://schemas.microsoft.com/office/drawing/2014/main" id="{57D6F0BC-9062-B279-66DA-938556B471F4}"/>
              </a:ext>
            </a:extLst>
          </xdr:cNvPr>
          <xdr:cNvGrpSpPr/>
        </xdr:nvGrpSpPr>
        <xdr:grpSpPr>
          <a:xfrm>
            <a:off x="6153150" y="796754"/>
            <a:ext cx="457200" cy="511346"/>
            <a:chOff x="2540000" y="561804"/>
            <a:chExt cx="457200" cy="511346"/>
          </a:xfrm>
        </xdr:grpSpPr>
        <xdr:cxnSp macro="">
          <xdr:nvCxnSpPr>
            <xdr:cNvPr id="3418" name="Straight Connector 3417">
              <a:extLst>
                <a:ext uri="{FF2B5EF4-FFF2-40B4-BE49-F238E27FC236}">
                  <a16:creationId xmlns:a16="http://schemas.microsoft.com/office/drawing/2014/main" id="{4B74C3BA-F2B4-FCC3-96B1-4F500015DE5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9" name="Straight Connector 3418">
              <a:extLst>
                <a:ext uri="{FF2B5EF4-FFF2-40B4-BE49-F238E27FC236}">
                  <a16:creationId xmlns:a16="http://schemas.microsoft.com/office/drawing/2014/main" id="{B60A6CFD-FF7C-A6EF-9FC4-B67431163EC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0" name="Straight Connector 3419">
              <a:extLst>
                <a:ext uri="{FF2B5EF4-FFF2-40B4-BE49-F238E27FC236}">
                  <a16:creationId xmlns:a16="http://schemas.microsoft.com/office/drawing/2014/main" id="{FF1D4E54-4229-A846-65E1-8212693EB4B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1" name="Straight Connector 3420">
              <a:extLst>
                <a:ext uri="{FF2B5EF4-FFF2-40B4-BE49-F238E27FC236}">
                  <a16:creationId xmlns:a16="http://schemas.microsoft.com/office/drawing/2014/main" id="{4E5CAD26-ECAF-D538-E1BC-9F26C7D68AD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2" name="Straight Connector 3421">
              <a:extLst>
                <a:ext uri="{FF2B5EF4-FFF2-40B4-BE49-F238E27FC236}">
                  <a16:creationId xmlns:a16="http://schemas.microsoft.com/office/drawing/2014/main" id="{50A0721C-1A2D-9F7F-0A23-A9D1948DEE9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3" name="Straight Connector 3422">
              <a:extLst>
                <a:ext uri="{FF2B5EF4-FFF2-40B4-BE49-F238E27FC236}">
                  <a16:creationId xmlns:a16="http://schemas.microsoft.com/office/drawing/2014/main" id="{30864F27-FA92-BCE8-0DF4-87D0DB29E8A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17" name="Straight Connector 3416">
            <a:extLst>
              <a:ext uri="{FF2B5EF4-FFF2-40B4-BE49-F238E27FC236}">
                <a16:creationId xmlns:a16="http://schemas.microsoft.com/office/drawing/2014/main" id="{8B38CF68-29BB-1E8F-C843-508DA698C4E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oneCellAnchor>
    <xdr:from>
      <xdr:col>8</xdr:col>
      <xdr:colOff>190500</xdr:colOff>
      <xdr:row>28</xdr:row>
      <xdr:rowOff>45357</xdr:rowOff>
    </xdr:from>
    <xdr:ext cx="108857" cy="344130"/>
    <xdr:pic>
      <xdr:nvPicPr>
        <xdr:cNvPr id="26" name="Picture 11595">
          <a:extLst>
            <a:ext uri="{FF2B5EF4-FFF2-40B4-BE49-F238E27FC236}">
              <a16:creationId xmlns:a16="http://schemas.microsoft.com/office/drawing/2014/main" id="{0A7706F2-8795-4FAB-9D18-1BACA39C6FD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63571" y="5796643"/>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244929</xdr:colOff>
      <xdr:row>28</xdr:row>
      <xdr:rowOff>72572</xdr:rowOff>
    </xdr:from>
    <xdr:ext cx="108857" cy="344130"/>
    <xdr:pic>
      <xdr:nvPicPr>
        <xdr:cNvPr id="27" name="Picture 11595">
          <a:extLst>
            <a:ext uri="{FF2B5EF4-FFF2-40B4-BE49-F238E27FC236}">
              <a16:creationId xmlns:a16="http://schemas.microsoft.com/office/drawing/2014/main" id="{8843D057-C470-44A7-A788-E23370C721A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27143" y="5823858"/>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163285</xdr:colOff>
      <xdr:row>41</xdr:row>
      <xdr:rowOff>154214</xdr:rowOff>
    </xdr:from>
    <xdr:ext cx="108857" cy="344130"/>
    <xdr:pic>
      <xdr:nvPicPr>
        <xdr:cNvPr id="28" name="Picture 11595">
          <a:extLst>
            <a:ext uri="{FF2B5EF4-FFF2-40B4-BE49-F238E27FC236}">
              <a16:creationId xmlns:a16="http://schemas.microsoft.com/office/drawing/2014/main" id="{E8C094D8-A870-4767-9434-4BC40234F5F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93214" y="82187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55</xdr:row>
      <xdr:rowOff>36286</xdr:rowOff>
    </xdr:from>
    <xdr:ext cx="108857" cy="344130"/>
    <xdr:pic>
      <xdr:nvPicPr>
        <xdr:cNvPr id="29" name="Picture 11595">
          <a:extLst>
            <a:ext uri="{FF2B5EF4-FFF2-40B4-BE49-F238E27FC236}">
              <a16:creationId xmlns:a16="http://schemas.microsoft.com/office/drawing/2014/main" id="{2BCA1DE5-1798-4A84-9EC8-DF5198A3852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18286" y="10586357"/>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290285</xdr:colOff>
      <xdr:row>106</xdr:row>
      <xdr:rowOff>108858</xdr:rowOff>
    </xdr:from>
    <xdr:ext cx="108857" cy="344130"/>
    <xdr:pic>
      <xdr:nvPicPr>
        <xdr:cNvPr id="30" name="Picture 11595">
          <a:extLst>
            <a:ext uri="{FF2B5EF4-FFF2-40B4-BE49-F238E27FC236}">
              <a16:creationId xmlns:a16="http://schemas.microsoft.com/office/drawing/2014/main" id="{A9E898FC-DD85-4C61-85AF-45AFA4A8050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63356" y="19739429"/>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190500</xdr:colOff>
      <xdr:row>120</xdr:row>
      <xdr:rowOff>0</xdr:rowOff>
    </xdr:from>
    <xdr:ext cx="108857" cy="344130"/>
    <xdr:pic>
      <xdr:nvPicPr>
        <xdr:cNvPr id="31" name="Picture 11595">
          <a:extLst>
            <a:ext uri="{FF2B5EF4-FFF2-40B4-BE49-F238E27FC236}">
              <a16:creationId xmlns:a16="http://schemas.microsoft.com/office/drawing/2014/main" id="{8718FAC0-59CC-4B51-94DE-227EF3F81E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1286" y="22116143"/>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117929</xdr:colOff>
      <xdr:row>119</xdr:row>
      <xdr:rowOff>163285</xdr:rowOff>
    </xdr:from>
    <xdr:ext cx="108857" cy="344130"/>
    <xdr:pic>
      <xdr:nvPicPr>
        <xdr:cNvPr id="32" name="Picture 11595">
          <a:extLst>
            <a:ext uri="{FF2B5EF4-FFF2-40B4-BE49-F238E27FC236}">
              <a16:creationId xmlns:a16="http://schemas.microsoft.com/office/drawing/2014/main" id="{2D7D1F05-92BD-4368-857C-BF708400439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04715" y="22107071"/>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145143</xdr:colOff>
      <xdr:row>146</xdr:row>
      <xdr:rowOff>54428</xdr:rowOff>
    </xdr:from>
    <xdr:ext cx="108857" cy="344130"/>
    <xdr:pic>
      <xdr:nvPicPr>
        <xdr:cNvPr id="33" name="Picture 11595">
          <a:extLst>
            <a:ext uri="{FF2B5EF4-FFF2-40B4-BE49-F238E27FC236}">
              <a16:creationId xmlns:a16="http://schemas.microsoft.com/office/drawing/2014/main" id="{3AC6590B-7A43-462B-8FBB-D6C4B81B296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13643" y="26796999"/>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18</xdr:col>
      <xdr:colOff>99786</xdr:colOff>
      <xdr:row>145</xdr:row>
      <xdr:rowOff>154214</xdr:rowOff>
    </xdr:from>
    <xdr:ext cx="108857" cy="344130"/>
    <xdr:pic>
      <xdr:nvPicPr>
        <xdr:cNvPr id="34" name="Picture 11595">
          <a:extLst>
            <a:ext uri="{FF2B5EF4-FFF2-40B4-BE49-F238E27FC236}">
              <a16:creationId xmlns:a16="http://schemas.microsoft.com/office/drawing/2014/main" id="{D093BD44-F8DD-4669-A723-75C86390479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434286" y="26724428"/>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172358</xdr:colOff>
      <xdr:row>157</xdr:row>
      <xdr:rowOff>0</xdr:rowOff>
    </xdr:from>
    <xdr:ext cx="108857" cy="344130"/>
    <xdr:pic>
      <xdr:nvPicPr>
        <xdr:cNvPr id="35" name="Picture 11595">
          <a:extLst>
            <a:ext uri="{FF2B5EF4-FFF2-40B4-BE49-F238E27FC236}">
              <a16:creationId xmlns:a16="http://schemas.microsoft.com/office/drawing/2014/main" id="{6D565A26-A515-4D3E-BAFB-0F8B30F22A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59144" y="290557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172357</xdr:colOff>
      <xdr:row>168</xdr:row>
      <xdr:rowOff>36286</xdr:rowOff>
    </xdr:from>
    <xdr:ext cx="108857" cy="344130"/>
    <xdr:pic>
      <xdr:nvPicPr>
        <xdr:cNvPr id="36" name="Picture 11595">
          <a:extLst>
            <a:ext uri="{FF2B5EF4-FFF2-40B4-BE49-F238E27FC236}">
              <a16:creationId xmlns:a16="http://schemas.microsoft.com/office/drawing/2014/main" id="{15849665-851E-4D6B-BFFE-F811029FD1C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93143" y="31405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154214</xdr:colOff>
      <xdr:row>168</xdr:row>
      <xdr:rowOff>0</xdr:rowOff>
    </xdr:from>
    <xdr:ext cx="108857" cy="344130"/>
    <xdr:pic>
      <xdr:nvPicPr>
        <xdr:cNvPr id="37" name="Picture 11595">
          <a:extLst>
            <a:ext uri="{FF2B5EF4-FFF2-40B4-BE49-F238E27FC236}">
              <a16:creationId xmlns:a16="http://schemas.microsoft.com/office/drawing/2014/main" id="{5C1D9D59-ACDE-4804-801A-05267DEDEF5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79571" y="313690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172357</xdr:colOff>
      <xdr:row>168</xdr:row>
      <xdr:rowOff>18142</xdr:rowOff>
    </xdr:from>
    <xdr:ext cx="108857" cy="344130"/>
    <xdr:pic>
      <xdr:nvPicPr>
        <xdr:cNvPr id="38" name="Picture 11595">
          <a:extLst>
            <a:ext uri="{FF2B5EF4-FFF2-40B4-BE49-F238E27FC236}">
              <a16:creationId xmlns:a16="http://schemas.microsoft.com/office/drawing/2014/main" id="{46CFD003-5DB3-4E6B-88AC-50357F678E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54571" y="3138714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18</xdr:col>
      <xdr:colOff>154215</xdr:colOff>
      <xdr:row>168</xdr:row>
      <xdr:rowOff>18143</xdr:rowOff>
    </xdr:from>
    <xdr:ext cx="108857" cy="344130"/>
    <xdr:pic>
      <xdr:nvPicPr>
        <xdr:cNvPr id="39" name="Picture 11595">
          <a:extLst>
            <a:ext uri="{FF2B5EF4-FFF2-40B4-BE49-F238E27FC236}">
              <a16:creationId xmlns:a16="http://schemas.microsoft.com/office/drawing/2014/main" id="{6DA3F750-A9BD-4B71-958D-1B18CA62382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488715" y="31387143"/>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190500</xdr:colOff>
      <xdr:row>179</xdr:row>
      <xdr:rowOff>0</xdr:rowOff>
    </xdr:from>
    <xdr:ext cx="108857" cy="344130"/>
    <xdr:pic>
      <xdr:nvPicPr>
        <xdr:cNvPr id="40" name="Picture 11595">
          <a:extLst>
            <a:ext uri="{FF2B5EF4-FFF2-40B4-BE49-F238E27FC236}">
              <a16:creationId xmlns:a16="http://schemas.microsoft.com/office/drawing/2014/main" id="{E6D489AF-CD99-4A31-9E29-C9F78DB151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06714" y="336822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217714</xdr:colOff>
      <xdr:row>189</xdr:row>
      <xdr:rowOff>99787</xdr:rowOff>
    </xdr:from>
    <xdr:ext cx="108857" cy="344130"/>
    <xdr:pic>
      <xdr:nvPicPr>
        <xdr:cNvPr id="41" name="Picture 11595">
          <a:extLst>
            <a:ext uri="{FF2B5EF4-FFF2-40B4-BE49-F238E27FC236}">
              <a16:creationId xmlns:a16="http://schemas.microsoft.com/office/drawing/2014/main" id="{F1E47552-8890-41F8-9D5B-7E5832B222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86214" y="35922858"/>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199571</xdr:colOff>
      <xdr:row>190</xdr:row>
      <xdr:rowOff>9072</xdr:rowOff>
    </xdr:from>
    <xdr:ext cx="108857" cy="344130"/>
    <xdr:pic>
      <xdr:nvPicPr>
        <xdr:cNvPr id="42" name="Picture 11595">
          <a:extLst>
            <a:ext uri="{FF2B5EF4-FFF2-40B4-BE49-F238E27FC236}">
              <a16:creationId xmlns:a16="http://schemas.microsoft.com/office/drawing/2014/main" id="{0E193981-A8E9-4226-92C7-20D637EBB7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24928" y="36004501"/>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190500</xdr:colOff>
      <xdr:row>189</xdr:row>
      <xdr:rowOff>145144</xdr:rowOff>
    </xdr:from>
    <xdr:ext cx="108857" cy="344130"/>
    <xdr:pic>
      <xdr:nvPicPr>
        <xdr:cNvPr id="43" name="Picture 11595">
          <a:extLst>
            <a:ext uri="{FF2B5EF4-FFF2-40B4-BE49-F238E27FC236}">
              <a16:creationId xmlns:a16="http://schemas.microsoft.com/office/drawing/2014/main" id="{039169C9-B822-4715-9D92-37631D41004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72714" y="35968215"/>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208643</xdr:colOff>
      <xdr:row>200</xdr:row>
      <xdr:rowOff>145142</xdr:rowOff>
    </xdr:from>
    <xdr:ext cx="108857" cy="344130"/>
    <xdr:pic>
      <xdr:nvPicPr>
        <xdr:cNvPr id="44" name="Picture 11595">
          <a:extLst>
            <a:ext uri="{FF2B5EF4-FFF2-40B4-BE49-F238E27FC236}">
              <a16:creationId xmlns:a16="http://schemas.microsoft.com/office/drawing/2014/main" id="{E56958BD-D164-4EBB-A549-DCAA419609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86286" y="38281428"/>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217715</xdr:colOff>
      <xdr:row>211</xdr:row>
      <xdr:rowOff>108857</xdr:rowOff>
    </xdr:from>
    <xdr:ext cx="108857" cy="344130"/>
    <xdr:pic>
      <xdr:nvPicPr>
        <xdr:cNvPr id="45" name="Picture 11595">
          <a:extLst>
            <a:ext uri="{FF2B5EF4-FFF2-40B4-BE49-F238E27FC236}">
              <a16:creationId xmlns:a16="http://schemas.microsoft.com/office/drawing/2014/main" id="{4847067D-394A-42EA-BBA9-9AC5A60CD64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33929" y="40558357"/>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235858</xdr:colOff>
      <xdr:row>233</xdr:row>
      <xdr:rowOff>145143</xdr:rowOff>
    </xdr:from>
    <xdr:ext cx="108857" cy="344130"/>
    <xdr:pic>
      <xdr:nvPicPr>
        <xdr:cNvPr id="46" name="Picture 11595">
          <a:extLst>
            <a:ext uri="{FF2B5EF4-FFF2-40B4-BE49-F238E27FC236}">
              <a16:creationId xmlns:a16="http://schemas.microsoft.com/office/drawing/2014/main" id="{C2B0FFA1-B10C-4249-BF65-BC42D1795F9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56644" y="4522107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199571</xdr:colOff>
      <xdr:row>233</xdr:row>
      <xdr:rowOff>145143</xdr:rowOff>
    </xdr:from>
    <xdr:ext cx="108857" cy="344130"/>
    <xdr:pic>
      <xdr:nvPicPr>
        <xdr:cNvPr id="47" name="Picture 11595">
          <a:extLst>
            <a:ext uri="{FF2B5EF4-FFF2-40B4-BE49-F238E27FC236}">
              <a16:creationId xmlns:a16="http://schemas.microsoft.com/office/drawing/2014/main" id="{3DF05A5B-0FCD-4DF2-ADF9-20746182A7A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72642" y="4522107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154214</xdr:colOff>
      <xdr:row>234</xdr:row>
      <xdr:rowOff>0</xdr:rowOff>
    </xdr:from>
    <xdr:ext cx="108857" cy="344130"/>
    <xdr:pic>
      <xdr:nvPicPr>
        <xdr:cNvPr id="48" name="Picture 11595">
          <a:extLst>
            <a:ext uri="{FF2B5EF4-FFF2-40B4-BE49-F238E27FC236}">
              <a16:creationId xmlns:a16="http://schemas.microsoft.com/office/drawing/2014/main" id="{18F25410-19D0-41FB-904C-A1E59D96376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79571" y="45248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145143</xdr:colOff>
      <xdr:row>234</xdr:row>
      <xdr:rowOff>0</xdr:rowOff>
    </xdr:from>
    <xdr:ext cx="108857" cy="344130"/>
    <xdr:pic>
      <xdr:nvPicPr>
        <xdr:cNvPr id="49" name="Picture 11595">
          <a:extLst>
            <a:ext uri="{FF2B5EF4-FFF2-40B4-BE49-F238E27FC236}">
              <a16:creationId xmlns:a16="http://schemas.microsoft.com/office/drawing/2014/main" id="{EA4F2739-BEE1-4F65-8065-9DA83BCCBF7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31929" y="45248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281214</xdr:colOff>
      <xdr:row>245</xdr:row>
      <xdr:rowOff>9071</xdr:rowOff>
    </xdr:from>
    <xdr:ext cx="108857" cy="344130"/>
    <xdr:pic>
      <xdr:nvPicPr>
        <xdr:cNvPr id="50" name="Picture 11595">
          <a:extLst>
            <a:ext uri="{FF2B5EF4-FFF2-40B4-BE49-F238E27FC236}">
              <a16:creationId xmlns:a16="http://schemas.microsoft.com/office/drawing/2014/main" id="{406D7AE5-7E02-4362-B80A-F53A4070015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02000" y="47570571"/>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181429</xdr:colOff>
      <xdr:row>244</xdr:row>
      <xdr:rowOff>127000</xdr:rowOff>
    </xdr:from>
    <xdr:ext cx="108857" cy="344130"/>
    <xdr:pic>
      <xdr:nvPicPr>
        <xdr:cNvPr id="51" name="Picture 11595">
          <a:extLst>
            <a:ext uri="{FF2B5EF4-FFF2-40B4-BE49-F238E27FC236}">
              <a16:creationId xmlns:a16="http://schemas.microsoft.com/office/drawing/2014/main" id="{B9050B3E-C8EE-499A-851F-1C41E3D7241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54500" y="47516143"/>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154215</xdr:colOff>
      <xdr:row>245</xdr:row>
      <xdr:rowOff>0</xdr:rowOff>
    </xdr:from>
    <xdr:ext cx="108857" cy="344130"/>
    <xdr:pic>
      <xdr:nvPicPr>
        <xdr:cNvPr id="52" name="Picture 11595">
          <a:extLst>
            <a:ext uri="{FF2B5EF4-FFF2-40B4-BE49-F238E27FC236}">
              <a16:creationId xmlns:a16="http://schemas.microsoft.com/office/drawing/2014/main" id="{09C88A60-9451-4109-9983-5EF8C890512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84144" y="475615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154215</xdr:colOff>
      <xdr:row>256</xdr:row>
      <xdr:rowOff>9072</xdr:rowOff>
    </xdr:from>
    <xdr:ext cx="108857" cy="344130"/>
    <xdr:pic>
      <xdr:nvPicPr>
        <xdr:cNvPr id="53" name="Picture 11595">
          <a:extLst>
            <a:ext uri="{FF2B5EF4-FFF2-40B4-BE49-F238E27FC236}">
              <a16:creationId xmlns:a16="http://schemas.microsoft.com/office/drawing/2014/main" id="{476B23E2-49C6-409A-AFED-78F97C23B97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41001" y="498837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172357</xdr:colOff>
      <xdr:row>267</xdr:row>
      <xdr:rowOff>36285</xdr:rowOff>
    </xdr:from>
    <xdr:ext cx="108857" cy="344130"/>
    <xdr:pic>
      <xdr:nvPicPr>
        <xdr:cNvPr id="54" name="Picture 11595">
          <a:extLst>
            <a:ext uri="{FF2B5EF4-FFF2-40B4-BE49-F238E27FC236}">
              <a16:creationId xmlns:a16="http://schemas.microsoft.com/office/drawing/2014/main" id="{98D6F3E0-D934-4073-8385-4F6BEA880E0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88571" y="522242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163286</xdr:colOff>
      <xdr:row>267</xdr:row>
      <xdr:rowOff>9071</xdr:rowOff>
    </xdr:from>
    <xdr:ext cx="108857" cy="344130"/>
    <xdr:pic>
      <xdr:nvPicPr>
        <xdr:cNvPr id="55" name="Picture 11595">
          <a:extLst>
            <a:ext uri="{FF2B5EF4-FFF2-40B4-BE49-F238E27FC236}">
              <a16:creationId xmlns:a16="http://schemas.microsoft.com/office/drawing/2014/main" id="{0800C578-1CB5-4653-B54D-0764C864FA8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8643" y="521970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163286</xdr:colOff>
      <xdr:row>266</xdr:row>
      <xdr:rowOff>145144</xdr:rowOff>
    </xdr:from>
    <xdr:ext cx="108857" cy="344130"/>
    <xdr:pic>
      <xdr:nvPicPr>
        <xdr:cNvPr id="56" name="Picture 11595">
          <a:extLst>
            <a:ext uri="{FF2B5EF4-FFF2-40B4-BE49-F238E27FC236}">
              <a16:creationId xmlns:a16="http://schemas.microsoft.com/office/drawing/2014/main" id="{146D5660-9B1C-4A50-95EB-0B5E3D1E286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50072" y="52160715"/>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154215</xdr:colOff>
      <xdr:row>277</xdr:row>
      <xdr:rowOff>136071</xdr:rowOff>
    </xdr:from>
    <xdr:ext cx="108857" cy="344130"/>
    <xdr:pic>
      <xdr:nvPicPr>
        <xdr:cNvPr id="57" name="Picture 11595">
          <a:extLst>
            <a:ext uri="{FF2B5EF4-FFF2-40B4-BE49-F238E27FC236}">
              <a16:creationId xmlns:a16="http://schemas.microsoft.com/office/drawing/2014/main" id="{4CBF43C7-B3F5-4801-A0D5-58C23D24AB5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70429" y="54464857"/>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108857</xdr:colOff>
      <xdr:row>277</xdr:row>
      <xdr:rowOff>163286</xdr:rowOff>
    </xdr:from>
    <xdr:ext cx="108857" cy="344130"/>
    <xdr:pic>
      <xdr:nvPicPr>
        <xdr:cNvPr id="58" name="Picture 11595">
          <a:extLst>
            <a:ext uri="{FF2B5EF4-FFF2-40B4-BE49-F238E27FC236}">
              <a16:creationId xmlns:a16="http://schemas.microsoft.com/office/drawing/2014/main" id="{E0892B5B-2B9C-4523-A948-80B792B3BE5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34214" y="5449207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254000</xdr:colOff>
      <xdr:row>288</xdr:row>
      <xdr:rowOff>154214</xdr:rowOff>
    </xdr:from>
    <xdr:ext cx="108857" cy="344130"/>
    <xdr:pic>
      <xdr:nvPicPr>
        <xdr:cNvPr id="59" name="Picture 11595">
          <a:extLst>
            <a:ext uri="{FF2B5EF4-FFF2-40B4-BE49-F238E27FC236}">
              <a16:creationId xmlns:a16="http://schemas.microsoft.com/office/drawing/2014/main" id="{6F01DA88-FC41-47F0-808F-535773394A0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22500" y="567962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217714</xdr:colOff>
      <xdr:row>289</xdr:row>
      <xdr:rowOff>18143</xdr:rowOff>
    </xdr:from>
    <xdr:ext cx="108857" cy="344130"/>
    <xdr:pic>
      <xdr:nvPicPr>
        <xdr:cNvPr id="60" name="Picture 11595">
          <a:extLst>
            <a:ext uri="{FF2B5EF4-FFF2-40B4-BE49-F238E27FC236}">
              <a16:creationId xmlns:a16="http://schemas.microsoft.com/office/drawing/2014/main" id="{913ADDD4-AA64-4954-BC3B-C371AF27563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38500" y="568325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154214</xdr:colOff>
      <xdr:row>300</xdr:row>
      <xdr:rowOff>27214</xdr:rowOff>
    </xdr:from>
    <xdr:ext cx="108857" cy="344130"/>
    <xdr:pic>
      <xdr:nvPicPr>
        <xdr:cNvPr id="61" name="Picture 11595">
          <a:extLst>
            <a:ext uri="{FF2B5EF4-FFF2-40B4-BE49-F238E27FC236}">
              <a16:creationId xmlns:a16="http://schemas.microsoft.com/office/drawing/2014/main" id="{4E007054-01DF-4F9C-B532-F3258ACB93B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27285" y="59154785"/>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136071</xdr:colOff>
      <xdr:row>300</xdr:row>
      <xdr:rowOff>18143</xdr:rowOff>
    </xdr:from>
    <xdr:ext cx="108857" cy="344130"/>
    <xdr:pic>
      <xdr:nvPicPr>
        <xdr:cNvPr id="62" name="Picture 11595">
          <a:extLst>
            <a:ext uri="{FF2B5EF4-FFF2-40B4-BE49-F238E27FC236}">
              <a16:creationId xmlns:a16="http://schemas.microsoft.com/office/drawing/2014/main" id="{030A30C6-3D6C-46D5-85B8-AD02CDDDBC4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66000" y="591457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310</xdr:row>
      <xdr:rowOff>163286</xdr:rowOff>
    </xdr:from>
    <xdr:ext cx="108857" cy="344130"/>
    <xdr:pic>
      <xdr:nvPicPr>
        <xdr:cNvPr id="63" name="Picture 11595">
          <a:extLst>
            <a:ext uri="{FF2B5EF4-FFF2-40B4-BE49-F238E27FC236}">
              <a16:creationId xmlns:a16="http://schemas.microsoft.com/office/drawing/2014/main" id="{B3CC998E-B558-4B1D-8931-274E969A406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18286" y="61431715"/>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136072</xdr:colOff>
      <xdr:row>345</xdr:row>
      <xdr:rowOff>9071</xdr:rowOff>
    </xdr:from>
    <xdr:ext cx="108857" cy="344130"/>
    <xdr:pic>
      <xdr:nvPicPr>
        <xdr:cNvPr id="192" name="Picture 11595">
          <a:extLst>
            <a:ext uri="{FF2B5EF4-FFF2-40B4-BE49-F238E27FC236}">
              <a16:creationId xmlns:a16="http://schemas.microsoft.com/office/drawing/2014/main" id="{C4119426-7A85-4873-86EB-A1A9561E70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13715" y="683895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181428</xdr:colOff>
      <xdr:row>355</xdr:row>
      <xdr:rowOff>154214</xdr:rowOff>
    </xdr:from>
    <xdr:ext cx="108857" cy="344130"/>
    <xdr:pic>
      <xdr:nvPicPr>
        <xdr:cNvPr id="193" name="Picture 11595">
          <a:extLst>
            <a:ext uri="{FF2B5EF4-FFF2-40B4-BE49-F238E27FC236}">
              <a16:creationId xmlns:a16="http://schemas.microsoft.com/office/drawing/2014/main" id="{B1FA84F9-5D70-41F1-98D5-9F4321EF98D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63642" y="706755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172357</xdr:colOff>
      <xdr:row>367</xdr:row>
      <xdr:rowOff>18143</xdr:rowOff>
    </xdr:from>
    <xdr:ext cx="108857" cy="344130"/>
    <xdr:pic>
      <xdr:nvPicPr>
        <xdr:cNvPr id="194" name="Picture 11595">
          <a:extLst>
            <a:ext uri="{FF2B5EF4-FFF2-40B4-BE49-F238E27FC236}">
              <a16:creationId xmlns:a16="http://schemas.microsoft.com/office/drawing/2014/main" id="{2AF408E5-8F1C-462D-B7CB-26EECAA06D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45428" y="730250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199572</xdr:colOff>
      <xdr:row>367</xdr:row>
      <xdr:rowOff>36285</xdr:rowOff>
    </xdr:from>
    <xdr:ext cx="108857" cy="344130"/>
    <xdr:pic>
      <xdr:nvPicPr>
        <xdr:cNvPr id="195" name="Picture 11595">
          <a:extLst>
            <a:ext uri="{FF2B5EF4-FFF2-40B4-BE49-F238E27FC236}">
              <a16:creationId xmlns:a16="http://schemas.microsoft.com/office/drawing/2014/main" id="{4587AE66-B7BF-4B76-AFDC-EE9F2BEBD18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24929" y="7304314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163286</xdr:colOff>
      <xdr:row>400</xdr:row>
      <xdr:rowOff>126999</xdr:rowOff>
    </xdr:from>
    <xdr:ext cx="108857" cy="344130"/>
    <xdr:pic>
      <xdr:nvPicPr>
        <xdr:cNvPr id="196" name="Picture 11595">
          <a:extLst>
            <a:ext uri="{FF2B5EF4-FFF2-40B4-BE49-F238E27FC236}">
              <a16:creationId xmlns:a16="http://schemas.microsoft.com/office/drawing/2014/main" id="{0710BDD7-F3B8-4F66-A276-0D6A1CB98E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79500" y="7990114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235857</xdr:colOff>
      <xdr:row>412</xdr:row>
      <xdr:rowOff>9072</xdr:rowOff>
    </xdr:from>
    <xdr:ext cx="108857" cy="344130"/>
    <xdr:pic>
      <xdr:nvPicPr>
        <xdr:cNvPr id="197" name="Picture 11595">
          <a:extLst>
            <a:ext uri="{FF2B5EF4-FFF2-40B4-BE49-F238E27FC236}">
              <a16:creationId xmlns:a16="http://schemas.microsoft.com/office/drawing/2014/main" id="{25E278BA-1906-42CD-9241-6E2B282B5B1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04357" y="822687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244928</xdr:colOff>
      <xdr:row>423</xdr:row>
      <xdr:rowOff>18143</xdr:rowOff>
    </xdr:from>
    <xdr:ext cx="108857" cy="344130"/>
    <xdr:pic>
      <xdr:nvPicPr>
        <xdr:cNvPr id="198" name="Picture 11595">
          <a:extLst>
            <a:ext uri="{FF2B5EF4-FFF2-40B4-BE49-F238E27FC236}">
              <a16:creationId xmlns:a16="http://schemas.microsoft.com/office/drawing/2014/main" id="{73EF0B59-6843-4907-8065-0F3E32C560C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17999" y="8459107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18</xdr:col>
      <xdr:colOff>172358</xdr:colOff>
      <xdr:row>422</xdr:row>
      <xdr:rowOff>145143</xdr:rowOff>
    </xdr:from>
    <xdr:ext cx="108857" cy="344130"/>
    <xdr:pic>
      <xdr:nvPicPr>
        <xdr:cNvPr id="199" name="Picture 11595">
          <a:extLst>
            <a:ext uri="{FF2B5EF4-FFF2-40B4-BE49-F238E27FC236}">
              <a16:creationId xmlns:a16="http://schemas.microsoft.com/office/drawing/2014/main" id="{2FF622C9-381A-4CEC-A2B0-6CCD7342711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506858" y="845457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99786</xdr:colOff>
      <xdr:row>93</xdr:row>
      <xdr:rowOff>90714</xdr:rowOff>
    </xdr:from>
    <xdr:to>
      <xdr:col>16</xdr:col>
      <xdr:colOff>317500</xdr:colOff>
      <xdr:row>96</xdr:row>
      <xdr:rowOff>36285</xdr:rowOff>
    </xdr:to>
    <xdr:sp macro="" textlink="">
      <xdr:nvSpPr>
        <xdr:cNvPr id="200" name="Equals 2636">
          <a:extLst>
            <a:ext uri="{FF2B5EF4-FFF2-40B4-BE49-F238E27FC236}">
              <a16:creationId xmlns:a16="http://schemas.microsoft.com/office/drawing/2014/main" id="{3E570107-8F71-4C81-BBA6-25F5731F932A}"/>
            </a:ext>
          </a:extLst>
        </xdr:cNvPr>
        <xdr:cNvSpPr/>
      </xdr:nvSpPr>
      <xdr:spPr>
        <a:xfrm rot="5400000">
          <a:off x="8255000" y="17535071"/>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6</xdr:col>
      <xdr:colOff>81642</xdr:colOff>
      <xdr:row>310</xdr:row>
      <xdr:rowOff>145143</xdr:rowOff>
    </xdr:from>
    <xdr:to>
      <xdr:col>6</xdr:col>
      <xdr:colOff>299356</xdr:colOff>
      <xdr:row>313</xdr:row>
      <xdr:rowOff>90715</xdr:rowOff>
    </xdr:to>
    <xdr:sp macro="" textlink="">
      <xdr:nvSpPr>
        <xdr:cNvPr id="201" name="Equals 2636">
          <a:extLst>
            <a:ext uri="{FF2B5EF4-FFF2-40B4-BE49-F238E27FC236}">
              <a16:creationId xmlns:a16="http://schemas.microsoft.com/office/drawing/2014/main" id="{08D92618-F866-485E-AFB5-DDF1F0D718F1}"/>
            </a:ext>
          </a:extLst>
        </xdr:cNvPr>
        <xdr:cNvSpPr/>
      </xdr:nvSpPr>
      <xdr:spPr>
        <a:xfrm rot="5400000">
          <a:off x="2975428" y="61540572"/>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127000</xdr:colOff>
      <xdr:row>355</xdr:row>
      <xdr:rowOff>117929</xdr:rowOff>
    </xdr:from>
    <xdr:to>
      <xdr:col>2</xdr:col>
      <xdr:colOff>344714</xdr:colOff>
      <xdr:row>358</xdr:row>
      <xdr:rowOff>63500</xdr:rowOff>
    </xdr:to>
    <xdr:sp macro="" textlink="">
      <xdr:nvSpPr>
        <xdr:cNvPr id="202" name="Equals 2636">
          <a:extLst>
            <a:ext uri="{FF2B5EF4-FFF2-40B4-BE49-F238E27FC236}">
              <a16:creationId xmlns:a16="http://schemas.microsoft.com/office/drawing/2014/main" id="{2416B67D-1038-41FA-A936-FB68CF150844}"/>
            </a:ext>
          </a:extLst>
        </xdr:cNvPr>
        <xdr:cNvSpPr/>
      </xdr:nvSpPr>
      <xdr:spPr>
        <a:xfrm rot="5400000">
          <a:off x="916214" y="70766215"/>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18</xdr:col>
      <xdr:colOff>99786</xdr:colOff>
      <xdr:row>310</xdr:row>
      <xdr:rowOff>54428</xdr:rowOff>
    </xdr:from>
    <xdr:to>
      <xdr:col>18</xdr:col>
      <xdr:colOff>317500</xdr:colOff>
      <xdr:row>313</xdr:row>
      <xdr:rowOff>0</xdr:rowOff>
    </xdr:to>
    <xdr:sp macro="" textlink="">
      <xdr:nvSpPr>
        <xdr:cNvPr id="203" name="Equals 2636">
          <a:extLst>
            <a:ext uri="{FF2B5EF4-FFF2-40B4-BE49-F238E27FC236}">
              <a16:creationId xmlns:a16="http://schemas.microsoft.com/office/drawing/2014/main" id="{0FF765DA-7CAA-4BC3-83A0-924431150D16}"/>
            </a:ext>
          </a:extLst>
        </xdr:cNvPr>
        <xdr:cNvSpPr/>
      </xdr:nvSpPr>
      <xdr:spPr>
        <a:xfrm rot="5400000">
          <a:off x="9307286" y="61449857"/>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154214</xdr:colOff>
      <xdr:row>255</xdr:row>
      <xdr:rowOff>99786</xdr:rowOff>
    </xdr:from>
    <xdr:to>
      <xdr:col>8</xdr:col>
      <xdr:colOff>371928</xdr:colOff>
      <xdr:row>258</xdr:row>
      <xdr:rowOff>45357</xdr:rowOff>
    </xdr:to>
    <xdr:sp macro="" textlink="">
      <xdr:nvSpPr>
        <xdr:cNvPr id="204" name="Equals 2636">
          <a:extLst>
            <a:ext uri="{FF2B5EF4-FFF2-40B4-BE49-F238E27FC236}">
              <a16:creationId xmlns:a16="http://schemas.microsoft.com/office/drawing/2014/main" id="{34226BEA-25E5-4DDF-B27C-0294720165F8}"/>
            </a:ext>
          </a:extLst>
        </xdr:cNvPr>
        <xdr:cNvSpPr/>
      </xdr:nvSpPr>
      <xdr:spPr>
        <a:xfrm rot="5400000">
          <a:off x="4100285" y="49929143"/>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136072</xdr:colOff>
      <xdr:row>222</xdr:row>
      <xdr:rowOff>99785</xdr:rowOff>
    </xdr:from>
    <xdr:to>
      <xdr:col>16</xdr:col>
      <xdr:colOff>353786</xdr:colOff>
      <xdr:row>225</xdr:row>
      <xdr:rowOff>45356</xdr:rowOff>
    </xdr:to>
    <xdr:sp macro="" textlink="">
      <xdr:nvSpPr>
        <xdr:cNvPr id="205" name="Equals 2636">
          <a:extLst>
            <a:ext uri="{FF2B5EF4-FFF2-40B4-BE49-F238E27FC236}">
              <a16:creationId xmlns:a16="http://schemas.microsoft.com/office/drawing/2014/main" id="{BECAC9B5-1B61-4395-BDD3-8F97F6D172CC}"/>
            </a:ext>
          </a:extLst>
        </xdr:cNvPr>
        <xdr:cNvSpPr/>
      </xdr:nvSpPr>
      <xdr:spPr>
        <a:xfrm rot="5400000">
          <a:off x="8291286" y="42989499"/>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90714</xdr:colOff>
      <xdr:row>106</xdr:row>
      <xdr:rowOff>127002</xdr:rowOff>
    </xdr:from>
    <xdr:to>
      <xdr:col>4</xdr:col>
      <xdr:colOff>362857</xdr:colOff>
      <xdr:row>109</xdr:row>
      <xdr:rowOff>72573</xdr:rowOff>
    </xdr:to>
    <xdr:sp macro="" textlink="">
      <xdr:nvSpPr>
        <xdr:cNvPr id="206" name="Equals 2636">
          <a:extLst>
            <a:ext uri="{FF2B5EF4-FFF2-40B4-BE49-F238E27FC236}">
              <a16:creationId xmlns:a16="http://schemas.microsoft.com/office/drawing/2014/main" id="{B247EAD7-E1FF-49D1-BDA5-1ADC70A2A780}"/>
            </a:ext>
          </a:extLst>
        </xdr:cNvPr>
        <xdr:cNvSpPr/>
      </xdr:nvSpPr>
      <xdr:spPr>
        <a:xfrm rot="5400000">
          <a:off x="1959429" y="19857358"/>
          <a:ext cx="471714" cy="272143"/>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199571</xdr:colOff>
      <xdr:row>156</xdr:row>
      <xdr:rowOff>127000</xdr:rowOff>
    </xdr:from>
    <xdr:to>
      <xdr:col>8</xdr:col>
      <xdr:colOff>256721</xdr:colOff>
      <xdr:row>159</xdr:row>
      <xdr:rowOff>64408</xdr:rowOff>
    </xdr:to>
    <xdr:sp macro="" textlink="">
      <xdr:nvSpPr>
        <xdr:cNvPr id="207" name="Rectangle 11590" descr="Light horizontal">
          <a:extLst>
            <a:ext uri="{FF2B5EF4-FFF2-40B4-BE49-F238E27FC236}">
              <a16:creationId xmlns:a16="http://schemas.microsoft.com/office/drawing/2014/main" id="{3463AED8-C31D-467C-BDF7-27151E96BCBA}"/>
            </a:ext>
          </a:extLst>
        </xdr:cNvPr>
        <xdr:cNvSpPr>
          <a:spLocks noChangeArrowheads="1"/>
        </xdr:cNvSpPr>
      </xdr:nvSpPr>
      <xdr:spPr bwMode="auto">
        <a:xfrm>
          <a:off x="4272642" y="29010429"/>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20</xdr:col>
      <xdr:colOff>136071</xdr:colOff>
      <xdr:row>178</xdr:row>
      <xdr:rowOff>117928</xdr:rowOff>
    </xdr:from>
    <xdr:to>
      <xdr:col>20</xdr:col>
      <xdr:colOff>193221</xdr:colOff>
      <xdr:row>181</xdr:row>
      <xdr:rowOff>55335</xdr:rowOff>
    </xdr:to>
    <xdr:sp macro="" textlink="">
      <xdr:nvSpPr>
        <xdr:cNvPr id="208" name="Rectangle 11590" descr="Light horizontal">
          <a:extLst>
            <a:ext uri="{FF2B5EF4-FFF2-40B4-BE49-F238E27FC236}">
              <a16:creationId xmlns:a16="http://schemas.microsoft.com/office/drawing/2014/main" id="{1D2CC715-79B7-4057-955E-544916B345A2}"/>
            </a:ext>
          </a:extLst>
        </xdr:cNvPr>
        <xdr:cNvSpPr>
          <a:spLocks noChangeArrowheads="1"/>
        </xdr:cNvSpPr>
      </xdr:nvSpPr>
      <xdr:spPr bwMode="auto">
        <a:xfrm>
          <a:off x="10522857" y="33627785"/>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4</xdr:col>
      <xdr:colOff>235857</xdr:colOff>
      <xdr:row>132</xdr:row>
      <xdr:rowOff>136072</xdr:rowOff>
    </xdr:from>
    <xdr:to>
      <xdr:col>4</xdr:col>
      <xdr:colOff>293007</xdr:colOff>
      <xdr:row>135</xdr:row>
      <xdr:rowOff>73479</xdr:rowOff>
    </xdr:to>
    <xdr:sp macro="" textlink="">
      <xdr:nvSpPr>
        <xdr:cNvPr id="209" name="Rectangle 11590" descr="Light horizontal">
          <a:extLst>
            <a:ext uri="{FF2B5EF4-FFF2-40B4-BE49-F238E27FC236}">
              <a16:creationId xmlns:a16="http://schemas.microsoft.com/office/drawing/2014/main" id="{6C49049D-58BB-4D57-A8C8-E2F577E98D78}"/>
            </a:ext>
          </a:extLst>
        </xdr:cNvPr>
        <xdr:cNvSpPr>
          <a:spLocks noChangeArrowheads="1"/>
        </xdr:cNvSpPr>
      </xdr:nvSpPr>
      <xdr:spPr bwMode="auto">
        <a:xfrm>
          <a:off x="2204357" y="24393072"/>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4</xdr:col>
      <xdr:colOff>235857</xdr:colOff>
      <xdr:row>299</xdr:row>
      <xdr:rowOff>81642</xdr:rowOff>
    </xdr:from>
    <xdr:to>
      <xdr:col>4</xdr:col>
      <xdr:colOff>293007</xdr:colOff>
      <xdr:row>302</xdr:row>
      <xdr:rowOff>19049</xdr:rowOff>
    </xdr:to>
    <xdr:sp macro="" textlink="">
      <xdr:nvSpPr>
        <xdr:cNvPr id="210" name="Rectangle 11590" descr="Light horizontal">
          <a:extLst>
            <a:ext uri="{FF2B5EF4-FFF2-40B4-BE49-F238E27FC236}">
              <a16:creationId xmlns:a16="http://schemas.microsoft.com/office/drawing/2014/main" id="{79872C54-559A-4978-ADFA-8E99E21CE100}"/>
            </a:ext>
          </a:extLst>
        </xdr:cNvPr>
        <xdr:cNvSpPr>
          <a:spLocks noChangeArrowheads="1"/>
        </xdr:cNvSpPr>
      </xdr:nvSpPr>
      <xdr:spPr bwMode="auto">
        <a:xfrm>
          <a:off x="2204357" y="59036856"/>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12</xdr:col>
      <xdr:colOff>127000</xdr:colOff>
      <xdr:row>377</xdr:row>
      <xdr:rowOff>145143</xdr:rowOff>
    </xdr:from>
    <xdr:to>
      <xdr:col>12</xdr:col>
      <xdr:colOff>184150</xdr:colOff>
      <xdr:row>380</xdr:row>
      <xdr:rowOff>82550</xdr:rowOff>
    </xdr:to>
    <xdr:sp macro="" textlink="">
      <xdr:nvSpPr>
        <xdr:cNvPr id="211" name="Rectangle 11590" descr="Light horizontal">
          <a:extLst>
            <a:ext uri="{FF2B5EF4-FFF2-40B4-BE49-F238E27FC236}">
              <a16:creationId xmlns:a16="http://schemas.microsoft.com/office/drawing/2014/main" id="{EB70F530-3C83-4FCD-AE97-5D25D16FEF0D}"/>
            </a:ext>
          </a:extLst>
        </xdr:cNvPr>
        <xdr:cNvSpPr>
          <a:spLocks noChangeArrowheads="1"/>
        </xdr:cNvSpPr>
      </xdr:nvSpPr>
      <xdr:spPr bwMode="auto">
        <a:xfrm>
          <a:off x="6304643" y="75292857"/>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16</xdr:col>
      <xdr:colOff>81643</xdr:colOff>
      <xdr:row>355</xdr:row>
      <xdr:rowOff>117929</xdr:rowOff>
    </xdr:from>
    <xdr:to>
      <xdr:col>16</xdr:col>
      <xdr:colOff>138793</xdr:colOff>
      <xdr:row>358</xdr:row>
      <xdr:rowOff>55336</xdr:rowOff>
    </xdr:to>
    <xdr:sp macro="" textlink="">
      <xdr:nvSpPr>
        <xdr:cNvPr id="212" name="Rectangle 11590" descr="Light horizontal">
          <a:extLst>
            <a:ext uri="{FF2B5EF4-FFF2-40B4-BE49-F238E27FC236}">
              <a16:creationId xmlns:a16="http://schemas.microsoft.com/office/drawing/2014/main" id="{3724E6F0-289F-4358-B19D-32C56F5995AE}"/>
            </a:ext>
          </a:extLst>
        </xdr:cNvPr>
        <xdr:cNvSpPr>
          <a:spLocks noChangeArrowheads="1"/>
        </xdr:cNvSpPr>
      </xdr:nvSpPr>
      <xdr:spPr bwMode="auto">
        <a:xfrm>
          <a:off x="8363857" y="70639215"/>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20</xdr:col>
      <xdr:colOff>117929</xdr:colOff>
      <xdr:row>92</xdr:row>
      <xdr:rowOff>145144</xdr:rowOff>
    </xdr:from>
    <xdr:ext cx="382764" cy="287082"/>
    <xdr:pic>
      <xdr:nvPicPr>
        <xdr:cNvPr id="213" name="Picture 212" descr="Gas pipeline line icon concept. Gas ...">
          <a:extLst>
            <a:ext uri="{FF2B5EF4-FFF2-40B4-BE49-F238E27FC236}">
              <a16:creationId xmlns:a16="http://schemas.microsoft.com/office/drawing/2014/main" id="{FD9561B4-4027-48E7-BF60-F656BAE0E02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10504715" y="17299215"/>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0</xdr:colOff>
      <xdr:row>153</xdr:row>
      <xdr:rowOff>0</xdr:rowOff>
    </xdr:from>
    <xdr:ext cx="382764" cy="287082"/>
    <xdr:pic>
      <xdr:nvPicPr>
        <xdr:cNvPr id="214" name="Picture 213" descr="Gas pipeline line icon concept. Gas ...">
          <a:extLst>
            <a:ext uri="{FF2B5EF4-FFF2-40B4-BE49-F238E27FC236}">
              <a16:creationId xmlns:a16="http://schemas.microsoft.com/office/drawing/2014/main" id="{6E0D4FBF-37E1-48AD-A2EF-D1D7B2B5244D}"/>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10386786" y="28375429"/>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0</xdr:colOff>
      <xdr:row>352</xdr:row>
      <xdr:rowOff>0</xdr:rowOff>
    </xdr:from>
    <xdr:ext cx="382764" cy="287082"/>
    <xdr:pic>
      <xdr:nvPicPr>
        <xdr:cNvPr id="215" name="Picture 214" descr="Gas pipeline line icon concept. Gas ...">
          <a:extLst>
            <a:ext uri="{FF2B5EF4-FFF2-40B4-BE49-F238E27FC236}">
              <a16:creationId xmlns:a16="http://schemas.microsoft.com/office/drawing/2014/main" id="{8C6FE239-81B9-4D24-979F-820AF2798F81}"/>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8282214" y="70013286"/>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0</xdr:colOff>
      <xdr:row>363</xdr:row>
      <xdr:rowOff>0</xdr:rowOff>
    </xdr:from>
    <xdr:ext cx="382764" cy="287082"/>
    <xdr:pic>
      <xdr:nvPicPr>
        <xdr:cNvPr id="216" name="Picture 215" descr="Gas pipeline line icon concept. Gas ...">
          <a:extLst>
            <a:ext uri="{FF2B5EF4-FFF2-40B4-BE49-F238E27FC236}">
              <a16:creationId xmlns:a16="http://schemas.microsoft.com/office/drawing/2014/main" id="{2D94CEFB-BE1E-4E88-98F9-F1E6195F5F86}"/>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7229929" y="72326500"/>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0</xdr:colOff>
      <xdr:row>386</xdr:row>
      <xdr:rowOff>0</xdr:rowOff>
    </xdr:from>
    <xdr:ext cx="382764" cy="287082"/>
    <xdr:pic>
      <xdr:nvPicPr>
        <xdr:cNvPr id="217" name="Picture 216" descr="Gas pipeline line icon concept. Gas ...">
          <a:extLst>
            <a:ext uri="{FF2B5EF4-FFF2-40B4-BE49-F238E27FC236}">
              <a16:creationId xmlns:a16="http://schemas.microsoft.com/office/drawing/2014/main" id="{5986394A-57C1-4929-80E7-B24DF9E2AB02}"/>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8282214" y="76952929"/>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19</xdr:row>
      <xdr:rowOff>108857</xdr:rowOff>
    </xdr:from>
    <xdr:to>
      <xdr:col>1</xdr:col>
      <xdr:colOff>324756</xdr:colOff>
      <xdr:row>21</xdr:row>
      <xdr:rowOff>73478</xdr:rowOff>
    </xdr:to>
    <xdr:sp macro="" textlink="">
      <xdr:nvSpPr>
        <xdr:cNvPr id="6" name="Callout: Right Arrow 5">
          <a:extLst>
            <a:ext uri="{FF2B5EF4-FFF2-40B4-BE49-F238E27FC236}">
              <a16:creationId xmlns:a16="http://schemas.microsoft.com/office/drawing/2014/main" id="{5A7B4BD4-AEB9-47A3-AA66-B6206CDE3566}"/>
            </a:ext>
          </a:extLst>
        </xdr:cNvPr>
        <xdr:cNvSpPr/>
      </xdr:nvSpPr>
      <xdr:spPr>
        <a:xfrm>
          <a:off x="326571" y="4254500"/>
          <a:ext cx="324756" cy="345621"/>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18144</xdr:colOff>
      <xdr:row>19</xdr:row>
      <xdr:rowOff>108859</xdr:rowOff>
    </xdr:from>
    <xdr:to>
      <xdr:col>1</xdr:col>
      <xdr:colOff>342900</xdr:colOff>
      <xdr:row>21</xdr:row>
      <xdr:rowOff>73480</xdr:rowOff>
    </xdr:to>
    <xdr:sp macro="" textlink="">
      <xdr:nvSpPr>
        <xdr:cNvPr id="7" name="Callout: Right Arrow 6">
          <a:extLst>
            <a:ext uri="{FF2B5EF4-FFF2-40B4-BE49-F238E27FC236}">
              <a16:creationId xmlns:a16="http://schemas.microsoft.com/office/drawing/2014/main" id="{4B370661-13B1-44F8-8DEC-BA5AA2D276F1}"/>
            </a:ext>
          </a:extLst>
        </xdr:cNvPr>
        <xdr:cNvSpPr/>
      </xdr:nvSpPr>
      <xdr:spPr>
        <a:xfrm>
          <a:off x="341994" y="4230009"/>
          <a:ext cx="324756" cy="345621"/>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242886</xdr:colOff>
      <xdr:row>137</xdr:row>
      <xdr:rowOff>171459</xdr:rowOff>
    </xdr:from>
    <xdr:to>
      <xdr:col>6</xdr:col>
      <xdr:colOff>563561</xdr:colOff>
      <xdr:row>139</xdr:row>
      <xdr:rowOff>41284</xdr:rowOff>
    </xdr:to>
    <xdr:sp macro="" textlink="">
      <xdr:nvSpPr>
        <xdr:cNvPr id="8" name="Callout: Right Arrow 7">
          <a:extLst>
            <a:ext uri="{FF2B5EF4-FFF2-40B4-BE49-F238E27FC236}">
              <a16:creationId xmlns:a16="http://schemas.microsoft.com/office/drawing/2014/main" id="{28376F21-0C62-4A73-9BEE-7086324A59CD}"/>
            </a:ext>
          </a:extLst>
        </xdr:cNvPr>
        <xdr:cNvSpPr/>
      </xdr:nvSpPr>
      <xdr:spPr>
        <a:xfrm rot="10800000">
          <a:off x="5837236" y="18338809"/>
          <a:ext cx="320675" cy="244475"/>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rgbClr val="FF0000"/>
            </a:solidFill>
          </a:endParaRPr>
        </a:p>
      </xdr:txBody>
    </xdr:sp>
    <xdr:clientData/>
  </xdr:twoCellAnchor>
  <xdr:twoCellAnchor>
    <xdr:from>
      <xdr:col>7</xdr:col>
      <xdr:colOff>28573</xdr:colOff>
      <xdr:row>137</xdr:row>
      <xdr:rowOff>171454</xdr:rowOff>
    </xdr:from>
    <xdr:to>
      <xdr:col>7</xdr:col>
      <xdr:colOff>349248</xdr:colOff>
      <xdr:row>139</xdr:row>
      <xdr:rowOff>41279</xdr:rowOff>
    </xdr:to>
    <xdr:sp macro="" textlink="">
      <xdr:nvSpPr>
        <xdr:cNvPr id="20" name="Callout: Right Arrow 19">
          <a:extLst>
            <a:ext uri="{FF2B5EF4-FFF2-40B4-BE49-F238E27FC236}">
              <a16:creationId xmlns:a16="http://schemas.microsoft.com/office/drawing/2014/main" id="{DD2E6187-EBB5-42E2-9A18-5488CE85529A}"/>
            </a:ext>
          </a:extLst>
        </xdr:cNvPr>
        <xdr:cNvSpPr/>
      </xdr:nvSpPr>
      <xdr:spPr>
        <a:xfrm>
          <a:off x="6213473" y="18338804"/>
          <a:ext cx="320675" cy="244475"/>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242886</xdr:colOff>
      <xdr:row>326</xdr:row>
      <xdr:rowOff>171459</xdr:rowOff>
    </xdr:from>
    <xdr:to>
      <xdr:col>2</xdr:col>
      <xdr:colOff>563561</xdr:colOff>
      <xdr:row>328</xdr:row>
      <xdr:rowOff>41284</xdr:rowOff>
    </xdr:to>
    <xdr:sp macro="" textlink="">
      <xdr:nvSpPr>
        <xdr:cNvPr id="21" name="Callout: Right Arrow 20">
          <a:extLst>
            <a:ext uri="{FF2B5EF4-FFF2-40B4-BE49-F238E27FC236}">
              <a16:creationId xmlns:a16="http://schemas.microsoft.com/office/drawing/2014/main" id="{FB6C8C90-DB3D-48AC-BF6B-D51BBD413D86}"/>
            </a:ext>
          </a:extLst>
        </xdr:cNvPr>
        <xdr:cNvSpPr/>
      </xdr:nvSpPr>
      <xdr:spPr>
        <a:xfrm rot="10800000">
          <a:off x="3263672" y="25317459"/>
          <a:ext cx="219075" cy="268968"/>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rgbClr val="FF0000"/>
            </a:solidFill>
          </a:endParaRPr>
        </a:p>
      </xdr:txBody>
    </xdr:sp>
    <xdr:clientData/>
  </xdr:twoCellAnchor>
  <xdr:twoCellAnchor>
    <xdr:from>
      <xdr:col>3</xdr:col>
      <xdr:colOff>28573</xdr:colOff>
      <xdr:row>326</xdr:row>
      <xdr:rowOff>171454</xdr:rowOff>
    </xdr:from>
    <xdr:to>
      <xdr:col>3</xdr:col>
      <xdr:colOff>349248</xdr:colOff>
      <xdr:row>328</xdr:row>
      <xdr:rowOff>41279</xdr:rowOff>
    </xdr:to>
    <xdr:sp macro="" textlink="">
      <xdr:nvSpPr>
        <xdr:cNvPr id="22" name="Callout: Right Arrow 21">
          <a:extLst>
            <a:ext uri="{FF2B5EF4-FFF2-40B4-BE49-F238E27FC236}">
              <a16:creationId xmlns:a16="http://schemas.microsoft.com/office/drawing/2014/main" id="{69575159-55ED-4989-A0EC-4BC86A243AC8}"/>
            </a:ext>
          </a:extLst>
        </xdr:cNvPr>
        <xdr:cNvSpPr/>
      </xdr:nvSpPr>
      <xdr:spPr>
        <a:xfrm>
          <a:off x="3512002" y="25317454"/>
          <a:ext cx="320675" cy="268968"/>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242886</xdr:colOff>
      <xdr:row>426</xdr:row>
      <xdr:rowOff>171459</xdr:rowOff>
    </xdr:from>
    <xdr:to>
      <xdr:col>5</xdr:col>
      <xdr:colOff>563561</xdr:colOff>
      <xdr:row>428</xdr:row>
      <xdr:rowOff>41284</xdr:rowOff>
    </xdr:to>
    <xdr:sp macro="" textlink="">
      <xdr:nvSpPr>
        <xdr:cNvPr id="23" name="Callout: Right Arrow 22">
          <a:extLst>
            <a:ext uri="{FF2B5EF4-FFF2-40B4-BE49-F238E27FC236}">
              <a16:creationId xmlns:a16="http://schemas.microsoft.com/office/drawing/2014/main" id="{8FF08EF6-D968-46F3-80AE-94BB4DF3BAC7}"/>
            </a:ext>
          </a:extLst>
        </xdr:cNvPr>
        <xdr:cNvSpPr/>
      </xdr:nvSpPr>
      <xdr:spPr>
        <a:xfrm rot="10800000">
          <a:off x="1159100" y="58273959"/>
          <a:ext cx="219075" cy="223611"/>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rgbClr val="FF0000"/>
            </a:solidFill>
          </a:endParaRPr>
        </a:p>
      </xdr:txBody>
    </xdr:sp>
    <xdr:clientData/>
  </xdr:twoCellAnchor>
  <xdr:twoCellAnchor>
    <xdr:from>
      <xdr:col>14</xdr:col>
      <xdr:colOff>0</xdr:colOff>
      <xdr:row>146</xdr:row>
      <xdr:rowOff>136070</xdr:rowOff>
    </xdr:from>
    <xdr:to>
      <xdr:col>14</xdr:col>
      <xdr:colOff>274320</xdr:colOff>
      <xdr:row>148</xdr:row>
      <xdr:rowOff>151672</xdr:rowOff>
    </xdr:to>
    <xdr:grpSp>
      <xdr:nvGrpSpPr>
        <xdr:cNvPr id="24" name="Group 23">
          <a:extLst>
            <a:ext uri="{FF2B5EF4-FFF2-40B4-BE49-F238E27FC236}">
              <a16:creationId xmlns:a16="http://schemas.microsoft.com/office/drawing/2014/main" id="{F54003F9-8165-4555-BABE-4C33A0BFCA0F}"/>
            </a:ext>
          </a:extLst>
        </xdr:cNvPr>
        <xdr:cNvGrpSpPr/>
      </xdr:nvGrpSpPr>
      <xdr:grpSpPr>
        <a:xfrm>
          <a:off x="7097486" y="25967870"/>
          <a:ext cx="274320" cy="353059"/>
          <a:chOff x="6147651" y="793750"/>
          <a:chExt cx="462699" cy="514350"/>
        </a:xfrm>
      </xdr:grpSpPr>
      <xdr:grpSp>
        <xdr:nvGrpSpPr>
          <xdr:cNvPr id="25" name="Group 24">
            <a:extLst>
              <a:ext uri="{FF2B5EF4-FFF2-40B4-BE49-F238E27FC236}">
                <a16:creationId xmlns:a16="http://schemas.microsoft.com/office/drawing/2014/main" id="{19F5537C-581C-9897-470B-ED0F77CC5BEF}"/>
              </a:ext>
            </a:extLst>
          </xdr:cNvPr>
          <xdr:cNvGrpSpPr/>
        </xdr:nvGrpSpPr>
        <xdr:grpSpPr>
          <a:xfrm>
            <a:off x="6153150" y="796754"/>
            <a:ext cx="457200" cy="511346"/>
            <a:chOff x="2540000" y="561804"/>
            <a:chExt cx="457200" cy="511346"/>
          </a:xfrm>
        </xdr:grpSpPr>
        <xdr:cxnSp macro="">
          <xdr:nvCxnSpPr>
            <xdr:cNvPr id="219" name="Straight Connector 218">
              <a:extLst>
                <a:ext uri="{FF2B5EF4-FFF2-40B4-BE49-F238E27FC236}">
                  <a16:creationId xmlns:a16="http://schemas.microsoft.com/office/drawing/2014/main" id="{2CABA0E9-38FF-D9F9-AC7D-D5B3E632E41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0" name="Straight Connector 219">
              <a:extLst>
                <a:ext uri="{FF2B5EF4-FFF2-40B4-BE49-F238E27FC236}">
                  <a16:creationId xmlns:a16="http://schemas.microsoft.com/office/drawing/2014/main" id="{A77F844F-497B-0032-CA43-2023A2CB088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1" name="Straight Connector 220">
              <a:extLst>
                <a:ext uri="{FF2B5EF4-FFF2-40B4-BE49-F238E27FC236}">
                  <a16:creationId xmlns:a16="http://schemas.microsoft.com/office/drawing/2014/main" id="{31D919A7-3F80-13F7-52B3-43BEEDA9DF0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2" name="Straight Connector 221">
              <a:extLst>
                <a:ext uri="{FF2B5EF4-FFF2-40B4-BE49-F238E27FC236}">
                  <a16:creationId xmlns:a16="http://schemas.microsoft.com/office/drawing/2014/main" id="{0FBA6287-8295-C581-CDBA-649FCADDFFF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3" name="Straight Connector 222">
              <a:extLst>
                <a:ext uri="{FF2B5EF4-FFF2-40B4-BE49-F238E27FC236}">
                  <a16:creationId xmlns:a16="http://schemas.microsoft.com/office/drawing/2014/main" id="{04C91C57-64B3-EF4D-76AA-6F4F50E1ED0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4" name="Straight Connector 223">
              <a:extLst>
                <a:ext uri="{FF2B5EF4-FFF2-40B4-BE49-F238E27FC236}">
                  <a16:creationId xmlns:a16="http://schemas.microsoft.com/office/drawing/2014/main" id="{10821F28-2E21-4E27-3BF0-87B39E714E7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18" name="Straight Connector 217">
            <a:extLst>
              <a:ext uri="{FF2B5EF4-FFF2-40B4-BE49-F238E27FC236}">
                <a16:creationId xmlns:a16="http://schemas.microsoft.com/office/drawing/2014/main" id="{41EA2985-189B-2DC6-19EF-04C8151EA4F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202</xdr:row>
      <xdr:rowOff>0</xdr:rowOff>
    </xdr:from>
    <xdr:to>
      <xdr:col>12</xdr:col>
      <xdr:colOff>274320</xdr:colOff>
      <xdr:row>204</xdr:row>
      <xdr:rowOff>6531</xdr:rowOff>
    </xdr:to>
    <xdr:grpSp>
      <xdr:nvGrpSpPr>
        <xdr:cNvPr id="225" name="Group 224">
          <a:extLst>
            <a:ext uri="{FF2B5EF4-FFF2-40B4-BE49-F238E27FC236}">
              <a16:creationId xmlns:a16="http://schemas.microsoft.com/office/drawing/2014/main" id="{2F1BAD49-D8DC-4B7E-A7C8-31F1EE517220}"/>
            </a:ext>
          </a:extLst>
        </xdr:cNvPr>
        <xdr:cNvGrpSpPr/>
      </xdr:nvGrpSpPr>
      <xdr:grpSpPr>
        <a:xfrm>
          <a:off x="6063343" y="35139086"/>
          <a:ext cx="274320" cy="354874"/>
          <a:chOff x="6147651" y="793750"/>
          <a:chExt cx="462699" cy="514350"/>
        </a:xfrm>
      </xdr:grpSpPr>
      <xdr:grpSp>
        <xdr:nvGrpSpPr>
          <xdr:cNvPr id="226" name="Group 225">
            <a:extLst>
              <a:ext uri="{FF2B5EF4-FFF2-40B4-BE49-F238E27FC236}">
                <a16:creationId xmlns:a16="http://schemas.microsoft.com/office/drawing/2014/main" id="{675470A9-8EDC-4CDE-3175-F14DE8E57626}"/>
              </a:ext>
            </a:extLst>
          </xdr:cNvPr>
          <xdr:cNvGrpSpPr/>
        </xdr:nvGrpSpPr>
        <xdr:grpSpPr>
          <a:xfrm>
            <a:off x="6153150" y="796754"/>
            <a:ext cx="457200" cy="511346"/>
            <a:chOff x="2540000" y="561804"/>
            <a:chExt cx="457200" cy="511346"/>
          </a:xfrm>
        </xdr:grpSpPr>
        <xdr:cxnSp macro="">
          <xdr:nvCxnSpPr>
            <xdr:cNvPr id="228" name="Straight Connector 227">
              <a:extLst>
                <a:ext uri="{FF2B5EF4-FFF2-40B4-BE49-F238E27FC236}">
                  <a16:creationId xmlns:a16="http://schemas.microsoft.com/office/drawing/2014/main" id="{528B37E1-964F-4CD4-3101-2E9330920D8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9" name="Straight Connector 228">
              <a:extLst>
                <a:ext uri="{FF2B5EF4-FFF2-40B4-BE49-F238E27FC236}">
                  <a16:creationId xmlns:a16="http://schemas.microsoft.com/office/drawing/2014/main" id="{96D606C2-1E36-06B8-56A0-13959332AA6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0" name="Straight Connector 229">
              <a:extLst>
                <a:ext uri="{FF2B5EF4-FFF2-40B4-BE49-F238E27FC236}">
                  <a16:creationId xmlns:a16="http://schemas.microsoft.com/office/drawing/2014/main" id="{D4FD5323-D952-4FC2-A58D-E1A7A0B65DC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1" name="Straight Connector 230">
              <a:extLst>
                <a:ext uri="{FF2B5EF4-FFF2-40B4-BE49-F238E27FC236}">
                  <a16:creationId xmlns:a16="http://schemas.microsoft.com/office/drawing/2014/main" id="{3D2B412E-F1F6-04B6-894A-92265BF53CE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2" name="Straight Connector 231">
              <a:extLst>
                <a:ext uri="{FF2B5EF4-FFF2-40B4-BE49-F238E27FC236}">
                  <a16:creationId xmlns:a16="http://schemas.microsoft.com/office/drawing/2014/main" id="{7BFE0DBE-468C-B420-EC3C-4530EBD6B9F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3" name="Straight Connector 232">
              <a:extLst>
                <a:ext uri="{FF2B5EF4-FFF2-40B4-BE49-F238E27FC236}">
                  <a16:creationId xmlns:a16="http://schemas.microsoft.com/office/drawing/2014/main" id="{4116A021-B129-9996-BDB3-3C936205256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27" name="Straight Connector 226">
            <a:extLst>
              <a:ext uri="{FF2B5EF4-FFF2-40B4-BE49-F238E27FC236}">
                <a16:creationId xmlns:a16="http://schemas.microsoft.com/office/drawing/2014/main" id="{AC1F168E-21AF-BD5D-10EE-93CADABC0D0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202</xdr:row>
      <xdr:rowOff>0</xdr:rowOff>
    </xdr:from>
    <xdr:to>
      <xdr:col>20</xdr:col>
      <xdr:colOff>274320</xdr:colOff>
      <xdr:row>204</xdr:row>
      <xdr:rowOff>6531</xdr:rowOff>
    </xdr:to>
    <xdr:grpSp>
      <xdr:nvGrpSpPr>
        <xdr:cNvPr id="234" name="Group 233">
          <a:extLst>
            <a:ext uri="{FF2B5EF4-FFF2-40B4-BE49-F238E27FC236}">
              <a16:creationId xmlns:a16="http://schemas.microsoft.com/office/drawing/2014/main" id="{1BFDE365-DABE-4A56-9E06-D944423DD9E4}"/>
            </a:ext>
          </a:extLst>
        </xdr:cNvPr>
        <xdr:cNvGrpSpPr/>
      </xdr:nvGrpSpPr>
      <xdr:grpSpPr>
        <a:xfrm>
          <a:off x="10199914" y="35139086"/>
          <a:ext cx="274320" cy="354874"/>
          <a:chOff x="6147651" y="793750"/>
          <a:chExt cx="462699" cy="514350"/>
        </a:xfrm>
      </xdr:grpSpPr>
      <xdr:grpSp>
        <xdr:nvGrpSpPr>
          <xdr:cNvPr id="235" name="Group 234">
            <a:extLst>
              <a:ext uri="{FF2B5EF4-FFF2-40B4-BE49-F238E27FC236}">
                <a16:creationId xmlns:a16="http://schemas.microsoft.com/office/drawing/2014/main" id="{4702D7CA-D904-7A8A-A945-07E43EE094BD}"/>
              </a:ext>
            </a:extLst>
          </xdr:cNvPr>
          <xdr:cNvGrpSpPr/>
        </xdr:nvGrpSpPr>
        <xdr:grpSpPr>
          <a:xfrm>
            <a:off x="6153150" y="796754"/>
            <a:ext cx="457200" cy="511346"/>
            <a:chOff x="2540000" y="561804"/>
            <a:chExt cx="457200" cy="511346"/>
          </a:xfrm>
        </xdr:grpSpPr>
        <xdr:cxnSp macro="">
          <xdr:nvCxnSpPr>
            <xdr:cNvPr id="237" name="Straight Connector 236">
              <a:extLst>
                <a:ext uri="{FF2B5EF4-FFF2-40B4-BE49-F238E27FC236}">
                  <a16:creationId xmlns:a16="http://schemas.microsoft.com/office/drawing/2014/main" id="{7796E3FF-FC31-E8C2-D4BA-C6E3AC70AC95}"/>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8" name="Straight Connector 237">
              <a:extLst>
                <a:ext uri="{FF2B5EF4-FFF2-40B4-BE49-F238E27FC236}">
                  <a16:creationId xmlns:a16="http://schemas.microsoft.com/office/drawing/2014/main" id="{42258947-F11A-C5CF-C263-6EE49CE1F04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9" name="Straight Connector 238">
              <a:extLst>
                <a:ext uri="{FF2B5EF4-FFF2-40B4-BE49-F238E27FC236}">
                  <a16:creationId xmlns:a16="http://schemas.microsoft.com/office/drawing/2014/main" id="{72F53B33-B4DE-8F3A-90EF-2D123F37CFB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40" name="Straight Connector 239">
              <a:extLst>
                <a:ext uri="{FF2B5EF4-FFF2-40B4-BE49-F238E27FC236}">
                  <a16:creationId xmlns:a16="http://schemas.microsoft.com/office/drawing/2014/main" id="{A84D1DD0-3E95-56C9-FC25-669C9D3F72A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41" name="Straight Connector 240">
              <a:extLst>
                <a:ext uri="{FF2B5EF4-FFF2-40B4-BE49-F238E27FC236}">
                  <a16:creationId xmlns:a16="http://schemas.microsoft.com/office/drawing/2014/main" id="{1EF14CD8-328E-467B-CA28-5101B9E2EA8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42" name="Straight Connector 241">
              <a:extLst>
                <a:ext uri="{FF2B5EF4-FFF2-40B4-BE49-F238E27FC236}">
                  <a16:creationId xmlns:a16="http://schemas.microsoft.com/office/drawing/2014/main" id="{B3AABC4B-D618-6DAF-88D3-8F897FE0C0F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36" name="Straight Connector 235">
            <a:extLst>
              <a:ext uri="{FF2B5EF4-FFF2-40B4-BE49-F238E27FC236}">
                <a16:creationId xmlns:a16="http://schemas.microsoft.com/office/drawing/2014/main" id="{EFE4BFF4-AA3D-8927-F875-F24416AF4A3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180</xdr:row>
      <xdr:rowOff>0</xdr:rowOff>
    </xdr:from>
    <xdr:to>
      <xdr:col>14</xdr:col>
      <xdr:colOff>274320</xdr:colOff>
      <xdr:row>182</xdr:row>
      <xdr:rowOff>6531</xdr:rowOff>
    </xdr:to>
    <xdr:grpSp>
      <xdr:nvGrpSpPr>
        <xdr:cNvPr id="243" name="Group 242">
          <a:extLst>
            <a:ext uri="{FF2B5EF4-FFF2-40B4-BE49-F238E27FC236}">
              <a16:creationId xmlns:a16="http://schemas.microsoft.com/office/drawing/2014/main" id="{F737FBAC-8813-41D2-B33C-F2DA54CF6BBE}"/>
            </a:ext>
          </a:extLst>
        </xdr:cNvPr>
        <xdr:cNvGrpSpPr/>
      </xdr:nvGrpSpPr>
      <xdr:grpSpPr>
        <a:xfrm>
          <a:off x="7097486" y="31481486"/>
          <a:ext cx="274320" cy="354874"/>
          <a:chOff x="6147651" y="793750"/>
          <a:chExt cx="462699" cy="514350"/>
        </a:xfrm>
      </xdr:grpSpPr>
      <xdr:grpSp>
        <xdr:nvGrpSpPr>
          <xdr:cNvPr id="244" name="Group 243">
            <a:extLst>
              <a:ext uri="{FF2B5EF4-FFF2-40B4-BE49-F238E27FC236}">
                <a16:creationId xmlns:a16="http://schemas.microsoft.com/office/drawing/2014/main" id="{C082E6B7-D650-19C4-C1A1-583F7D924AE9}"/>
              </a:ext>
            </a:extLst>
          </xdr:cNvPr>
          <xdr:cNvGrpSpPr/>
        </xdr:nvGrpSpPr>
        <xdr:grpSpPr>
          <a:xfrm>
            <a:off x="6153150" y="796754"/>
            <a:ext cx="457200" cy="511346"/>
            <a:chOff x="2540000" y="561804"/>
            <a:chExt cx="457200" cy="511346"/>
          </a:xfrm>
        </xdr:grpSpPr>
        <xdr:cxnSp macro="">
          <xdr:nvCxnSpPr>
            <xdr:cNvPr id="246" name="Straight Connector 245">
              <a:extLst>
                <a:ext uri="{FF2B5EF4-FFF2-40B4-BE49-F238E27FC236}">
                  <a16:creationId xmlns:a16="http://schemas.microsoft.com/office/drawing/2014/main" id="{DB4E0F52-244D-2E2B-CE70-9BF87742C6E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47" name="Straight Connector 246">
              <a:extLst>
                <a:ext uri="{FF2B5EF4-FFF2-40B4-BE49-F238E27FC236}">
                  <a16:creationId xmlns:a16="http://schemas.microsoft.com/office/drawing/2014/main" id="{7748A0FF-2237-D8B9-79B5-EBC8A90EC4D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58" name="Straight Connector 257">
              <a:extLst>
                <a:ext uri="{FF2B5EF4-FFF2-40B4-BE49-F238E27FC236}">
                  <a16:creationId xmlns:a16="http://schemas.microsoft.com/office/drawing/2014/main" id="{CFA5E389-7DD3-7A1C-8893-719012DCC10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59" name="Straight Connector 258">
              <a:extLst>
                <a:ext uri="{FF2B5EF4-FFF2-40B4-BE49-F238E27FC236}">
                  <a16:creationId xmlns:a16="http://schemas.microsoft.com/office/drawing/2014/main" id="{75FE555F-6AA2-593E-C5B9-15E8E3F3F97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0" name="Straight Connector 259">
              <a:extLst>
                <a:ext uri="{FF2B5EF4-FFF2-40B4-BE49-F238E27FC236}">
                  <a16:creationId xmlns:a16="http://schemas.microsoft.com/office/drawing/2014/main" id="{6DCCE46B-481D-BB9B-D138-99710FA7034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1" name="Straight Connector 260">
              <a:extLst>
                <a:ext uri="{FF2B5EF4-FFF2-40B4-BE49-F238E27FC236}">
                  <a16:creationId xmlns:a16="http://schemas.microsoft.com/office/drawing/2014/main" id="{57CC7CFB-7376-CD8C-EC1B-B070D633FB3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45" name="Straight Connector 244">
            <a:extLst>
              <a:ext uri="{FF2B5EF4-FFF2-40B4-BE49-F238E27FC236}">
                <a16:creationId xmlns:a16="http://schemas.microsoft.com/office/drawing/2014/main" id="{0E4059BA-AE7D-4C61-38C8-26019A160BFE}"/>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224</xdr:row>
      <xdr:rowOff>0</xdr:rowOff>
    </xdr:from>
    <xdr:to>
      <xdr:col>2</xdr:col>
      <xdr:colOff>274320</xdr:colOff>
      <xdr:row>226</xdr:row>
      <xdr:rowOff>6531</xdr:rowOff>
    </xdr:to>
    <xdr:grpSp>
      <xdr:nvGrpSpPr>
        <xdr:cNvPr id="262" name="Group 261">
          <a:extLst>
            <a:ext uri="{FF2B5EF4-FFF2-40B4-BE49-F238E27FC236}">
              <a16:creationId xmlns:a16="http://schemas.microsoft.com/office/drawing/2014/main" id="{E5B635F1-99F6-4623-9DDF-A737D6A58E80}"/>
            </a:ext>
          </a:extLst>
        </xdr:cNvPr>
        <xdr:cNvGrpSpPr/>
      </xdr:nvGrpSpPr>
      <xdr:grpSpPr>
        <a:xfrm>
          <a:off x="892629" y="38796686"/>
          <a:ext cx="274320" cy="354874"/>
          <a:chOff x="6147651" y="793750"/>
          <a:chExt cx="462699" cy="514350"/>
        </a:xfrm>
      </xdr:grpSpPr>
      <xdr:grpSp>
        <xdr:nvGrpSpPr>
          <xdr:cNvPr id="263" name="Group 262">
            <a:extLst>
              <a:ext uri="{FF2B5EF4-FFF2-40B4-BE49-F238E27FC236}">
                <a16:creationId xmlns:a16="http://schemas.microsoft.com/office/drawing/2014/main" id="{262FBB35-98DF-F9C5-77E3-45E3AEECA19A}"/>
              </a:ext>
            </a:extLst>
          </xdr:cNvPr>
          <xdr:cNvGrpSpPr/>
        </xdr:nvGrpSpPr>
        <xdr:grpSpPr>
          <a:xfrm>
            <a:off x="6153150" y="796754"/>
            <a:ext cx="457200" cy="511346"/>
            <a:chOff x="2540000" y="561804"/>
            <a:chExt cx="457200" cy="511346"/>
          </a:xfrm>
        </xdr:grpSpPr>
        <xdr:cxnSp macro="">
          <xdr:nvCxnSpPr>
            <xdr:cNvPr id="265" name="Straight Connector 264">
              <a:extLst>
                <a:ext uri="{FF2B5EF4-FFF2-40B4-BE49-F238E27FC236}">
                  <a16:creationId xmlns:a16="http://schemas.microsoft.com/office/drawing/2014/main" id="{B5E0398C-882D-68E0-2F12-A3F0B8D0AEC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6" name="Straight Connector 265">
              <a:extLst>
                <a:ext uri="{FF2B5EF4-FFF2-40B4-BE49-F238E27FC236}">
                  <a16:creationId xmlns:a16="http://schemas.microsoft.com/office/drawing/2014/main" id="{E39BC52E-C1A3-A4CC-FF19-759ACCC923B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7" name="Straight Connector 266">
              <a:extLst>
                <a:ext uri="{FF2B5EF4-FFF2-40B4-BE49-F238E27FC236}">
                  <a16:creationId xmlns:a16="http://schemas.microsoft.com/office/drawing/2014/main" id="{4B0CC1FC-5200-CB3A-CCC5-9596B1528F1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8" name="Straight Connector 267">
              <a:extLst>
                <a:ext uri="{FF2B5EF4-FFF2-40B4-BE49-F238E27FC236}">
                  <a16:creationId xmlns:a16="http://schemas.microsoft.com/office/drawing/2014/main" id="{792E07C2-CC48-51AB-FABB-30FE78F3719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9" name="Straight Connector 268">
              <a:extLst>
                <a:ext uri="{FF2B5EF4-FFF2-40B4-BE49-F238E27FC236}">
                  <a16:creationId xmlns:a16="http://schemas.microsoft.com/office/drawing/2014/main" id="{3E63D758-F030-8CE8-7ACC-EF24C1775A5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0" name="Straight Connector 269">
              <a:extLst>
                <a:ext uri="{FF2B5EF4-FFF2-40B4-BE49-F238E27FC236}">
                  <a16:creationId xmlns:a16="http://schemas.microsoft.com/office/drawing/2014/main" id="{674E5591-D2AE-D215-1AF3-02DAE0BB32C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64" name="Straight Connector 263">
            <a:extLst>
              <a:ext uri="{FF2B5EF4-FFF2-40B4-BE49-F238E27FC236}">
                <a16:creationId xmlns:a16="http://schemas.microsoft.com/office/drawing/2014/main" id="{DD4EDCFE-2F90-23E6-951A-6C68CB33A5C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147</xdr:row>
      <xdr:rowOff>0</xdr:rowOff>
    </xdr:from>
    <xdr:to>
      <xdr:col>10</xdr:col>
      <xdr:colOff>274320</xdr:colOff>
      <xdr:row>149</xdr:row>
      <xdr:rowOff>6531</xdr:rowOff>
    </xdr:to>
    <xdr:grpSp>
      <xdr:nvGrpSpPr>
        <xdr:cNvPr id="271" name="Group 270">
          <a:extLst>
            <a:ext uri="{FF2B5EF4-FFF2-40B4-BE49-F238E27FC236}">
              <a16:creationId xmlns:a16="http://schemas.microsoft.com/office/drawing/2014/main" id="{74FD6AD1-B760-473F-9876-FE4EBC1A2926}"/>
            </a:ext>
          </a:extLst>
        </xdr:cNvPr>
        <xdr:cNvGrpSpPr/>
      </xdr:nvGrpSpPr>
      <xdr:grpSpPr>
        <a:xfrm>
          <a:off x="5029200" y="25995086"/>
          <a:ext cx="274320" cy="354874"/>
          <a:chOff x="6147651" y="793750"/>
          <a:chExt cx="462699" cy="514350"/>
        </a:xfrm>
      </xdr:grpSpPr>
      <xdr:grpSp>
        <xdr:nvGrpSpPr>
          <xdr:cNvPr id="272" name="Group 271">
            <a:extLst>
              <a:ext uri="{FF2B5EF4-FFF2-40B4-BE49-F238E27FC236}">
                <a16:creationId xmlns:a16="http://schemas.microsoft.com/office/drawing/2014/main" id="{E712675B-CC9E-61F8-5AAB-5118A92CE257}"/>
              </a:ext>
            </a:extLst>
          </xdr:cNvPr>
          <xdr:cNvGrpSpPr/>
        </xdr:nvGrpSpPr>
        <xdr:grpSpPr>
          <a:xfrm>
            <a:off x="6153150" y="796754"/>
            <a:ext cx="457200" cy="511346"/>
            <a:chOff x="2540000" y="561804"/>
            <a:chExt cx="457200" cy="511346"/>
          </a:xfrm>
        </xdr:grpSpPr>
        <xdr:cxnSp macro="">
          <xdr:nvCxnSpPr>
            <xdr:cNvPr id="274" name="Straight Connector 273">
              <a:extLst>
                <a:ext uri="{FF2B5EF4-FFF2-40B4-BE49-F238E27FC236}">
                  <a16:creationId xmlns:a16="http://schemas.microsoft.com/office/drawing/2014/main" id="{08582C02-D2CB-316B-6D54-0229E5052C8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5" name="Straight Connector 274">
              <a:extLst>
                <a:ext uri="{FF2B5EF4-FFF2-40B4-BE49-F238E27FC236}">
                  <a16:creationId xmlns:a16="http://schemas.microsoft.com/office/drawing/2014/main" id="{07055E95-D3D0-B5F1-80E0-9F6550CEB80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6" name="Straight Connector 275">
              <a:extLst>
                <a:ext uri="{FF2B5EF4-FFF2-40B4-BE49-F238E27FC236}">
                  <a16:creationId xmlns:a16="http://schemas.microsoft.com/office/drawing/2014/main" id="{1EF78A07-3C28-2785-11A0-94CB8926903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7" name="Straight Connector 276">
              <a:extLst>
                <a:ext uri="{FF2B5EF4-FFF2-40B4-BE49-F238E27FC236}">
                  <a16:creationId xmlns:a16="http://schemas.microsoft.com/office/drawing/2014/main" id="{843165F6-E9AF-4FFD-7CA3-7CBB4F7E409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8" name="Straight Connector 277">
              <a:extLst>
                <a:ext uri="{FF2B5EF4-FFF2-40B4-BE49-F238E27FC236}">
                  <a16:creationId xmlns:a16="http://schemas.microsoft.com/office/drawing/2014/main" id="{B2BE24CD-3047-A09B-048C-F879B468BB8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9" name="Straight Connector 278">
              <a:extLst>
                <a:ext uri="{FF2B5EF4-FFF2-40B4-BE49-F238E27FC236}">
                  <a16:creationId xmlns:a16="http://schemas.microsoft.com/office/drawing/2014/main" id="{780DE891-7287-266C-2463-A1AF4C87198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73" name="Straight Connector 272">
            <a:extLst>
              <a:ext uri="{FF2B5EF4-FFF2-40B4-BE49-F238E27FC236}">
                <a16:creationId xmlns:a16="http://schemas.microsoft.com/office/drawing/2014/main" id="{55578B53-94B6-205D-0730-E1E89ED3B8AE}"/>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30</xdr:row>
      <xdr:rowOff>0</xdr:rowOff>
    </xdr:from>
    <xdr:to>
      <xdr:col>12</xdr:col>
      <xdr:colOff>274320</xdr:colOff>
      <xdr:row>32</xdr:row>
      <xdr:rowOff>6531</xdr:rowOff>
    </xdr:to>
    <xdr:grpSp>
      <xdr:nvGrpSpPr>
        <xdr:cNvPr id="9" name="Group 8">
          <a:extLst>
            <a:ext uri="{FF2B5EF4-FFF2-40B4-BE49-F238E27FC236}">
              <a16:creationId xmlns:a16="http://schemas.microsoft.com/office/drawing/2014/main" id="{685D3EA6-4429-4F15-AFC1-EFD02DD4D265}"/>
            </a:ext>
          </a:extLst>
        </xdr:cNvPr>
        <xdr:cNvGrpSpPr/>
      </xdr:nvGrpSpPr>
      <xdr:grpSpPr>
        <a:xfrm>
          <a:off x="6063343" y="6008914"/>
          <a:ext cx="274320" cy="354874"/>
          <a:chOff x="6147651" y="793750"/>
          <a:chExt cx="462699" cy="514350"/>
        </a:xfrm>
      </xdr:grpSpPr>
      <xdr:grpSp>
        <xdr:nvGrpSpPr>
          <xdr:cNvPr id="280" name="Group 279">
            <a:extLst>
              <a:ext uri="{FF2B5EF4-FFF2-40B4-BE49-F238E27FC236}">
                <a16:creationId xmlns:a16="http://schemas.microsoft.com/office/drawing/2014/main" id="{C417235F-9FB0-2080-824C-B34B0C21D3DF}"/>
              </a:ext>
            </a:extLst>
          </xdr:cNvPr>
          <xdr:cNvGrpSpPr/>
        </xdr:nvGrpSpPr>
        <xdr:grpSpPr>
          <a:xfrm>
            <a:off x="6153150" y="796754"/>
            <a:ext cx="457200" cy="511346"/>
            <a:chOff x="2540000" y="561804"/>
            <a:chExt cx="457200" cy="511346"/>
          </a:xfrm>
        </xdr:grpSpPr>
        <xdr:cxnSp macro="">
          <xdr:nvCxnSpPr>
            <xdr:cNvPr id="282" name="Straight Connector 281">
              <a:extLst>
                <a:ext uri="{FF2B5EF4-FFF2-40B4-BE49-F238E27FC236}">
                  <a16:creationId xmlns:a16="http://schemas.microsoft.com/office/drawing/2014/main" id="{9A28D054-1F53-1902-2C43-07121040C77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3" name="Straight Connector 282">
              <a:extLst>
                <a:ext uri="{FF2B5EF4-FFF2-40B4-BE49-F238E27FC236}">
                  <a16:creationId xmlns:a16="http://schemas.microsoft.com/office/drawing/2014/main" id="{96A4916F-FADA-C3F8-DE0F-CE152C7EC0D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4" name="Straight Connector 283">
              <a:extLst>
                <a:ext uri="{FF2B5EF4-FFF2-40B4-BE49-F238E27FC236}">
                  <a16:creationId xmlns:a16="http://schemas.microsoft.com/office/drawing/2014/main" id="{625F66BF-B554-82DA-4F17-2683D3F5DF4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5" name="Straight Connector 284">
              <a:extLst>
                <a:ext uri="{FF2B5EF4-FFF2-40B4-BE49-F238E27FC236}">
                  <a16:creationId xmlns:a16="http://schemas.microsoft.com/office/drawing/2014/main" id="{398529AB-914F-FA58-C27A-0DFB6001CE3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 name="Straight Connector 285">
              <a:extLst>
                <a:ext uri="{FF2B5EF4-FFF2-40B4-BE49-F238E27FC236}">
                  <a16:creationId xmlns:a16="http://schemas.microsoft.com/office/drawing/2014/main" id="{D95C2BCE-B9F4-3F4B-6231-EA7F82D71DC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 name="Straight Connector 286">
              <a:extLst>
                <a:ext uri="{FF2B5EF4-FFF2-40B4-BE49-F238E27FC236}">
                  <a16:creationId xmlns:a16="http://schemas.microsoft.com/office/drawing/2014/main" id="{C5F16471-9B80-4EAF-67F5-529003A36ED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1" name="Straight Connector 280">
            <a:extLst>
              <a:ext uri="{FF2B5EF4-FFF2-40B4-BE49-F238E27FC236}">
                <a16:creationId xmlns:a16="http://schemas.microsoft.com/office/drawing/2014/main" id="{737D6CD9-4088-502A-4036-50239F288B2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43</xdr:row>
      <xdr:rowOff>0</xdr:rowOff>
    </xdr:from>
    <xdr:to>
      <xdr:col>6</xdr:col>
      <xdr:colOff>274320</xdr:colOff>
      <xdr:row>45</xdr:row>
      <xdr:rowOff>6531</xdr:rowOff>
    </xdr:to>
    <xdr:grpSp>
      <xdr:nvGrpSpPr>
        <xdr:cNvPr id="288" name="Group 287">
          <a:extLst>
            <a:ext uri="{FF2B5EF4-FFF2-40B4-BE49-F238E27FC236}">
              <a16:creationId xmlns:a16="http://schemas.microsoft.com/office/drawing/2014/main" id="{FB2E623A-BE84-46FA-B7BE-D945DB3496AA}"/>
            </a:ext>
          </a:extLst>
        </xdr:cNvPr>
        <xdr:cNvGrpSpPr/>
      </xdr:nvGrpSpPr>
      <xdr:grpSpPr>
        <a:xfrm>
          <a:off x="2960914" y="8229600"/>
          <a:ext cx="274320" cy="354874"/>
          <a:chOff x="6147651" y="793750"/>
          <a:chExt cx="462699" cy="514350"/>
        </a:xfrm>
      </xdr:grpSpPr>
      <xdr:grpSp>
        <xdr:nvGrpSpPr>
          <xdr:cNvPr id="289" name="Group 288">
            <a:extLst>
              <a:ext uri="{FF2B5EF4-FFF2-40B4-BE49-F238E27FC236}">
                <a16:creationId xmlns:a16="http://schemas.microsoft.com/office/drawing/2014/main" id="{D931BE77-CE4B-7228-776E-BB1D19E870FC}"/>
              </a:ext>
            </a:extLst>
          </xdr:cNvPr>
          <xdr:cNvGrpSpPr/>
        </xdr:nvGrpSpPr>
        <xdr:grpSpPr>
          <a:xfrm>
            <a:off x="6153150" y="796754"/>
            <a:ext cx="457200" cy="511346"/>
            <a:chOff x="2540000" y="561804"/>
            <a:chExt cx="457200" cy="511346"/>
          </a:xfrm>
        </xdr:grpSpPr>
        <xdr:cxnSp macro="">
          <xdr:nvCxnSpPr>
            <xdr:cNvPr id="291" name="Straight Connector 290">
              <a:extLst>
                <a:ext uri="{FF2B5EF4-FFF2-40B4-BE49-F238E27FC236}">
                  <a16:creationId xmlns:a16="http://schemas.microsoft.com/office/drawing/2014/main" id="{86CC8711-1405-D610-410E-D1FCDC7277E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 name="Straight Connector 291">
              <a:extLst>
                <a:ext uri="{FF2B5EF4-FFF2-40B4-BE49-F238E27FC236}">
                  <a16:creationId xmlns:a16="http://schemas.microsoft.com/office/drawing/2014/main" id="{B527DF17-832E-037B-545E-C1493BEE434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 name="Straight Connector 292">
              <a:extLst>
                <a:ext uri="{FF2B5EF4-FFF2-40B4-BE49-F238E27FC236}">
                  <a16:creationId xmlns:a16="http://schemas.microsoft.com/office/drawing/2014/main" id="{9E641791-1B0C-15BD-C97C-CE9796EDC688}"/>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 name="Straight Connector 293">
              <a:extLst>
                <a:ext uri="{FF2B5EF4-FFF2-40B4-BE49-F238E27FC236}">
                  <a16:creationId xmlns:a16="http://schemas.microsoft.com/office/drawing/2014/main" id="{B908F6BB-EF53-E454-4466-4DFB1A090C4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 name="Straight Connector 294">
              <a:extLst>
                <a:ext uri="{FF2B5EF4-FFF2-40B4-BE49-F238E27FC236}">
                  <a16:creationId xmlns:a16="http://schemas.microsoft.com/office/drawing/2014/main" id="{9E0DC02F-01EA-5A64-CDD9-9202B0B8E26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 name="Straight Connector 295">
              <a:extLst>
                <a:ext uri="{FF2B5EF4-FFF2-40B4-BE49-F238E27FC236}">
                  <a16:creationId xmlns:a16="http://schemas.microsoft.com/office/drawing/2014/main" id="{B602D855-FDBF-B98B-164D-C7A09CE5893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0" name="Straight Connector 289">
            <a:extLst>
              <a:ext uri="{FF2B5EF4-FFF2-40B4-BE49-F238E27FC236}">
                <a16:creationId xmlns:a16="http://schemas.microsoft.com/office/drawing/2014/main" id="{33EE686B-80B0-05F4-C1F4-9046753F743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29</xdr:row>
      <xdr:rowOff>163285</xdr:rowOff>
    </xdr:from>
    <xdr:to>
      <xdr:col>20</xdr:col>
      <xdr:colOff>274320</xdr:colOff>
      <xdr:row>31</xdr:row>
      <xdr:rowOff>178887</xdr:rowOff>
    </xdr:to>
    <xdr:grpSp>
      <xdr:nvGrpSpPr>
        <xdr:cNvPr id="297" name="Group 296">
          <a:extLst>
            <a:ext uri="{FF2B5EF4-FFF2-40B4-BE49-F238E27FC236}">
              <a16:creationId xmlns:a16="http://schemas.microsoft.com/office/drawing/2014/main" id="{F3CCAB86-C213-4A50-B1B8-B0AE91BF5D02}"/>
            </a:ext>
          </a:extLst>
        </xdr:cNvPr>
        <xdr:cNvGrpSpPr/>
      </xdr:nvGrpSpPr>
      <xdr:grpSpPr>
        <a:xfrm>
          <a:off x="10199914" y="6008914"/>
          <a:ext cx="274320" cy="353059"/>
          <a:chOff x="6147651" y="793750"/>
          <a:chExt cx="462699" cy="514350"/>
        </a:xfrm>
      </xdr:grpSpPr>
      <xdr:grpSp>
        <xdr:nvGrpSpPr>
          <xdr:cNvPr id="298" name="Group 297">
            <a:extLst>
              <a:ext uri="{FF2B5EF4-FFF2-40B4-BE49-F238E27FC236}">
                <a16:creationId xmlns:a16="http://schemas.microsoft.com/office/drawing/2014/main" id="{8F697D04-8A49-41DC-9669-DE5D8442FB70}"/>
              </a:ext>
            </a:extLst>
          </xdr:cNvPr>
          <xdr:cNvGrpSpPr/>
        </xdr:nvGrpSpPr>
        <xdr:grpSpPr>
          <a:xfrm>
            <a:off x="6153150" y="796754"/>
            <a:ext cx="457200" cy="511346"/>
            <a:chOff x="2540000" y="561804"/>
            <a:chExt cx="457200" cy="511346"/>
          </a:xfrm>
        </xdr:grpSpPr>
        <xdr:cxnSp macro="">
          <xdr:nvCxnSpPr>
            <xdr:cNvPr id="300" name="Straight Connector 299">
              <a:extLst>
                <a:ext uri="{FF2B5EF4-FFF2-40B4-BE49-F238E27FC236}">
                  <a16:creationId xmlns:a16="http://schemas.microsoft.com/office/drawing/2014/main" id="{51E4EB5C-CB4A-34BA-F8DA-736A6863E24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 name="Straight Connector 300">
              <a:extLst>
                <a:ext uri="{FF2B5EF4-FFF2-40B4-BE49-F238E27FC236}">
                  <a16:creationId xmlns:a16="http://schemas.microsoft.com/office/drawing/2014/main" id="{3865B684-198F-3062-7C78-B8A4DC28999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 name="Straight Connector 301">
              <a:extLst>
                <a:ext uri="{FF2B5EF4-FFF2-40B4-BE49-F238E27FC236}">
                  <a16:creationId xmlns:a16="http://schemas.microsoft.com/office/drawing/2014/main" id="{DBE5CA49-FD71-7B5D-FC27-CB643E44989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 name="Straight Connector 302">
              <a:extLst>
                <a:ext uri="{FF2B5EF4-FFF2-40B4-BE49-F238E27FC236}">
                  <a16:creationId xmlns:a16="http://schemas.microsoft.com/office/drawing/2014/main" id="{1FB11FA3-2607-9D24-85D6-36669579ACB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 name="Straight Connector 303">
              <a:extLst>
                <a:ext uri="{FF2B5EF4-FFF2-40B4-BE49-F238E27FC236}">
                  <a16:creationId xmlns:a16="http://schemas.microsoft.com/office/drawing/2014/main" id="{FD7B24F1-87AA-3793-39B3-FA110FBF6AC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 name="Straight Connector 304">
              <a:extLst>
                <a:ext uri="{FF2B5EF4-FFF2-40B4-BE49-F238E27FC236}">
                  <a16:creationId xmlns:a16="http://schemas.microsoft.com/office/drawing/2014/main" id="{3AE85960-D411-007D-4480-CE787DE4BC9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9" name="Straight Connector 298">
            <a:extLst>
              <a:ext uri="{FF2B5EF4-FFF2-40B4-BE49-F238E27FC236}">
                <a16:creationId xmlns:a16="http://schemas.microsoft.com/office/drawing/2014/main" id="{84DDCA1F-D443-1607-7747-C91F30879A85}"/>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324</xdr:row>
      <xdr:rowOff>0</xdr:rowOff>
    </xdr:from>
    <xdr:to>
      <xdr:col>14</xdr:col>
      <xdr:colOff>274320</xdr:colOff>
      <xdr:row>326</xdr:row>
      <xdr:rowOff>6531</xdr:rowOff>
    </xdr:to>
    <xdr:grpSp>
      <xdr:nvGrpSpPr>
        <xdr:cNvPr id="306" name="Group 305">
          <a:extLst>
            <a:ext uri="{FF2B5EF4-FFF2-40B4-BE49-F238E27FC236}">
              <a16:creationId xmlns:a16="http://schemas.microsoft.com/office/drawing/2014/main" id="{558030AB-B670-452E-BC1B-BC398B062C4D}"/>
            </a:ext>
          </a:extLst>
        </xdr:cNvPr>
        <xdr:cNvGrpSpPr/>
      </xdr:nvGrpSpPr>
      <xdr:grpSpPr>
        <a:xfrm>
          <a:off x="7097486" y="55451829"/>
          <a:ext cx="274320" cy="354873"/>
          <a:chOff x="6147651" y="793750"/>
          <a:chExt cx="462699" cy="514350"/>
        </a:xfrm>
      </xdr:grpSpPr>
      <xdr:grpSp>
        <xdr:nvGrpSpPr>
          <xdr:cNvPr id="307" name="Group 306">
            <a:extLst>
              <a:ext uri="{FF2B5EF4-FFF2-40B4-BE49-F238E27FC236}">
                <a16:creationId xmlns:a16="http://schemas.microsoft.com/office/drawing/2014/main" id="{F0259D8E-A30E-5C09-55A5-23EF4367FF95}"/>
              </a:ext>
            </a:extLst>
          </xdr:cNvPr>
          <xdr:cNvGrpSpPr/>
        </xdr:nvGrpSpPr>
        <xdr:grpSpPr>
          <a:xfrm>
            <a:off x="6153150" y="796754"/>
            <a:ext cx="457200" cy="511346"/>
            <a:chOff x="2540000" y="561804"/>
            <a:chExt cx="457200" cy="511346"/>
          </a:xfrm>
        </xdr:grpSpPr>
        <xdr:cxnSp macro="">
          <xdr:nvCxnSpPr>
            <xdr:cNvPr id="309" name="Straight Connector 308">
              <a:extLst>
                <a:ext uri="{FF2B5EF4-FFF2-40B4-BE49-F238E27FC236}">
                  <a16:creationId xmlns:a16="http://schemas.microsoft.com/office/drawing/2014/main" id="{5F303CCB-1BD5-5F7E-97D9-ECB26E12998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 name="Straight Connector 309">
              <a:extLst>
                <a:ext uri="{FF2B5EF4-FFF2-40B4-BE49-F238E27FC236}">
                  <a16:creationId xmlns:a16="http://schemas.microsoft.com/office/drawing/2014/main" id="{63D7355D-AF92-BD8A-3407-0BE4812DFAD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 name="Straight Connector 310">
              <a:extLst>
                <a:ext uri="{FF2B5EF4-FFF2-40B4-BE49-F238E27FC236}">
                  <a16:creationId xmlns:a16="http://schemas.microsoft.com/office/drawing/2014/main" id="{16550156-5666-9C07-924A-D6DE1D820F3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 name="Straight Connector 311">
              <a:extLst>
                <a:ext uri="{FF2B5EF4-FFF2-40B4-BE49-F238E27FC236}">
                  <a16:creationId xmlns:a16="http://schemas.microsoft.com/office/drawing/2014/main" id="{B6BA0FE2-7F40-43F8-1A1B-D7E873310E1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 name="Straight Connector 312">
              <a:extLst>
                <a:ext uri="{FF2B5EF4-FFF2-40B4-BE49-F238E27FC236}">
                  <a16:creationId xmlns:a16="http://schemas.microsoft.com/office/drawing/2014/main" id="{29928EC0-3180-0C5A-C173-0D457FD5C15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 name="Straight Connector 313">
              <a:extLst>
                <a:ext uri="{FF2B5EF4-FFF2-40B4-BE49-F238E27FC236}">
                  <a16:creationId xmlns:a16="http://schemas.microsoft.com/office/drawing/2014/main" id="{16EEFB57-9FB2-58AB-9DD1-F9279C372E2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8" name="Straight Connector 307">
            <a:extLst>
              <a:ext uri="{FF2B5EF4-FFF2-40B4-BE49-F238E27FC236}">
                <a16:creationId xmlns:a16="http://schemas.microsoft.com/office/drawing/2014/main" id="{87E53D2F-21CE-00AE-8892-7E6D4664503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324</xdr:row>
      <xdr:rowOff>0</xdr:rowOff>
    </xdr:from>
    <xdr:to>
      <xdr:col>12</xdr:col>
      <xdr:colOff>274320</xdr:colOff>
      <xdr:row>326</xdr:row>
      <xdr:rowOff>6531</xdr:rowOff>
    </xdr:to>
    <xdr:grpSp>
      <xdr:nvGrpSpPr>
        <xdr:cNvPr id="315" name="Group 314">
          <a:extLst>
            <a:ext uri="{FF2B5EF4-FFF2-40B4-BE49-F238E27FC236}">
              <a16:creationId xmlns:a16="http://schemas.microsoft.com/office/drawing/2014/main" id="{220CCEAE-AACA-4DC0-9D0F-98D1EFC99FE8}"/>
            </a:ext>
          </a:extLst>
        </xdr:cNvPr>
        <xdr:cNvGrpSpPr/>
      </xdr:nvGrpSpPr>
      <xdr:grpSpPr>
        <a:xfrm>
          <a:off x="6063343" y="55451829"/>
          <a:ext cx="274320" cy="354873"/>
          <a:chOff x="6147651" y="793750"/>
          <a:chExt cx="462699" cy="514350"/>
        </a:xfrm>
      </xdr:grpSpPr>
      <xdr:grpSp>
        <xdr:nvGrpSpPr>
          <xdr:cNvPr id="316" name="Group 315">
            <a:extLst>
              <a:ext uri="{FF2B5EF4-FFF2-40B4-BE49-F238E27FC236}">
                <a16:creationId xmlns:a16="http://schemas.microsoft.com/office/drawing/2014/main" id="{18D962D4-C316-673A-EC91-B5B8CD3E429F}"/>
              </a:ext>
            </a:extLst>
          </xdr:cNvPr>
          <xdr:cNvGrpSpPr/>
        </xdr:nvGrpSpPr>
        <xdr:grpSpPr>
          <a:xfrm>
            <a:off x="6153150" y="796754"/>
            <a:ext cx="457200" cy="511346"/>
            <a:chOff x="2540000" y="561804"/>
            <a:chExt cx="457200" cy="511346"/>
          </a:xfrm>
        </xdr:grpSpPr>
        <xdr:cxnSp macro="">
          <xdr:nvCxnSpPr>
            <xdr:cNvPr id="318" name="Straight Connector 317">
              <a:extLst>
                <a:ext uri="{FF2B5EF4-FFF2-40B4-BE49-F238E27FC236}">
                  <a16:creationId xmlns:a16="http://schemas.microsoft.com/office/drawing/2014/main" id="{BA83FDEE-2FEF-A6FB-B95B-38494EF3A9F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 name="Straight Connector 318">
              <a:extLst>
                <a:ext uri="{FF2B5EF4-FFF2-40B4-BE49-F238E27FC236}">
                  <a16:creationId xmlns:a16="http://schemas.microsoft.com/office/drawing/2014/main" id="{1C0E36D1-5C8C-2E91-8688-8C2F97A531D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112" name="Straight Connector 2111">
              <a:extLst>
                <a:ext uri="{FF2B5EF4-FFF2-40B4-BE49-F238E27FC236}">
                  <a16:creationId xmlns:a16="http://schemas.microsoft.com/office/drawing/2014/main" id="{5AEE4066-EA87-23C5-AE89-B5E907D1455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113" name="Straight Connector 2112">
              <a:extLst>
                <a:ext uri="{FF2B5EF4-FFF2-40B4-BE49-F238E27FC236}">
                  <a16:creationId xmlns:a16="http://schemas.microsoft.com/office/drawing/2014/main" id="{17890BE4-62E5-1F18-7F9D-A0DA96E5A81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114" name="Straight Connector 2113">
              <a:extLst>
                <a:ext uri="{FF2B5EF4-FFF2-40B4-BE49-F238E27FC236}">
                  <a16:creationId xmlns:a16="http://schemas.microsoft.com/office/drawing/2014/main" id="{7809FEBE-A5C8-7196-F28B-60ACB7C8244A}"/>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115" name="Straight Connector 2114">
              <a:extLst>
                <a:ext uri="{FF2B5EF4-FFF2-40B4-BE49-F238E27FC236}">
                  <a16:creationId xmlns:a16="http://schemas.microsoft.com/office/drawing/2014/main" id="{66B70063-6F47-B5F8-67F3-9A702386D69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7" name="Straight Connector 316">
            <a:extLst>
              <a:ext uri="{FF2B5EF4-FFF2-40B4-BE49-F238E27FC236}">
                <a16:creationId xmlns:a16="http://schemas.microsoft.com/office/drawing/2014/main" id="{3718EB40-6E85-C637-EDDF-067DD96937B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324</xdr:row>
      <xdr:rowOff>0</xdr:rowOff>
    </xdr:from>
    <xdr:to>
      <xdr:col>10</xdr:col>
      <xdr:colOff>274320</xdr:colOff>
      <xdr:row>326</xdr:row>
      <xdr:rowOff>6531</xdr:rowOff>
    </xdr:to>
    <xdr:grpSp>
      <xdr:nvGrpSpPr>
        <xdr:cNvPr id="2116" name="Group 2115">
          <a:extLst>
            <a:ext uri="{FF2B5EF4-FFF2-40B4-BE49-F238E27FC236}">
              <a16:creationId xmlns:a16="http://schemas.microsoft.com/office/drawing/2014/main" id="{DABCC3FB-8B9E-4133-B5D2-BB969798820C}"/>
            </a:ext>
          </a:extLst>
        </xdr:cNvPr>
        <xdr:cNvGrpSpPr/>
      </xdr:nvGrpSpPr>
      <xdr:grpSpPr>
        <a:xfrm>
          <a:off x="5029200" y="55451829"/>
          <a:ext cx="274320" cy="354873"/>
          <a:chOff x="6147651" y="793750"/>
          <a:chExt cx="462699" cy="514350"/>
        </a:xfrm>
      </xdr:grpSpPr>
      <xdr:grpSp>
        <xdr:nvGrpSpPr>
          <xdr:cNvPr id="2128" name="Group 2127">
            <a:extLst>
              <a:ext uri="{FF2B5EF4-FFF2-40B4-BE49-F238E27FC236}">
                <a16:creationId xmlns:a16="http://schemas.microsoft.com/office/drawing/2014/main" id="{42388410-8D81-EA94-6538-BDA037E76F17}"/>
              </a:ext>
            </a:extLst>
          </xdr:cNvPr>
          <xdr:cNvGrpSpPr/>
        </xdr:nvGrpSpPr>
        <xdr:grpSpPr>
          <a:xfrm>
            <a:off x="6153150" y="796754"/>
            <a:ext cx="457200" cy="511346"/>
            <a:chOff x="2540000" y="561804"/>
            <a:chExt cx="457200" cy="511346"/>
          </a:xfrm>
        </xdr:grpSpPr>
        <xdr:cxnSp macro="">
          <xdr:nvCxnSpPr>
            <xdr:cNvPr id="2266" name="Straight Connector 2265">
              <a:extLst>
                <a:ext uri="{FF2B5EF4-FFF2-40B4-BE49-F238E27FC236}">
                  <a16:creationId xmlns:a16="http://schemas.microsoft.com/office/drawing/2014/main" id="{385C0DC0-919C-3735-AEAD-2E85F088C44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67" name="Straight Connector 2266">
              <a:extLst>
                <a:ext uri="{FF2B5EF4-FFF2-40B4-BE49-F238E27FC236}">
                  <a16:creationId xmlns:a16="http://schemas.microsoft.com/office/drawing/2014/main" id="{0209B00F-B483-37ED-907A-19B0784442E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68" name="Straight Connector 2267">
              <a:extLst>
                <a:ext uri="{FF2B5EF4-FFF2-40B4-BE49-F238E27FC236}">
                  <a16:creationId xmlns:a16="http://schemas.microsoft.com/office/drawing/2014/main" id="{E495A12D-958B-3B8B-2855-F5643DB3FCE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69" name="Straight Connector 2268">
              <a:extLst>
                <a:ext uri="{FF2B5EF4-FFF2-40B4-BE49-F238E27FC236}">
                  <a16:creationId xmlns:a16="http://schemas.microsoft.com/office/drawing/2014/main" id="{3DC7C686-AE6E-8469-85D8-1963DBFDE10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0" name="Straight Connector 2269">
              <a:extLst>
                <a:ext uri="{FF2B5EF4-FFF2-40B4-BE49-F238E27FC236}">
                  <a16:creationId xmlns:a16="http://schemas.microsoft.com/office/drawing/2014/main" id="{5E06FF62-928A-6B75-7117-04992EB5117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1" name="Straight Connector 2270">
              <a:extLst>
                <a:ext uri="{FF2B5EF4-FFF2-40B4-BE49-F238E27FC236}">
                  <a16:creationId xmlns:a16="http://schemas.microsoft.com/office/drawing/2014/main" id="{CA22D97E-722E-BFC2-767F-02C51716569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265" name="Straight Connector 2264">
            <a:extLst>
              <a:ext uri="{FF2B5EF4-FFF2-40B4-BE49-F238E27FC236}">
                <a16:creationId xmlns:a16="http://schemas.microsoft.com/office/drawing/2014/main" id="{0CC71BB8-BE91-6699-3690-C5F18F365FC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324</xdr:row>
      <xdr:rowOff>0</xdr:rowOff>
    </xdr:from>
    <xdr:to>
      <xdr:col>6</xdr:col>
      <xdr:colOff>274320</xdr:colOff>
      <xdr:row>326</xdr:row>
      <xdr:rowOff>6531</xdr:rowOff>
    </xdr:to>
    <xdr:grpSp>
      <xdr:nvGrpSpPr>
        <xdr:cNvPr id="2272" name="Group 2271">
          <a:extLst>
            <a:ext uri="{FF2B5EF4-FFF2-40B4-BE49-F238E27FC236}">
              <a16:creationId xmlns:a16="http://schemas.microsoft.com/office/drawing/2014/main" id="{1069093F-A3E9-43A3-B80D-D4C08476541C}"/>
            </a:ext>
          </a:extLst>
        </xdr:cNvPr>
        <xdr:cNvGrpSpPr/>
      </xdr:nvGrpSpPr>
      <xdr:grpSpPr>
        <a:xfrm>
          <a:off x="2960914" y="55451829"/>
          <a:ext cx="274320" cy="354873"/>
          <a:chOff x="6147651" y="793750"/>
          <a:chExt cx="462699" cy="514350"/>
        </a:xfrm>
      </xdr:grpSpPr>
      <xdr:grpSp>
        <xdr:nvGrpSpPr>
          <xdr:cNvPr id="2273" name="Group 2272">
            <a:extLst>
              <a:ext uri="{FF2B5EF4-FFF2-40B4-BE49-F238E27FC236}">
                <a16:creationId xmlns:a16="http://schemas.microsoft.com/office/drawing/2014/main" id="{0D76FC98-A9BE-AA84-6998-403836677E8E}"/>
              </a:ext>
            </a:extLst>
          </xdr:cNvPr>
          <xdr:cNvGrpSpPr/>
        </xdr:nvGrpSpPr>
        <xdr:grpSpPr>
          <a:xfrm>
            <a:off x="6153150" y="796754"/>
            <a:ext cx="457200" cy="511346"/>
            <a:chOff x="2540000" y="561804"/>
            <a:chExt cx="457200" cy="511346"/>
          </a:xfrm>
        </xdr:grpSpPr>
        <xdr:cxnSp macro="">
          <xdr:nvCxnSpPr>
            <xdr:cNvPr id="2275" name="Straight Connector 2274">
              <a:extLst>
                <a:ext uri="{FF2B5EF4-FFF2-40B4-BE49-F238E27FC236}">
                  <a16:creationId xmlns:a16="http://schemas.microsoft.com/office/drawing/2014/main" id="{E3E2C2D6-4422-DE1A-2EA2-507F58A0086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6" name="Straight Connector 2275">
              <a:extLst>
                <a:ext uri="{FF2B5EF4-FFF2-40B4-BE49-F238E27FC236}">
                  <a16:creationId xmlns:a16="http://schemas.microsoft.com/office/drawing/2014/main" id="{3434FCF0-3815-0225-C76B-D3B06087913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7" name="Straight Connector 2276">
              <a:extLst>
                <a:ext uri="{FF2B5EF4-FFF2-40B4-BE49-F238E27FC236}">
                  <a16:creationId xmlns:a16="http://schemas.microsoft.com/office/drawing/2014/main" id="{0CC92E91-FA1C-3FB8-AEC7-92B997AD8B9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8" name="Straight Connector 2277">
              <a:extLst>
                <a:ext uri="{FF2B5EF4-FFF2-40B4-BE49-F238E27FC236}">
                  <a16:creationId xmlns:a16="http://schemas.microsoft.com/office/drawing/2014/main" id="{F48A6925-B571-2356-AAEA-EFC0139B0CC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9" name="Straight Connector 2278">
              <a:extLst>
                <a:ext uri="{FF2B5EF4-FFF2-40B4-BE49-F238E27FC236}">
                  <a16:creationId xmlns:a16="http://schemas.microsoft.com/office/drawing/2014/main" id="{10EB70E0-8A2A-97EB-A6A1-875581BBE49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80" name="Straight Connector 2279">
              <a:extLst>
                <a:ext uri="{FF2B5EF4-FFF2-40B4-BE49-F238E27FC236}">
                  <a16:creationId xmlns:a16="http://schemas.microsoft.com/office/drawing/2014/main" id="{0CA8C851-227B-BB54-15A2-70F2AFE3357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274" name="Straight Connector 2273">
            <a:extLst>
              <a:ext uri="{FF2B5EF4-FFF2-40B4-BE49-F238E27FC236}">
                <a16:creationId xmlns:a16="http://schemas.microsoft.com/office/drawing/2014/main" id="{A8587C16-8F40-B947-8ACD-C6A88BAFAB6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580571</xdr:colOff>
      <xdr:row>212</xdr:row>
      <xdr:rowOff>154214</xdr:rowOff>
    </xdr:from>
    <xdr:to>
      <xdr:col>4</xdr:col>
      <xdr:colOff>265248</xdr:colOff>
      <xdr:row>214</xdr:row>
      <xdr:rowOff>169816</xdr:rowOff>
    </xdr:to>
    <xdr:grpSp>
      <xdr:nvGrpSpPr>
        <xdr:cNvPr id="2281" name="Group 2280">
          <a:extLst>
            <a:ext uri="{FF2B5EF4-FFF2-40B4-BE49-F238E27FC236}">
              <a16:creationId xmlns:a16="http://schemas.microsoft.com/office/drawing/2014/main" id="{64B0E5C5-310E-4943-A9B9-5434A62DF6D8}"/>
            </a:ext>
          </a:extLst>
        </xdr:cNvPr>
        <xdr:cNvGrpSpPr/>
      </xdr:nvGrpSpPr>
      <xdr:grpSpPr>
        <a:xfrm>
          <a:off x="1930400" y="36958814"/>
          <a:ext cx="261619" cy="353059"/>
          <a:chOff x="6147651" y="793750"/>
          <a:chExt cx="462699" cy="514350"/>
        </a:xfrm>
      </xdr:grpSpPr>
      <xdr:grpSp>
        <xdr:nvGrpSpPr>
          <xdr:cNvPr id="2282" name="Group 2281">
            <a:extLst>
              <a:ext uri="{FF2B5EF4-FFF2-40B4-BE49-F238E27FC236}">
                <a16:creationId xmlns:a16="http://schemas.microsoft.com/office/drawing/2014/main" id="{4F7FA384-3B61-7B95-9C6E-DBC6910CCFD7}"/>
              </a:ext>
            </a:extLst>
          </xdr:cNvPr>
          <xdr:cNvGrpSpPr/>
        </xdr:nvGrpSpPr>
        <xdr:grpSpPr>
          <a:xfrm>
            <a:off x="6153150" y="796754"/>
            <a:ext cx="457200" cy="511346"/>
            <a:chOff x="2540000" y="561804"/>
            <a:chExt cx="457200" cy="511346"/>
          </a:xfrm>
        </xdr:grpSpPr>
        <xdr:cxnSp macro="">
          <xdr:nvCxnSpPr>
            <xdr:cNvPr id="2284" name="Straight Connector 2283">
              <a:extLst>
                <a:ext uri="{FF2B5EF4-FFF2-40B4-BE49-F238E27FC236}">
                  <a16:creationId xmlns:a16="http://schemas.microsoft.com/office/drawing/2014/main" id="{B25166FC-9C83-5DF4-92B6-C6482ADB7913}"/>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85" name="Straight Connector 2284">
              <a:extLst>
                <a:ext uri="{FF2B5EF4-FFF2-40B4-BE49-F238E27FC236}">
                  <a16:creationId xmlns:a16="http://schemas.microsoft.com/office/drawing/2014/main" id="{03ADAFB2-6F5D-E7BE-BFE4-1AF9ED36A0D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55" name="Straight Connector 2854">
              <a:extLst>
                <a:ext uri="{FF2B5EF4-FFF2-40B4-BE49-F238E27FC236}">
                  <a16:creationId xmlns:a16="http://schemas.microsoft.com/office/drawing/2014/main" id="{D9E4E153-77DA-D02B-43BA-6F7568EFB4D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58" name="Straight Connector 2857">
              <a:extLst>
                <a:ext uri="{FF2B5EF4-FFF2-40B4-BE49-F238E27FC236}">
                  <a16:creationId xmlns:a16="http://schemas.microsoft.com/office/drawing/2014/main" id="{28809A76-4357-AE7A-6937-24371D9E916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59" name="Straight Connector 2858">
              <a:extLst>
                <a:ext uri="{FF2B5EF4-FFF2-40B4-BE49-F238E27FC236}">
                  <a16:creationId xmlns:a16="http://schemas.microsoft.com/office/drawing/2014/main" id="{02F44C38-DEAA-1B82-111D-49F6C61DFC0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0" name="Straight Connector 2859">
              <a:extLst>
                <a:ext uri="{FF2B5EF4-FFF2-40B4-BE49-F238E27FC236}">
                  <a16:creationId xmlns:a16="http://schemas.microsoft.com/office/drawing/2014/main" id="{B0A7857A-B516-D5AD-9D71-1EDF3976AA5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283" name="Straight Connector 2282">
            <a:extLst>
              <a:ext uri="{FF2B5EF4-FFF2-40B4-BE49-F238E27FC236}">
                <a16:creationId xmlns:a16="http://schemas.microsoft.com/office/drawing/2014/main" id="{B3A90AD6-773B-010E-D8CD-795090294B6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213</xdr:row>
      <xdr:rowOff>0</xdr:rowOff>
    </xdr:from>
    <xdr:to>
      <xdr:col>10</xdr:col>
      <xdr:colOff>274320</xdr:colOff>
      <xdr:row>215</xdr:row>
      <xdr:rowOff>6531</xdr:rowOff>
    </xdr:to>
    <xdr:grpSp>
      <xdr:nvGrpSpPr>
        <xdr:cNvPr id="2861" name="Group 2860">
          <a:extLst>
            <a:ext uri="{FF2B5EF4-FFF2-40B4-BE49-F238E27FC236}">
              <a16:creationId xmlns:a16="http://schemas.microsoft.com/office/drawing/2014/main" id="{BA6204AB-943A-4724-A599-A959B09A98DC}"/>
            </a:ext>
          </a:extLst>
        </xdr:cNvPr>
        <xdr:cNvGrpSpPr/>
      </xdr:nvGrpSpPr>
      <xdr:grpSpPr>
        <a:xfrm>
          <a:off x="5029200" y="36967886"/>
          <a:ext cx="274320" cy="354874"/>
          <a:chOff x="6147651" y="793750"/>
          <a:chExt cx="462699" cy="514350"/>
        </a:xfrm>
      </xdr:grpSpPr>
      <xdr:grpSp>
        <xdr:nvGrpSpPr>
          <xdr:cNvPr id="2862" name="Group 2861">
            <a:extLst>
              <a:ext uri="{FF2B5EF4-FFF2-40B4-BE49-F238E27FC236}">
                <a16:creationId xmlns:a16="http://schemas.microsoft.com/office/drawing/2014/main" id="{E6B32572-F7F1-4787-624F-97D632E7DFF8}"/>
              </a:ext>
            </a:extLst>
          </xdr:cNvPr>
          <xdr:cNvGrpSpPr/>
        </xdr:nvGrpSpPr>
        <xdr:grpSpPr>
          <a:xfrm>
            <a:off x="6153150" y="796754"/>
            <a:ext cx="457200" cy="511346"/>
            <a:chOff x="2540000" y="561804"/>
            <a:chExt cx="457200" cy="511346"/>
          </a:xfrm>
        </xdr:grpSpPr>
        <xdr:cxnSp macro="">
          <xdr:nvCxnSpPr>
            <xdr:cNvPr id="2864" name="Straight Connector 2863">
              <a:extLst>
                <a:ext uri="{FF2B5EF4-FFF2-40B4-BE49-F238E27FC236}">
                  <a16:creationId xmlns:a16="http://schemas.microsoft.com/office/drawing/2014/main" id="{066D50B8-43C6-B537-E340-84A6800E3DF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5" name="Straight Connector 2864">
              <a:extLst>
                <a:ext uri="{FF2B5EF4-FFF2-40B4-BE49-F238E27FC236}">
                  <a16:creationId xmlns:a16="http://schemas.microsoft.com/office/drawing/2014/main" id="{C9515A98-A12D-CECA-93C0-EDA6242209F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6" name="Straight Connector 2865">
              <a:extLst>
                <a:ext uri="{FF2B5EF4-FFF2-40B4-BE49-F238E27FC236}">
                  <a16:creationId xmlns:a16="http://schemas.microsoft.com/office/drawing/2014/main" id="{10D30C51-082B-D75F-8555-9FA0506E5CD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7" name="Straight Connector 2866">
              <a:extLst>
                <a:ext uri="{FF2B5EF4-FFF2-40B4-BE49-F238E27FC236}">
                  <a16:creationId xmlns:a16="http://schemas.microsoft.com/office/drawing/2014/main" id="{6441039B-167A-48CB-DF31-ACD0B3E9501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0" name="Straight Connector 2869">
              <a:extLst>
                <a:ext uri="{FF2B5EF4-FFF2-40B4-BE49-F238E27FC236}">
                  <a16:creationId xmlns:a16="http://schemas.microsoft.com/office/drawing/2014/main" id="{80FD3288-B947-1BE0-249A-E2ADEB79239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1" name="Straight Connector 2870">
              <a:extLst>
                <a:ext uri="{FF2B5EF4-FFF2-40B4-BE49-F238E27FC236}">
                  <a16:creationId xmlns:a16="http://schemas.microsoft.com/office/drawing/2014/main" id="{6C25683F-8BE6-FA74-EA5E-4AD57852FF7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63" name="Straight Connector 2862">
            <a:extLst>
              <a:ext uri="{FF2B5EF4-FFF2-40B4-BE49-F238E27FC236}">
                <a16:creationId xmlns:a16="http://schemas.microsoft.com/office/drawing/2014/main" id="{96A50AC5-1A6C-D712-A0AB-A3EC1A41B23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213</xdr:row>
      <xdr:rowOff>0</xdr:rowOff>
    </xdr:from>
    <xdr:to>
      <xdr:col>2</xdr:col>
      <xdr:colOff>274320</xdr:colOff>
      <xdr:row>215</xdr:row>
      <xdr:rowOff>6531</xdr:rowOff>
    </xdr:to>
    <xdr:grpSp>
      <xdr:nvGrpSpPr>
        <xdr:cNvPr id="2872" name="Group 2871">
          <a:extLst>
            <a:ext uri="{FF2B5EF4-FFF2-40B4-BE49-F238E27FC236}">
              <a16:creationId xmlns:a16="http://schemas.microsoft.com/office/drawing/2014/main" id="{BAD290CA-263C-482C-B18E-64213733C8F4}"/>
            </a:ext>
          </a:extLst>
        </xdr:cNvPr>
        <xdr:cNvGrpSpPr/>
      </xdr:nvGrpSpPr>
      <xdr:grpSpPr>
        <a:xfrm>
          <a:off x="892629" y="36967886"/>
          <a:ext cx="274320" cy="354874"/>
          <a:chOff x="6147651" y="793750"/>
          <a:chExt cx="462699" cy="514350"/>
        </a:xfrm>
      </xdr:grpSpPr>
      <xdr:grpSp>
        <xdr:nvGrpSpPr>
          <xdr:cNvPr id="2873" name="Group 2872">
            <a:extLst>
              <a:ext uri="{FF2B5EF4-FFF2-40B4-BE49-F238E27FC236}">
                <a16:creationId xmlns:a16="http://schemas.microsoft.com/office/drawing/2014/main" id="{66CF615C-0E58-0478-C7CA-F7DA37CD4A87}"/>
              </a:ext>
            </a:extLst>
          </xdr:cNvPr>
          <xdr:cNvGrpSpPr/>
        </xdr:nvGrpSpPr>
        <xdr:grpSpPr>
          <a:xfrm>
            <a:off x="6153150" y="796754"/>
            <a:ext cx="457200" cy="511346"/>
            <a:chOff x="2540000" y="561804"/>
            <a:chExt cx="457200" cy="511346"/>
          </a:xfrm>
        </xdr:grpSpPr>
        <xdr:cxnSp macro="">
          <xdr:nvCxnSpPr>
            <xdr:cNvPr id="2903" name="Straight Connector 2902">
              <a:extLst>
                <a:ext uri="{FF2B5EF4-FFF2-40B4-BE49-F238E27FC236}">
                  <a16:creationId xmlns:a16="http://schemas.microsoft.com/office/drawing/2014/main" id="{8BC7BDF5-0A5D-C43D-CE8C-708CC1EB5EC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4" name="Straight Connector 2903">
              <a:extLst>
                <a:ext uri="{FF2B5EF4-FFF2-40B4-BE49-F238E27FC236}">
                  <a16:creationId xmlns:a16="http://schemas.microsoft.com/office/drawing/2014/main" id="{860D242A-3FCD-B956-D730-06A993C80D7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5" name="Straight Connector 2904">
              <a:extLst>
                <a:ext uri="{FF2B5EF4-FFF2-40B4-BE49-F238E27FC236}">
                  <a16:creationId xmlns:a16="http://schemas.microsoft.com/office/drawing/2014/main" id="{7E9650AA-A7D2-2EFA-2192-F6BFA0FD0A4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6" name="Straight Connector 2905">
              <a:extLst>
                <a:ext uri="{FF2B5EF4-FFF2-40B4-BE49-F238E27FC236}">
                  <a16:creationId xmlns:a16="http://schemas.microsoft.com/office/drawing/2014/main" id="{7E8767A9-E36B-C8D8-1E17-D84CE0ADC7C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7" name="Straight Connector 2906">
              <a:extLst>
                <a:ext uri="{FF2B5EF4-FFF2-40B4-BE49-F238E27FC236}">
                  <a16:creationId xmlns:a16="http://schemas.microsoft.com/office/drawing/2014/main" id="{0F023207-AB17-CD90-0AC1-E017D83501F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8" name="Straight Connector 2907">
              <a:extLst>
                <a:ext uri="{FF2B5EF4-FFF2-40B4-BE49-F238E27FC236}">
                  <a16:creationId xmlns:a16="http://schemas.microsoft.com/office/drawing/2014/main" id="{E1440DEA-61A1-43A6-71C2-F820804A30E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02" name="Straight Connector 2901">
            <a:extLst>
              <a:ext uri="{FF2B5EF4-FFF2-40B4-BE49-F238E27FC236}">
                <a16:creationId xmlns:a16="http://schemas.microsoft.com/office/drawing/2014/main" id="{9D04DE22-EFBE-0DCB-D37C-8FFC84360B7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191</xdr:row>
      <xdr:rowOff>0</xdr:rowOff>
    </xdr:from>
    <xdr:to>
      <xdr:col>20</xdr:col>
      <xdr:colOff>274320</xdr:colOff>
      <xdr:row>193</xdr:row>
      <xdr:rowOff>6531</xdr:rowOff>
    </xdr:to>
    <xdr:grpSp>
      <xdr:nvGrpSpPr>
        <xdr:cNvPr id="2909" name="Group 2908">
          <a:extLst>
            <a:ext uri="{FF2B5EF4-FFF2-40B4-BE49-F238E27FC236}">
              <a16:creationId xmlns:a16="http://schemas.microsoft.com/office/drawing/2014/main" id="{7CFA3143-EE28-4E48-B654-E235AFCD9D7C}"/>
            </a:ext>
          </a:extLst>
        </xdr:cNvPr>
        <xdr:cNvGrpSpPr/>
      </xdr:nvGrpSpPr>
      <xdr:grpSpPr>
        <a:xfrm>
          <a:off x="10199914" y="33310286"/>
          <a:ext cx="274320" cy="354874"/>
          <a:chOff x="6147651" y="793750"/>
          <a:chExt cx="462699" cy="514350"/>
        </a:xfrm>
      </xdr:grpSpPr>
      <xdr:grpSp>
        <xdr:nvGrpSpPr>
          <xdr:cNvPr id="2910" name="Group 2909">
            <a:extLst>
              <a:ext uri="{FF2B5EF4-FFF2-40B4-BE49-F238E27FC236}">
                <a16:creationId xmlns:a16="http://schemas.microsoft.com/office/drawing/2014/main" id="{DDCEDB1A-3F7C-5A9E-7C8F-E3DC16F69A28}"/>
              </a:ext>
            </a:extLst>
          </xdr:cNvPr>
          <xdr:cNvGrpSpPr/>
        </xdr:nvGrpSpPr>
        <xdr:grpSpPr>
          <a:xfrm>
            <a:off x="6153150" y="796754"/>
            <a:ext cx="457200" cy="511346"/>
            <a:chOff x="2540000" y="561804"/>
            <a:chExt cx="457200" cy="511346"/>
          </a:xfrm>
        </xdr:grpSpPr>
        <xdr:cxnSp macro="">
          <xdr:nvCxnSpPr>
            <xdr:cNvPr id="3425" name="Straight Connector 3424">
              <a:extLst>
                <a:ext uri="{FF2B5EF4-FFF2-40B4-BE49-F238E27FC236}">
                  <a16:creationId xmlns:a16="http://schemas.microsoft.com/office/drawing/2014/main" id="{004F4B8E-B425-3B6A-AF47-A5F5948DBA8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6" name="Straight Connector 3425">
              <a:extLst>
                <a:ext uri="{FF2B5EF4-FFF2-40B4-BE49-F238E27FC236}">
                  <a16:creationId xmlns:a16="http://schemas.microsoft.com/office/drawing/2014/main" id="{FB045CD1-4C38-D317-BACE-CB22452EA63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7" name="Straight Connector 3426">
              <a:extLst>
                <a:ext uri="{FF2B5EF4-FFF2-40B4-BE49-F238E27FC236}">
                  <a16:creationId xmlns:a16="http://schemas.microsoft.com/office/drawing/2014/main" id="{5C7E8455-EB8A-03F3-F983-FEE3F458988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8" name="Straight Connector 3427">
              <a:extLst>
                <a:ext uri="{FF2B5EF4-FFF2-40B4-BE49-F238E27FC236}">
                  <a16:creationId xmlns:a16="http://schemas.microsoft.com/office/drawing/2014/main" id="{AB1BFB8C-9AD4-6A43-1581-7EDD6AE967C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9" name="Straight Connector 3428">
              <a:extLst>
                <a:ext uri="{FF2B5EF4-FFF2-40B4-BE49-F238E27FC236}">
                  <a16:creationId xmlns:a16="http://schemas.microsoft.com/office/drawing/2014/main" id="{C9CFD13D-FF8C-D630-511C-C86D8F4BE22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0" name="Straight Connector 3429">
              <a:extLst>
                <a:ext uri="{FF2B5EF4-FFF2-40B4-BE49-F238E27FC236}">
                  <a16:creationId xmlns:a16="http://schemas.microsoft.com/office/drawing/2014/main" id="{84EF25B7-68ED-69AD-7137-2001BBE440C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24" name="Straight Connector 3423">
            <a:extLst>
              <a:ext uri="{FF2B5EF4-FFF2-40B4-BE49-F238E27FC236}">
                <a16:creationId xmlns:a16="http://schemas.microsoft.com/office/drawing/2014/main" id="{5AE4D51A-D9AC-CCDE-49D6-1BFB1C09FFB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379</xdr:row>
      <xdr:rowOff>0</xdr:rowOff>
    </xdr:from>
    <xdr:to>
      <xdr:col>14</xdr:col>
      <xdr:colOff>274320</xdr:colOff>
      <xdr:row>381</xdr:row>
      <xdr:rowOff>6531</xdr:rowOff>
    </xdr:to>
    <xdr:grpSp>
      <xdr:nvGrpSpPr>
        <xdr:cNvPr id="3431" name="Group 3430">
          <a:extLst>
            <a:ext uri="{FF2B5EF4-FFF2-40B4-BE49-F238E27FC236}">
              <a16:creationId xmlns:a16="http://schemas.microsoft.com/office/drawing/2014/main" id="{50BAD698-DA91-469E-A819-D99EE2B419EE}"/>
            </a:ext>
          </a:extLst>
        </xdr:cNvPr>
        <xdr:cNvGrpSpPr/>
      </xdr:nvGrpSpPr>
      <xdr:grpSpPr>
        <a:xfrm>
          <a:off x="7097486" y="64595829"/>
          <a:ext cx="274320" cy="354873"/>
          <a:chOff x="6147651" y="793750"/>
          <a:chExt cx="462699" cy="514350"/>
        </a:xfrm>
      </xdr:grpSpPr>
      <xdr:grpSp>
        <xdr:nvGrpSpPr>
          <xdr:cNvPr id="3432" name="Group 3431">
            <a:extLst>
              <a:ext uri="{FF2B5EF4-FFF2-40B4-BE49-F238E27FC236}">
                <a16:creationId xmlns:a16="http://schemas.microsoft.com/office/drawing/2014/main" id="{82D8EAEB-BF87-6ABD-25C5-9AF2FCA14B8A}"/>
              </a:ext>
            </a:extLst>
          </xdr:cNvPr>
          <xdr:cNvGrpSpPr/>
        </xdr:nvGrpSpPr>
        <xdr:grpSpPr>
          <a:xfrm>
            <a:off x="6153150" y="796754"/>
            <a:ext cx="457200" cy="511346"/>
            <a:chOff x="2540000" y="561804"/>
            <a:chExt cx="457200" cy="511346"/>
          </a:xfrm>
        </xdr:grpSpPr>
        <xdr:cxnSp macro="">
          <xdr:nvCxnSpPr>
            <xdr:cNvPr id="3434" name="Straight Connector 3433">
              <a:extLst>
                <a:ext uri="{FF2B5EF4-FFF2-40B4-BE49-F238E27FC236}">
                  <a16:creationId xmlns:a16="http://schemas.microsoft.com/office/drawing/2014/main" id="{D2668332-88C0-7672-5601-51C8BC7DDD5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5" name="Straight Connector 3434">
              <a:extLst>
                <a:ext uri="{FF2B5EF4-FFF2-40B4-BE49-F238E27FC236}">
                  <a16:creationId xmlns:a16="http://schemas.microsoft.com/office/drawing/2014/main" id="{C0BE704C-8114-B0BD-7985-A6ED96AD267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6" name="Straight Connector 3435">
              <a:extLst>
                <a:ext uri="{FF2B5EF4-FFF2-40B4-BE49-F238E27FC236}">
                  <a16:creationId xmlns:a16="http://schemas.microsoft.com/office/drawing/2014/main" id="{388B0FE1-4FB8-7068-81B2-69D24975BEA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7" name="Straight Connector 3436">
              <a:extLst>
                <a:ext uri="{FF2B5EF4-FFF2-40B4-BE49-F238E27FC236}">
                  <a16:creationId xmlns:a16="http://schemas.microsoft.com/office/drawing/2014/main" id="{8F314B03-4DDF-23B3-B532-3029F8DF1EB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8" name="Straight Connector 3437">
              <a:extLst>
                <a:ext uri="{FF2B5EF4-FFF2-40B4-BE49-F238E27FC236}">
                  <a16:creationId xmlns:a16="http://schemas.microsoft.com/office/drawing/2014/main" id="{AE210D61-173E-114B-C7C6-22B9799BFA6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9" name="Straight Connector 3438">
              <a:extLst>
                <a:ext uri="{FF2B5EF4-FFF2-40B4-BE49-F238E27FC236}">
                  <a16:creationId xmlns:a16="http://schemas.microsoft.com/office/drawing/2014/main" id="{6278DB2E-B39A-1EB4-ADC9-36ABB6BD595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33" name="Straight Connector 3432">
            <a:extLst>
              <a:ext uri="{FF2B5EF4-FFF2-40B4-BE49-F238E27FC236}">
                <a16:creationId xmlns:a16="http://schemas.microsoft.com/office/drawing/2014/main" id="{FA8C4FD2-2A67-79E9-9B33-701981F9761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391</xdr:row>
      <xdr:rowOff>0</xdr:rowOff>
    </xdr:from>
    <xdr:to>
      <xdr:col>20</xdr:col>
      <xdr:colOff>274320</xdr:colOff>
      <xdr:row>393</xdr:row>
      <xdr:rowOff>6531</xdr:rowOff>
    </xdr:to>
    <xdr:grpSp>
      <xdr:nvGrpSpPr>
        <xdr:cNvPr id="3440" name="Group 3439">
          <a:extLst>
            <a:ext uri="{FF2B5EF4-FFF2-40B4-BE49-F238E27FC236}">
              <a16:creationId xmlns:a16="http://schemas.microsoft.com/office/drawing/2014/main" id="{CB98A1B6-8F91-456C-A410-5D4636A361E3}"/>
            </a:ext>
          </a:extLst>
        </xdr:cNvPr>
        <xdr:cNvGrpSpPr/>
      </xdr:nvGrpSpPr>
      <xdr:grpSpPr>
        <a:xfrm>
          <a:off x="10199914" y="66620571"/>
          <a:ext cx="274320" cy="354874"/>
          <a:chOff x="6147651" y="793750"/>
          <a:chExt cx="462699" cy="514350"/>
        </a:xfrm>
      </xdr:grpSpPr>
      <xdr:grpSp>
        <xdr:nvGrpSpPr>
          <xdr:cNvPr id="3441" name="Group 3440">
            <a:extLst>
              <a:ext uri="{FF2B5EF4-FFF2-40B4-BE49-F238E27FC236}">
                <a16:creationId xmlns:a16="http://schemas.microsoft.com/office/drawing/2014/main" id="{CE150BD9-4F2A-24C9-99C5-3E0C4DD6A882}"/>
              </a:ext>
            </a:extLst>
          </xdr:cNvPr>
          <xdr:cNvGrpSpPr/>
        </xdr:nvGrpSpPr>
        <xdr:grpSpPr>
          <a:xfrm>
            <a:off x="6153150" y="796754"/>
            <a:ext cx="457200" cy="511346"/>
            <a:chOff x="2540000" y="561804"/>
            <a:chExt cx="457200" cy="511346"/>
          </a:xfrm>
        </xdr:grpSpPr>
        <xdr:cxnSp macro="">
          <xdr:nvCxnSpPr>
            <xdr:cNvPr id="3443" name="Straight Connector 3442">
              <a:extLst>
                <a:ext uri="{FF2B5EF4-FFF2-40B4-BE49-F238E27FC236}">
                  <a16:creationId xmlns:a16="http://schemas.microsoft.com/office/drawing/2014/main" id="{03D53AA3-1F82-D750-7C11-8390141CAC25}"/>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4" name="Straight Connector 3443">
              <a:extLst>
                <a:ext uri="{FF2B5EF4-FFF2-40B4-BE49-F238E27FC236}">
                  <a16:creationId xmlns:a16="http://schemas.microsoft.com/office/drawing/2014/main" id="{4B90938C-0A86-614C-C54A-8CC4F267A18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5" name="Straight Connector 3444">
              <a:extLst>
                <a:ext uri="{FF2B5EF4-FFF2-40B4-BE49-F238E27FC236}">
                  <a16:creationId xmlns:a16="http://schemas.microsoft.com/office/drawing/2014/main" id="{560A79C2-6D03-FD70-DD02-3D1AE831D5D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6" name="Straight Connector 3445">
              <a:extLst>
                <a:ext uri="{FF2B5EF4-FFF2-40B4-BE49-F238E27FC236}">
                  <a16:creationId xmlns:a16="http://schemas.microsoft.com/office/drawing/2014/main" id="{A24EBC71-E3AF-956A-662D-D97BF0BDE7E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7" name="Straight Connector 3446">
              <a:extLst>
                <a:ext uri="{FF2B5EF4-FFF2-40B4-BE49-F238E27FC236}">
                  <a16:creationId xmlns:a16="http://schemas.microsoft.com/office/drawing/2014/main" id="{74FC9875-68D7-B2E8-11AE-BF46E7CC610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8" name="Straight Connector 3447">
              <a:extLst>
                <a:ext uri="{FF2B5EF4-FFF2-40B4-BE49-F238E27FC236}">
                  <a16:creationId xmlns:a16="http://schemas.microsoft.com/office/drawing/2014/main" id="{C4A131BF-BC33-ACA2-62C0-08444FDE103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42" name="Straight Connector 3441">
            <a:extLst>
              <a:ext uri="{FF2B5EF4-FFF2-40B4-BE49-F238E27FC236}">
                <a16:creationId xmlns:a16="http://schemas.microsoft.com/office/drawing/2014/main" id="{458AFED5-4389-1AD1-E469-0CC9C8A02B9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413</xdr:row>
      <xdr:rowOff>0</xdr:rowOff>
    </xdr:from>
    <xdr:to>
      <xdr:col>8</xdr:col>
      <xdr:colOff>274320</xdr:colOff>
      <xdr:row>415</xdr:row>
      <xdr:rowOff>6530</xdr:rowOff>
    </xdr:to>
    <xdr:grpSp>
      <xdr:nvGrpSpPr>
        <xdr:cNvPr id="3449" name="Group 3448">
          <a:extLst>
            <a:ext uri="{FF2B5EF4-FFF2-40B4-BE49-F238E27FC236}">
              <a16:creationId xmlns:a16="http://schemas.microsoft.com/office/drawing/2014/main" id="{E0C8A852-BEAE-4A6B-99D8-4C7A03CBFA1C}"/>
            </a:ext>
          </a:extLst>
        </xdr:cNvPr>
        <xdr:cNvGrpSpPr/>
      </xdr:nvGrpSpPr>
      <xdr:grpSpPr>
        <a:xfrm>
          <a:off x="3995057" y="70278171"/>
          <a:ext cx="274320" cy="354873"/>
          <a:chOff x="6147651" y="793750"/>
          <a:chExt cx="462699" cy="514350"/>
        </a:xfrm>
      </xdr:grpSpPr>
      <xdr:grpSp>
        <xdr:nvGrpSpPr>
          <xdr:cNvPr id="3450" name="Group 3449">
            <a:extLst>
              <a:ext uri="{FF2B5EF4-FFF2-40B4-BE49-F238E27FC236}">
                <a16:creationId xmlns:a16="http://schemas.microsoft.com/office/drawing/2014/main" id="{A3771751-F151-246B-61DE-493521445D9F}"/>
              </a:ext>
            </a:extLst>
          </xdr:cNvPr>
          <xdr:cNvGrpSpPr/>
        </xdr:nvGrpSpPr>
        <xdr:grpSpPr>
          <a:xfrm>
            <a:off x="6153150" y="796754"/>
            <a:ext cx="457200" cy="511346"/>
            <a:chOff x="2540000" y="561804"/>
            <a:chExt cx="457200" cy="511346"/>
          </a:xfrm>
        </xdr:grpSpPr>
        <xdr:cxnSp macro="">
          <xdr:nvCxnSpPr>
            <xdr:cNvPr id="3452" name="Straight Connector 3451">
              <a:extLst>
                <a:ext uri="{FF2B5EF4-FFF2-40B4-BE49-F238E27FC236}">
                  <a16:creationId xmlns:a16="http://schemas.microsoft.com/office/drawing/2014/main" id="{F1A8D09B-1A96-BB85-F75E-7F222D91180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3" name="Straight Connector 3452">
              <a:extLst>
                <a:ext uri="{FF2B5EF4-FFF2-40B4-BE49-F238E27FC236}">
                  <a16:creationId xmlns:a16="http://schemas.microsoft.com/office/drawing/2014/main" id="{10163BC3-4F40-3F55-8148-39D052D2F3F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4" name="Straight Connector 3453">
              <a:extLst>
                <a:ext uri="{FF2B5EF4-FFF2-40B4-BE49-F238E27FC236}">
                  <a16:creationId xmlns:a16="http://schemas.microsoft.com/office/drawing/2014/main" id="{AC45E63C-5DE5-66C9-2F84-C3E8E0D8F04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5" name="Straight Connector 3454">
              <a:extLst>
                <a:ext uri="{FF2B5EF4-FFF2-40B4-BE49-F238E27FC236}">
                  <a16:creationId xmlns:a16="http://schemas.microsoft.com/office/drawing/2014/main" id="{44DCE167-9FED-8038-E304-9659BE5F830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6" name="Straight Connector 3455">
              <a:extLst>
                <a:ext uri="{FF2B5EF4-FFF2-40B4-BE49-F238E27FC236}">
                  <a16:creationId xmlns:a16="http://schemas.microsoft.com/office/drawing/2014/main" id="{F78D8800-1E48-01D3-278D-1830AB09BB5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7" name="Straight Connector 3456">
              <a:extLst>
                <a:ext uri="{FF2B5EF4-FFF2-40B4-BE49-F238E27FC236}">
                  <a16:creationId xmlns:a16="http://schemas.microsoft.com/office/drawing/2014/main" id="{51167E2D-4FA1-AA0E-F8D6-7DCD291B55E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51" name="Straight Connector 3450">
            <a:extLst>
              <a:ext uri="{FF2B5EF4-FFF2-40B4-BE49-F238E27FC236}">
                <a16:creationId xmlns:a16="http://schemas.microsoft.com/office/drawing/2014/main" id="{93B92819-CBF7-3367-F667-5FEC1A08238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9072</xdr:colOff>
      <xdr:row>423</xdr:row>
      <xdr:rowOff>154215</xdr:rowOff>
    </xdr:from>
    <xdr:to>
      <xdr:col>6</xdr:col>
      <xdr:colOff>283392</xdr:colOff>
      <xdr:row>425</xdr:row>
      <xdr:rowOff>169816</xdr:rowOff>
    </xdr:to>
    <xdr:grpSp>
      <xdr:nvGrpSpPr>
        <xdr:cNvPr id="3458" name="Group 3457">
          <a:extLst>
            <a:ext uri="{FF2B5EF4-FFF2-40B4-BE49-F238E27FC236}">
              <a16:creationId xmlns:a16="http://schemas.microsoft.com/office/drawing/2014/main" id="{2214E9B6-298A-4AEB-B79B-4441B10D0ACA}"/>
            </a:ext>
          </a:extLst>
        </xdr:cNvPr>
        <xdr:cNvGrpSpPr/>
      </xdr:nvGrpSpPr>
      <xdr:grpSpPr>
        <a:xfrm>
          <a:off x="2969986" y="72097901"/>
          <a:ext cx="274320" cy="353058"/>
          <a:chOff x="6147651" y="793750"/>
          <a:chExt cx="462699" cy="514350"/>
        </a:xfrm>
      </xdr:grpSpPr>
      <xdr:grpSp>
        <xdr:nvGrpSpPr>
          <xdr:cNvPr id="3459" name="Group 3458">
            <a:extLst>
              <a:ext uri="{FF2B5EF4-FFF2-40B4-BE49-F238E27FC236}">
                <a16:creationId xmlns:a16="http://schemas.microsoft.com/office/drawing/2014/main" id="{19E5D687-7459-7994-A993-D8404BD9E975}"/>
              </a:ext>
            </a:extLst>
          </xdr:cNvPr>
          <xdr:cNvGrpSpPr/>
        </xdr:nvGrpSpPr>
        <xdr:grpSpPr>
          <a:xfrm>
            <a:off x="6153150" y="796754"/>
            <a:ext cx="457200" cy="511346"/>
            <a:chOff x="2540000" y="561804"/>
            <a:chExt cx="457200" cy="511346"/>
          </a:xfrm>
        </xdr:grpSpPr>
        <xdr:cxnSp macro="">
          <xdr:nvCxnSpPr>
            <xdr:cNvPr id="3461" name="Straight Connector 3460">
              <a:extLst>
                <a:ext uri="{FF2B5EF4-FFF2-40B4-BE49-F238E27FC236}">
                  <a16:creationId xmlns:a16="http://schemas.microsoft.com/office/drawing/2014/main" id="{7B3FCD6F-7E6D-A981-D542-3D62D4FC0DA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2" name="Straight Connector 3461">
              <a:extLst>
                <a:ext uri="{FF2B5EF4-FFF2-40B4-BE49-F238E27FC236}">
                  <a16:creationId xmlns:a16="http://schemas.microsoft.com/office/drawing/2014/main" id="{0E888BE4-2BD7-8B34-B230-E7FB9FA25BD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3" name="Straight Connector 3462">
              <a:extLst>
                <a:ext uri="{FF2B5EF4-FFF2-40B4-BE49-F238E27FC236}">
                  <a16:creationId xmlns:a16="http://schemas.microsoft.com/office/drawing/2014/main" id="{552C3FE8-213D-05EB-2C15-02485A8BBC5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4" name="Straight Connector 3463">
              <a:extLst>
                <a:ext uri="{FF2B5EF4-FFF2-40B4-BE49-F238E27FC236}">
                  <a16:creationId xmlns:a16="http://schemas.microsoft.com/office/drawing/2014/main" id="{8B792B60-29DF-A25F-D02F-72F508A371D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5" name="Straight Connector 3464">
              <a:extLst>
                <a:ext uri="{FF2B5EF4-FFF2-40B4-BE49-F238E27FC236}">
                  <a16:creationId xmlns:a16="http://schemas.microsoft.com/office/drawing/2014/main" id="{1C757775-D064-EDB4-7AAC-715790CED74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6" name="Straight Connector 3465">
              <a:extLst>
                <a:ext uri="{FF2B5EF4-FFF2-40B4-BE49-F238E27FC236}">
                  <a16:creationId xmlns:a16="http://schemas.microsoft.com/office/drawing/2014/main" id="{A3B3BDEA-0A3E-33F6-CCF5-B0819F0C371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60" name="Straight Connector 3459">
            <a:extLst>
              <a:ext uri="{FF2B5EF4-FFF2-40B4-BE49-F238E27FC236}">
                <a16:creationId xmlns:a16="http://schemas.microsoft.com/office/drawing/2014/main" id="{DF8795EE-50E1-7BBE-CE8E-80D04436D6F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423</xdr:row>
      <xdr:rowOff>136072</xdr:rowOff>
    </xdr:from>
    <xdr:to>
      <xdr:col>18</xdr:col>
      <xdr:colOff>274320</xdr:colOff>
      <xdr:row>425</xdr:row>
      <xdr:rowOff>151673</xdr:rowOff>
    </xdr:to>
    <xdr:grpSp>
      <xdr:nvGrpSpPr>
        <xdr:cNvPr id="3467" name="Group 3466">
          <a:extLst>
            <a:ext uri="{FF2B5EF4-FFF2-40B4-BE49-F238E27FC236}">
              <a16:creationId xmlns:a16="http://schemas.microsoft.com/office/drawing/2014/main" id="{850E0C10-61D3-4AB3-BBD2-7C2BEB563FAF}"/>
            </a:ext>
          </a:extLst>
        </xdr:cNvPr>
        <xdr:cNvGrpSpPr/>
      </xdr:nvGrpSpPr>
      <xdr:grpSpPr>
        <a:xfrm>
          <a:off x="9165771" y="72079758"/>
          <a:ext cx="274320" cy="353058"/>
          <a:chOff x="6147651" y="793750"/>
          <a:chExt cx="462699" cy="514350"/>
        </a:xfrm>
      </xdr:grpSpPr>
      <xdr:grpSp>
        <xdr:nvGrpSpPr>
          <xdr:cNvPr id="3468" name="Group 3467">
            <a:extLst>
              <a:ext uri="{FF2B5EF4-FFF2-40B4-BE49-F238E27FC236}">
                <a16:creationId xmlns:a16="http://schemas.microsoft.com/office/drawing/2014/main" id="{6B23BBEB-9CB9-5BA8-F178-E77F257A0587}"/>
              </a:ext>
            </a:extLst>
          </xdr:cNvPr>
          <xdr:cNvGrpSpPr/>
        </xdr:nvGrpSpPr>
        <xdr:grpSpPr>
          <a:xfrm>
            <a:off x="6153150" y="796754"/>
            <a:ext cx="457200" cy="511346"/>
            <a:chOff x="2540000" y="561804"/>
            <a:chExt cx="457200" cy="511346"/>
          </a:xfrm>
        </xdr:grpSpPr>
        <xdr:cxnSp macro="">
          <xdr:nvCxnSpPr>
            <xdr:cNvPr id="3470" name="Straight Connector 3469">
              <a:extLst>
                <a:ext uri="{FF2B5EF4-FFF2-40B4-BE49-F238E27FC236}">
                  <a16:creationId xmlns:a16="http://schemas.microsoft.com/office/drawing/2014/main" id="{2EE9BFAA-0B7A-DEEE-2C2E-8E6A59C47BD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1" name="Straight Connector 3470">
              <a:extLst>
                <a:ext uri="{FF2B5EF4-FFF2-40B4-BE49-F238E27FC236}">
                  <a16:creationId xmlns:a16="http://schemas.microsoft.com/office/drawing/2014/main" id="{C4248951-1B03-D3F6-8BEC-8572DB1104A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2" name="Straight Connector 3471">
              <a:extLst>
                <a:ext uri="{FF2B5EF4-FFF2-40B4-BE49-F238E27FC236}">
                  <a16:creationId xmlns:a16="http://schemas.microsoft.com/office/drawing/2014/main" id="{76783A33-F0FD-902E-FE12-38D40B40491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3" name="Straight Connector 3472">
              <a:extLst>
                <a:ext uri="{FF2B5EF4-FFF2-40B4-BE49-F238E27FC236}">
                  <a16:creationId xmlns:a16="http://schemas.microsoft.com/office/drawing/2014/main" id="{FD8095B5-41E7-4765-47A4-2AD3045E559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4" name="Straight Connector 3473">
              <a:extLst>
                <a:ext uri="{FF2B5EF4-FFF2-40B4-BE49-F238E27FC236}">
                  <a16:creationId xmlns:a16="http://schemas.microsoft.com/office/drawing/2014/main" id="{41FF6215-2958-6458-C7CD-227F863AA76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5" name="Straight Connector 3474">
              <a:extLst>
                <a:ext uri="{FF2B5EF4-FFF2-40B4-BE49-F238E27FC236}">
                  <a16:creationId xmlns:a16="http://schemas.microsoft.com/office/drawing/2014/main" id="{746D2D00-F9E1-D562-E720-63FEFC283D5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69" name="Straight Connector 3468">
            <a:extLst>
              <a:ext uri="{FF2B5EF4-FFF2-40B4-BE49-F238E27FC236}">
                <a16:creationId xmlns:a16="http://schemas.microsoft.com/office/drawing/2014/main" id="{4F3855F2-B05B-EF72-EDD0-235DA47AE32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379</xdr:row>
      <xdr:rowOff>0</xdr:rowOff>
    </xdr:from>
    <xdr:to>
      <xdr:col>8</xdr:col>
      <xdr:colOff>274320</xdr:colOff>
      <xdr:row>381</xdr:row>
      <xdr:rowOff>6531</xdr:rowOff>
    </xdr:to>
    <xdr:grpSp>
      <xdr:nvGrpSpPr>
        <xdr:cNvPr id="3476" name="Group 3475">
          <a:extLst>
            <a:ext uri="{FF2B5EF4-FFF2-40B4-BE49-F238E27FC236}">
              <a16:creationId xmlns:a16="http://schemas.microsoft.com/office/drawing/2014/main" id="{6865427A-DFD8-4477-904A-3E945B345750}"/>
            </a:ext>
          </a:extLst>
        </xdr:cNvPr>
        <xdr:cNvGrpSpPr/>
      </xdr:nvGrpSpPr>
      <xdr:grpSpPr>
        <a:xfrm>
          <a:off x="3995057" y="64595829"/>
          <a:ext cx="274320" cy="354873"/>
          <a:chOff x="6147651" y="793750"/>
          <a:chExt cx="462699" cy="514350"/>
        </a:xfrm>
      </xdr:grpSpPr>
      <xdr:grpSp>
        <xdr:nvGrpSpPr>
          <xdr:cNvPr id="3477" name="Group 3476">
            <a:extLst>
              <a:ext uri="{FF2B5EF4-FFF2-40B4-BE49-F238E27FC236}">
                <a16:creationId xmlns:a16="http://schemas.microsoft.com/office/drawing/2014/main" id="{2757F1D7-35E4-3353-1FA3-17A34EF04CFA}"/>
              </a:ext>
            </a:extLst>
          </xdr:cNvPr>
          <xdr:cNvGrpSpPr/>
        </xdr:nvGrpSpPr>
        <xdr:grpSpPr>
          <a:xfrm>
            <a:off x="6153150" y="796754"/>
            <a:ext cx="457200" cy="511346"/>
            <a:chOff x="2540000" y="561804"/>
            <a:chExt cx="457200" cy="511346"/>
          </a:xfrm>
        </xdr:grpSpPr>
        <xdr:cxnSp macro="">
          <xdr:nvCxnSpPr>
            <xdr:cNvPr id="3479" name="Straight Connector 3478">
              <a:extLst>
                <a:ext uri="{FF2B5EF4-FFF2-40B4-BE49-F238E27FC236}">
                  <a16:creationId xmlns:a16="http://schemas.microsoft.com/office/drawing/2014/main" id="{DC2FF0E6-138B-0D99-CAF0-75ECE479591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0" name="Straight Connector 3479">
              <a:extLst>
                <a:ext uri="{FF2B5EF4-FFF2-40B4-BE49-F238E27FC236}">
                  <a16:creationId xmlns:a16="http://schemas.microsoft.com/office/drawing/2014/main" id="{0A411E8C-789C-34D0-8518-1024D5FA293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1" name="Straight Connector 3480">
              <a:extLst>
                <a:ext uri="{FF2B5EF4-FFF2-40B4-BE49-F238E27FC236}">
                  <a16:creationId xmlns:a16="http://schemas.microsoft.com/office/drawing/2014/main" id="{609AC1C5-30A5-2B7B-B363-7627478A2C95}"/>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2" name="Straight Connector 3481">
              <a:extLst>
                <a:ext uri="{FF2B5EF4-FFF2-40B4-BE49-F238E27FC236}">
                  <a16:creationId xmlns:a16="http://schemas.microsoft.com/office/drawing/2014/main" id="{C985F968-16B1-B350-F508-C5A638759B8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3" name="Straight Connector 3482">
              <a:extLst>
                <a:ext uri="{FF2B5EF4-FFF2-40B4-BE49-F238E27FC236}">
                  <a16:creationId xmlns:a16="http://schemas.microsoft.com/office/drawing/2014/main" id="{98C768C5-9D86-DF77-AA0F-5CD9DD9AAE7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4" name="Straight Connector 3483">
              <a:extLst>
                <a:ext uri="{FF2B5EF4-FFF2-40B4-BE49-F238E27FC236}">
                  <a16:creationId xmlns:a16="http://schemas.microsoft.com/office/drawing/2014/main" id="{81FC5EFA-C61B-2C7C-6F54-E47D3DBFAA2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78" name="Straight Connector 3477">
            <a:extLst>
              <a:ext uri="{FF2B5EF4-FFF2-40B4-BE49-F238E27FC236}">
                <a16:creationId xmlns:a16="http://schemas.microsoft.com/office/drawing/2014/main" id="{7C6C33EE-17AD-06F5-B8A6-37035DEE673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43</xdr:row>
      <xdr:rowOff>0</xdr:rowOff>
    </xdr:from>
    <xdr:to>
      <xdr:col>14</xdr:col>
      <xdr:colOff>274320</xdr:colOff>
      <xdr:row>45</xdr:row>
      <xdr:rowOff>6531</xdr:rowOff>
    </xdr:to>
    <xdr:grpSp>
      <xdr:nvGrpSpPr>
        <xdr:cNvPr id="3485" name="Group 3484">
          <a:extLst>
            <a:ext uri="{FF2B5EF4-FFF2-40B4-BE49-F238E27FC236}">
              <a16:creationId xmlns:a16="http://schemas.microsoft.com/office/drawing/2014/main" id="{E209AFDF-A6AA-4109-BEE1-999F9F32FCA6}"/>
            </a:ext>
          </a:extLst>
        </xdr:cNvPr>
        <xdr:cNvGrpSpPr/>
      </xdr:nvGrpSpPr>
      <xdr:grpSpPr>
        <a:xfrm>
          <a:off x="7097486" y="8229600"/>
          <a:ext cx="274320" cy="354874"/>
          <a:chOff x="6147651" y="793750"/>
          <a:chExt cx="462699" cy="514350"/>
        </a:xfrm>
      </xdr:grpSpPr>
      <xdr:grpSp>
        <xdr:nvGrpSpPr>
          <xdr:cNvPr id="3486" name="Group 3485">
            <a:extLst>
              <a:ext uri="{FF2B5EF4-FFF2-40B4-BE49-F238E27FC236}">
                <a16:creationId xmlns:a16="http://schemas.microsoft.com/office/drawing/2014/main" id="{4725465E-4AD3-25A6-267C-1E19FF41A840}"/>
              </a:ext>
            </a:extLst>
          </xdr:cNvPr>
          <xdr:cNvGrpSpPr/>
        </xdr:nvGrpSpPr>
        <xdr:grpSpPr>
          <a:xfrm>
            <a:off x="6153150" y="796754"/>
            <a:ext cx="457200" cy="511346"/>
            <a:chOff x="2540000" y="561804"/>
            <a:chExt cx="457200" cy="511346"/>
          </a:xfrm>
        </xdr:grpSpPr>
        <xdr:cxnSp macro="">
          <xdr:nvCxnSpPr>
            <xdr:cNvPr id="3488" name="Straight Connector 3487">
              <a:extLst>
                <a:ext uri="{FF2B5EF4-FFF2-40B4-BE49-F238E27FC236}">
                  <a16:creationId xmlns:a16="http://schemas.microsoft.com/office/drawing/2014/main" id="{A72C2431-DE66-E6F8-904C-52ABA11BE2B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9" name="Straight Connector 3488">
              <a:extLst>
                <a:ext uri="{FF2B5EF4-FFF2-40B4-BE49-F238E27FC236}">
                  <a16:creationId xmlns:a16="http://schemas.microsoft.com/office/drawing/2014/main" id="{DB1CC182-336C-5FE7-E95F-9B5979BD869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0" name="Straight Connector 3489">
              <a:extLst>
                <a:ext uri="{FF2B5EF4-FFF2-40B4-BE49-F238E27FC236}">
                  <a16:creationId xmlns:a16="http://schemas.microsoft.com/office/drawing/2014/main" id="{89385F4A-58E6-F42E-12E3-0861FE493F3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1" name="Straight Connector 3490">
              <a:extLst>
                <a:ext uri="{FF2B5EF4-FFF2-40B4-BE49-F238E27FC236}">
                  <a16:creationId xmlns:a16="http://schemas.microsoft.com/office/drawing/2014/main" id="{25A82DD3-B3B8-837B-59E7-9AACA303254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2" name="Straight Connector 3491">
              <a:extLst>
                <a:ext uri="{FF2B5EF4-FFF2-40B4-BE49-F238E27FC236}">
                  <a16:creationId xmlns:a16="http://schemas.microsoft.com/office/drawing/2014/main" id="{3F14E5E7-89FD-8EE2-7F6F-B5258F63790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3" name="Straight Connector 3492">
              <a:extLst>
                <a:ext uri="{FF2B5EF4-FFF2-40B4-BE49-F238E27FC236}">
                  <a16:creationId xmlns:a16="http://schemas.microsoft.com/office/drawing/2014/main" id="{0768DC16-CB5B-9731-647E-DC1F3C5A229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87" name="Straight Connector 3486">
            <a:extLst>
              <a:ext uri="{FF2B5EF4-FFF2-40B4-BE49-F238E27FC236}">
                <a16:creationId xmlns:a16="http://schemas.microsoft.com/office/drawing/2014/main" id="{01EDACB5-2BE0-1A6C-989B-1B12D23EF2A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81</xdr:row>
      <xdr:rowOff>145143</xdr:rowOff>
    </xdr:from>
    <xdr:to>
      <xdr:col>16</xdr:col>
      <xdr:colOff>274320</xdr:colOff>
      <xdr:row>83</xdr:row>
      <xdr:rowOff>160745</xdr:rowOff>
    </xdr:to>
    <xdr:grpSp>
      <xdr:nvGrpSpPr>
        <xdr:cNvPr id="3494" name="Group 3493">
          <a:extLst>
            <a:ext uri="{FF2B5EF4-FFF2-40B4-BE49-F238E27FC236}">
              <a16:creationId xmlns:a16="http://schemas.microsoft.com/office/drawing/2014/main" id="{731E27BC-3CDD-4E65-A018-708DBC7737ED}"/>
            </a:ext>
          </a:extLst>
        </xdr:cNvPr>
        <xdr:cNvGrpSpPr/>
      </xdr:nvGrpSpPr>
      <xdr:grpSpPr>
        <a:xfrm>
          <a:off x="8131629" y="14873514"/>
          <a:ext cx="274320" cy="353060"/>
          <a:chOff x="6147651" y="793750"/>
          <a:chExt cx="462699" cy="514350"/>
        </a:xfrm>
      </xdr:grpSpPr>
      <xdr:grpSp>
        <xdr:nvGrpSpPr>
          <xdr:cNvPr id="3495" name="Group 3494">
            <a:extLst>
              <a:ext uri="{FF2B5EF4-FFF2-40B4-BE49-F238E27FC236}">
                <a16:creationId xmlns:a16="http://schemas.microsoft.com/office/drawing/2014/main" id="{290D4DA1-22D8-7AF4-6BB5-C7AB98CCA5F9}"/>
              </a:ext>
            </a:extLst>
          </xdr:cNvPr>
          <xdr:cNvGrpSpPr/>
        </xdr:nvGrpSpPr>
        <xdr:grpSpPr>
          <a:xfrm>
            <a:off x="6153150" y="796754"/>
            <a:ext cx="457200" cy="511346"/>
            <a:chOff x="2540000" y="561804"/>
            <a:chExt cx="457200" cy="511346"/>
          </a:xfrm>
        </xdr:grpSpPr>
        <xdr:cxnSp macro="">
          <xdr:nvCxnSpPr>
            <xdr:cNvPr id="3497" name="Straight Connector 3496">
              <a:extLst>
                <a:ext uri="{FF2B5EF4-FFF2-40B4-BE49-F238E27FC236}">
                  <a16:creationId xmlns:a16="http://schemas.microsoft.com/office/drawing/2014/main" id="{5FC0FE4D-4814-C776-EBA5-0A2772B6E7A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8" name="Straight Connector 3497">
              <a:extLst>
                <a:ext uri="{FF2B5EF4-FFF2-40B4-BE49-F238E27FC236}">
                  <a16:creationId xmlns:a16="http://schemas.microsoft.com/office/drawing/2014/main" id="{85F076D0-14C4-BE23-C6C8-D2C574C39D7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9" name="Straight Connector 3498">
              <a:extLst>
                <a:ext uri="{FF2B5EF4-FFF2-40B4-BE49-F238E27FC236}">
                  <a16:creationId xmlns:a16="http://schemas.microsoft.com/office/drawing/2014/main" id="{01563B18-3F4B-F17E-2E94-B1DC0284066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0" name="Straight Connector 3499">
              <a:extLst>
                <a:ext uri="{FF2B5EF4-FFF2-40B4-BE49-F238E27FC236}">
                  <a16:creationId xmlns:a16="http://schemas.microsoft.com/office/drawing/2014/main" id="{5F8A934A-6A11-5DDF-AD7D-442414605DF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1" name="Straight Connector 3500">
              <a:extLst>
                <a:ext uri="{FF2B5EF4-FFF2-40B4-BE49-F238E27FC236}">
                  <a16:creationId xmlns:a16="http://schemas.microsoft.com/office/drawing/2014/main" id="{A51C20E3-3978-4883-E1B2-46DE219DD5F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2" name="Straight Connector 3501">
              <a:extLst>
                <a:ext uri="{FF2B5EF4-FFF2-40B4-BE49-F238E27FC236}">
                  <a16:creationId xmlns:a16="http://schemas.microsoft.com/office/drawing/2014/main" id="{D31BC5C3-A79B-9026-1FC4-94E6336591D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96" name="Straight Connector 3495">
            <a:extLst>
              <a:ext uri="{FF2B5EF4-FFF2-40B4-BE49-F238E27FC236}">
                <a16:creationId xmlns:a16="http://schemas.microsoft.com/office/drawing/2014/main" id="{1B1C7629-912C-0645-41A9-87F9E301443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324</xdr:row>
      <xdr:rowOff>0</xdr:rowOff>
    </xdr:from>
    <xdr:to>
      <xdr:col>8</xdr:col>
      <xdr:colOff>274320</xdr:colOff>
      <xdr:row>326</xdr:row>
      <xdr:rowOff>6531</xdr:rowOff>
    </xdr:to>
    <xdr:grpSp>
      <xdr:nvGrpSpPr>
        <xdr:cNvPr id="3503" name="Group 3502">
          <a:extLst>
            <a:ext uri="{FF2B5EF4-FFF2-40B4-BE49-F238E27FC236}">
              <a16:creationId xmlns:a16="http://schemas.microsoft.com/office/drawing/2014/main" id="{65E552F0-6918-49D5-BC90-19887AD97D0E}"/>
            </a:ext>
          </a:extLst>
        </xdr:cNvPr>
        <xdr:cNvGrpSpPr/>
      </xdr:nvGrpSpPr>
      <xdr:grpSpPr>
        <a:xfrm>
          <a:off x="3995057" y="55451829"/>
          <a:ext cx="274320" cy="354873"/>
          <a:chOff x="6147651" y="793750"/>
          <a:chExt cx="462699" cy="514350"/>
        </a:xfrm>
      </xdr:grpSpPr>
      <xdr:grpSp>
        <xdr:nvGrpSpPr>
          <xdr:cNvPr id="3504" name="Group 3503">
            <a:extLst>
              <a:ext uri="{FF2B5EF4-FFF2-40B4-BE49-F238E27FC236}">
                <a16:creationId xmlns:a16="http://schemas.microsoft.com/office/drawing/2014/main" id="{E9ED3C83-C4BB-4B18-4347-386C850C705D}"/>
              </a:ext>
            </a:extLst>
          </xdr:cNvPr>
          <xdr:cNvGrpSpPr/>
        </xdr:nvGrpSpPr>
        <xdr:grpSpPr>
          <a:xfrm>
            <a:off x="6153150" y="796754"/>
            <a:ext cx="457200" cy="511346"/>
            <a:chOff x="2540000" y="561804"/>
            <a:chExt cx="457200" cy="511346"/>
          </a:xfrm>
        </xdr:grpSpPr>
        <xdr:cxnSp macro="">
          <xdr:nvCxnSpPr>
            <xdr:cNvPr id="3506" name="Straight Connector 3505">
              <a:extLst>
                <a:ext uri="{FF2B5EF4-FFF2-40B4-BE49-F238E27FC236}">
                  <a16:creationId xmlns:a16="http://schemas.microsoft.com/office/drawing/2014/main" id="{3E3D2852-3319-446C-812C-BBECA0F6E62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7" name="Straight Connector 3506">
              <a:extLst>
                <a:ext uri="{FF2B5EF4-FFF2-40B4-BE49-F238E27FC236}">
                  <a16:creationId xmlns:a16="http://schemas.microsoft.com/office/drawing/2014/main" id="{3C83552F-3940-1BD1-2005-193FE4CE4FC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8" name="Straight Connector 3507">
              <a:extLst>
                <a:ext uri="{FF2B5EF4-FFF2-40B4-BE49-F238E27FC236}">
                  <a16:creationId xmlns:a16="http://schemas.microsoft.com/office/drawing/2014/main" id="{DB2726EB-CE28-EF31-A580-AABE51A0EA2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9" name="Straight Connector 3508">
              <a:extLst>
                <a:ext uri="{FF2B5EF4-FFF2-40B4-BE49-F238E27FC236}">
                  <a16:creationId xmlns:a16="http://schemas.microsoft.com/office/drawing/2014/main" id="{6B47B849-E91E-469B-8C94-6D6792D14F3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0" name="Straight Connector 3509">
              <a:extLst>
                <a:ext uri="{FF2B5EF4-FFF2-40B4-BE49-F238E27FC236}">
                  <a16:creationId xmlns:a16="http://schemas.microsoft.com/office/drawing/2014/main" id="{8B91FEE2-DFAC-EAAD-2061-DB53C632AFB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1" name="Straight Connector 3510">
              <a:extLst>
                <a:ext uri="{FF2B5EF4-FFF2-40B4-BE49-F238E27FC236}">
                  <a16:creationId xmlns:a16="http://schemas.microsoft.com/office/drawing/2014/main" id="{D9E95DBD-78B5-7BCD-D02C-31DDCC46FF6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05" name="Straight Connector 3504">
            <a:extLst>
              <a:ext uri="{FF2B5EF4-FFF2-40B4-BE49-F238E27FC236}">
                <a16:creationId xmlns:a16="http://schemas.microsoft.com/office/drawing/2014/main" id="{DC102F3D-B604-9FB2-7BCC-9A73CD4E5BB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324</xdr:row>
      <xdr:rowOff>0</xdr:rowOff>
    </xdr:from>
    <xdr:to>
      <xdr:col>2</xdr:col>
      <xdr:colOff>274320</xdr:colOff>
      <xdr:row>326</xdr:row>
      <xdr:rowOff>6531</xdr:rowOff>
    </xdr:to>
    <xdr:grpSp>
      <xdr:nvGrpSpPr>
        <xdr:cNvPr id="3512" name="Group 3511">
          <a:extLst>
            <a:ext uri="{FF2B5EF4-FFF2-40B4-BE49-F238E27FC236}">
              <a16:creationId xmlns:a16="http://schemas.microsoft.com/office/drawing/2014/main" id="{8A1B6836-52F4-4A51-8354-7EB18C6CB947}"/>
            </a:ext>
          </a:extLst>
        </xdr:cNvPr>
        <xdr:cNvGrpSpPr/>
      </xdr:nvGrpSpPr>
      <xdr:grpSpPr>
        <a:xfrm>
          <a:off x="892629" y="55451829"/>
          <a:ext cx="274320" cy="354873"/>
          <a:chOff x="6147651" y="793750"/>
          <a:chExt cx="462699" cy="514350"/>
        </a:xfrm>
      </xdr:grpSpPr>
      <xdr:grpSp>
        <xdr:nvGrpSpPr>
          <xdr:cNvPr id="3513" name="Group 3512">
            <a:extLst>
              <a:ext uri="{FF2B5EF4-FFF2-40B4-BE49-F238E27FC236}">
                <a16:creationId xmlns:a16="http://schemas.microsoft.com/office/drawing/2014/main" id="{F6EA1F08-474A-5358-D66D-013978BA55FE}"/>
              </a:ext>
            </a:extLst>
          </xdr:cNvPr>
          <xdr:cNvGrpSpPr/>
        </xdr:nvGrpSpPr>
        <xdr:grpSpPr>
          <a:xfrm>
            <a:off x="6153150" y="796754"/>
            <a:ext cx="457200" cy="511346"/>
            <a:chOff x="2540000" y="561804"/>
            <a:chExt cx="457200" cy="511346"/>
          </a:xfrm>
        </xdr:grpSpPr>
        <xdr:cxnSp macro="">
          <xdr:nvCxnSpPr>
            <xdr:cNvPr id="3515" name="Straight Connector 3514">
              <a:extLst>
                <a:ext uri="{FF2B5EF4-FFF2-40B4-BE49-F238E27FC236}">
                  <a16:creationId xmlns:a16="http://schemas.microsoft.com/office/drawing/2014/main" id="{20BB6306-9522-D8BD-5E00-2456D8D3609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6" name="Straight Connector 3515">
              <a:extLst>
                <a:ext uri="{FF2B5EF4-FFF2-40B4-BE49-F238E27FC236}">
                  <a16:creationId xmlns:a16="http://schemas.microsoft.com/office/drawing/2014/main" id="{68F69060-F337-6C1A-DF82-63C955F0239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7" name="Straight Connector 3516">
              <a:extLst>
                <a:ext uri="{FF2B5EF4-FFF2-40B4-BE49-F238E27FC236}">
                  <a16:creationId xmlns:a16="http://schemas.microsoft.com/office/drawing/2014/main" id="{6ED9FD01-4EE7-3AF2-312C-2716C851A545}"/>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8" name="Straight Connector 3517">
              <a:extLst>
                <a:ext uri="{FF2B5EF4-FFF2-40B4-BE49-F238E27FC236}">
                  <a16:creationId xmlns:a16="http://schemas.microsoft.com/office/drawing/2014/main" id="{1A2111E6-C1EA-4C44-81A2-C48597021CA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9" name="Straight Connector 3518">
              <a:extLst>
                <a:ext uri="{FF2B5EF4-FFF2-40B4-BE49-F238E27FC236}">
                  <a16:creationId xmlns:a16="http://schemas.microsoft.com/office/drawing/2014/main" id="{91034B2A-FF92-4886-A687-2E412AA57D1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0" name="Straight Connector 3519">
              <a:extLst>
                <a:ext uri="{FF2B5EF4-FFF2-40B4-BE49-F238E27FC236}">
                  <a16:creationId xmlns:a16="http://schemas.microsoft.com/office/drawing/2014/main" id="{8D7B213F-8A6E-F659-9FE0-9D116D758E1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14" name="Straight Connector 3513">
            <a:extLst>
              <a:ext uri="{FF2B5EF4-FFF2-40B4-BE49-F238E27FC236}">
                <a16:creationId xmlns:a16="http://schemas.microsoft.com/office/drawing/2014/main" id="{6672ED65-EA03-D5C4-916E-0B5EE4C6C71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312</xdr:row>
      <xdr:rowOff>0</xdr:rowOff>
    </xdr:from>
    <xdr:to>
      <xdr:col>16</xdr:col>
      <xdr:colOff>274320</xdr:colOff>
      <xdr:row>314</xdr:row>
      <xdr:rowOff>6530</xdr:rowOff>
    </xdr:to>
    <xdr:grpSp>
      <xdr:nvGrpSpPr>
        <xdr:cNvPr id="3521" name="Group 3520">
          <a:extLst>
            <a:ext uri="{FF2B5EF4-FFF2-40B4-BE49-F238E27FC236}">
              <a16:creationId xmlns:a16="http://schemas.microsoft.com/office/drawing/2014/main" id="{1C431933-541F-40FB-BDDE-8AB0A6DA63EB}"/>
            </a:ext>
          </a:extLst>
        </xdr:cNvPr>
        <xdr:cNvGrpSpPr/>
      </xdr:nvGrpSpPr>
      <xdr:grpSpPr>
        <a:xfrm>
          <a:off x="8131629" y="53427086"/>
          <a:ext cx="274320" cy="354873"/>
          <a:chOff x="6147651" y="793750"/>
          <a:chExt cx="462699" cy="514350"/>
        </a:xfrm>
      </xdr:grpSpPr>
      <xdr:grpSp>
        <xdr:nvGrpSpPr>
          <xdr:cNvPr id="3522" name="Group 3521">
            <a:extLst>
              <a:ext uri="{FF2B5EF4-FFF2-40B4-BE49-F238E27FC236}">
                <a16:creationId xmlns:a16="http://schemas.microsoft.com/office/drawing/2014/main" id="{F22537E0-D986-2DCA-B669-97077F3AEF0F}"/>
              </a:ext>
            </a:extLst>
          </xdr:cNvPr>
          <xdr:cNvGrpSpPr/>
        </xdr:nvGrpSpPr>
        <xdr:grpSpPr>
          <a:xfrm>
            <a:off x="6153150" y="796754"/>
            <a:ext cx="457200" cy="511346"/>
            <a:chOff x="2540000" y="561804"/>
            <a:chExt cx="457200" cy="511346"/>
          </a:xfrm>
        </xdr:grpSpPr>
        <xdr:cxnSp macro="">
          <xdr:nvCxnSpPr>
            <xdr:cNvPr id="3524" name="Straight Connector 3523">
              <a:extLst>
                <a:ext uri="{FF2B5EF4-FFF2-40B4-BE49-F238E27FC236}">
                  <a16:creationId xmlns:a16="http://schemas.microsoft.com/office/drawing/2014/main" id="{CC7E1BFA-3254-34C5-201B-DDFC126A18F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5" name="Straight Connector 3524">
              <a:extLst>
                <a:ext uri="{FF2B5EF4-FFF2-40B4-BE49-F238E27FC236}">
                  <a16:creationId xmlns:a16="http://schemas.microsoft.com/office/drawing/2014/main" id="{B922D8C9-C2D1-F133-799C-DA01B528FEA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6" name="Straight Connector 3525">
              <a:extLst>
                <a:ext uri="{FF2B5EF4-FFF2-40B4-BE49-F238E27FC236}">
                  <a16:creationId xmlns:a16="http://schemas.microsoft.com/office/drawing/2014/main" id="{47338D50-F5AD-0B1F-BCB6-7E8CF9500B9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7" name="Straight Connector 3526">
              <a:extLst>
                <a:ext uri="{FF2B5EF4-FFF2-40B4-BE49-F238E27FC236}">
                  <a16:creationId xmlns:a16="http://schemas.microsoft.com/office/drawing/2014/main" id="{FAE7576F-BEF8-D121-030A-ADFC5BAB486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8" name="Straight Connector 3527">
              <a:extLst>
                <a:ext uri="{FF2B5EF4-FFF2-40B4-BE49-F238E27FC236}">
                  <a16:creationId xmlns:a16="http://schemas.microsoft.com/office/drawing/2014/main" id="{15E07101-C2C1-037F-BE2D-4B4BF25B3FD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9" name="Straight Connector 3528">
              <a:extLst>
                <a:ext uri="{FF2B5EF4-FFF2-40B4-BE49-F238E27FC236}">
                  <a16:creationId xmlns:a16="http://schemas.microsoft.com/office/drawing/2014/main" id="{7962EDD6-2B44-220C-1FD3-21F244E635B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23" name="Straight Connector 3522">
            <a:extLst>
              <a:ext uri="{FF2B5EF4-FFF2-40B4-BE49-F238E27FC236}">
                <a16:creationId xmlns:a16="http://schemas.microsoft.com/office/drawing/2014/main" id="{BEC7B85D-1CFA-A855-5AA0-4C81A520546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235</xdr:row>
      <xdr:rowOff>0</xdr:rowOff>
    </xdr:from>
    <xdr:to>
      <xdr:col>8</xdr:col>
      <xdr:colOff>274320</xdr:colOff>
      <xdr:row>237</xdr:row>
      <xdr:rowOff>6531</xdr:rowOff>
    </xdr:to>
    <xdr:grpSp>
      <xdr:nvGrpSpPr>
        <xdr:cNvPr id="3530" name="Group 3529">
          <a:extLst>
            <a:ext uri="{FF2B5EF4-FFF2-40B4-BE49-F238E27FC236}">
              <a16:creationId xmlns:a16="http://schemas.microsoft.com/office/drawing/2014/main" id="{281934EF-FCAF-479B-AF76-7EC6D2546D35}"/>
            </a:ext>
          </a:extLst>
        </xdr:cNvPr>
        <xdr:cNvGrpSpPr/>
      </xdr:nvGrpSpPr>
      <xdr:grpSpPr>
        <a:xfrm>
          <a:off x="3995057" y="40625486"/>
          <a:ext cx="274320" cy="354874"/>
          <a:chOff x="6147651" y="793750"/>
          <a:chExt cx="462699" cy="514350"/>
        </a:xfrm>
      </xdr:grpSpPr>
      <xdr:grpSp>
        <xdr:nvGrpSpPr>
          <xdr:cNvPr id="3531" name="Group 3530">
            <a:extLst>
              <a:ext uri="{FF2B5EF4-FFF2-40B4-BE49-F238E27FC236}">
                <a16:creationId xmlns:a16="http://schemas.microsoft.com/office/drawing/2014/main" id="{C1D37217-6356-97F9-8867-23E478F80786}"/>
              </a:ext>
            </a:extLst>
          </xdr:cNvPr>
          <xdr:cNvGrpSpPr/>
        </xdr:nvGrpSpPr>
        <xdr:grpSpPr>
          <a:xfrm>
            <a:off x="6153150" y="796754"/>
            <a:ext cx="457200" cy="511346"/>
            <a:chOff x="2540000" y="561804"/>
            <a:chExt cx="457200" cy="511346"/>
          </a:xfrm>
        </xdr:grpSpPr>
        <xdr:cxnSp macro="">
          <xdr:nvCxnSpPr>
            <xdr:cNvPr id="3533" name="Straight Connector 3532">
              <a:extLst>
                <a:ext uri="{FF2B5EF4-FFF2-40B4-BE49-F238E27FC236}">
                  <a16:creationId xmlns:a16="http://schemas.microsoft.com/office/drawing/2014/main" id="{7CDA5C61-11CA-AF7A-8C9E-F63F21915BB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4" name="Straight Connector 3533">
              <a:extLst>
                <a:ext uri="{FF2B5EF4-FFF2-40B4-BE49-F238E27FC236}">
                  <a16:creationId xmlns:a16="http://schemas.microsoft.com/office/drawing/2014/main" id="{2F2F980C-E29A-31D9-BD7C-1EFB7C066B7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5" name="Straight Connector 3534">
              <a:extLst>
                <a:ext uri="{FF2B5EF4-FFF2-40B4-BE49-F238E27FC236}">
                  <a16:creationId xmlns:a16="http://schemas.microsoft.com/office/drawing/2014/main" id="{2139B735-1914-B424-64D1-05191B6332F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6" name="Straight Connector 3535">
              <a:extLst>
                <a:ext uri="{FF2B5EF4-FFF2-40B4-BE49-F238E27FC236}">
                  <a16:creationId xmlns:a16="http://schemas.microsoft.com/office/drawing/2014/main" id="{D4E28419-2E9D-9C42-B814-375682BDE27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7" name="Straight Connector 3536">
              <a:extLst>
                <a:ext uri="{FF2B5EF4-FFF2-40B4-BE49-F238E27FC236}">
                  <a16:creationId xmlns:a16="http://schemas.microsoft.com/office/drawing/2014/main" id="{A5E5BA27-5825-F184-5688-48D15D17740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8" name="Straight Connector 3537">
              <a:extLst>
                <a:ext uri="{FF2B5EF4-FFF2-40B4-BE49-F238E27FC236}">
                  <a16:creationId xmlns:a16="http://schemas.microsoft.com/office/drawing/2014/main" id="{7EB50498-18F5-5C78-50D8-1CF27322737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32" name="Straight Connector 3531">
            <a:extLst>
              <a:ext uri="{FF2B5EF4-FFF2-40B4-BE49-F238E27FC236}">
                <a16:creationId xmlns:a16="http://schemas.microsoft.com/office/drawing/2014/main" id="{C43F2402-7FC2-D9EA-38B6-E8E50178E74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312</xdr:row>
      <xdr:rowOff>0</xdr:rowOff>
    </xdr:from>
    <xdr:to>
      <xdr:col>14</xdr:col>
      <xdr:colOff>274320</xdr:colOff>
      <xdr:row>314</xdr:row>
      <xdr:rowOff>6530</xdr:rowOff>
    </xdr:to>
    <xdr:grpSp>
      <xdr:nvGrpSpPr>
        <xdr:cNvPr id="3539" name="Group 3538">
          <a:extLst>
            <a:ext uri="{FF2B5EF4-FFF2-40B4-BE49-F238E27FC236}">
              <a16:creationId xmlns:a16="http://schemas.microsoft.com/office/drawing/2014/main" id="{793376E5-FFD3-4C42-BAB4-A7140C1B69AA}"/>
            </a:ext>
          </a:extLst>
        </xdr:cNvPr>
        <xdr:cNvGrpSpPr/>
      </xdr:nvGrpSpPr>
      <xdr:grpSpPr>
        <a:xfrm>
          <a:off x="7097486" y="53427086"/>
          <a:ext cx="274320" cy="354873"/>
          <a:chOff x="6147651" y="793750"/>
          <a:chExt cx="462699" cy="514350"/>
        </a:xfrm>
      </xdr:grpSpPr>
      <xdr:grpSp>
        <xdr:nvGrpSpPr>
          <xdr:cNvPr id="3540" name="Group 3539">
            <a:extLst>
              <a:ext uri="{FF2B5EF4-FFF2-40B4-BE49-F238E27FC236}">
                <a16:creationId xmlns:a16="http://schemas.microsoft.com/office/drawing/2014/main" id="{D38B0DEC-7DAE-0041-145C-93FABF51CCA1}"/>
              </a:ext>
            </a:extLst>
          </xdr:cNvPr>
          <xdr:cNvGrpSpPr/>
        </xdr:nvGrpSpPr>
        <xdr:grpSpPr>
          <a:xfrm>
            <a:off x="6153150" y="796754"/>
            <a:ext cx="457200" cy="511346"/>
            <a:chOff x="2540000" y="561804"/>
            <a:chExt cx="457200" cy="511346"/>
          </a:xfrm>
        </xdr:grpSpPr>
        <xdr:cxnSp macro="">
          <xdr:nvCxnSpPr>
            <xdr:cNvPr id="3542" name="Straight Connector 3541">
              <a:extLst>
                <a:ext uri="{FF2B5EF4-FFF2-40B4-BE49-F238E27FC236}">
                  <a16:creationId xmlns:a16="http://schemas.microsoft.com/office/drawing/2014/main" id="{01EAD25E-49DF-E32F-02AE-265C99A9672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3" name="Straight Connector 3542">
              <a:extLst>
                <a:ext uri="{FF2B5EF4-FFF2-40B4-BE49-F238E27FC236}">
                  <a16:creationId xmlns:a16="http://schemas.microsoft.com/office/drawing/2014/main" id="{77A1448E-58EE-FE40-ED85-F1845338E51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4" name="Straight Connector 3543">
              <a:extLst>
                <a:ext uri="{FF2B5EF4-FFF2-40B4-BE49-F238E27FC236}">
                  <a16:creationId xmlns:a16="http://schemas.microsoft.com/office/drawing/2014/main" id="{D722C5B0-D14B-1B67-249F-0E4FC399ECF6}"/>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5" name="Straight Connector 3544">
              <a:extLst>
                <a:ext uri="{FF2B5EF4-FFF2-40B4-BE49-F238E27FC236}">
                  <a16:creationId xmlns:a16="http://schemas.microsoft.com/office/drawing/2014/main" id="{A58FE7CB-535A-43FE-1B68-0814F932A5A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6" name="Straight Connector 3545">
              <a:extLst>
                <a:ext uri="{FF2B5EF4-FFF2-40B4-BE49-F238E27FC236}">
                  <a16:creationId xmlns:a16="http://schemas.microsoft.com/office/drawing/2014/main" id="{E8685018-D229-234E-309E-5DA22684AC5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7" name="Straight Connector 3546">
              <a:extLst>
                <a:ext uri="{FF2B5EF4-FFF2-40B4-BE49-F238E27FC236}">
                  <a16:creationId xmlns:a16="http://schemas.microsoft.com/office/drawing/2014/main" id="{24E2179D-ACFE-73A7-B172-4074850789E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41" name="Straight Connector 3540">
            <a:extLst>
              <a:ext uri="{FF2B5EF4-FFF2-40B4-BE49-F238E27FC236}">
                <a16:creationId xmlns:a16="http://schemas.microsoft.com/office/drawing/2014/main" id="{6BFA0E22-E69C-A3D7-7EA6-0B24B2A5978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312</xdr:row>
      <xdr:rowOff>0</xdr:rowOff>
    </xdr:from>
    <xdr:to>
      <xdr:col>12</xdr:col>
      <xdr:colOff>274320</xdr:colOff>
      <xdr:row>314</xdr:row>
      <xdr:rowOff>6530</xdr:rowOff>
    </xdr:to>
    <xdr:grpSp>
      <xdr:nvGrpSpPr>
        <xdr:cNvPr id="3548" name="Group 3547">
          <a:extLst>
            <a:ext uri="{FF2B5EF4-FFF2-40B4-BE49-F238E27FC236}">
              <a16:creationId xmlns:a16="http://schemas.microsoft.com/office/drawing/2014/main" id="{B866E574-D540-4FB8-8D61-EB307BA663EA}"/>
            </a:ext>
          </a:extLst>
        </xdr:cNvPr>
        <xdr:cNvGrpSpPr/>
      </xdr:nvGrpSpPr>
      <xdr:grpSpPr>
        <a:xfrm>
          <a:off x="6063343" y="53427086"/>
          <a:ext cx="274320" cy="354873"/>
          <a:chOff x="6147651" y="793750"/>
          <a:chExt cx="462699" cy="514350"/>
        </a:xfrm>
      </xdr:grpSpPr>
      <xdr:grpSp>
        <xdr:nvGrpSpPr>
          <xdr:cNvPr id="3549" name="Group 3548">
            <a:extLst>
              <a:ext uri="{FF2B5EF4-FFF2-40B4-BE49-F238E27FC236}">
                <a16:creationId xmlns:a16="http://schemas.microsoft.com/office/drawing/2014/main" id="{F5E0AB06-A41C-6491-7E8A-D37C68954712}"/>
              </a:ext>
            </a:extLst>
          </xdr:cNvPr>
          <xdr:cNvGrpSpPr/>
        </xdr:nvGrpSpPr>
        <xdr:grpSpPr>
          <a:xfrm>
            <a:off x="6153150" y="796754"/>
            <a:ext cx="457200" cy="511346"/>
            <a:chOff x="2540000" y="561804"/>
            <a:chExt cx="457200" cy="511346"/>
          </a:xfrm>
        </xdr:grpSpPr>
        <xdr:cxnSp macro="">
          <xdr:nvCxnSpPr>
            <xdr:cNvPr id="3551" name="Straight Connector 3550">
              <a:extLst>
                <a:ext uri="{FF2B5EF4-FFF2-40B4-BE49-F238E27FC236}">
                  <a16:creationId xmlns:a16="http://schemas.microsoft.com/office/drawing/2014/main" id="{845962BE-953E-93AB-5A50-739F2C68BC1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2" name="Straight Connector 3551">
              <a:extLst>
                <a:ext uri="{FF2B5EF4-FFF2-40B4-BE49-F238E27FC236}">
                  <a16:creationId xmlns:a16="http://schemas.microsoft.com/office/drawing/2014/main" id="{8CB449FA-D776-36D7-3CB6-9F1EE2D0F8E7}"/>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3" name="Straight Connector 3552">
              <a:extLst>
                <a:ext uri="{FF2B5EF4-FFF2-40B4-BE49-F238E27FC236}">
                  <a16:creationId xmlns:a16="http://schemas.microsoft.com/office/drawing/2014/main" id="{13E774EB-6512-C423-389F-F8529A22F93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4" name="Straight Connector 3553">
              <a:extLst>
                <a:ext uri="{FF2B5EF4-FFF2-40B4-BE49-F238E27FC236}">
                  <a16:creationId xmlns:a16="http://schemas.microsoft.com/office/drawing/2014/main" id="{65CA6561-99F8-9EBF-CD64-94C114A85AD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5" name="Straight Connector 3554">
              <a:extLst>
                <a:ext uri="{FF2B5EF4-FFF2-40B4-BE49-F238E27FC236}">
                  <a16:creationId xmlns:a16="http://schemas.microsoft.com/office/drawing/2014/main" id="{9E3FDE55-A9B7-162D-8FFA-2A779079D92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6" name="Straight Connector 3555">
              <a:extLst>
                <a:ext uri="{FF2B5EF4-FFF2-40B4-BE49-F238E27FC236}">
                  <a16:creationId xmlns:a16="http://schemas.microsoft.com/office/drawing/2014/main" id="{233A6B32-F71B-9913-EC3D-C7C5EF5AA55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50" name="Straight Connector 3549">
            <a:extLst>
              <a:ext uri="{FF2B5EF4-FFF2-40B4-BE49-F238E27FC236}">
                <a16:creationId xmlns:a16="http://schemas.microsoft.com/office/drawing/2014/main" id="{1C2AED4E-567E-04ED-30E3-C0401E32BE0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312</xdr:row>
      <xdr:rowOff>0</xdr:rowOff>
    </xdr:from>
    <xdr:to>
      <xdr:col>18</xdr:col>
      <xdr:colOff>274320</xdr:colOff>
      <xdr:row>314</xdr:row>
      <xdr:rowOff>6530</xdr:rowOff>
    </xdr:to>
    <xdr:grpSp>
      <xdr:nvGrpSpPr>
        <xdr:cNvPr id="3557" name="Group 3556">
          <a:extLst>
            <a:ext uri="{FF2B5EF4-FFF2-40B4-BE49-F238E27FC236}">
              <a16:creationId xmlns:a16="http://schemas.microsoft.com/office/drawing/2014/main" id="{A8AF4113-6CEB-4A55-904F-C694C9CDC547}"/>
            </a:ext>
          </a:extLst>
        </xdr:cNvPr>
        <xdr:cNvGrpSpPr/>
      </xdr:nvGrpSpPr>
      <xdr:grpSpPr>
        <a:xfrm>
          <a:off x="9165771" y="53427086"/>
          <a:ext cx="274320" cy="354873"/>
          <a:chOff x="6147651" y="793750"/>
          <a:chExt cx="462699" cy="514350"/>
        </a:xfrm>
      </xdr:grpSpPr>
      <xdr:grpSp>
        <xdr:nvGrpSpPr>
          <xdr:cNvPr id="3558" name="Group 3557">
            <a:extLst>
              <a:ext uri="{FF2B5EF4-FFF2-40B4-BE49-F238E27FC236}">
                <a16:creationId xmlns:a16="http://schemas.microsoft.com/office/drawing/2014/main" id="{29D00BAF-4680-AB26-5DB2-DD2FAE991DE2}"/>
              </a:ext>
            </a:extLst>
          </xdr:cNvPr>
          <xdr:cNvGrpSpPr/>
        </xdr:nvGrpSpPr>
        <xdr:grpSpPr>
          <a:xfrm>
            <a:off x="6153150" y="796754"/>
            <a:ext cx="457200" cy="511346"/>
            <a:chOff x="2540000" y="561804"/>
            <a:chExt cx="457200" cy="511346"/>
          </a:xfrm>
        </xdr:grpSpPr>
        <xdr:cxnSp macro="">
          <xdr:nvCxnSpPr>
            <xdr:cNvPr id="3560" name="Straight Connector 3559">
              <a:extLst>
                <a:ext uri="{FF2B5EF4-FFF2-40B4-BE49-F238E27FC236}">
                  <a16:creationId xmlns:a16="http://schemas.microsoft.com/office/drawing/2014/main" id="{5727215B-76A4-6592-807D-EACA3F61D69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1" name="Straight Connector 3560">
              <a:extLst>
                <a:ext uri="{FF2B5EF4-FFF2-40B4-BE49-F238E27FC236}">
                  <a16:creationId xmlns:a16="http://schemas.microsoft.com/office/drawing/2014/main" id="{7F2E9127-1CDE-5E27-ED6E-B8669A3C8F1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2" name="Straight Connector 3561">
              <a:extLst>
                <a:ext uri="{FF2B5EF4-FFF2-40B4-BE49-F238E27FC236}">
                  <a16:creationId xmlns:a16="http://schemas.microsoft.com/office/drawing/2014/main" id="{A7681720-6EF8-E79E-2950-14C4E3EC0D7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3" name="Straight Connector 3562">
              <a:extLst>
                <a:ext uri="{FF2B5EF4-FFF2-40B4-BE49-F238E27FC236}">
                  <a16:creationId xmlns:a16="http://schemas.microsoft.com/office/drawing/2014/main" id="{833EB758-2709-2565-84C4-3BDBCFA96ED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4" name="Straight Connector 3563">
              <a:extLst>
                <a:ext uri="{FF2B5EF4-FFF2-40B4-BE49-F238E27FC236}">
                  <a16:creationId xmlns:a16="http://schemas.microsoft.com/office/drawing/2014/main" id="{868E6D87-9F9B-5685-8F81-E8382316904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5" name="Straight Connector 3564">
              <a:extLst>
                <a:ext uri="{FF2B5EF4-FFF2-40B4-BE49-F238E27FC236}">
                  <a16:creationId xmlns:a16="http://schemas.microsoft.com/office/drawing/2014/main" id="{D5F8454C-3089-FB25-3289-B060300AFB4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59" name="Straight Connector 3558">
            <a:extLst>
              <a:ext uri="{FF2B5EF4-FFF2-40B4-BE49-F238E27FC236}">
                <a16:creationId xmlns:a16="http://schemas.microsoft.com/office/drawing/2014/main" id="{BC0671C9-67B4-0DE8-26E8-0958A598774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312</xdr:row>
      <xdr:rowOff>0</xdr:rowOff>
    </xdr:from>
    <xdr:to>
      <xdr:col>10</xdr:col>
      <xdr:colOff>274320</xdr:colOff>
      <xdr:row>314</xdr:row>
      <xdr:rowOff>6530</xdr:rowOff>
    </xdr:to>
    <xdr:grpSp>
      <xdr:nvGrpSpPr>
        <xdr:cNvPr id="3566" name="Group 3565">
          <a:extLst>
            <a:ext uri="{FF2B5EF4-FFF2-40B4-BE49-F238E27FC236}">
              <a16:creationId xmlns:a16="http://schemas.microsoft.com/office/drawing/2014/main" id="{B0D0120C-5A58-4D1F-BE69-5F883C036FBD}"/>
            </a:ext>
          </a:extLst>
        </xdr:cNvPr>
        <xdr:cNvGrpSpPr/>
      </xdr:nvGrpSpPr>
      <xdr:grpSpPr>
        <a:xfrm>
          <a:off x="5029200" y="53427086"/>
          <a:ext cx="274320" cy="354873"/>
          <a:chOff x="6147651" y="793750"/>
          <a:chExt cx="462699" cy="514350"/>
        </a:xfrm>
      </xdr:grpSpPr>
      <xdr:grpSp>
        <xdr:nvGrpSpPr>
          <xdr:cNvPr id="3567" name="Group 3566">
            <a:extLst>
              <a:ext uri="{FF2B5EF4-FFF2-40B4-BE49-F238E27FC236}">
                <a16:creationId xmlns:a16="http://schemas.microsoft.com/office/drawing/2014/main" id="{92D69CB4-B2EB-9975-F027-968A2B5AF285}"/>
              </a:ext>
            </a:extLst>
          </xdr:cNvPr>
          <xdr:cNvGrpSpPr/>
        </xdr:nvGrpSpPr>
        <xdr:grpSpPr>
          <a:xfrm>
            <a:off x="6153150" y="796754"/>
            <a:ext cx="457200" cy="511346"/>
            <a:chOff x="2540000" y="561804"/>
            <a:chExt cx="457200" cy="511346"/>
          </a:xfrm>
        </xdr:grpSpPr>
        <xdr:cxnSp macro="">
          <xdr:nvCxnSpPr>
            <xdr:cNvPr id="3569" name="Straight Connector 3568">
              <a:extLst>
                <a:ext uri="{FF2B5EF4-FFF2-40B4-BE49-F238E27FC236}">
                  <a16:creationId xmlns:a16="http://schemas.microsoft.com/office/drawing/2014/main" id="{8D22B576-F805-BBF4-9407-E7CE177C68E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0" name="Straight Connector 3569">
              <a:extLst>
                <a:ext uri="{FF2B5EF4-FFF2-40B4-BE49-F238E27FC236}">
                  <a16:creationId xmlns:a16="http://schemas.microsoft.com/office/drawing/2014/main" id="{471FBF91-FC6D-2D5A-C08A-23A6A07B3E0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1" name="Straight Connector 3570">
              <a:extLst>
                <a:ext uri="{FF2B5EF4-FFF2-40B4-BE49-F238E27FC236}">
                  <a16:creationId xmlns:a16="http://schemas.microsoft.com/office/drawing/2014/main" id="{21770B7B-03D7-09FB-D8C8-BB2459579F2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2" name="Straight Connector 3571">
              <a:extLst>
                <a:ext uri="{FF2B5EF4-FFF2-40B4-BE49-F238E27FC236}">
                  <a16:creationId xmlns:a16="http://schemas.microsoft.com/office/drawing/2014/main" id="{531DC9E4-00DC-44CA-38D8-B83E80BB50A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3" name="Straight Connector 3572">
              <a:extLst>
                <a:ext uri="{FF2B5EF4-FFF2-40B4-BE49-F238E27FC236}">
                  <a16:creationId xmlns:a16="http://schemas.microsoft.com/office/drawing/2014/main" id="{09561478-9838-97AA-5223-BA335B158FF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4" name="Straight Connector 3573">
              <a:extLst>
                <a:ext uri="{FF2B5EF4-FFF2-40B4-BE49-F238E27FC236}">
                  <a16:creationId xmlns:a16="http://schemas.microsoft.com/office/drawing/2014/main" id="{352C01F5-0535-2F05-949D-339F84D81CB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68" name="Straight Connector 3567">
            <a:extLst>
              <a:ext uri="{FF2B5EF4-FFF2-40B4-BE49-F238E27FC236}">
                <a16:creationId xmlns:a16="http://schemas.microsoft.com/office/drawing/2014/main" id="{AAE4E85A-1F45-088E-E283-287ECF3B4F6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312</xdr:row>
      <xdr:rowOff>0</xdr:rowOff>
    </xdr:from>
    <xdr:to>
      <xdr:col>6</xdr:col>
      <xdr:colOff>274320</xdr:colOff>
      <xdr:row>314</xdr:row>
      <xdr:rowOff>6530</xdr:rowOff>
    </xdr:to>
    <xdr:grpSp>
      <xdr:nvGrpSpPr>
        <xdr:cNvPr id="3575" name="Group 3574">
          <a:extLst>
            <a:ext uri="{FF2B5EF4-FFF2-40B4-BE49-F238E27FC236}">
              <a16:creationId xmlns:a16="http://schemas.microsoft.com/office/drawing/2014/main" id="{09DB7D50-E333-4EDC-801F-E11BEFFD63DA}"/>
            </a:ext>
          </a:extLst>
        </xdr:cNvPr>
        <xdr:cNvGrpSpPr/>
      </xdr:nvGrpSpPr>
      <xdr:grpSpPr>
        <a:xfrm>
          <a:off x="2960914" y="53427086"/>
          <a:ext cx="274320" cy="354873"/>
          <a:chOff x="6147651" y="793750"/>
          <a:chExt cx="462699" cy="514350"/>
        </a:xfrm>
      </xdr:grpSpPr>
      <xdr:grpSp>
        <xdr:nvGrpSpPr>
          <xdr:cNvPr id="3576" name="Group 3575">
            <a:extLst>
              <a:ext uri="{FF2B5EF4-FFF2-40B4-BE49-F238E27FC236}">
                <a16:creationId xmlns:a16="http://schemas.microsoft.com/office/drawing/2014/main" id="{CF5820B2-FE7C-9D35-E56D-8D1912468C95}"/>
              </a:ext>
            </a:extLst>
          </xdr:cNvPr>
          <xdr:cNvGrpSpPr/>
        </xdr:nvGrpSpPr>
        <xdr:grpSpPr>
          <a:xfrm>
            <a:off x="6153150" y="796754"/>
            <a:ext cx="457200" cy="511346"/>
            <a:chOff x="2540000" y="561804"/>
            <a:chExt cx="457200" cy="511346"/>
          </a:xfrm>
        </xdr:grpSpPr>
        <xdr:cxnSp macro="">
          <xdr:nvCxnSpPr>
            <xdr:cNvPr id="3578" name="Straight Connector 3577">
              <a:extLst>
                <a:ext uri="{FF2B5EF4-FFF2-40B4-BE49-F238E27FC236}">
                  <a16:creationId xmlns:a16="http://schemas.microsoft.com/office/drawing/2014/main" id="{D20A4C04-62D6-1E2E-0E04-B9BF6E518B2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9" name="Straight Connector 3578">
              <a:extLst>
                <a:ext uri="{FF2B5EF4-FFF2-40B4-BE49-F238E27FC236}">
                  <a16:creationId xmlns:a16="http://schemas.microsoft.com/office/drawing/2014/main" id="{A5D25789-6001-B37E-49E3-D8B07E2D1EE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0" name="Straight Connector 3579">
              <a:extLst>
                <a:ext uri="{FF2B5EF4-FFF2-40B4-BE49-F238E27FC236}">
                  <a16:creationId xmlns:a16="http://schemas.microsoft.com/office/drawing/2014/main" id="{5044AF1E-E153-78CC-0503-16E7B71DD63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1" name="Straight Connector 3580">
              <a:extLst>
                <a:ext uri="{FF2B5EF4-FFF2-40B4-BE49-F238E27FC236}">
                  <a16:creationId xmlns:a16="http://schemas.microsoft.com/office/drawing/2014/main" id="{FA58320C-073B-EF2E-763E-5A8C686E186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2" name="Straight Connector 3581">
              <a:extLst>
                <a:ext uri="{FF2B5EF4-FFF2-40B4-BE49-F238E27FC236}">
                  <a16:creationId xmlns:a16="http://schemas.microsoft.com/office/drawing/2014/main" id="{FD31C707-4DE5-E07A-4683-2B0FC452BBF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3" name="Straight Connector 3582">
              <a:extLst>
                <a:ext uri="{FF2B5EF4-FFF2-40B4-BE49-F238E27FC236}">
                  <a16:creationId xmlns:a16="http://schemas.microsoft.com/office/drawing/2014/main" id="{928105ED-508F-5D35-9E9D-01B6D488615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77" name="Straight Connector 3576">
            <a:extLst>
              <a:ext uri="{FF2B5EF4-FFF2-40B4-BE49-F238E27FC236}">
                <a16:creationId xmlns:a16="http://schemas.microsoft.com/office/drawing/2014/main" id="{C3A0FE71-619B-CA68-CCDE-54B10F32F22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312</xdr:row>
      <xdr:rowOff>0</xdr:rowOff>
    </xdr:from>
    <xdr:to>
      <xdr:col>20</xdr:col>
      <xdr:colOff>274320</xdr:colOff>
      <xdr:row>314</xdr:row>
      <xdr:rowOff>6530</xdr:rowOff>
    </xdr:to>
    <xdr:grpSp>
      <xdr:nvGrpSpPr>
        <xdr:cNvPr id="3584" name="Group 3583">
          <a:extLst>
            <a:ext uri="{FF2B5EF4-FFF2-40B4-BE49-F238E27FC236}">
              <a16:creationId xmlns:a16="http://schemas.microsoft.com/office/drawing/2014/main" id="{516CF4C6-2527-46FB-B9CF-4B80AC9EA8DB}"/>
            </a:ext>
          </a:extLst>
        </xdr:cNvPr>
        <xdr:cNvGrpSpPr/>
      </xdr:nvGrpSpPr>
      <xdr:grpSpPr>
        <a:xfrm>
          <a:off x="10199914" y="53427086"/>
          <a:ext cx="274320" cy="354873"/>
          <a:chOff x="6147651" y="793750"/>
          <a:chExt cx="462699" cy="514350"/>
        </a:xfrm>
      </xdr:grpSpPr>
      <xdr:grpSp>
        <xdr:nvGrpSpPr>
          <xdr:cNvPr id="3585" name="Group 3584">
            <a:extLst>
              <a:ext uri="{FF2B5EF4-FFF2-40B4-BE49-F238E27FC236}">
                <a16:creationId xmlns:a16="http://schemas.microsoft.com/office/drawing/2014/main" id="{1496D465-1F7F-DB3B-4585-F5DEEBDD17BD}"/>
              </a:ext>
            </a:extLst>
          </xdr:cNvPr>
          <xdr:cNvGrpSpPr/>
        </xdr:nvGrpSpPr>
        <xdr:grpSpPr>
          <a:xfrm>
            <a:off x="6153150" y="796754"/>
            <a:ext cx="457200" cy="511346"/>
            <a:chOff x="2540000" y="561804"/>
            <a:chExt cx="457200" cy="511346"/>
          </a:xfrm>
        </xdr:grpSpPr>
        <xdr:cxnSp macro="">
          <xdr:nvCxnSpPr>
            <xdr:cNvPr id="3587" name="Straight Connector 3586">
              <a:extLst>
                <a:ext uri="{FF2B5EF4-FFF2-40B4-BE49-F238E27FC236}">
                  <a16:creationId xmlns:a16="http://schemas.microsoft.com/office/drawing/2014/main" id="{25671681-3A7E-BDC9-9D0B-FEA404BE698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8" name="Straight Connector 3587">
              <a:extLst>
                <a:ext uri="{FF2B5EF4-FFF2-40B4-BE49-F238E27FC236}">
                  <a16:creationId xmlns:a16="http://schemas.microsoft.com/office/drawing/2014/main" id="{EDB6DBC1-66CD-AE1C-4519-7DC79E89EAF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9" name="Straight Connector 3588">
              <a:extLst>
                <a:ext uri="{FF2B5EF4-FFF2-40B4-BE49-F238E27FC236}">
                  <a16:creationId xmlns:a16="http://schemas.microsoft.com/office/drawing/2014/main" id="{AA4C35A3-6725-32A8-D867-9A8277FEC6D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0" name="Straight Connector 3589">
              <a:extLst>
                <a:ext uri="{FF2B5EF4-FFF2-40B4-BE49-F238E27FC236}">
                  <a16:creationId xmlns:a16="http://schemas.microsoft.com/office/drawing/2014/main" id="{B5554098-44CC-4F47-4A2F-AFF50E2538C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1" name="Straight Connector 3590">
              <a:extLst>
                <a:ext uri="{FF2B5EF4-FFF2-40B4-BE49-F238E27FC236}">
                  <a16:creationId xmlns:a16="http://schemas.microsoft.com/office/drawing/2014/main" id="{C08CBFDC-8C7A-419A-6FE9-B5D472B44AF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2" name="Straight Connector 3591">
              <a:extLst>
                <a:ext uri="{FF2B5EF4-FFF2-40B4-BE49-F238E27FC236}">
                  <a16:creationId xmlns:a16="http://schemas.microsoft.com/office/drawing/2014/main" id="{BEDE5787-0B25-44CE-D8A8-6B5C99F4E29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86" name="Straight Connector 3585">
            <a:extLst>
              <a:ext uri="{FF2B5EF4-FFF2-40B4-BE49-F238E27FC236}">
                <a16:creationId xmlns:a16="http://schemas.microsoft.com/office/drawing/2014/main" id="{6823DE8B-B229-3E0A-27B5-B4C0A9ED42A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324</xdr:row>
      <xdr:rowOff>0</xdr:rowOff>
    </xdr:from>
    <xdr:to>
      <xdr:col>16</xdr:col>
      <xdr:colOff>274320</xdr:colOff>
      <xdr:row>326</xdr:row>
      <xdr:rowOff>6530</xdr:rowOff>
    </xdr:to>
    <xdr:grpSp>
      <xdr:nvGrpSpPr>
        <xdr:cNvPr id="3593" name="Group 3592">
          <a:extLst>
            <a:ext uri="{FF2B5EF4-FFF2-40B4-BE49-F238E27FC236}">
              <a16:creationId xmlns:a16="http://schemas.microsoft.com/office/drawing/2014/main" id="{187E319A-9F74-4E07-8AC4-A4762646CA7E}"/>
            </a:ext>
          </a:extLst>
        </xdr:cNvPr>
        <xdr:cNvGrpSpPr/>
      </xdr:nvGrpSpPr>
      <xdr:grpSpPr>
        <a:xfrm>
          <a:off x="8131629" y="55451829"/>
          <a:ext cx="274320" cy="354872"/>
          <a:chOff x="6147651" y="793750"/>
          <a:chExt cx="462699" cy="514350"/>
        </a:xfrm>
      </xdr:grpSpPr>
      <xdr:grpSp>
        <xdr:nvGrpSpPr>
          <xdr:cNvPr id="3594" name="Group 3593">
            <a:extLst>
              <a:ext uri="{FF2B5EF4-FFF2-40B4-BE49-F238E27FC236}">
                <a16:creationId xmlns:a16="http://schemas.microsoft.com/office/drawing/2014/main" id="{629F57EB-509F-B595-8D4A-A33215BFF916}"/>
              </a:ext>
            </a:extLst>
          </xdr:cNvPr>
          <xdr:cNvGrpSpPr/>
        </xdr:nvGrpSpPr>
        <xdr:grpSpPr>
          <a:xfrm>
            <a:off x="6153150" y="796754"/>
            <a:ext cx="457200" cy="511346"/>
            <a:chOff x="2540000" y="561804"/>
            <a:chExt cx="457200" cy="511346"/>
          </a:xfrm>
        </xdr:grpSpPr>
        <xdr:cxnSp macro="">
          <xdr:nvCxnSpPr>
            <xdr:cNvPr id="3596" name="Straight Connector 3595">
              <a:extLst>
                <a:ext uri="{FF2B5EF4-FFF2-40B4-BE49-F238E27FC236}">
                  <a16:creationId xmlns:a16="http://schemas.microsoft.com/office/drawing/2014/main" id="{5BC0AFE2-6802-0800-963B-54B4884B893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7" name="Straight Connector 3596">
              <a:extLst>
                <a:ext uri="{FF2B5EF4-FFF2-40B4-BE49-F238E27FC236}">
                  <a16:creationId xmlns:a16="http://schemas.microsoft.com/office/drawing/2014/main" id="{0C247902-E649-B2A4-6D1D-882EC1C2982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8" name="Straight Connector 3597">
              <a:extLst>
                <a:ext uri="{FF2B5EF4-FFF2-40B4-BE49-F238E27FC236}">
                  <a16:creationId xmlns:a16="http://schemas.microsoft.com/office/drawing/2014/main" id="{C4A3C1B0-3647-CC2E-9B2D-E98429321E6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9" name="Straight Connector 3598">
              <a:extLst>
                <a:ext uri="{FF2B5EF4-FFF2-40B4-BE49-F238E27FC236}">
                  <a16:creationId xmlns:a16="http://schemas.microsoft.com/office/drawing/2014/main" id="{C5814B45-4410-A950-E0F7-0819071812E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0" name="Straight Connector 3599">
              <a:extLst>
                <a:ext uri="{FF2B5EF4-FFF2-40B4-BE49-F238E27FC236}">
                  <a16:creationId xmlns:a16="http://schemas.microsoft.com/office/drawing/2014/main" id="{A272796C-BFC3-AD70-7725-0AC54DE4AFE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1" name="Straight Connector 3600">
              <a:extLst>
                <a:ext uri="{FF2B5EF4-FFF2-40B4-BE49-F238E27FC236}">
                  <a16:creationId xmlns:a16="http://schemas.microsoft.com/office/drawing/2014/main" id="{122AB55A-5874-66D7-8CEB-7399B778981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95" name="Straight Connector 3594">
            <a:extLst>
              <a:ext uri="{FF2B5EF4-FFF2-40B4-BE49-F238E27FC236}">
                <a16:creationId xmlns:a16="http://schemas.microsoft.com/office/drawing/2014/main" id="{8508CAA5-5771-DAB1-802B-2E382A3E6D6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324</xdr:row>
      <xdr:rowOff>0</xdr:rowOff>
    </xdr:from>
    <xdr:to>
      <xdr:col>4</xdr:col>
      <xdr:colOff>274320</xdr:colOff>
      <xdr:row>326</xdr:row>
      <xdr:rowOff>6530</xdr:rowOff>
    </xdr:to>
    <xdr:grpSp>
      <xdr:nvGrpSpPr>
        <xdr:cNvPr id="3602" name="Group 3601">
          <a:extLst>
            <a:ext uri="{FF2B5EF4-FFF2-40B4-BE49-F238E27FC236}">
              <a16:creationId xmlns:a16="http://schemas.microsoft.com/office/drawing/2014/main" id="{1BB55C4D-E593-4726-8611-437833D487BE}"/>
            </a:ext>
          </a:extLst>
        </xdr:cNvPr>
        <xdr:cNvGrpSpPr/>
      </xdr:nvGrpSpPr>
      <xdr:grpSpPr>
        <a:xfrm>
          <a:off x="1926771" y="55451829"/>
          <a:ext cx="274320" cy="354872"/>
          <a:chOff x="6147651" y="793750"/>
          <a:chExt cx="462699" cy="514350"/>
        </a:xfrm>
      </xdr:grpSpPr>
      <xdr:grpSp>
        <xdr:nvGrpSpPr>
          <xdr:cNvPr id="3603" name="Group 3602">
            <a:extLst>
              <a:ext uri="{FF2B5EF4-FFF2-40B4-BE49-F238E27FC236}">
                <a16:creationId xmlns:a16="http://schemas.microsoft.com/office/drawing/2014/main" id="{B5F401D6-C0A7-29D7-3FE4-2F90FCA74417}"/>
              </a:ext>
            </a:extLst>
          </xdr:cNvPr>
          <xdr:cNvGrpSpPr/>
        </xdr:nvGrpSpPr>
        <xdr:grpSpPr>
          <a:xfrm>
            <a:off x="6153150" y="796754"/>
            <a:ext cx="457200" cy="511346"/>
            <a:chOff x="2540000" y="561804"/>
            <a:chExt cx="457200" cy="511346"/>
          </a:xfrm>
        </xdr:grpSpPr>
        <xdr:cxnSp macro="">
          <xdr:nvCxnSpPr>
            <xdr:cNvPr id="3605" name="Straight Connector 3604">
              <a:extLst>
                <a:ext uri="{FF2B5EF4-FFF2-40B4-BE49-F238E27FC236}">
                  <a16:creationId xmlns:a16="http://schemas.microsoft.com/office/drawing/2014/main" id="{4B2C948D-0051-349E-283E-91EC140F9B63}"/>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6" name="Straight Connector 3605">
              <a:extLst>
                <a:ext uri="{FF2B5EF4-FFF2-40B4-BE49-F238E27FC236}">
                  <a16:creationId xmlns:a16="http://schemas.microsoft.com/office/drawing/2014/main" id="{01AE7DB0-ED01-4D80-EE7F-E174F8E1333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7" name="Straight Connector 3606">
              <a:extLst>
                <a:ext uri="{FF2B5EF4-FFF2-40B4-BE49-F238E27FC236}">
                  <a16:creationId xmlns:a16="http://schemas.microsoft.com/office/drawing/2014/main" id="{CEC0F044-27EA-80C3-800F-C3513EA31AE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8" name="Straight Connector 3607">
              <a:extLst>
                <a:ext uri="{FF2B5EF4-FFF2-40B4-BE49-F238E27FC236}">
                  <a16:creationId xmlns:a16="http://schemas.microsoft.com/office/drawing/2014/main" id="{CD97C2B8-A394-0460-DD2B-508E857F3FC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9" name="Straight Connector 3608">
              <a:extLst>
                <a:ext uri="{FF2B5EF4-FFF2-40B4-BE49-F238E27FC236}">
                  <a16:creationId xmlns:a16="http://schemas.microsoft.com/office/drawing/2014/main" id="{69AE7B2E-BC02-060B-B949-59F05E35EF2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0" name="Straight Connector 3609">
              <a:extLst>
                <a:ext uri="{FF2B5EF4-FFF2-40B4-BE49-F238E27FC236}">
                  <a16:creationId xmlns:a16="http://schemas.microsoft.com/office/drawing/2014/main" id="{C15AC81C-15B1-7BA9-AF54-19AF3033662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04" name="Straight Connector 3603">
            <a:extLst>
              <a:ext uri="{FF2B5EF4-FFF2-40B4-BE49-F238E27FC236}">
                <a16:creationId xmlns:a16="http://schemas.microsoft.com/office/drawing/2014/main" id="{156AF13C-F1E9-65BF-CF41-7BF3D42C2B9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324</xdr:row>
      <xdr:rowOff>0</xdr:rowOff>
    </xdr:from>
    <xdr:to>
      <xdr:col>20</xdr:col>
      <xdr:colOff>274320</xdr:colOff>
      <xdr:row>326</xdr:row>
      <xdr:rowOff>6530</xdr:rowOff>
    </xdr:to>
    <xdr:grpSp>
      <xdr:nvGrpSpPr>
        <xdr:cNvPr id="3611" name="Group 3610">
          <a:extLst>
            <a:ext uri="{FF2B5EF4-FFF2-40B4-BE49-F238E27FC236}">
              <a16:creationId xmlns:a16="http://schemas.microsoft.com/office/drawing/2014/main" id="{0BDC02F8-201C-4158-8ED6-5D7387D4FA75}"/>
            </a:ext>
          </a:extLst>
        </xdr:cNvPr>
        <xdr:cNvGrpSpPr/>
      </xdr:nvGrpSpPr>
      <xdr:grpSpPr>
        <a:xfrm>
          <a:off x="10199914" y="55451829"/>
          <a:ext cx="274320" cy="354872"/>
          <a:chOff x="6147651" y="793750"/>
          <a:chExt cx="462699" cy="514350"/>
        </a:xfrm>
      </xdr:grpSpPr>
      <xdr:grpSp>
        <xdr:nvGrpSpPr>
          <xdr:cNvPr id="3612" name="Group 3611">
            <a:extLst>
              <a:ext uri="{FF2B5EF4-FFF2-40B4-BE49-F238E27FC236}">
                <a16:creationId xmlns:a16="http://schemas.microsoft.com/office/drawing/2014/main" id="{2A2578DD-3418-2C9D-43AE-F4C6F7ABA39F}"/>
              </a:ext>
            </a:extLst>
          </xdr:cNvPr>
          <xdr:cNvGrpSpPr/>
        </xdr:nvGrpSpPr>
        <xdr:grpSpPr>
          <a:xfrm>
            <a:off x="6153150" y="796754"/>
            <a:ext cx="457200" cy="511346"/>
            <a:chOff x="2540000" y="561804"/>
            <a:chExt cx="457200" cy="511346"/>
          </a:xfrm>
        </xdr:grpSpPr>
        <xdr:cxnSp macro="">
          <xdr:nvCxnSpPr>
            <xdr:cNvPr id="3614" name="Straight Connector 3613">
              <a:extLst>
                <a:ext uri="{FF2B5EF4-FFF2-40B4-BE49-F238E27FC236}">
                  <a16:creationId xmlns:a16="http://schemas.microsoft.com/office/drawing/2014/main" id="{2BC2C401-78A9-1945-8AA0-91CB1FDFCC95}"/>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5" name="Straight Connector 3614">
              <a:extLst>
                <a:ext uri="{FF2B5EF4-FFF2-40B4-BE49-F238E27FC236}">
                  <a16:creationId xmlns:a16="http://schemas.microsoft.com/office/drawing/2014/main" id="{9C3A35F7-87B1-7100-7911-64FB364ADE87}"/>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6" name="Straight Connector 3615">
              <a:extLst>
                <a:ext uri="{FF2B5EF4-FFF2-40B4-BE49-F238E27FC236}">
                  <a16:creationId xmlns:a16="http://schemas.microsoft.com/office/drawing/2014/main" id="{49EAB274-F3EE-0348-AD8A-58052837C33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7" name="Straight Connector 3616">
              <a:extLst>
                <a:ext uri="{FF2B5EF4-FFF2-40B4-BE49-F238E27FC236}">
                  <a16:creationId xmlns:a16="http://schemas.microsoft.com/office/drawing/2014/main" id="{06496784-4865-81A3-5508-C110D63FA02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8" name="Straight Connector 3617">
              <a:extLst>
                <a:ext uri="{FF2B5EF4-FFF2-40B4-BE49-F238E27FC236}">
                  <a16:creationId xmlns:a16="http://schemas.microsoft.com/office/drawing/2014/main" id="{BE1FF709-3CB2-8EBB-E8A3-48D6121803F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9" name="Straight Connector 3618">
              <a:extLst>
                <a:ext uri="{FF2B5EF4-FFF2-40B4-BE49-F238E27FC236}">
                  <a16:creationId xmlns:a16="http://schemas.microsoft.com/office/drawing/2014/main" id="{8B8BE92D-CD35-1FE8-03F1-59CC87498A6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13" name="Straight Connector 3612">
            <a:extLst>
              <a:ext uri="{FF2B5EF4-FFF2-40B4-BE49-F238E27FC236}">
                <a16:creationId xmlns:a16="http://schemas.microsoft.com/office/drawing/2014/main" id="{8BECD099-A4AA-632E-A154-8DA968A17A0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413</xdr:row>
      <xdr:rowOff>0</xdr:rowOff>
    </xdr:from>
    <xdr:to>
      <xdr:col>2</xdr:col>
      <xdr:colOff>274320</xdr:colOff>
      <xdr:row>415</xdr:row>
      <xdr:rowOff>6530</xdr:rowOff>
    </xdr:to>
    <xdr:grpSp>
      <xdr:nvGrpSpPr>
        <xdr:cNvPr id="3620" name="Group 3619">
          <a:extLst>
            <a:ext uri="{FF2B5EF4-FFF2-40B4-BE49-F238E27FC236}">
              <a16:creationId xmlns:a16="http://schemas.microsoft.com/office/drawing/2014/main" id="{DF70920F-7FAF-472F-BCB4-1138B4831007}"/>
            </a:ext>
          </a:extLst>
        </xdr:cNvPr>
        <xdr:cNvGrpSpPr/>
      </xdr:nvGrpSpPr>
      <xdr:grpSpPr>
        <a:xfrm>
          <a:off x="892629" y="70278171"/>
          <a:ext cx="274320" cy="354873"/>
          <a:chOff x="6147651" y="793750"/>
          <a:chExt cx="462699" cy="514350"/>
        </a:xfrm>
      </xdr:grpSpPr>
      <xdr:grpSp>
        <xdr:nvGrpSpPr>
          <xdr:cNvPr id="3621" name="Group 3620">
            <a:extLst>
              <a:ext uri="{FF2B5EF4-FFF2-40B4-BE49-F238E27FC236}">
                <a16:creationId xmlns:a16="http://schemas.microsoft.com/office/drawing/2014/main" id="{572ECA16-54D1-F8CA-82A7-CAABBC344851}"/>
              </a:ext>
            </a:extLst>
          </xdr:cNvPr>
          <xdr:cNvGrpSpPr/>
        </xdr:nvGrpSpPr>
        <xdr:grpSpPr>
          <a:xfrm>
            <a:off x="6153150" y="796754"/>
            <a:ext cx="457200" cy="511346"/>
            <a:chOff x="2540000" y="561804"/>
            <a:chExt cx="457200" cy="511346"/>
          </a:xfrm>
        </xdr:grpSpPr>
        <xdr:cxnSp macro="">
          <xdr:nvCxnSpPr>
            <xdr:cNvPr id="3623" name="Straight Connector 3622">
              <a:extLst>
                <a:ext uri="{FF2B5EF4-FFF2-40B4-BE49-F238E27FC236}">
                  <a16:creationId xmlns:a16="http://schemas.microsoft.com/office/drawing/2014/main" id="{0E0F4B03-C0ED-EB14-4893-C2065DDF64E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4" name="Straight Connector 3623">
              <a:extLst>
                <a:ext uri="{FF2B5EF4-FFF2-40B4-BE49-F238E27FC236}">
                  <a16:creationId xmlns:a16="http://schemas.microsoft.com/office/drawing/2014/main" id="{88C4512F-37C5-014A-C443-618C2661015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5" name="Straight Connector 3624">
              <a:extLst>
                <a:ext uri="{FF2B5EF4-FFF2-40B4-BE49-F238E27FC236}">
                  <a16:creationId xmlns:a16="http://schemas.microsoft.com/office/drawing/2014/main" id="{9073B01D-C84F-AD2A-7B4F-B6D1088BCDF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6" name="Straight Connector 3625">
              <a:extLst>
                <a:ext uri="{FF2B5EF4-FFF2-40B4-BE49-F238E27FC236}">
                  <a16:creationId xmlns:a16="http://schemas.microsoft.com/office/drawing/2014/main" id="{E78A7B32-3C2A-D498-7898-41A4D8F4D46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7" name="Straight Connector 3626">
              <a:extLst>
                <a:ext uri="{FF2B5EF4-FFF2-40B4-BE49-F238E27FC236}">
                  <a16:creationId xmlns:a16="http://schemas.microsoft.com/office/drawing/2014/main" id="{E97A1068-DF64-EB62-A1DC-563BA5E4F5E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8" name="Straight Connector 3627">
              <a:extLst>
                <a:ext uri="{FF2B5EF4-FFF2-40B4-BE49-F238E27FC236}">
                  <a16:creationId xmlns:a16="http://schemas.microsoft.com/office/drawing/2014/main" id="{236C1E3F-EC02-6F1F-3BED-24EB2BF6808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22" name="Straight Connector 3621">
            <a:extLst>
              <a:ext uri="{FF2B5EF4-FFF2-40B4-BE49-F238E27FC236}">
                <a16:creationId xmlns:a16="http://schemas.microsoft.com/office/drawing/2014/main" id="{0EDC430B-BEBF-DDC9-F20A-C6247DFF4DD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224</xdr:row>
      <xdr:rowOff>0</xdr:rowOff>
    </xdr:from>
    <xdr:to>
      <xdr:col>18</xdr:col>
      <xdr:colOff>274320</xdr:colOff>
      <xdr:row>226</xdr:row>
      <xdr:rowOff>6531</xdr:rowOff>
    </xdr:to>
    <xdr:grpSp>
      <xdr:nvGrpSpPr>
        <xdr:cNvPr id="3629" name="Group 3628">
          <a:extLst>
            <a:ext uri="{FF2B5EF4-FFF2-40B4-BE49-F238E27FC236}">
              <a16:creationId xmlns:a16="http://schemas.microsoft.com/office/drawing/2014/main" id="{A41DB517-AD8A-4B43-BA42-57EEB4EDA3C7}"/>
            </a:ext>
          </a:extLst>
        </xdr:cNvPr>
        <xdr:cNvGrpSpPr/>
      </xdr:nvGrpSpPr>
      <xdr:grpSpPr>
        <a:xfrm>
          <a:off x="9165771" y="38796686"/>
          <a:ext cx="274320" cy="354874"/>
          <a:chOff x="6147651" y="793750"/>
          <a:chExt cx="462699" cy="514350"/>
        </a:xfrm>
      </xdr:grpSpPr>
      <xdr:grpSp>
        <xdr:nvGrpSpPr>
          <xdr:cNvPr id="3630" name="Group 3629">
            <a:extLst>
              <a:ext uri="{FF2B5EF4-FFF2-40B4-BE49-F238E27FC236}">
                <a16:creationId xmlns:a16="http://schemas.microsoft.com/office/drawing/2014/main" id="{2772B660-DAB4-E5EA-0806-68B3D0FF796F}"/>
              </a:ext>
            </a:extLst>
          </xdr:cNvPr>
          <xdr:cNvGrpSpPr/>
        </xdr:nvGrpSpPr>
        <xdr:grpSpPr>
          <a:xfrm>
            <a:off x="6153150" y="796754"/>
            <a:ext cx="457200" cy="511346"/>
            <a:chOff x="2540000" y="561804"/>
            <a:chExt cx="457200" cy="511346"/>
          </a:xfrm>
        </xdr:grpSpPr>
        <xdr:cxnSp macro="">
          <xdr:nvCxnSpPr>
            <xdr:cNvPr id="3632" name="Straight Connector 3631">
              <a:extLst>
                <a:ext uri="{FF2B5EF4-FFF2-40B4-BE49-F238E27FC236}">
                  <a16:creationId xmlns:a16="http://schemas.microsoft.com/office/drawing/2014/main" id="{16860DDB-7570-F35D-E3B1-13409374E54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3" name="Straight Connector 3632">
              <a:extLst>
                <a:ext uri="{FF2B5EF4-FFF2-40B4-BE49-F238E27FC236}">
                  <a16:creationId xmlns:a16="http://schemas.microsoft.com/office/drawing/2014/main" id="{3C7C86AA-BF0A-B6E3-EAF9-3BDDE9F4866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4" name="Straight Connector 3633">
              <a:extLst>
                <a:ext uri="{FF2B5EF4-FFF2-40B4-BE49-F238E27FC236}">
                  <a16:creationId xmlns:a16="http://schemas.microsoft.com/office/drawing/2014/main" id="{A29A35D7-D2EE-4016-7714-4B9F44E0790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5" name="Straight Connector 3634">
              <a:extLst>
                <a:ext uri="{FF2B5EF4-FFF2-40B4-BE49-F238E27FC236}">
                  <a16:creationId xmlns:a16="http://schemas.microsoft.com/office/drawing/2014/main" id="{8F309F92-DF24-EA4F-617F-40ABCBB6CCA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6" name="Straight Connector 3635">
              <a:extLst>
                <a:ext uri="{FF2B5EF4-FFF2-40B4-BE49-F238E27FC236}">
                  <a16:creationId xmlns:a16="http://schemas.microsoft.com/office/drawing/2014/main" id="{875EE8F0-098C-5D19-38F4-0193609033F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7" name="Straight Connector 3636">
              <a:extLst>
                <a:ext uri="{FF2B5EF4-FFF2-40B4-BE49-F238E27FC236}">
                  <a16:creationId xmlns:a16="http://schemas.microsoft.com/office/drawing/2014/main" id="{ACDB6DEC-76A2-9295-6594-E17D87B11E9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31" name="Straight Connector 3630">
            <a:extLst>
              <a:ext uri="{FF2B5EF4-FFF2-40B4-BE49-F238E27FC236}">
                <a16:creationId xmlns:a16="http://schemas.microsoft.com/office/drawing/2014/main" id="{3CFC0410-4B79-8E4D-521F-63ED44DA9BF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108</xdr:row>
      <xdr:rowOff>0</xdr:rowOff>
    </xdr:from>
    <xdr:to>
      <xdr:col>18</xdr:col>
      <xdr:colOff>274320</xdr:colOff>
      <xdr:row>110</xdr:row>
      <xdr:rowOff>6531</xdr:rowOff>
    </xdr:to>
    <xdr:grpSp>
      <xdr:nvGrpSpPr>
        <xdr:cNvPr id="3638" name="Group 3637">
          <a:extLst>
            <a:ext uri="{FF2B5EF4-FFF2-40B4-BE49-F238E27FC236}">
              <a16:creationId xmlns:a16="http://schemas.microsoft.com/office/drawing/2014/main" id="{9B1734D2-FF0C-4969-85CB-303AB2EB7003}"/>
            </a:ext>
          </a:extLst>
        </xdr:cNvPr>
        <xdr:cNvGrpSpPr/>
      </xdr:nvGrpSpPr>
      <xdr:grpSpPr>
        <a:xfrm>
          <a:off x="9165771" y="19333029"/>
          <a:ext cx="274320" cy="354873"/>
          <a:chOff x="6147651" y="793750"/>
          <a:chExt cx="462699" cy="514350"/>
        </a:xfrm>
      </xdr:grpSpPr>
      <xdr:grpSp>
        <xdr:nvGrpSpPr>
          <xdr:cNvPr id="3639" name="Group 3638">
            <a:extLst>
              <a:ext uri="{FF2B5EF4-FFF2-40B4-BE49-F238E27FC236}">
                <a16:creationId xmlns:a16="http://schemas.microsoft.com/office/drawing/2014/main" id="{6069578B-FDB8-4B88-D6C5-E19A8994EDAC}"/>
              </a:ext>
            </a:extLst>
          </xdr:cNvPr>
          <xdr:cNvGrpSpPr/>
        </xdr:nvGrpSpPr>
        <xdr:grpSpPr>
          <a:xfrm>
            <a:off x="6153150" y="796754"/>
            <a:ext cx="457200" cy="511346"/>
            <a:chOff x="2540000" y="561804"/>
            <a:chExt cx="457200" cy="511346"/>
          </a:xfrm>
        </xdr:grpSpPr>
        <xdr:cxnSp macro="">
          <xdr:nvCxnSpPr>
            <xdr:cNvPr id="3641" name="Straight Connector 3640">
              <a:extLst>
                <a:ext uri="{FF2B5EF4-FFF2-40B4-BE49-F238E27FC236}">
                  <a16:creationId xmlns:a16="http://schemas.microsoft.com/office/drawing/2014/main" id="{605325CC-DD53-541B-4DFD-8BE0EB281C9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2" name="Straight Connector 3641">
              <a:extLst>
                <a:ext uri="{FF2B5EF4-FFF2-40B4-BE49-F238E27FC236}">
                  <a16:creationId xmlns:a16="http://schemas.microsoft.com/office/drawing/2014/main" id="{CF0B8478-FECA-F308-2028-37939DAAA60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3" name="Straight Connector 3642">
              <a:extLst>
                <a:ext uri="{FF2B5EF4-FFF2-40B4-BE49-F238E27FC236}">
                  <a16:creationId xmlns:a16="http://schemas.microsoft.com/office/drawing/2014/main" id="{22C38A10-2035-130A-00F2-AB81ECFB0F2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4" name="Straight Connector 3643">
              <a:extLst>
                <a:ext uri="{FF2B5EF4-FFF2-40B4-BE49-F238E27FC236}">
                  <a16:creationId xmlns:a16="http://schemas.microsoft.com/office/drawing/2014/main" id="{8FABE0E3-8D9F-38DE-594E-089CF61DE56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5" name="Straight Connector 3644">
              <a:extLst>
                <a:ext uri="{FF2B5EF4-FFF2-40B4-BE49-F238E27FC236}">
                  <a16:creationId xmlns:a16="http://schemas.microsoft.com/office/drawing/2014/main" id="{4AF0FD4B-02CD-BC71-FC4D-5FFFCC64080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6" name="Straight Connector 3645">
              <a:extLst>
                <a:ext uri="{FF2B5EF4-FFF2-40B4-BE49-F238E27FC236}">
                  <a16:creationId xmlns:a16="http://schemas.microsoft.com/office/drawing/2014/main" id="{64268223-55BC-5FBC-A056-D3AF70C34AB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40" name="Straight Connector 3639">
            <a:extLst>
              <a:ext uri="{FF2B5EF4-FFF2-40B4-BE49-F238E27FC236}">
                <a16:creationId xmlns:a16="http://schemas.microsoft.com/office/drawing/2014/main" id="{57EACDAA-B6CA-8824-87ED-FC0385C40C9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134</xdr:row>
      <xdr:rowOff>0</xdr:rowOff>
    </xdr:from>
    <xdr:to>
      <xdr:col>4</xdr:col>
      <xdr:colOff>274320</xdr:colOff>
      <xdr:row>136</xdr:row>
      <xdr:rowOff>6531</xdr:rowOff>
    </xdr:to>
    <xdr:grpSp>
      <xdr:nvGrpSpPr>
        <xdr:cNvPr id="3647" name="Group 3646">
          <a:extLst>
            <a:ext uri="{FF2B5EF4-FFF2-40B4-BE49-F238E27FC236}">
              <a16:creationId xmlns:a16="http://schemas.microsoft.com/office/drawing/2014/main" id="{DC30E6BB-CB31-4340-B007-23BE3038B2E0}"/>
            </a:ext>
          </a:extLst>
        </xdr:cNvPr>
        <xdr:cNvGrpSpPr/>
      </xdr:nvGrpSpPr>
      <xdr:grpSpPr>
        <a:xfrm>
          <a:off x="1926771" y="23774400"/>
          <a:ext cx="274320" cy="354874"/>
          <a:chOff x="6147651" y="793750"/>
          <a:chExt cx="462699" cy="514350"/>
        </a:xfrm>
      </xdr:grpSpPr>
      <xdr:grpSp>
        <xdr:nvGrpSpPr>
          <xdr:cNvPr id="3648" name="Group 3647">
            <a:extLst>
              <a:ext uri="{FF2B5EF4-FFF2-40B4-BE49-F238E27FC236}">
                <a16:creationId xmlns:a16="http://schemas.microsoft.com/office/drawing/2014/main" id="{05E45AA3-FF7E-CB13-FC70-F0F5DB84E124}"/>
              </a:ext>
            </a:extLst>
          </xdr:cNvPr>
          <xdr:cNvGrpSpPr/>
        </xdr:nvGrpSpPr>
        <xdr:grpSpPr>
          <a:xfrm>
            <a:off x="6153150" y="796754"/>
            <a:ext cx="457200" cy="511346"/>
            <a:chOff x="2540000" y="561804"/>
            <a:chExt cx="457200" cy="511346"/>
          </a:xfrm>
        </xdr:grpSpPr>
        <xdr:cxnSp macro="">
          <xdr:nvCxnSpPr>
            <xdr:cNvPr id="3650" name="Straight Connector 3649">
              <a:extLst>
                <a:ext uri="{FF2B5EF4-FFF2-40B4-BE49-F238E27FC236}">
                  <a16:creationId xmlns:a16="http://schemas.microsoft.com/office/drawing/2014/main" id="{4D89FBB8-A843-576B-AEF5-C2B23AC9D67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1" name="Straight Connector 3650">
              <a:extLst>
                <a:ext uri="{FF2B5EF4-FFF2-40B4-BE49-F238E27FC236}">
                  <a16:creationId xmlns:a16="http://schemas.microsoft.com/office/drawing/2014/main" id="{07D2C6F9-738A-5C70-2B8E-B8854A74CB17}"/>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2" name="Straight Connector 3651">
              <a:extLst>
                <a:ext uri="{FF2B5EF4-FFF2-40B4-BE49-F238E27FC236}">
                  <a16:creationId xmlns:a16="http://schemas.microsoft.com/office/drawing/2014/main" id="{913A09D7-C864-9155-FAF7-EEEFE6CE1E3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3" name="Straight Connector 3652">
              <a:extLst>
                <a:ext uri="{FF2B5EF4-FFF2-40B4-BE49-F238E27FC236}">
                  <a16:creationId xmlns:a16="http://schemas.microsoft.com/office/drawing/2014/main" id="{47BF950C-D6C9-AD3D-7361-94F2021CC5B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4" name="Straight Connector 3653">
              <a:extLst>
                <a:ext uri="{FF2B5EF4-FFF2-40B4-BE49-F238E27FC236}">
                  <a16:creationId xmlns:a16="http://schemas.microsoft.com/office/drawing/2014/main" id="{E430E1E2-2787-5605-C766-D73DA1BC945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5" name="Straight Connector 3654">
              <a:extLst>
                <a:ext uri="{FF2B5EF4-FFF2-40B4-BE49-F238E27FC236}">
                  <a16:creationId xmlns:a16="http://schemas.microsoft.com/office/drawing/2014/main" id="{3FBF226C-A0DE-88B2-394E-6DFF6A5CBDC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49" name="Straight Connector 3648">
            <a:extLst>
              <a:ext uri="{FF2B5EF4-FFF2-40B4-BE49-F238E27FC236}">
                <a16:creationId xmlns:a16="http://schemas.microsoft.com/office/drawing/2014/main" id="{1473AF52-38E2-B5DE-EDA7-6A588D3ED295}"/>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134</xdr:row>
      <xdr:rowOff>0</xdr:rowOff>
    </xdr:from>
    <xdr:to>
      <xdr:col>2</xdr:col>
      <xdr:colOff>274320</xdr:colOff>
      <xdr:row>136</xdr:row>
      <xdr:rowOff>6531</xdr:rowOff>
    </xdr:to>
    <xdr:grpSp>
      <xdr:nvGrpSpPr>
        <xdr:cNvPr id="3656" name="Group 3655">
          <a:extLst>
            <a:ext uri="{FF2B5EF4-FFF2-40B4-BE49-F238E27FC236}">
              <a16:creationId xmlns:a16="http://schemas.microsoft.com/office/drawing/2014/main" id="{CD43B5F8-792B-4BC2-9082-4408C2A35DBA}"/>
            </a:ext>
          </a:extLst>
        </xdr:cNvPr>
        <xdr:cNvGrpSpPr/>
      </xdr:nvGrpSpPr>
      <xdr:grpSpPr>
        <a:xfrm>
          <a:off x="892629" y="23774400"/>
          <a:ext cx="274320" cy="354874"/>
          <a:chOff x="6147651" y="793750"/>
          <a:chExt cx="462699" cy="514350"/>
        </a:xfrm>
      </xdr:grpSpPr>
      <xdr:grpSp>
        <xdr:nvGrpSpPr>
          <xdr:cNvPr id="3657" name="Group 3656">
            <a:extLst>
              <a:ext uri="{FF2B5EF4-FFF2-40B4-BE49-F238E27FC236}">
                <a16:creationId xmlns:a16="http://schemas.microsoft.com/office/drawing/2014/main" id="{B55C0BD6-F815-DB5E-4AD2-05FCAD1EB937}"/>
              </a:ext>
            </a:extLst>
          </xdr:cNvPr>
          <xdr:cNvGrpSpPr/>
        </xdr:nvGrpSpPr>
        <xdr:grpSpPr>
          <a:xfrm>
            <a:off x="6153150" y="796754"/>
            <a:ext cx="457200" cy="511346"/>
            <a:chOff x="2540000" y="561804"/>
            <a:chExt cx="457200" cy="511346"/>
          </a:xfrm>
        </xdr:grpSpPr>
        <xdr:cxnSp macro="">
          <xdr:nvCxnSpPr>
            <xdr:cNvPr id="3659" name="Straight Connector 3658">
              <a:extLst>
                <a:ext uri="{FF2B5EF4-FFF2-40B4-BE49-F238E27FC236}">
                  <a16:creationId xmlns:a16="http://schemas.microsoft.com/office/drawing/2014/main" id="{CBD73030-FFFA-913E-72F4-B31A4B00F8B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0" name="Straight Connector 3659">
              <a:extLst>
                <a:ext uri="{FF2B5EF4-FFF2-40B4-BE49-F238E27FC236}">
                  <a16:creationId xmlns:a16="http://schemas.microsoft.com/office/drawing/2014/main" id="{4A33DB2C-ADE4-E6D3-28C1-D7AE862C83B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1" name="Straight Connector 3660">
              <a:extLst>
                <a:ext uri="{FF2B5EF4-FFF2-40B4-BE49-F238E27FC236}">
                  <a16:creationId xmlns:a16="http://schemas.microsoft.com/office/drawing/2014/main" id="{696D6AE6-91C2-B635-245A-4E80314752A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2" name="Straight Connector 3661">
              <a:extLst>
                <a:ext uri="{FF2B5EF4-FFF2-40B4-BE49-F238E27FC236}">
                  <a16:creationId xmlns:a16="http://schemas.microsoft.com/office/drawing/2014/main" id="{D0A4ED50-0FEE-8A94-852D-9E34F16B5A7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3" name="Straight Connector 3662">
              <a:extLst>
                <a:ext uri="{FF2B5EF4-FFF2-40B4-BE49-F238E27FC236}">
                  <a16:creationId xmlns:a16="http://schemas.microsoft.com/office/drawing/2014/main" id="{4D906C56-238B-4089-9845-DB53F20BAE7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4" name="Straight Connector 3663">
              <a:extLst>
                <a:ext uri="{FF2B5EF4-FFF2-40B4-BE49-F238E27FC236}">
                  <a16:creationId xmlns:a16="http://schemas.microsoft.com/office/drawing/2014/main" id="{500B11F3-053E-F738-E4DA-8C31D310C58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58" name="Straight Connector 3657">
            <a:extLst>
              <a:ext uri="{FF2B5EF4-FFF2-40B4-BE49-F238E27FC236}">
                <a16:creationId xmlns:a16="http://schemas.microsoft.com/office/drawing/2014/main" id="{68C57BF0-F799-03DC-A4F3-20042CC6623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235</xdr:row>
      <xdr:rowOff>0</xdr:rowOff>
    </xdr:from>
    <xdr:to>
      <xdr:col>2</xdr:col>
      <xdr:colOff>274320</xdr:colOff>
      <xdr:row>237</xdr:row>
      <xdr:rowOff>6531</xdr:rowOff>
    </xdr:to>
    <xdr:grpSp>
      <xdr:nvGrpSpPr>
        <xdr:cNvPr id="3665" name="Group 3664">
          <a:extLst>
            <a:ext uri="{FF2B5EF4-FFF2-40B4-BE49-F238E27FC236}">
              <a16:creationId xmlns:a16="http://schemas.microsoft.com/office/drawing/2014/main" id="{1CAC4AE4-1C97-4E15-981C-B3FB334D3DDB}"/>
            </a:ext>
          </a:extLst>
        </xdr:cNvPr>
        <xdr:cNvGrpSpPr/>
      </xdr:nvGrpSpPr>
      <xdr:grpSpPr>
        <a:xfrm>
          <a:off x="892629" y="40625486"/>
          <a:ext cx="274320" cy="354874"/>
          <a:chOff x="6147651" y="793750"/>
          <a:chExt cx="462699" cy="514350"/>
        </a:xfrm>
      </xdr:grpSpPr>
      <xdr:grpSp>
        <xdr:nvGrpSpPr>
          <xdr:cNvPr id="3666" name="Group 3665">
            <a:extLst>
              <a:ext uri="{FF2B5EF4-FFF2-40B4-BE49-F238E27FC236}">
                <a16:creationId xmlns:a16="http://schemas.microsoft.com/office/drawing/2014/main" id="{5169C4F7-B113-5735-2577-75CC27410957}"/>
              </a:ext>
            </a:extLst>
          </xdr:cNvPr>
          <xdr:cNvGrpSpPr/>
        </xdr:nvGrpSpPr>
        <xdr:grpSpPr>
          <a:xfrm>
            <a:off x="6153150" y="796754"/>
            <a:ext cx="457200" cy="511346"/>
            <a:chOff x="2540000" y="561804"/>
            <a:chExt cx="457200" cy="511346"/>
          </a:xfrm>
        </xdr:grpSpPr>
        <xdr:cxnSp macro="">
          <xdr:nvCxnSpPr>
            <xdr:cNvPr id="3668" name="Straight Connector 3667">
              <a:extLst>
                <a:ext uri="{FF2B5EF4-FFF2-40B4-BE49-F238E27FC236}">
                  <a16:creationId xmlns:a16="http://schemas.microsoft.com/office/drawing/2014/main" id="{A4A63BCE-AAB1-DE8B-0B71-D2E17555177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9" name="Straight Connector 3668">
              <a:extLst>
                <a:ext uri="{FF2B5EF4-FFF2-40B4-BE49-F238E27FC236}">
                  <a16:creationId xmlns:a16="http://schemas.microsoft.com/office/drawing/2014/main" id="{C6840023-F797-B350-9D1B-56943C1124F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0" name="Straight Connector 3669">
              <a:extLst>
                <a:ext uri="{FF2B5EF4-FFF2-40B4-BE49-F238E27FC236}">
                  <a16:creationId xmlns:a16="http://schemas.microsoft.com/office/drawing/2014/main" id="{6646FD09-F242-5452-6C27-5B33AB2F87C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1" name="Straight Connector 3670">
              <a:extLst>
                <a:ext uri="{FF2B5EF4-FFF2-40B4-BE49-F238E27FC236}">
                  <a16:creationId xmlns:a16="http://schemas.microsoft.com/office/drawing/2014/main" id="{26F5573C-499A-85B7-2970-6F1978199A5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2" name="Straight Connector 3671">
              <a:extLst>
                <a:ext uri="{FF2B5EF4-FFF2-40B4-BE49-F238E27FC236}">
                  <a16:creationId xmlns:a16="http://schemas.microsoft.com/office/drawing/2014/main" id="{7879AC95-B5A1-C7D5-79AE-D27E96FB65A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3" name="Straight Connector 3672">
              <a:extLst>
                <a:ext uri="{FF2B5EF4-FFF2-40B4-BE49-F238E27FC236}">
                  <a16:creationId xmlns:a16="http://schemas.microsoft.com/office/drawing/2014/main" id="{99314AE4-A131-EC96-C677-BB4ABC9C651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67" name="Straight Connector 3666">
            <a:extLst>
              <a:ext uri="{FF2B5EF4-FFF2-40B4-BE49-F238E27FC236}">
                <a16:creationId xmlns:a16="http://schemas.microsoft.com/office/drawing/2014/main" id="{4D229D65-BF5C-A7A3-830D-4354C3CDD84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169</xdr:row>
      <xdr:rowOff>0</xdr:rowOff>
    </xdr:from>
    <xdr:to>
      <xdr:col>14</xdr:col>
      <xdr:colOff>274320</xdr:colOff>
      <xdr:row>171</xdr:row>
      <xdr:rowOff>6531</xdr:rowOff>
    </xdr:to>
    <xdr:grpSp>
      <xdr:nvGrpSpPr>
        <xdr:cNvPr id="3674" name="Group 3673">
          <a:extLst>
            <a:ext uri="{FF2B5EF4-FFF2-40B4-BE49-F238E27FC236}">
              <a16:creationId xmlns:a16="http://schemas.microsoft.com/office/drawing/2014/main" id="{038A2FF7-DCEC-471F-ABD6-E48D6618299C}"/>
            </a:ext>
          </a:extLst>
        </xdr:cNvPr>
        <xdr:cNvGrpSpPr/>
      </xdr:nvGrpSpPr>
      <xdr:grpSpPr>
        <a:xfrm>
          <a:off x="7097486" y="29652686"/>
          <a:ext cx="274320" cy="354874"/>
          <a:chOff x="6147651" y="793750"/>
          <a:chExt cx="462699" cy="514350"/>
        </a:xfrm>
      </xdr:grpSpPr>
      <xdr:grpSp>
        <xdr:nvGrpSpPr>
          <xdr:cNvPr id="3675" name="Group 3674">
            <a:extLst>
              <a:ext uri="{FF2B5EF4-FFF2-40B4-BE49-F238E27FC236}">
                <a16:creationId xmlns:a16="http://schemas.microsoft.com/office/drawing/2014/main" id="{88E1D925-5AE9-BCEE-90B0-C04AAAD4C45C}"/>
              </a:ext>
            </a:extLst>
          </xdr:cNvPr>
          <xdr:cNvGrpSpPr/>
        </xdr:nvGrpSpPr>
        <xdr:grpSpPr>
          <a:xfrm>
            <a:off x="6153150" y="796754"/>
            <a:ext cx="457200" cy="511346"/>
            <a:chOff x="2540000" y="561804"/>
            <a:chExt cx="457200" cy="511346"/>
          </a:xfrm>
        </xdr:grpSpPr>
        <xdr:cxnSp macro="">
          <xdr:nvCxnSpPr>
            <xdr:cNvPr id="3677" name="Straight Connector 3676">
              <a:extLst>
                <a:ext uri="{FF2B5EF4-FFF2-40B4-BE49-F238E27FC236}">
                  <a16:creationId xmlns:a16="http://schemas.microsoft.com/office/drawing/2014/main" id="{991BA729-02C5-5968-B5CE-692D5E62A46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8" name="Straight Connector 3677">
              <a:extLst>
                <a:ext uri="{FF2B5EF4-FFF2-40B4-BE49-F238E27FC236}">
                  <a16:creationId xmlns:a16="http://schemas.microsoft.com/office/drawing/2014/main" id="{2BF3B01E-DFB8-21C9-FD67-0B5360F490D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9" name="Straight Connector 3678">
              <a:extLst>
                <a:ext uri="{FF2B5EF4-FFF2-40B4-BE49-F238E27FC236}">
                  <a16:creationId xmlns:a16="http://schemas.microsoft.com/office/drawing/2014/main" id="{AFCBFBBE-9CF9-9CFF-8036-9B268C00CB4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0" name="Straight Connector 3679">
              <a:extLst>
                <a:ext uri="{FF2B5EF4-FFF2-40B4-BE49-F238E27FC236}">
                  <a16:creationId xmlns:a16="http://schemas.microsoft.com/office/drawing/2014/main" id="{91525CE5-7D39-DF78-C61E-2B54E0C2D4D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1" name="Straight Connector 3680">
              <a:extLst>
                <a:ext uri="{FF2B5EF4-FFF2-40B4-BE49-F238E27FC236}">
                  <a16:creationId xmlns:a16="http://schemas.microsoft.com/office/drawing/2014/main" id="{B9074A50-F3A0-EDB8-846C-D07C76E20C8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2" name="Straight Connector 3681">
              <a:extLst>
                <a:ext uri="{FF2B5EF4-FFF2-40B4-BE49-F238E27FC236}">
                  <a16:creationId xmlns:a16="http://schemas.microsoft.com/office/drawing/2014/main" id="{403BD532-BA6A-CCD2-CCFE-7A7B9D4CE0F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76" name="Straight Connector 3675">
            <a:extLst>
              <a:ext uri="{FF2B5EF4-FFF2-40B4-BE49-F238E27FC236}">
                <a16:creationId xmlns:a16="http://schemas.microsoft.com/office/drawing/2014/main" id="{A1FC94B8-3BC1-0692-1827-78A16DA9DF7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290</xdr:row>
      <xdr:rowOff>0</xdr:rowOff>
    </xdr:from>
    <xdr:to>
      <xdr:col>20</xdr:col>
      <xdr:colOff>274320</xdr:colOff>
      <xdr:row>292</xdr:row>
      <xdr:rowOff>6531</xdr:rowOff>
    </xdr:to>
    <xdr:grpSp>
      <xdr:nvGrpSpPr>
        <xdr:cNvPr id="3683" name="Group 3682">
          <a:extLst>
            <a:ext uri="{FF2B5EF4-FFF2-40B4-BE49-F238E27FC236}">
              <a16:creationId xmlns:a16="http://schemas.microsoft.com/office/drawing/2014/main" id="{D6AF2D38-4481-40A4-9F0B-FFBA23DFDB43}"/>
            </a:ext>
          </a:extLst>
        </xdr:cNvPr>
        <xdr:cNvGrpSpPr/>
      </xdr:nvGrpSpPr>
      <xdr:grpSpPr>
        <a:xfrm>
          <a:off x="10199914" y="49769486"/>
          <a:ext cx="274320" cy="354874"/>
          <a:chOff x="6147651" y="793750"/>
          <a:chExt cx="462699" cy="514350"/>
        </a:xfrm>
      </xdr:grpSpPr>
      <xdr:grpSp>
        <xdr:nvGrpSpPr>
          <xdr:cNvPr id="3684" name="Group 3683">
            <a:extLst>
              <a:ext uri="{FF2B5EF4-FFF2-40B4-BE49-F238E27FC236}">
                <a16:creationId xmlns:a16="http://schemas.microsoft.com/office/drawing/2014/main" id="{AC8D232F-951D-DA5A-CFCD-E0002CFA3EB8}"/>
              </a:ext>
            </a:extLst>
          </xdr:cNvPr>
          <xdr:cNvGrpSpPr/>
        </xdr:nvGrpSpPr>
        <xdr:grpSpPr>
          <a:xfrm>
            <a:off x="6153150" y="796754"/>
            <a:ext cx="457200" cy="511346"/>
            <a:chOff x="2540000" y="561804"/>
            <a:chExt cx="457200" cy="511346"/>
          </a:xfrm>
        </xdr:grpSpPr>
        <xdr:cxnSp macro="">
          <xdr:nvCxnSpPr>
            <xdr:cNvPr id="3686" name="Straight Connector 3685">
              <a:extLst>
                <a:ext uri="{FF2B5EF4-FFF2-40B4-BE49-F238E27FC236}">
                  <a16:creationId xmlns:a16="http://schemas.microsoft.com/office/drawing/2014/main" id="{8CB8D50D-7B3A-6999-B538-36040D6E930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7" name="Straight Connector 3686">
              <a:extLst>
                <a:ext uri="{FF2B5EF4-FFF2-40B4-BE49-F238E27FC236}">
                  <a16:creationId xmlns:a16="http://schemas.microsoft.com/office/drawing/2014/main" id="{DF5E3768-45AF-5701-5656-7FB068FF015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8" name="Straight Connector 3687">
              <a:extLst>
                <a:ext uri="{FF2B5EF4-FFF2-40B4-BE49-F238E27FC236}">
                  <a16:creationId xmlns:a16="http://schemas.microsoft.com/office/drawing/2014/main" id="{36D4DE16-0FBA-C3CE-59DF-45B942E06E8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9" name="Straight Connector 3688">
              <a:extLst>
                <a:ext uri="{FF2B5EF4-FFF2-40B4-BE49-F238E27FC236}">
                  <a16:creationId xmlns:a16="http://schemas.microsoft.com/office/drawing/2014/main" id="{D557AA8B-89D8-4796-6DC9-41C0EBEBEE8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0" name="Straight Connector 3689">
              <a:extLst>
                <a:ext uri="{FF2B5EF4-FFF2-40B4-BE49-F238E27FC236}">
                  <a16:creationId xmlns:a16="http://schemas.microsoft.com/office/drawing/2014/main" id="{E28B2350-C92D-554C-B124-2C42DB16FB6A}"/>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1" name="Straight Connector 3690">
              <a:extLst>
                <a:ext uri="{FF2B5EF4-FFF2-40B4-BE49-F238E27FC236}">
                  <a16:creationId xmlns:a16="http://schemas.microsoft.com/office/drawing/2014/main" id="{4397EE8C-D44C-CA8D-37D0-19386533B02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85" name="Straight Connector 3684">
            <a:extLst>
              <a:ext uri="{FF2B5EF4-FFF2-40B4-BE49-F238E27FC236}">
                <a16:creationId xmlns:a16="http://schemas.microsoft.com/office/drawing/2014/main" id="{8EDD54E7-5BF3-67BA-242B-8E590B5E5C6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402</xdr:row>
      <xdr:rowOff>0</xdr:rowOff>
    </xdr:from>
    <xdr:to>
      <xdr:col>16</xdr:col>
      <xdr:colOff>274320</xdr:colOff>
      <xdr:row>404</xdr:row>
      <xdr:rowOff>6531</xdr:rowOff>
    </xdr:to>
    <xdr:grpSp>
      <xdr:nvGrpSpPr>
        <xdr:cNvPr id="3692" name="Group 3691">
          <a:extLst>
            <a:ext uri="{FF2B5EF4-FFF2-40B4-BE49-F238E27FC236}">
              <a16:creationId xmlns:a16="http://schemas.microsoft.com/office/drawing/2014/main" id="{67363DD4-02E9-4353-95A1-B411E7381DB3}"/>
            </a:ext>
          </a:extLst>
        </xdr:cNvPr>
        <xdr:cNvGrpSpPr/>
      </xdr:nvGrpSpPr>
      <xdr:grpSpPr>
        <a:xfrm>
          <a:off x="8131629" y="68449371"/>
          <a:ext cx="274320" cy="354874"/>
          <a:chOff x="6147651" y="793750"/>
          <a:chExt cx="462699" cy="514350"/>
        </a:xfrm>
      </xdr:grpSpPr>
      <xdr:grpSp>
        <xdr:nvGrpSpPr>
          <xdr:cNvPr id="3693" name="Group 3692">
            <a:extLst>
              <a:ext uri="{FF2B5EF4-FFF2-40B4-BE49-F238E27FC236}">
                <a16:creationId xmlns:a16="http://schemas.microsoft.com/office/drawing/2014/main" id="{CBE7DB44-407A-5DD7-3662-4ECBC0ED9138}"/>
              </a:ext>
            </a:extLst>
          </xdr:cNvPr>
          <xdr:cNvGrpSpPr/>
        </xdr:nvGrpSpPr>
        <xdr:grpSpPr>
          <a:xfrm>
            <a:off x="6153150" y="796754"/>
            <a:ext cx="457200" cy="511346"/>
            <a:chOff x="2540000" y="561804"/>
            <a:chExt cx="457200" cy="511346"/>
          </a:xfrm>
        </xdr:grpSpPr>
        <xdr:cxnSp macro="">
          <xdr:nvCxnSpPr>
            <xdr:cNvPr id="3695" name="Straight Connector 3694">
              <a:extLst>
                <a:ext uri="{FF2B5EF4-FFF2-40B4-BE49-F238E27FC236}">
                  <a16:creationId xmlns:a16="http://schemas.microsoft.com/office/drawing/2014/main" id="{841B3B85-435C-1131-F79F-BFE2C8D1F50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6" name="Straight Connector 3695">
              <a:extLst>
                <a:ext uri="{FF2B5EF4-FFF2-40B4-BE49-F238E27FC236}">
                  <a16:creationId xmlns:a16="http://schemas.microsoft.com/office/drawing/2014/main" id="{D145A761-42D1-4C92-6CB5-6576A57F144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7" name="Straight Connector 3696">
              <a:extLst>
                <a:ext uri="{FF2B5EF4-FFF2-40B4-BE49-F238E27FC236}">
                  <a16:creationId xmlns:a16="http://schemas.microsoft.com/office/drawing/2014/main" id="{856F2A60-A5B2-162A-8302-B8E1B18F78B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8" name="Straight Connector 3697">
              <a:extLst>
                <a:ext uri="{FF2B5EF4-FFF2-40B4-BE49-F238E27FC236}">
                  <a16:creationId xmlns:a16="http://schemas.microsoft.com/office/drawing/2014/main" id="{FE9EF914-D014-7EAD-11DA-3EDD8B8BFAB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9" name="Straight Connector 3698">
              <a:extLst>
                <a:ext uri="{FF2B5EF4-FFF2-40B4-BE49-F238E27FC236}">
                  <a16:creationId xmlns:a16="http://schemas.microsoft.com/office/drawing/2014/main" id="{203AFAD3-6B94-D1AD-7ABC-7ECF4EFC2E8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0" name="Straight Connector 3699">
              <a:extLst>
                <a:ext uri="{FF2B5EF4-FFF2-40B4-BE49-F238E27FC236}">
                  <a16:creationId xmlns:a16="http://schemas.microsoft.com/office/drawing/2014/main" id="{D3D9F018-A747-F577-0A9D-A4C6E614426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94" name="Straight Connector 3693">
            <a:extLst>
              <a:ext uri="{FF2B5EF4-FFF2-40B4-BE49-F238E27FC236}">
                <a16:creationId xmlns:a16="http://schemas.microsoft.com/office/drawing/2014/main" id="{920B2F7F-C9C6-D08B-A155-23065C42525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324</xdr:row>
      <xdr:rowOff>0</xdr:rowOff>
    </xdr:from>
    <xdr:to>
      <xdr:col>18</xdr:col>
      <xdr:colOff>274320</xdr:colOff>
      <xdr:row>326</xdr:row>
      <xdr:rowOff>6530</xdr:rowOff>
    </xdr:to>
    <xdr:grpSp>
      <xdr:nvGrpSpPr>
        <xdr:cNvPr id="3701" name="Group 3700">
          <a:extLst>
            <a:ext uri="{FF2B5EF4-FFF2-40B4-BE49-F238E27FC236}">
              <a16:creationId xmlns:a16="http://schemas.microsoft.com/office/drawing/2014/main" id="{AA2F00DA-2B9F-4FF1-AF75-D988AA36D100}"/>
            </a:ext>
          </a:extLst>
        </xdr:cNvPr>
        <xdr:cNvGrpSpPr/>
      </xdr:nvGrpSpPr>
      <xdr:grpSpPr>
        <a:xfrm>
          <a:off x="9165771" y="55451829"/>
          <a:ext cx="274320" cy="354872"/>
          <a:chOff x="6147651" y="793750"/>
          <a:chExt cx="462699" cy="514350"/>
        </a:xfrm>
      </xdr:grpSpPr>
      <xdr:grpSp>
        <xdr:nvGrpSpPr>
          <xdr:cNvPr id="3702" name="Group 3701">
            <a:extLst>
              <a:ext uri="{FF2B5EF4-FFF2-40B4-BE49-F238E27FC236}">
                <a16:creationId xmlns:a16="http://schemas.microsoft.com/office/drawing/2014/main" id="{8E80BED2-9935-34D6-526D-450C491FCFBD}"/>
              </a:ext>
            </a:extLst>
          </xdr:cNvPr>
          <xdr:cNvGrpSpPr/>
        </xdr:nvGrpSpPr>
        <xdr:grpSpPr>
          <a:xfrm>
            <a:off x="6153150" y="796754"/>
            <a:ext cx="457200" cy="511346"/>
            <a:chOff x="2540000" y="561804"/>
            <a:chExt cx="457200" cy="511346"/>
          </a:xfrm>
        </xdr:grpSpPr>
        <xdr:cxnSp macro="">
          <xdr:nvCxnSpPr>
            <xdr:cNvPr id="3704" name="Straight Connector 3703">
              <a:extLst>
                <a:ext uri="{FF2B5EF4-FFF2-40B4-BE49-F238E27FC236}">
                  <a16:creationId xmlns:a16="http://schemas.microsoft.com/office/drawing/2014/main" id="{4B81627A-CB1D-5E65-319C-7F62711D3E65}"/>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5" name="Straight Connector 3704">
              <a:extLst>
                <a:ext uri="{FF2B5EF4-FFF2-40B4-BE49-F238E27FC236}">
                  <a16:creationId xmlns:a16="http://schemas.microsoft.com/office/drawing/2014/main" id="{BDB58D62-0935-3768-CF3B-7AB433E2563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6" name="Straight Connector 3705">
              <a:extLst>
                <a:ext uri="{FF2B5EF4-FFF2-40B4-BE49-F238E27FC236}">
                  <a16:creationId xmlns:a16="http://schemas.microsoft.com/office/drawing/2014/main" id="{FF0D62F7-2C0C-EB9F-B54B-8164817E609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7" name="Straight Connector 3706">
              <a:extLst>
                <a:ext uri="{FF2B5EF4-FFF2-40B4-BE49-F238E27FC236}">
                  <a16:creationId xmlns:a16="http://schemas.microsoft.com/office/drawing/2014/main" id="{066E5648-55D7-4554-91DC-EF7A8470883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8" name="Straight Connector 3707">
              <a:extLst>
                <a:ext uri="{FF2B5EF4-FFF2-40B4-BE49-F238E27FC236}">
                  <a16:creationId xmlns:a16="http://schemas.microsoft.com/office/drawing/2014/main" id="{79011A66-A1FE-9A0C-46A5-D22AFDCB238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9" name="Straight Connector 3708">
              <a:extLst>
                <a:ext uri="{FF2B5EF4-FFF2-40B4-BE49-F238E27FC236}">
                  <a16:creationId xmlns:a16="http://schemas.microsoft.com/office/drawing/2014/main" id="{6C14674B-D3C7-D35D-DA05-FDF1B608369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03" name="Straight Connector 3702">
            <a:extLst>
              <a:ext uri="{FF2B5EF4-FFF2-40B4-BE49-F238E27FC236}">
                <a16:creationId xmlns:a16="http://schemas.microsoft.com/office/drawing/2014/main" id="{B29A86AC-223A-F3EA-2DFC-CEAA20D3723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224</xdr:row>
      <xdr:rowOff>0</xdr:rowOff>
    </xdr:from>
    <xdr:to>
      <xdr:col>16</xdr:col>
      <xdr:colOff>274320</xdr:colOff>
      <xdr:row>226</xdr:row>
      <xdr:rowOff>6531</xdr:rowOff>
    </xdr:to>
    <xdr:grpSp>
      <xdr:nvGrpSpPr>
        <xdr:cNvPr id="3710" name="Group 3709">
          <a:extLst>
            <a:ext uri="{FF2B5EF4-FFF2-40B4-BE49-F238E27FC236}">
              <a16:creationId xmlns:a16="http://schemas.microsoft.com/office/drawing/2014/main" id="{2BCF2317-B4FC-43D8-B3BC-9A5C73CA1371}"/>
            </a:ext>
          </a:extLst>
        </xdr:cNvPr>
        <xdr:cNvGrpSpPr/>
      </xdr:nvGrpSpPr>
      <xdr:grpSpPr>
        <a:xfrm>
          <a:off x="8131629" y="38796686"/>
          <a:ext cx="274320" cy="354874"/>
          <a:chOff x="6147651" y="793750"/>
          <a:chExt cx="462699" cy="514350"/>
        </a:xfrm>
      </xdr:grpSpPr>
      <xdr:grpSp>
        <xdr:nvGrpSpPr>
          <xdr:cNvPr id="3711" name="Group 3710">
            <a:extLst>
              <a:ext uri="{FF2B5EF4-FFF2-40B4-BE49-F238E27FC236}">
                <a16:creationId xmlns:a16="http://schemas.microsoft.com/office/drawing/2014/main" id="{8CEA9EE5-B4CF-2BB0-C6B7-EAAFB15D4107}"/>
              </a:ext>
            </a:extLst>
          </xdr:cNvPr>
          <xdr:cNvGrpSpPr/>
        </xdr:nvGrpSpPr>
        <xdr:grpSpPr>
          <a:xfrm>
            <a:off x="6153150" y="796754"/>
            <a:ext cx="457200" cy="511346"/>
            <a:chOff x="2540000" y="561804"/>
            <a:chExt cx="457200" cy="511346"/>
          </a:xfrm>
        </xdr:grpSpPr>
        <xdr:cxnSp macro="">
          <xdr:nvCxnSpPr>
            <xdr:cNvPr id="3713" name="Straight Connector 3712">
              <a:extLst>
                <a:ext uri="{FF2B5EF4-FFF2-40B4-BE49-F238E27FC236}">
                  <a16:creationId xmlns:a16="http://schemas.microsoft.com/office/drawing/2014/main" id="{03102B04-3FB8-8416-8EFE-5D23E370578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4" name="Straight Connector 3713">
              <a:extLst>
                <a:ext uri="{FF2B5EF4-FFF2-40B4-BE49-F238E27FC236}">
                  <a16:creationId xmlns:a16="http://schemas.microsoft.com/office/drawing/2014/main" id="{97B930F1-1150-6748-4C51-37481F3BC75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5" name="Straight Connector 3714">
              <a:extLst>
                <a:ext uri="{FF2B5EF4-FFF2-40B4-BE49-F238E27FC236}">
                  <a16:creationId xmlns:a16="http://schemas.microsoft.com/office/drawing/2014/main" id="{82218E12-7C98-87B8-0864-18DABCD97D4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6" name="Straight Connector 3715">
              <a:extLst>
                <a:ext uri="{FF2B5EF4-FFF2-40B4-BE49-F238E27FC236}">
                  <a16:creationId xmlns:a16="http://schemas.microsoft.com/office/drawing/2014/main" id="{C5CA64F5-3494-829E-D6CC-6F7CEBA4A2D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7" name="Straight Connector 3716">
              <a:extLst>
                <a:ext uri="{FF2B5EF4-FFF2-40B4-BE49-F238E27FC236}">
                  <a16:creationId xmlns:a16="http://schemas.microsoft.com/office/drawing/2014/main" id="{35263D3F-302E-87B3-B69B-B7973B3C466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8" name="Straight Connector 3717">
              <a:extLst>
                <a:ext uri="{FF2B5EF4-FFF2-40B4-BE49-F238E27FC236}">
                  <a16:creationId xmlns:a16="http://schemas.microsoft.com/office/drawing/2014/main" id="{7AA6AE7D-DE7B-656D-0259-0A071354DF1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12" name="Straight Connector 3711">
            <a:extLst>
              <a:ext uri="{FF2B5EF4-FFF2-40B4-BE49-F238E27FC236}">
                <a16:creationId xmlns:a16="http://schemas.microsoft.com/office/drawing/2014/main" id="{1077E767-3630-4099-A74D-8F308EDC76AE}"/>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379</xdr:row>
      <xdr:rowOff>0</xdr:rowOff>
    </xdr:from>
    <xdr:to>
      <xdr:col>16</xdr:col>
      <xdr:colOff>274320</xdr:colOff>
      <xdr:row>381</xdr:row>
      <xdr:rowOff>6531</xdr:rowOff>
    </xdr:to>
    <xdr:grpSp>
      <xdr:nvGrpSpPr>
        <xdr:cNvPr id="3719" name="Group 3718">
          <a:extLst>
            <a:ext uri="{FF2B5EF4-FFF2-40B4-BE49-F238E27FC236}">
              <a16:creationId xmlns:a16="http://schemas.microsoft.com/office/drawing/2014/main" id="{A7055979-C00A-48DD-B9A8-5297BC9A8F68}"/>
            </a:ext>
          </a:extLst>
        </xdr:cNvPr>
        <xdr:cNvGrpSpPr/>
      </xdr:nvGrpSpPr>
      <xdr:grpSpPr>
        <a:xfrm>
          <a:off x="8131629" y="64595829"/>
          <a:ext cx="274320" cy="354873"/>
          <a:chOff x="6147651" y="793750"/>
          <a:chExt cx="462699" cy="514350"/>
        </a:xfrm>
      </xdr:grpSpPr>
      <xdr:grpSp>
        <xdr:nvGrpSpPr>
          <xdr:cNvPr id="3720" name="Group 3719">
            <a:extLst>
              <a:ext uri="{FF2B5EF4-FFF2-40B4-BE49-F238E27FC236}">
                <a16:creationId xmlns:a16="http://schemas.microsoft.com/office/drawing/2014/main" id="{EFC9B570-EFCC-431E-CDA0-2D292401F56F}"/>
              </a:ext>
            </a:extLst>
          </xdr:cNvPr>
          <xdr:cNvGrpSpPr/>
        </xdr:nvGrpSpPr>
        <xdr:grpSpPr>
          <a:xfrm>
            <a:off x="6153150" y="796754"/>
            <a:ext cx="457200" cy="511346"/>
            <a:chOff x="2540000" y="561804"/>
            <a:chExt cx="457200" cy="511346"/>
          </a:xfrm>
        </xdr:grpSpPr>
        <xdr:cxnSp macro="">
          <xdr:nvCxnSpPr>
            <xdr:cNvPr id="3722" name="Straight Connector 3721">
              <a:extLst>
                <a:ext uri="{FF2B5EF4-FFF2-40B4-BE49-F238E27FC236}">
                  <a16:creationId xmlns:a16="http://schemas.microsoft.com/office/drawing/2014/main" id="{79DEC5D8-5261-79C7-8573-B136AF31680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3" name="Straight Connector 3722">
              <a:extLst>
                <a:ext uri="{FF2B5EF4-FFF2-40B4-BE49-F238E27FC236}">
                  <a16:creationId xmlns:a16="http://schemas.microsoft.com/office/drawing/2014/main" id="{C3C34FFE-2BF3-4733-AEF8-31E77BBD4B7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4" name="Straight Connector 3723">
              <a:extLst>
                <a:ext uri="{FF2B5EF4-FFF2-40B4-BE49-F238E27FC236}">
                  <a16:creationId xmlns:a16="http://schemas.microsoft.com/office/drawing/2014/main" id="{F1C81A3C-FB5B-8087-419C-647A60A3076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5" name="Straight Connector 3724">
              <a:extLst>
                <a:ext uri="{FF2B5EF4-FFF2-40B4-BE49-F238E27FC236}">
                  <a16:creationId xmlns:a16="http://schemas.microsoft.com/office/drawing/2014/main" id="{B3F51F82-BEBC-AC5E-A796-FB1BCC88652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6" name="Straight Connector 3725">
              <a:extLst>
                <a:ext uri="{FF2B5EF4-FFF2-40B4-BE49-F238E27FC236}">
                  <a16:creationId xmlns:a16="http://schemas.microsoft.com/office/drawing/2014/main" id="{73289118-C6DA-4792-458A-AD27464743D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7" name="Straight Connector 3726">
              <a:extLst>
                <a:ext uri="{FF2B5EF4-FFF2-40B4-BE49-F238E27FC236}">
                  <a16:creationId xmlns:a16="http://schemas.microsoft.com/office/drawing/2014/main" id="{3F2DA2B5-A751-840A-69D9-070380F921F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21" name="Straight Connector 3720">
            <a:extLst>
              <a:ext uri="{FF2B5EF4-FFF2-40B4-BE49-F238E27FC236}">
                <a16:creationId xmlns:a16="http://schemas.microsoft.com/office/drawing/2014/main" id="{40FBB3D6-944F-E548-610A-FB27FDCEE1C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121</xdr:row>
      <xdr:rowOff>0</xdr:rowOff>
    </xdr:from>
    <xdr:to>
      <xdr:col>10</xdr:col>
      <xdr:colOff>274320</xdr:colOff>
      <xdr:row>123</xdr:row>
      <xdr:rowOff>6531</xdr:rowOff>
    </xdr:to>
    <xdr:grpSp>
      <xdr:nvGrpSpPr>
        <xdr:cNvPr id="3728" name="Group 3727">
          <a:extLst>
            <a:ext uri="{FF2B5EF4-FFF2-40B4-BE49-F238E27FC236}">
              <a16:creationId xmlns:a16="http://schemas.microsoft.com/office/drawing/2014/main" id="{761DC10E-203E-4480-ADF0-3887215AD9C2}"/>
            </a:ext>
          </a:extLst>
        </xdr:cNvPr>
        <xdr:cNvGrpSpPr/>
      </xdr:nvGrpSpPr>
      <xdr:grpSpPr>
        <a:xfrm>
          <a:off x="5029200" y="21553714"/>
          <a:ext cx="274320" cy="354874"/>
          <a:chOff x="6147651" y="793750"/>
          <a:chExt cx="462699" cy="514350"/>
        </a:xfrm>
      </xdr:grpSpPr>
      <xdr:grpSp>
        <xdr:nvGrpSpPr>
          <xdr:cNvPr id="3729" name="Group 3728">
            <a:extLst>
              <a:ext uri="{FF2B5EF4-FFF2-40B4-BE49-F238E27FC236}">
                <a16:creationId xmlns:a16="http://schemas.microsoft.com/office/drawing/2014/main" id="{5781C026-A247-AB52-877A-AE3A135B0838}"/>
              </a:ext>
            </a:extLst>
          </xdr:cNvPr>
          <xdr:cNvGrpSpPr/>
        </xdr:nvGrpSpPr>
        <xdr:grpSpPr>
          <a:xfrm>
            <a:off x="6153150" y="796754"/>
            <a:ext cx="457200" cy="511346"/>
            <a:chOff x="2540000" y="561804"/>
            <a:chExt cx="457200" cy="511346"/>
          </a:xfrm>
        </xdr:grpSpPr>
        <xdr:cxnSp macro="">
          <xdr:nvCxnSpPr>
            <xdr:cNvPr id="3731" name="Straight Connector 3730">
              <a:extLst>
                <a:ext uri="{FF2B5EF4-FFF2-40B4-BE49-F238E27FC236}">
                  <a16:creationId xmlns:a16="http://schemas.microsoft.com/office/drawing/2014/main" id="{42A871C4-1066-5525-2100-517E700A969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2" name="Straight Connector 3731">
              <a:extLst>
                <a:ext uri="{FF2B5EF4-FFF2-40B4-BE49-F238E27FC236}">
                  <a16:creationId xmlns:a16="http://schemas.microsoft.com/office/drawing/2014/main" id="{D15EC64E-2D4B-7DC8-E23B-C5FCCFDD7FD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3" name="Straight Connector 3732">
              <a:extLst>
                <a:ext uri="{FF2B5EF4-FFF2-40B4-BE49-F238E27FC236}">
                  <a16:creationId xmlns:a16="http://schemas.microsoft.com/office/drawing/2014/main" id="{4FD8CCA8-2147-8099-9A8B-5C5E64DAFBE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4" name="Straight Connector 3733">
              <a:extLst>
                <a:ext uri="{FF2B5EF4-FFF2-40B4-BE49-F238E27FC236}">
                  <a16:creationId xmlns:a16="http://schemas.microsoft.com/office/drawing/2014/main" id="{2FC8AB26-BEB9-65D5-F942-577CABE0EE4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5" name="Straight Connector 3734">
              <a:extLst>
                <a:ext uri="{FF2B5EF4-FFF2-40B4-BE49-F238E27FC236}">
                  <a16:creationId xmlns:a16="http://schemas.microsoft.com/office/drawing/2014/main" id="{29859728-D064-F1BA-96D4-8DCE582108E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6" name="Straight Connector 3735">
              <a:extLst>
                <a:ext uri="{FF2B5EF4-FFF2-40B4-BE49-F238E27FC236}">
                  <a16:creationId xmlns:a16="http://schemas.microsoft.com/office/drawing/2014/main" id="{FB6E411E-B3DD-EECC-0DDF-A74B750D219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30" name="Straight Connector 3729">
            <a:extLst>
              <a:ext uri="{FF2B5EF4-FFF2-40B4-BE49-F238E27FC236}">
                <a16:creationId xmlns:a16="http://schemas.microsoft.com/office/drawing/2014/main" id="{59769992-55F5-A17B-BE63-3455C099D3C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301</xdr:row>
      <xdr:rowOff>0</xdr:rowOff>
    </xdr:from>
    <xdr:to>
      <xdr:col>20</xdr:col>
      <xdr:colOff>274320</xdr:colOff>
      <xdr:row>303</xdr:row>
      <xdr:rowOff>6531</xdr:rowOff>
    </xdr:to>
    <xdr:grpSp>
      <xdr:nvGrpSpPr>
        <xdr:cNvPr id="3737" name="Group 3736">
          <a:extLst>
            <a:ext uri="{FF2B5EF4-FFF2-40B4-BE49-F238E27FC236}">
              <a16:creationId xmlns:a16="http://schemas.microsoft.com/office/drawing/2014/main" id="{49691297-8F31-42BA-BFA7-BD69DCEC5453}"/>
            </a:ext>
          </a:extLst>
        </xdr:cNvPr>
        <xdr:cNvGrpSpPr/>
      </xdr:nvGrpSpPr>
      <xdr:grpSpPr>
        <a:xfrm>
          <a:off x="10199914" y="51598286"/>
          <a:ext cx="274320" cy="354874"/>
          <a:chOff x="6147651" y="793750"/>
          <a:chExt cx="462699" cy="514350"/>
        </a:xfrm>
      </xdr:grpSpPr>
      <xdr:grpSp>
        <xdr:nvGrpSpPr>
          <xdr:cNvPr id="3738" name="Group 3737">
            <a:extLst>
              <a:ext uri="{FF2B5EF4-FFF2-40B4-BE49-F238E27FC236}">
                <a16:creationId xmlns:a16="http://schemas.microsoft.com/office/drawing/2014/main" id="{362C4C8E-3C04-61BD-D54C-BFF45C92237F}"/>
              </a:ext>
            </a:extLst>
          </xdr:cNvPr>
          <xdr:cNvGrpSpPr/>
        </xdr:nvGrpSpPr>
        <xdr:grpSpPr>
          <a:xfrm>
            <a:off x="6153150" y="796754"/>
            <a:ext cx="457200" cy="511346"/>
            <a:chOff x="2540000" y="561804"/>
            <a:chExt cx="457200" cy="511346"/>
          </a:xfrm>
        </xdr:grpSpPr>
        <xdr:cxnSp macro="">
          <xdr:nvCxnSpPr>
            <xdr:cNvPr id="3740" name="Straight Connector 3739">
              <a:extLst>
                <a:ext uri="{FF2B5EF4-FFF2-40B4-BE49-F238E27FC236}">
                  <a16:creationId xmlns:a16="http://schemas.microsoft.com/office/drawing/2014/main" id="{224F1988-D9C2-04D1-F262-AEB4211FA6E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1" name="Straight Connector 3740">
              <a:extLst>
                <a:ext uri="{FF2B5EF4-FFF2-40B4-BE49-F238E27FC236}">
                  <a16:creationId xmlns:a16="http://schemas.microsoft.com/office/drawing/2014/main" id="{C17A4226-C172-EEF1-069D-9C80C6A86ED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2" name="Straight Connector 3741">
              <a:extLst>
                <a:ext uri="{FF2B5EF4-FFF2-40B4-BE49-F238E27FC236}">
                  <a16:creationId xmlns:a16="http://schemas.microsoft.com/office/drawing/2014/main" id="{98F78B39-16CD-3032-BDEC-8B872470E14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3" name="Straight Connector 3742">
              <a:extLst>
                <a:ext uri="{FF2B5EF4-FFF2-40B4-BE49-F238E27FC236}">
                  <a16:creationId xmlns:a16="http://schemas.microsoft.com/office/drawing/2014/main" id="{A8CE59EB-1F0D-54EF-448E-A3866F629DA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4" name="Straight Connector 3743">
              <a:extLst>
                <a:ext uri="{FF2B5EF4-FFF2-40B4-BE49-F238E27FC236}">
                  <a16:creationId xmlns:a16="http://schemas.microsoft.com/office/drawing/2014/main" id="{66FDEF2A-D0F4-94FD-BEC8-59B4A98D84E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5" name="Straight Connector 3744">
              <a:extLst>
                <a:ext uri="{FF2B5EF4-FFF2-40B4-BE49-F238E27FC236}">
                  <a16:creationId xmlns:a16="http://schemas.microsoft.com/office/drawing/2014/main" id="{19EC012F-A415-9B52-61DD-D680CB48B22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39" name="Straight Connector 3738">
            <a:extLst>
              <a:ext uri="{FF2B5EF4-FFF2-40B4-BE49-F238E27FC236}">
                <a16:creationId xmlns:a16="http://schemas.microsoft.com/office/drawing/2014/main" id="{13837F27-EA5E-9B9A-59E0-24ECB491B9F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301</xdr:row>
      <xdr:rowOff>0</xdr:rowOff>
    </xdr:from>
    <xdr:to>
      <xdr:col>18</xdr:col>
      <xdr:colOff>274320</xdr:colOff>
      <xdr:row>303</xdr:row>
      <xdr:rowOff>6531</xdr:rowOff>
    </xdr:to>
    <xdr:grpSp>
      <xdr:nvGrpSpPr>
        <xdr:cNvPr id="3746" name="Group 3745">
          <a:extLst>
            <a:ext uri="{FF2B5EF4-FFF2-40B4-BE49-F238E27FC236}">
              <a16:creationId xmlns:a16="http://schemas.microsoft.com/office/drawing/2014/main" id="{C7059ADC-0CEC-4496-9026-04C4B586AE70}"/>
            </a:ext>
          </a:extLst>
        </xdr:cNvPr>
        <xdr:cNvGrpSpPr/>
      </xdr:nvGrpSpPr>
      <xdr:grpSpPr>
        <a:xfrm>
          <a:off x="9165771" y="51598286"/>
          <a:ext cx="274320" cy="354874"/>
          <a:chOff x="6147651" y="793750"/>
          <a:chExt cx="462699" cy="514350"/>
        </a:xfrm>
      </xdr:grpSpPr>
      <xdr:grpSp>
        <xdr:nvGrpSpPr>
          <xdr:cNvPr id="3747" name="Group 3746">
            <a:extLst>
              <a:ext uri="{FF2B5EF4-FFF2-40B4-BE49-F238E27FC236}">
                <a16:creationId xmlns:a16="http://schemas.microsoft.com/office/drawing/2014/main" id="{25E53A2E-A300-9442-16D5-FD07B2CF94B6}"/>
              </a:ext>
            </a:extLst>
          </xdr:cNvPr>
          <xdr:cNvGrpSpPr/>
        </xdr:nvGrpSpPr>
        <xdr:grpSpPr>
          <a:xfrm>
            <a:off x="6153150" y="796754"/>
            <a:ext cx="457200" cy="511346"/>
            <a:chOff x="2540000" y="561804"/>
            <a:chExt cx="457200" cy="511346"/>
          </a:xfrm>
        </xdr:grpSpPr>
        <xdr:cxnSp macro="">
          <xdr:nvCxnSpPr>
            <xdr:cNvPr id="3749" name="Straight Connector 3748">
              <a:extLst>
                <a:ext uri="{FF2B5EF4-FFF2-40B4-BE49-F238E27FC236}">
                  <a16:creationId xmlns:a16="http://schemas.microsoft.com/office/drawing/2014/main" id="{F572BDAB-50CF-7A67-2A32-0824204BF45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0" name="Straight Connector 3749">
              <a:extLst>
                <a:ext uri="{FF2B5EF4-FFF2-40B4-BE49-F238E27FC236}">
                  <a16:creationId xmlns:a16="http://schemas.microsoft.com/office/drawing/2014/main" id="{479703E0-C9AA-ED9C-B856-F5A08F524762}"/>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1" name="Straight Connector 3750">
              <a:extLst>
                <a:ext uri="{FF2B5EF4-FFF2-40B4-BE49-F238E27FC236}">
                  <a16:creationId xmlns:a16="http://schemas.microsoft.com/office/drawing/2014/main" id="{6BBAF404-A8EE-AA26-6C0E-DFDD1CE5E35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2" name="Straight Connector 3751">
              <a:extLst>
                <a:ext uri="{FF2B5EF4-FFF2-40B4-BE49-F238E27FC236}">
                  <a16:creationId xmlns:a16="http://schemas.microsoft.com/office/drawing/2014/main" id="{3DF08A43-5D20-F83C-633E-3DD4DB2EA9E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3" name="Straight Connector 3752">
              <a:extLst>
                <a:ext uri="{FF2B5EF4-FFF2-40B4-BE49-F238E27FC236}">
                  <a16:creationId xmlns:a16="http://schemas.microsoft.com/office/drawing/2014/main" id="{56AB3AB4-0BA0-41F0-0DF2-D159CB39FA4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4" name="Straight Connector 3753">
              <a:extLst>
                <a:ext uri="{FF2B5EF4-FFF2-40B4-BE49-F238E27FC236}">
                  <a16:creationId xmlns:a16="http://schemas.microsoft.com/office/drawing/2014/main" id="{4353B6A6-E739-ECF6-9D4A-744534B1DA3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48" name="Straight Connector 3747">
            <a:extLst>
              <a:ext uri="{FF2B5EF4-FFF2-40B4-BE49-F238E27FC236}">
                <a16:creationId xmlns:a16="http://schemas.microsoft.com/office/drawing/2014/main" id="{288D6C74-9A9D-C53B-7D64-5DD953CA63E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202</xdr:row>
      <xdr:rowOff>0</xdr:rowOff>
    </xdr:from>
    <xdr:to>
      <xdr:col>14</xdr:col>
      <xdr:colOff>274320</xdr:colOff>
      <xdr:row>204</xdr:row>
      <xdr:rowOff>6531</xdr:rowOff>
    </xdr:to>
    <xdr:grpSp>
      <xdr:nvGrpSpPr>
        <xdr:cNvPr id="3755" name="Group 3754">
          <a:extLst>
            <a:ext uri="{FF2B5EF4-FFF2-40B4-BE49-F238E27FC236}">
              <a16:creationId xmlns:a16="http://schemas.microsoft.com/office/drawing/2014/main" id="{A2D9BFD1-3590-411F-BE83-91E796DC5848}"/>
            </a:ext>
          </a:extLst>
        </xdr:cNvPr>
        <xdr:cNvGrpSpPr/>
      </xdr:nvGrpSpPr>
      <xdr:grpSpPr>
        <a:xfrm>
          <a:off x="7097486" y="35139086"/>
          <a:ext cx="274320" cy="354874"/>
          <a:chOff x="6147651" y="793750"/>
          <a:chExt cx="462699" cy="514350"/>
        </a:xfrm>
      </xdr:grpSpPr>
      <xdr:grpSp>
        <xdr:nvGrpSpPr>
          <xdr:cNvPr id="3756" name="Group 3755">
            <a:extLst>
              <a:ext uri="{FF2B5EF4-FFF2-40B4-BE49-F238E27FC236}">
                <a16:creationId xmlns:a16="http://schemas.microsoft.com/office/drawing/2014/main" id="{A2B1D7F9-E44A-E8A9-B4CA-7E6BB03FBED0}"/>
              </a:ext>
            </a:extLst>
          </xdr:cNvPr>
          <xdr:cNvGrpSpPr/>
        </xdr:nvGrpSpPr>
        <xdr:grpSpPr>
          <a:xfrm>
            <a:off x="6153150" y="796754"/>
            <a:ext cx="457200" cy="511346"/>
            <a:chOff x="2540000" y="561804"/>
            <a:chExt cx="457200" cy="511346"/>
          </a:xfrm>
        </xdr:grpSpPr>
        <xdr:cxnSp macro="">
          <xdr:nvCxnSpPr>
            <xdr:cNvPr id="3758" name="Straight Connector 3757">
              <a:extLst>
                <a:ext uri="{FF2B5EF4-FFF2-40B4-BE49-F238E27FC236}">
                  <a16:creationId xmlns:a16="http://schemas.microsoft.com/office/drawing/2014/main" id="{D8B24E94-C6F2-6A6C-00D3-22D858097F5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9" name="Straight Connector 3758">
              <a:extLst>
                <a:ext uri="{FF2B5EF4-FFF2-40B4-BE49-F238E27FC236}">
                  <a16:creationId xmlns:a16="http://schemas.microsoft.com/office/drawing/2014/main" id="{A4F87C32-0B01-F59F-1AFA-D92C665E2B7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0" name="Straight Connector 3759">
              <a:extLst>
                <a:ext uri="{FF2B5EF4-FFF2-40B4-BE49-F238E27FC236}">
                  <a16:creationId xmlns:a16="http://schemas.microsoft.com/office/drawing/2014/main" id="{1D639F6E-BEE4-4524-CBDE-C6F9ECEFCFF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1" name="Straight Connector 3760">
              <a:extLst>
                <a:ext uri="{FF2B5EF4-FFF2-40B4-BE49-F238E27FC236}">
                  <a16:creationId xmlns:a16="http://schemas.microsoft.com/office/drawing/2014/main" id="{DC0B00C8-5281-4C56-3540-753B8746F9A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2" name="Straight Connector 3761">
              <a:extLst>
                <a:ext uri="{FF2B5EF4-FFF2-40B4-BE49-F238E27FC236}">
                  <a16:creationId xmlns:a16="http://schemas.microsoft.com/office/drawing/2014/main" id="{E82A6A52-D011-4F2B-DE3F-9EC7895B4AC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3" name="Straight Connector 3762">
              <a:extLst>
                <a:ext uri="{FF2B5EF4-FFF2-40B4-BE49-F238E27FC236}">
                  <a16:creationId xmlns:a16="http://schemas.microsoft.com/office/drawing/2014/main" id="{6B537139-0073-FF7A-F20F-4E4095C0232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57" name="Straight Connector 3756">
            <a:extLst>
              <a:ext uri="{FF2B5EF4-FFF2-40B4-BE49-F238E27FC236}">
                <a16:creationId xmlns:a16="http://schemas.microsoft.com/office/drawing/2014/main" id="{F63C810F-FB38-A3A2-6A44-92D08537C47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121</xdr:row>
      <xdr:rowOff>0</xdr:rowOff>
    </xdr:from>
    <xdr:to>
      <xdr:col>12</xdr:col>
      <xdr:colOff>274320</xdr:colOff>
      <xdr:row>123</xdr:row>
      <xdr:rowOff>6531</xdr:rowOff>
    </xdr:to>
    <xdr:grpSp>
      <xdr:nvGrpSpPr>
        <xdr:cNvPr id="3764" name="Group 3763">
          <a:extLst>
            <a:ext uri="{FF2B5EF4-FFF2-40B4-BE49-F238E27FC236}">
              <a16:creationId xmlns:a16="http://schemas.microsoft.com/office/drawing/2014/main" id="{382EA126-2B19-4FE6-BB0E-AAD4E86E0CD5}"/>
            </a:ext>
          </a:extLst>
        </xdr:cNvPr>
        <xdr:cNvGrpSpPr/>
      </xdr:nvGrpSpPr>
      <xdr:grpSpPr>
        <a:xfrm>
          <a:off x="6063343" y="21553714"/>
          <a:ext cx="274320" cy="354874"/>
          <a:chOff x="6147651" y="793750"/>
          <a:chExt cx="462699" cy="514350"/>
        </a:xfrm>
      </xdr:grpSpPr>
      <xdr:grpSp>
        <xdr:nvGrpSpPr>
          <xdr:cNvPr id="3765" name="Group 3764">
            <a:extLst>
              <a:ext uri="{FF2B5EF4-FFF2-40B4-BE49-F238E27FC236}">
                <a16:creationId xmlns:a16="http://schemas.microsoft.com/office/drawing/2014/main" id="{5C6DEA7F-230A-20D4-73F8-AC5AB6DAF7A1}"/>
              </a:ext>
            </a:extLst>
          </xdr:cNvPr>
          <xdr:cNvGrpSpPr/>
        </xdr:nvGrpSpPr>
        <xdr:grpSpPr>
          <a:xfrm>
            <a:off x="6153150" y="796754"/>
            <a:ext cx="457200" cy="511346"/>
            <a:chOff x="2540000" y="561804"/>
            <a:chExt cx="457200" cy="511346"/>
          </a:xfrm>
        </xdr:grpSpPr>
        <xdr:cxnSp macro="">
          <xdr:nvCxnSpPr>
            <xdr:cNvPr id="3767" name="Straight Connector 3766">
              <a:extLst>
                <a:ext uri="{FF2B5EF4-FFF2-40B4-BE49-F238E27FC236}">
                  <a16:creationId xmlns:a16="http://schemas.microsoft.com/office/drawing/2014/main" id="{31876C83-E6C9-E7C9-AC33-0D69BEFEE8C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8" name="Straight Connector 3767">
              <a:extLst>
                <a:ext uri="{FF2B5EF4-FFF2-40B4-BE49-F238E27FC236}">
                  <a16:creationId xmlns:a16="http://schemas.microsoft.com/office/drawing/2014/main" id="{1B45DFE0-F7E9-877E-B0E6-A2ABD4F8C95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9" name="Straight Connector 3768">
              <a:extLst>
                <a:ext uri="{FF2B5EF4-FFF2-40B4-BE49-F238E27FC236}">
                  <a16:creationId xmlns:a16="http://schemas.microsoft.com/office/drawing/2014/main" id="{03561E54-BF9B-7FDD-F192-AD140BC3B63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0" name="Straight Connector 3769">
              <a:extLst>
                <a:ext uri="{FF2B5EF4-FFF2-40B4-BE49-F238E27FC236}">
                  <a16:creationId xmlns:a16="http://schemas.microsoft.com/office/drawing/2014/main" id="{67D040B7-C4D1-E8BC-BCA6-D803EF5DCC8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1" name="Straight Connector 3770">
              <a:extLst>
                <a:ext uri="{FF2B5EF4-FFF2-40B4-BE49-F238E27FC236}">
                  <a16:creationId xmlns:a16="http://schemas.microsoft.com/office/drawing/2014/main" id="{04E3AE70-0213-0580-6EA1-0468A1A53CE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2" name="Straight Connector 3771">
              <a:extLst>
                <a:ext uri="{FF2B5EF4-FFF2-40B4-BE49-F238E27FC236}">
                  <a16:creationId xmlns:a16="http://schemas.microsoft.com/office/drawing/2014/main" id="{02C4D10A-D70F-D8A7-10BB-9E5BD6EAD8F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66" name="Straight Connector 3765">
            <a:extLst>
              <a:ext uri="{FF2B5EF4-FFF2-40B4-BE49-F238E27FC236}">
                <a16:creationId xmlns:a16="http://schemas.microsoft.com/office/drawing/2014/main" id="{A50BA322-3D14-FD27-A97D-AFF37293D7D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108</xdr:row>
      <xdr:rowOff>0</xdr:rowOff>
    </xdr:from>
    <xdr:to>
      <xdr:col>6</xdr:col>
      <xdr:colOff>274320</xdr:colOff>
      <xdr:row>110</xdr:row>
      <xdr:rowOff>6531</xdr:rowOff>
    </xdr:to>
    <xdr:grpSp>
      <xdr:nvGrpSpPr>
        <xdr:cNvPr id="3773" name="Group 3772">
          <a:extLst>
            <a:ext uri="{FF2B5EF4-FFF2-40B4-BE49-F238E27FC236}">
              <a16:creationId xmlns:a16="http://schemas.microsoft.com/office/drawing/2014/main" id="{54E53700-3A8E-4B67-A75F-0A8D79EA9496}"/>
            </a:ext>
          </a:extLst>
        </xdr:cNvPr>
        <xdr:cNvGrpSpPr/>
      </xdr:nvGrpSpPr>
      <xdr:grpSpPr>
        <a:xfrm>
          <a:off x="2960914" y="19333029"/>
          <a:ext cx="274320" cy="354873"/>
          <a:chOff x="6147651" y="793750"/>
          <a:chExt cx="462699" cy="514350"/>
        </a:xfrm>
      </xdr:grpSpPr>
      <xdr:grpSp>
        <xdr:nvGrpSpPr>
          <xdr:cNvPr id="3774" name="Group 3773">
            <a:extLst>
              <a:ext uri="{FF2B5EF4-FFF2-40B4-BE49-F238E27FC236}">
                <a16:creationId xmlns:a16="http://schemas.microsoft.com/office/drawing/2014/main" id="{5A5EB1B3-9144-2371-0BCE-451092CFA297}"/>
              </a:ext>
            </a:extLst>
          </xdr:cNvPr>
          <xdr:cNvGrpSpPr/>
        </xdr:nvGrpSpPr>
        <xdr:grpSpPr>
          <a:xfrm>
            <a:off x="6153150" y="796754"/>
            <a:ext cx="457200" cy="511346"/>
            <a:chOff x="2540000" y="561804"/>
            <a:chExt cx="457200" cy="511346"/>
          </a:xfrm>
        </xdr:grpSpPr>
        <xdr:cxnSp macro="">
          <xdr:nvCxnSpPr>
            <xdr:cNvPr id="3776" name="Straight Connector 3775">
              <a:extLst>
                <a:ext uri="{FF2B5EF4-FFF2-40B4-BE49-F238E27FC236}">
                  <a16:creationId xmlns:a16="http://schemas.microsoft.com/office/drawing/2014/main" id="{49AB71AD-3940-35F5-1D38-A359E448727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7" name="Straight Connector 3776">
              <a:extLst>
                <a:ext uri="{FF2B5EF4-FFF2-40B4-BE49-F238E27FC236}">
                  <a16:creationId xmlns:a16="http://schemas.microsoft.com/office/drawing/2014/main" id="{FCE8CC49-B5CA-0167-8136-5E0D26A2372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8" name="Straight Connector 3777">
              <a:extLst>
                <a:ext uri="{FF2B5EF4-FFF2-40B4-BE49-F238E27FC236}">
                  <a16:creationId xmlns:a16="http://schemas.microsoft.com/office/drawing/2014/main" id="{9A942CE4-3814-5536-6F2A-CF05A48F21B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9" name="Straight Connector 3778">
              <a:extLst>
                <a:ext uri="{FF2B5EF4-FFF2-40B4-BE49-F238E27FC236}">
                  <a16:creationId xmlns:a16="http://schemas.microsoft.com/office/drawing/2014/main" id="{C12F973A-B7E5-EC00-B758-3030CC81E90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0" name="Straight Connector 3779">
              <a:extLst>
                <a:ext uri="{FF2B5EF4-FFF2-40B4-BE49-F238E27FC236}">
                  <a16:creationId xmlns:a16="http://schemas.microsoft.com/office/drawing/2014/main" id="{818F5E13-DE40-DC08-54F7-8844EF7CD27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1" name="Straight Connector 3780">
              <a:extLst>
                <a:ext uri="{FF2B5EF4-FFF2-40B4-BE49-F238E27FC236}">
                  <a16:creationId xmlns:a16="http://schemas.microsoft.com/office/drawing/2014/main" id="{ABDBB414-28B3-3002-E76A-E64E6B4CAD0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75" name="Straight Connector 3774">
            <a:extLst>
              <a:ext uri="{FF2B5EF4-FFF2-40B4-BE49-F238E27FC236}">
                <a16:creationId xmlns:a16="http://schemas.microsoft.com/office/drawing/2014/main" id="{789B00F6-BF9F-A715-1445-8E61863E569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180</xdr:row>
      <xdr:rowOff>0</xdr:rowOff>
    </xdr:from>
    <xdr:to>
      <xdr:col>16</xdr:col>
      <xdr:colOff>274320</xdr:colOff>
      <xdr:row>182</xdr:row>
      <xdr:rowOff>6531</xdr:rowOff>
    </xdr:to>
    <xdr:grpSp>
      <xdr:nvGrpSpPr>
        <xdr:cNvPr id="3782" name="Group 3781">
          <a:extLst>
            <a:ext uri="{FF2B5EF4-FFF2-40B4-BE49-F238E27FC236}">
              <a16:creationId xmlns:a16="http://schemas.microsoft.com/office/drawing/2014/main" id="{A04FD0F7-D856-4D63-8FED-E2B4E4AEDCD5}"/>
            </a:ext>
          </a:extLst>
        </xdr:cNvPr>
        <xdr:cNvGrpSpPr/>
      </xdr:nvGrpSpPr>
      <xdr:grpSpPr>
        <a:xfrm>
          <a:off x="8131629" y="31481486"/>
          <a:ext cx="274320" cy="354874"/>
          <a:chOff x="6147651" y="793750"/>
          <a:chExt cx="462699" cy="514350"/>
        </a:xfrm>
      </xdr:grpSpPr>
      <xdr:grpSp>
        <xdr:nvGrpSpPr>
          <xdr:cNvPr id="3783" name="Group 3782">
            <a:extLst>
              <a:ext uri="{FF2B5EF4-FFF2-40B4-BE49-F238E27FC236}">
                <a16:creationId xmlns:a16="http://schemas.microsoft.com/office/drawing/2014/main" id="{3EA7FBD2-6735-8035-5D5C-953069232668}"/>
              </a:ext>
            </a:extLst>
          </xdr:cNvPr>
          <xdr:cNvGrpSpPr/>
        </xdr:nvGrpSpPr>
        <xdr:grpSpPr>
          <a:xfrm>
            <a:off x="6153150" y="796754"/>
            <a:ext cx="457200" cy="511346"/>
            <a:chOff x="2540000" y="561804"/>
            <a:chExt cx="457200" cy="511346"/>
          </a:xfrm>
        </xdr:grpSpPr>
        <xdr:cxnSp macro="">
          <xdr:nvCxnSpPr>
            <xdr:cNvPr id="3785" name="Straight Connector 3784">
              <a:extLst>
                <a:ext uri="{FF2B5EF4-FFF2-40B4-BE49-F238E27FC236}">
                  <a16:creationId xmlns:a16="http://schemas.microsoft.com/office/drawing/2014/main" id="{CA86423D-BF9F-B125-EBA7-60112A73937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6" name="Straight Connector 3785">
              <a:extLst>
                <a:ext uri="{FF2B5EF4-FFF2-40B4-BE49-F238E27FC236}">
                  <a16:creationId xmlns:a16="http://schemas.microsoft.com/office/drawing/2014/main" id="{4604C5D8-52BF-CDF8-7155-AB2CC506BD1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7" name="Straight Connector 3786">
              <a:extLst>
                <a:ext uri="{FF2B5EF4-FFF2-40B4-BE49-F238E27FC236}">
                  <a16:creationId xmlns:a16="http://schemas.microsoft.com/office/drawing/2014/main" id="{6D2F4EA3-0A92-31E5-D146-246CB0D4B63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8" name="Straight Connector 3787">
              <a:extLst>
                <a:ext uri="{FF2B5EF4-FFF2-40B4-BE49-F238E27FC236}">
                  <a16:creationId xmlns:a16="http://schemas.microsoft.com/office/drawing/2014/main" id="{8B3B4732-2200-5FF1-1513-B7E1FAA2E78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9" name="Straight Connector 3788">
              <a:extLst>
                <a:ext uri="{FF2B5EF4-FFF2-40B4-BE49-F238E27FC236}">
                  <a16:creationId xmlns:a16="http://schemas.microsoft.com/office/drawing/2014/main" id="{859269EA-935F-2318-E574-F93685801A6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0" name="Straight Connector 3789">
              <a:extLst>
                <a:ext uri="{FF2B5EF4-FFF2-40B4-BE49-F238E27FC236}">
                  <a16:creationId xmlns:a16="http://schemas.microsoft.com/office/drawing/2014/main" id="{B9ECCA05-CAB8-87C7-CCDB-A98B099462C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84" name="Straight Connector 3783">
            <a:extLst>
              <a:ext uri="{FF2B5EF4-FFF2-40B4-BE49-F238E27FC236}">
                <a16:creationId xmlns:a16="http://schemas.microsoft.com/office/drawing/2014/main" id="{8BA19525-B32A-A22B-2E4D-1BB1CBDCEC6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246</xdr:row>
      <xdr:rowOff>0</xdr:rowOff>
    </xdr:from>
    <xdr:to>
      <xdr:col>4</xdr:col>
      <xdr:colOff>274320</xdr:colOff>
      <xdr:row>248</xdr:row>
      <xdr:rowOff>6531</xdr:rowOff>
    </xdr:to>
    <xdr:grpSp>
      <xdr:nvGrpSpPr>
        <xdr:cNvPr id="3791" name="Group 3790">
          <a:extLst>
            <a:ext uri="{FF2B5EF4-FFF2-40B4-BE49-F238E27FC236}">
              <a16:creationId xmlns:a16="http://schemas.microsoft.com/office/drawing/2014/main" id="{4F231A3E-EEC8-4F8D-B6EE-093D35014ABD}"/>
            </a:ext>
          </a:extLst>
        </xdr:cNvPr>
        <xdr:cNvGrpSpPr/>
      </xdr:nvGrpSpPr>
      <xdr:grpSpPr>
        <a:xfrm>
          <a:off x="1926771" y="42454286"/>
          <a:ext cx="274320" cy="354874"/>
          <a:chOff x="6147651" y="793750"/>
          <a:chExt cx="462699" cy="514350"/>
        </a:xfrm>
      </xdr:grpSpPr>
      <xdr:grpSp>
        <xdr:nvGrpSpPr>
          <xdr:cNvPr id="3792" name="Group 3791">
            <a:extLst>
              <a:ext uri="{FF2B5EF4-FFF2-40B4-BE49-F238E27FC236}">
                <a16:creationId xmlns:a16="http://schemas.microsoft.com/office/drawing/2014/main" id="{72C94B23-21B0-DF7D-1E3D-0AA78192930D}"/>
              </a:ext>
            </a:extLst>
          </xdr:cNvPr>
          <xdr:cNvGrpSpPr/>
        </xdr:nvGrpSpPr>
        <xdr:grpSpPr>
          <a:xfrm>
            <a:off x="6153150" y="796754"/>
            <a:ext cx="457200" cy="511346"/>
            <a:chOff x="2540000" y="561804"/>
            <a:chExt cx="457200" cy="511346"/>
          </a:xfrm>
        </xdr:grpSpPr>
        <xdr:cxnSp macro="">
          <xdr:nvCxnSpPr>
            <xdr:cNvPr id="3794" name="Straight Connector 3793">
              <a:extLst>
                <a:ext uri="{FF2B5EF4-FFF2-40B4-BE49-F238E27FC236}">
                  <a16:creationId xmlns:a16="http://schemas.microsoft.com/office/drawing/2014/main" id="{79F7EEBA-09E7-AE69-05A8-ABF619B49D3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5" name="Straight Connector 3794">
              <a:extLst>
                <a:ext uri="{FF2B5EF4-FFF2-40B4-BE49-F238E27FC236}">
                  <a16:creationId xmlns:a16="http://schemas.microsoft.com/office/drawing/2014/main" id="{23209AA6-59BA-AF4E-08FE-7AC36E1FA61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6" name="Straight Connector 3795">
              <a:extLst>
                <a:ext uri="{FF2B5EF4-FFF2-40B4-BE49-F238E27FC236}">
                  <a16:creationId xmlns:a16="http://schemas.microsoft.com/office/drawing/2014/main" id="{87BA1629-DBE4-6EFC-45E4-7923BBEF335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7" name="Straight Connector 3796">
              <a:extLst>
                <a:ext uri="{FF2B5EF4-FFF2-40B4-BE49-F238E27FC236}">
                  <a16:creationId xmlns:a16="http://schemas.microsoft.com/office/drawing/2014/main" id="{88DEBCB4-0965-5D81-7C9A-611F8CA1D51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8" name="Straight Connector 3797">
              <a:extLst>
                <a:ext uri="{FF2B5EF4-FFF2-40B4-BE49-F238E27FC236}">
                  <a16:creationId xmlns:a16="http://schemas.microsoft.com/office/drawing/2014/main" id="{F3001293-4BB4-BAFD-8DB1-28C37ECA1E8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9" name="Straight Connector 3798">
              <a:extLst>
                <a:ext uri="{FF2B5EF4-FFF2-40B4-BE49-F238E27FC236}">
                  <a16:creationId xmlns:a16="http://schemas.microsoft.com/office/drawing/2014/main" id="{7A2ABDA9-DE56-E23D-C4D6-D8B1189C462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93" name="Straight Connector 3792">
            <a:extLst>
              <a:ext uri="{FF2B5EF4-FFF2-40B4-BE49-F238E27FC236}">
                <a16:creationId xmlns:a16="http://schemas.microsoft.com/office/drawing/2014/main" id="{D324D341-D995-F4D0-B24C-AEB417BB84F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257</xdr:row>
      <xdr:rowOff>0</xdr:rowOff>
    </xdr:from>
    <xdr:to>
      <xdr:col>12</xdr:col>
      <xdr:colOff>274320</xdr:colOff>
      <xdr:row>259</xdr:row>
      <xdr:rowOff>6531</xdr:rowOff>
    </xdr:to>
    <xdr:grpSp>
      <xdr:nvGrpSpPr>
        <xdr:cNvPr id="3800" name="Group 3799">
          <a:extLst>
            <a:ext uri="{FF2B5EF4-FFF2-40B4-BE49-F238E27FC236}">
              <a16:creationId xmlns:a16="http://schemas.microsoft.com/office/drawing/2014/main" id="{F407068D-CC29-466F-93ED-165A6CA7DA06}"/>
            </a:ext>
          </a:extLst>
        </xdr:cNvPr>
        <xdr:cNvGrpSpPr/>
      </xdr:nvGrpSpPr>
      <xdr:grpSpPr>
        <a:xfrm>
          <a:off x="6063343" y="44283086"/>
          <a:ext cx="274320" cy="354874"/>
          <a:chOff x="6147651" y="793750"/>
          <a:chExt cx="462699" cy="514350"/>
        </a:xfrm>
      </xdr:grpSpPr>
      <xdr:grpSp>
        <xdr:nvGrpSpPr>
          <xdr:cNvPr id="3801" name="Group 3800">
            <a:extLst>
              <a:ext uri="{FF2B5EF4-FFF2-40B4-BE49-F238E27FC236}">
                <a16:creationId xmlns:a16="http://schemas.microsoft.com/office/drawing/2014/main" id="{B35E626C-AE64-645F-EA1F-461D04637188}"/>
              </a:ext>
            </a:extLst>
          </xdr:cNvPr>
          <xdr:cNvGrpSpPr/>
        </xdr:nvGrpSpPr>
        <xdr:grpSpPr>
          <a:xfrm>
            <a:off x="6153150" y="796754"/>
            <a:ext cx="457200" cy="511346"/>
            <a:chOff x="2540000" y="561804"/>
            <a:chExt cx="457200" cy="511346"/>
          </a:xfrm>
        </xdr:grpSpPr>
        <xdr:cxnSp macro="">
          <xdr:nvCxnSpPr>
            <xdr:cNvPr id="3803" name="Straight Connector 3802">
              <a:extLst>
                <a:ext uri="{FF2B5EF4-FFF2-40B4-BE49-F238E27FC236}">
                  <a16:creationId xmlns:a16="http://schemas.microsoft.com/office/drawing/2014/main" id="{D83B12E6-D4FD-7122-AF66-5DC344B4610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4" name="Straight Connector 3803">
              <a:extLst>
                <a:ext uri="{FF2B5EF4-FFF2-40B4-BE49-F238E27FC236}">
                  <a16:creationId xmlns:a16="http://schemas.microsoft.com/office/drawing/2014/main" id="{5B0F9E89-D762-7A21-F7F0-AE9A0FB1903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5" name="Straight Connector 3804">
              <a:extLst>
                <a:ext uri="{FF2B5EF4-FFF2-40B4-BE49-F238E27FC236}">
                  <a16:creationId xmlns:a16="http://schemas.microsoft.com/office/drawing/2014/main" id="{EF965CC0-0170-CBC1-AE90-0B006D349D7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6" name="Straight Connector 3805">
              <a:extLst>
                <a:ext uri="{FF2B5EF4-FFF2-40B4-BE49-F238E27FC236}">
                  <a16:creationId xmlns:a16="http://schemas.microsoft.com/office/drawing/2014/main" id="{98668B87-32BA-EBA0-B852-49BEE5C76C8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7" name="Straight Connector 3806">
              <a:extLst>
                <a:ext uri="{FF2B5EF4-FFF2-40B4-BE49-F238E27FC236}">
                  <a16:creationId xmlns:a16="http://schemas.microsoft.com/office/drawing/2014/main" id="{9773E66B-28C9-A22E-C002-B74A8983F6D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8" name="Straight Connector 3807">
              <a:extLst>
                <a:ext uri="{FF2B5EF4-FFF2-40B4-BE49-F238E27FC236}">
                  <a16:creationId xmlns:a16="http://schemas.microsoft.com/office/drawing/2014/main" id="{47805523-2518-A5C9-DE3E-F1748104CBF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02" name="Straight Connector 3801">
            <a:extLst>
              <a:ext uri="{FF2B5EF4-FFF2-40B4-BE49-F238E27FC236}">
                <a16:creationId xmlns:a16="http://schemas.microsoft.com/office/drawing/2014/main" id="{FD327CA9-C434-5812-7BD2-52A2EDA6457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224</xdr:row>
      <xdr:rowOff>0</xdr:rowOff>
    </xdr:from>
    <xdr:to>
      <xdr:col>12</xdr:col>
      <xdr:colOff>274320</xdr:colOff>
      <xdr:row>226</xdr:row>
      <xdr:rowOff>6531</xdr:rowOff>
    </xdr:to>
    <xdr:grpSp>
      <xdr:nvGrpSpPr>
        <xdr:cNvPr id="3809" name="Group 3808">
          <a:extLst>
            <a:ext uri="{FF2B5EF4-FFF2-40B4-BE49-F238E27FC236}">
              <a16:creationId xmlns:a16="http://schemas.microsoft.com/office/drawing/2014/main" id="{59D7EA40-A241-4FDA-885C-394D2AF94373}"/>
            </a:ext>
          </a:extLst>
        </xdr:cNvPr>
        <xdr:cNvGrpSpPr/>
      </xdr:nvGrpSpPr>
      <xdr:grpSpPr>
        <a:xfrm>
          <a:off x="6063343" y="38796686"/>
          <a:ext cx="274320" cy="354874"/>
          <a:chOff x="6147651" y="793750"/>
          <a:chExt cx="462699" cy="514350"/>
        </a:xfrm>
      </xdr:grpSpPr>
      <xdr:grpSp>
        <xdr:nvGrpSpPr>
          <xdr:cNvPr id="3810" name="Group 3809">
            <a:extLst>
              <a:ext uri="{FF2B5EF4-FFF2-40B4-BE49-F238E27FC236}">
                <a16:creationId xmlns:a16="http://schemas.microsoft.com/office/drawing/2014/main" id="{C02BC4BD-7040-A9C5-68A3-715B24A1660F}"/>
              </a:ext>
            </a:extLst>
          </xdr:cNvPr>
          <xdr:cNvGrpSpPr/>
        </xdr:nvGrpSpPr>
        <xdr:grpSpPr>
          <a:xfrm>
            <a:off x="6153150" y="796754"/>
            <a:ext cx="457200" cy="511346"/>
            <a:chOff x="2540000" y="561804"/>
            <a:chExt cx="457200" cy="511346"/>
          </a:xfrm>
        </xdr:grpSpPr>
        <xdr:cxnSp macro="">
          <xdr:nvCxnSpPr>
            <xdr:cNvPr id="3812" name="Straight Connector 3811">
              <a:extLst>
                <a:ext uri="{FF2B5EF4-FFF2-40B4-BE49-F238E27FC236}">
                  <a16:creationId xmlns:a16="http://schemas.microsoft.com/office/drawing/2014/main" id="{03DFE873-61AC-AD2C-3998-289CB43F62B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3" name="Straight Connector 3812">
              <a:extLst>
                <a:ext uri="{FF2B5EF4-FFF2-40B4-BE49-F238E27FC236}">
                  <a16:creationId xmlns:a16="http://schemas.microsoft.com/office/drawing/2014/main" id="{6158971B-ED2F-4AA2-BC85-200B4EC0A6E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4" name="Straight Connector 3813">
              <a:extLst>
                <a:ext uri="{FF2B5EF4-FFF2-40B4-BE49-F238E27FC236}">
                  <a16:creationId xmlns:a16="http://schemas.microsoft.com/office/drawing/2014/main" id="{3BEA199A-20C7-CCC6-4D1F-10FB313E562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5" name="Straight Connector 3814">
              <a:extLst>
                <a:ext uri="{FF2B5EF4-FFF2-40B4-BE49-F238E27FC236}">
                  <a16:creationId xmlns:a16="http://schemas.microsoft.com/office/drawing/2014/main" id="{24E63A18-DC94-FF00-4C51-D11201EAB5D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6" name="Straight Connector 3815">
              <a:extLst>
                <a:ext uri="{FF2B5EF4-FFF2-40B4-BE49-F238E27FC236}">
                  <a16:creationId xmlns:a16="http://schemas.microsoft.com/office/drawing/2014/main" id="{1AC82FBE-8E37-7069-F455-C07103F9016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7" name="Straight Connector 3816">
              <a:extLst>
                <a:ext uri="{FF2B5EF4-FFF2-40B4-BE49-F238E27FC236}">
                  <a16:creationId xmlns:a16="http://schemas.microsoft.com/office/drawing/2014/main" id="{E899FEB7-686C-E26A-E6E8-94EB4EBA745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11" name="Straight Connector 3810">
            <a:extLst>
              <a:ext uri="{FF2B5EF4-FFF2-40B4-BE49-F238E27FC236}">
                <a16:creationId xmlns:a16="http://schemas.microsoft.com/office/drawing/2014/main" id="{6C7C5F6A-EF24-40C3-171E-BFD35453A4D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301</xdr:row>
      <xdr:rowOff>0</xdr:rowOff>
    </xdr:from>
    <xdr:to>
      <xdr:col>8</xdr:col>
      <xdr:colOff>274320</xdr:colOff>
      <xdr:row>303</xdr:row>
      <xdr:rowOff>6531</xdr:rowOff>
    </xdr:to>
    <xdr:grpSp>
      <xdr:nvGrpSpPr>
        <xdr:cNvPr id="3818" name="Group 3817">
          <a:extLst>
            <a:ext uri="{FF2B5EF4-FFF2-40B4-BE49-F238E27FC236}">
              <a16:creationId xmlns:a16="http://schemas.microsoft.com/office/drawing/2014/main" id="{430D10FC-C863-4155-9434-8E035736C328}"/>
            </a:ext>
          </a:extLst>
        </xdr:cNvPr>
        <xdr:cNvGrpSpPr/>
      </xdr:nvGrpSpPr>
      <xdr:grpSpPr>
        <a:xfrm>
          <a:off x="3995057" y="51598286"/>
          <a:ext cx="274320" cy="354874"/>
          <a:chOff x="6147651" y="793750"/>
          <a:chExt cx="462699" cy="514350"/>
        </a:xfrm>
      </xdr:grpSpPr>
      <xdr:grpSp>
        <xdr:nvGrpSpPr>
          <xdr:cNvPr id="3819" name="Group 3818">
            <a:extLst>
              <a:ext uri="{FF2B5EF4-FFF2-40B4-BE49-F238E27FC236}">
                <a16:creationId xmlns:a16="http://schemas.microsoft.com/office/drawing/2014/main" id="{94DB44A1-DEE4-68DA-2594-323A454DDC51}"/>
              </a:ext>
            </a:extLst>
          </xdr:cNvPr>
          <xdr:cNvGrpSpPr/>
        </xdr:nvGrpSpPr>
        <xdr:grpSpPr>
          <a:xfrm>
            <a:off x="6153150" y="796754"/>
            <a:ext cx="457200" cy="511346"/>
            <a:chOff x="2540000" y="561804"/>
            <a:chExt cx="457200" cy="511346"/>
          </a:xfrm>
        </xdr:grpSpPr>
        <xdr:cxnSp macro="">
          <xdr:nvCxnSpPr>
            <xdr:cNvPr id="3821" name="Straight Connector 3820">
              <a:extLst>
                <a:ext uri="{FF2B5EF4-FFF2-40B4-BE49-F238E27FC236}">
                  <a16:creationId xmlns:a16="http://schemas.microsoft.com/office/drawing/2014/main" id="{63A41260-B448-E128-4272-D48E5AC0748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2" name="Straight Connector 3821">
              <a:extLst>
                <a:ext uri="{FF2B5EF4-FFF2-40B4-BE49-F238E27FC236}">
                  <a16:creationId xmlns:a16="http://schemas.microsoft.com/office/drawing/2014/main" id="{D532AE0D-32F9-6863-D6B9-B0CF9DB81BC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3" name="Straight Connector 3822">
              <a:extLst>
                <a:ext uri="{FF2B5EF4-FFF2-40B4-BE49-F238E27FC236}">
                  <a16:creationId xmlns:a16="http://schemas.microsoft.com/office/drawing/2014/main" id="{2AA9EAA4-DAA5-D8B1-6C4C-37875751A256}"/>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4" name="Straight Connector 3823">
              <a:extLst>
                <a:ext uri="{FF2B5EF4-FFF2-40B4-BE49-F238E27FC236}">
                  <a16:creationId xmlns:a16="http://schemas.microsoft.com/office/drawing/2014/main" id="{94E81A64-AD55-1F31-4FDA-8BC320E3760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5" name="Straight Connector 3824">
              <a:extLst>
                <a:ext uri="{FF2B5EF4-FFF2-40B4-BE49-F238E27FC236}">
                  <a16:creationId xmlns:a16="http://schemas.microsoft.com/office/drawing/2014/main" id="{C5EE713F-B87E-21AA-98BA-48D3ABDEA52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6" name="Straight Connector 3825">
              <a:extLst>
                <a:ext uri="{FF2B5EF4-FFF2-40B4-BE49-F238E27FC236}">
                  <a16:creationId xmlns:a16="http://schemas.microsoft.com/office/drawing/2014/main" id="{5C10E072-ABA1-265E-668A-737DB60A1D5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20" name="Straight Connector 3819">
            <a:extLst>
              <a:ext uri="{FF2B5EF4-FFF2-40B4-BE49-F238E27FC236}">
                <a16:creationId xmlns:a16="http://schemas.microsoft.com/office/drawing/2014/main" id="{5B81E800-8559-1D4C-B915-FEF238474F0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435</xdr:row>
      <xdr:rowOff>0</xdr:rowOff>
    </xdr:from>
    <xdr:to>
      <xdr:col>2</xdr:col>
      <xdr:colOff>274320</xdr:colOff>
      <xdr:row>437</xdr:row>
      <xdr:rowOff>26486</xdr:rowOff>
    </xdr:to>
    <xdr:grpSp>
      <xdr:nvGrpSpPr>
        <xdr:cNvPr id="3827" name="Group 3826">
          <a:extLst>
            <a:ext uri="{FF2B5EF4-FFF2-40B4-BE49-F238E27FC236}">
              <a16:creationId xmlns:a16="http://schemas.microsoft.com/office/drawing/2014/main" id="{3DB2DCBD-FFCF-44CC-9A11-B503ADE159E7}"/>
            </a:ext>
          </a:extLst>
        </xdr:cNvPr>
        <xdr:cNvGrpSpPr/>
      </xdr:nvGrpSpPr>
      <xdr:grpSpPr>
        <a:xfrm>
          <a:off x="892629" y="73935771"/>
          <a:ext cx="274320" cy="353058"/>
          <a:chOff x="6147651" y="793750"/>
          <a:chExt cx="462699" cy="514350"/>
        </a:xfrm>
      </xdr:grpSpPr>
      <xdr:grpSp>
        <xdr:nvGrpSpPr>
          <xdr:cNvPr id="3828" name="Group 3827">
            <a:extLst>
              <a:ext uri="{FF2B5EF4-FFF2-40B4-BE49-F238E27FC236}">
                <a16:creationId xmlns:a16="http://schemas.microsoft.com/office/drawing/2014/main" id="{B95B55C9-12E7-72C3-6F04-EE3BC9C241E1}"/>
              </a:ext>
            </a:extLst>
          </xdr:cNvPr>
          <xdr:cNvGrpSpPr/>
        </xdr:nvGrpSpPr>
        <xdr:grpSpPr>
          <a:xfrm>
            <a:off x="6153150" y="796754"/>
            <a:ext cx="457200" cy="511346"/>
            <a:chOff x="2540000" y="561804"/>
            <a:chExt cx="457200" cy="511346"/>
          </a:xfrm>
        </xdr:grpSpPr>
        <xdr:cxnSp macro="">
          <xdr:nvCxnSpPr>
            <xdr:cNvPr id="3830" name="Straight Connector 3829">
              <a:extLst>
                <a:ext uri="{FF2B5EF4-FFF2-40B4-BE49-F238E27FC236}">
                  <a16:creationId xmlns:a16="http://schemas.microsoft.com/office/drawing/2014/main" id="{81180017-67D0-37D7-7AF9-073D4F9983F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1" name="Straight Connector 3830">
              <a:extLst>
                <a:ext uri="{FF2B5EF4-FFF2-40B4-BE49-F238E27FC236}">
                  <a16:creationId xmlns:a16="http://schemas.microsoft.com/office/drawing/2014/main" id="{E91BABE9-1B8F-6EE7-3E4B-E6CBD55342A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2" name="Straight Connector 3831">
              <a:extLst>
                <a:ext uri="{FF2B5EF4-FFF2-40B4-BE49-F238E27FC236}">
                  <a16:creationId xmlns:a16="http://schemas.microsoft.com/office/drawing/2014/main" id="{4061D724-3705-9088-2912-B1B218432D5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3" name="Straight Connector 3832">
              <a:extLst>
                <a:ext uri="{FF2B5EF4-FFF2-40B4-BE49-F238E27FC236}">
                  <a16:creationId xmlns:a16="http://schemas.microsoft.com/office/drawing/2014/main" id="{60721284-C078-665B-CC8E-FCB0DC191E2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4" name="Straight Connector 3833">
              <a:extLst>
                <a:ext uri="{FF2B5EF4-FFF2-40B4-BE49-F238E27FC236}">
                  <a16:creationId xmlns:a16="http://schemas.microsoft.com/office/drawing/2014/main" id="{6F3518E7-D0B8-B16A-7496-C2951C8AE10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5" name="Straight Connector 3834">
              <a:extLst>
                <a:ext uri="{FF2B5EF4-FFF2-40B4-BE49-F238E27FC236}">
                  <a16:creationId xmlns:a16="http://schemas.microsoft.com/office/drawing/2014/main" id="{7A775D08-A305-1569-5048-6B349736305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29" name="Straight Connector 3828">
            <a:extLst>
              <a:ext uri="{FF2B5EF4-FFF2-40B4-BE49-F238E27FC236}">
                <a16:creationId xmlns:a16="http://schemas.microsoft.com/office/drawing/2014/main" id="{DCA95526-85D3-5930-4308-11E295D9760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246</xdr:row>
      <xdr:rowOff>0</xdr:rowOff>
    </xdr:from>
    <xdr:to>
      <xdr:col>18</xdr:col>
      <xdr:colOff>274320</xdr:colOff>
      <xdr:row>248</xdr:row>
      <xdr:rowOff>6531</xdr:rowOff>
    </xdr:to>
    <xdr:grpSp>
      <xdr:nvGrpSpPr>
        <xdr:cNvPr id="3836" name="Group 3835">
          <a:extLst>
            <a:ext uri="{FF2B5EF4-FFF2-40B4-BE49-F238E27FC236}">
              <a16:creationId xmlns:a16="http://schemas.microsoft.com/office/drawing/2014/main" id="{91BBE53E-54DC-4655-A8A7-7F940C0567BF}"/>
            </a:ext>
          </a:extLst>
        </xdr:cNvPr>
        <xdr:cNvGrpSpPr/>
      </xdr:nvGrpSpPr>
      <xdr:grpSpPr>
        <a:xfrm>
          <a:off x="9165771" y="42454286"/>
          <a:ext cx="274320" cy="354874"/>
          <a:chOff x="6147651" y="793750"/>
          <a:chExt cx="462699" cy="514350"/>
        </a:xfrm>
      </xdr:grpSpPr>
      <xdr:grpSp>
        <xdr:nvGrpSpPr>
          <xdr:cNvPr id="3837" name="Group 3836">
            <a:extLst>
              <a:ext uri="{FF2B5EF4-FFF2-40B4-BE49-F238E27FC236}">
                <a16:creationId xmlns:a16="http://schemas.microsoft.com/office/drawing/2014/main" id="{0D09A57E-9189-1A88-D230-65E66DB272DA}"/>
              </a:ext>
            </a:extLst>
          </xdr:cNvPr>
          <xdr:cNvGrpSpPr/>
        </xdr:nvGrpSpPr>
        <xdr:grpSpPr>
          <a:xfrm>
            <a:off x="6153150" y="796754"/>
            <a:ext cx="457200" cy="511346"/>
            <a:chOff x="2540000" y="561804"/>
            <a:chExt cx="457200" cy="511346"/>
          </a:xfrm>
        </xdr:grpSpPr>
        <xdr:cxnSp macro="">
          <xdr:nvCxnSpPr>
            <xdr:cNvPr id="3839" name="Straight Connector 3838">
              <a:extLst>
                <a:ext uri="{FF2B5EF4-FFF2-40B4-BE49-F238E27FC236}">
                  <a16:creationId xmlns:a16="http://schemas.microsoft.com/office/drawing/2014/main" id="{876518E6-0FF0-EA97-64B0-78289B69CDA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0" name="Straight Connector 3839">
              <a:extLst>
                <a:ext uri="{FF2B5EF4-FFF2-40B4-BE49-F238E27FC236}">
                  <a16:creationId xmlns:a16="http://schemas.microsoft.com/office/drawing/2014/main" id="{BE4711D0-A37B-6EE4-C1CC-B62A23ED928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1" name="Straight Connector 3840">
              <a:extLst>
                <a:ext uri="{FF2B5EF4-FFF2-40B4-BE49-F238E27FC236}">
                  <a16:creationId xmlns:a16="http://schemas.microsoft.com/office/drawing/2014/main" id="{90065EF7-F238-4C3A-581A-C1D39877F5F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2" name="Straight Connector 3841">
              <a:extLst>
                <a:ext uri="{FF2B5EF4-FFF2-40B4-BE49-F238E27FC236}">
                  <a16:creationId xmlns:a16="http://schemas.microsoft.com/office/drawing/2014/main" id="{A0A87EC5-1291-999F-EAF1-1E21ED76827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3" name="Straight Connector 3842">
              <a:extLst>
                <a:ext uri="{FF2B5EF4-FFF2-40B4-BE49-F238E27FC236}">
                  <a16:creationId xmlns:a16="http://schemas.microsoft.com/office/drawing/2014/main" id="{7529E123-47B1-1D06-C4E1-173433F59C9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4" name="Straight Connector 3843">
              <a:extLst>
                <a:ext uri="{FF2B5EF4-FFF2-40B4-BE49-F238E27FC236}">
                  <a16:creationId xmlns:a16="http://schemas.microsoft.com/office/drawing/2014/main" id="{7CF9CC30-FA30-08D7-D80A-F342B25E040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38" name="Straight Connector 3837">
            <a:extLst>
              <a:ext uri="{FF2B5EF4-FFF2-40B4-BE49-F238E27FC236}">
                <a16:creationId xmlns:a16="http://schemas.microsoft.com/office/drawing/2014/main" id="{D1503C05-31BA-E3E7-2369-577E2C24979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235</xdr:row>
      <xdr:rowOff>0</xdr:rowOff>
    </xdr:from>
    <xdr:to>
      <xdr:col>20</xdr:col>
      <xdr:colOff>274320</xdr:colOff>
      <xdr:row>237</xdr:row>
      <xdr:rowOff>6531</xdr:rowOff>
    </xdr:to>
    <xdr:grpSp>
      <xdr:nvGrpSpPr>
        <xdr:cNvPr id="3845" name="Group 3844">
          <a:extLst>
            <a:ext uri="{FF2B5EF4-FFF2-40B4-BE49-F238E27FC236}">
              <a16:creationId xmlns:a16="http://schemas.microsoft.com/office/drawing/2014/main" id="{9FA069C4-53A1-4894-91FC-F278E84481CA}"/>
            </a:ext>
          </a:extLst>
        </xdr:cNvPr>
        <xdr:cNvGrpSpPr/>
      </xdr:nvGrpSpPr>
      <xdr:grpSpPr>
        <a:xfrm>
          <a:off x="10199914" y="40625486"/>
          <a:ext cx="274320" cy="354874"/>
          <a:chOff x="6147651" y="793750"/>
          <a:chExt cx="462699" cy="514350"/>
        </a:xfrm>
      </xdr:grpSpPr>
      <xdr:grpSp>
        <xdr:nvGrpSpPr>
          <xdr:cNvPr id="3846" name="Group 3845">
            <a:extLst>
              <a:ext uri="{FF2B5EF4-FFF2-40B4-BE49-F238E27FC236}">
                <a16:creationId xmlns:a16="http://schemas.microsoft.com/office/drawing/2014/main" id="{A3CF1D38-1D4B-C125-15C7-8EE801DAEC45}"/>
              </a:ext>
            </a:extLst>
          </xdr:cNvPr>
          <xdr:cNvGrpSpPr/>
        </xdr:nvGrpSpPr>
        <xdr:grpSpPr>
          <a:xfrm>
            <a:off x="6153150" y="796754"/>
            <a:ext cx="457200" cy="511346"/>
            <a:chOff x="2540000" y="561804"/>
            <a:chExt cx="457200" cy="511346"/>
          </a:xfrm>
        </xdr:grpSpPr>
        <xdr:cxnSp macro="">
          <xdr:nvCxnSpPr>
            <xdr:cNvPr id="3848" name="Straight Connector 3847">
              <a:extLst>
                <a:ext uri="{FF2B5EF4-FFF2-40B4-BE49-F238E27FC236}">
                  <a16:creationId xmlns:a16="http://schemas.microsoft.com/office/drawing/2014/main" id="{898D6E17-0D71-8EE3-52B9-6CECBEC4969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9" name="Straight Connector 3848">
              <a:extLst>
                <a:ext uri="{FF2B5EF4-FFF2-40B4-BE49-F238E27FC236}">
                  <a16:creationId xmlns:a16="http://schemas.microsoft.com/office/drawing/2014/main" id="{7B3063EC-E61D-0972-2A09-36CFD301119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0" name="Straight Connector 3849">
              <a:extLst>
                <a:ext uri="{FF2B5EF4-FFF2-40B4-BE49-F238E27FC236}">
                  <a16:creationId xmlns:a16="http://schemas.microsoft.com/office/drawing/2014/main" id="{30EEFFCB-ADFD-C53E-4F9C-BE77F67ABE76}"/>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1" name="Straight Connector 3850">
              <a:extLst>
                <a:ext uri="{FF2B5EF4-FFF2-40B4-BE49-F238E27FC236}">
                  <a16:creationId xmlns:a16="http://schemas.microsoft.com/office/drawing/2014/main" id="{A0E1E442-7866-C48B-5F92-C5C3D52A7B6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2" name="Straight Connector 3851">
              <a:extLst>
                <a:ext uri="{FF2B5EF4-FFF2-40B4-BE49-F238E27FC236}">
                  <a16:creationId xmlns:a16="http://schemas.microsoft.com/office/drawing/2014/main" id="{C9161BB9-2EF0-CB8B-93D5-A968221E877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3" name="Straight Connector 3852">
              <a:extLst>
                <a:ext uri="{FF2B5EF4-FFF2-40B4-BE49-F238E27FC236}">
                  <a16:creationId xmlns:a16="http://schemas.microsoft.com/office/drawing/2014/main" id="{1B322A86-CF0C-3128-1F84-155DFE9608B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47" name="Straight Connector 3846">
            <a:extLst>
              <a:ext uri="{FF2B5EF4-FFF2-40B4-BE49-F238E27FC236}">
                <a16:creationId xmlns:a16="http://schemas.microsoft.com/office/drawing/2014/main" id="{DF9AE34C-2F06-6BBA-6E5E-F3E054B5C18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246</xdr:row>
      <xdr:rowOff>0</xdr:rowOff>
    </xdr:from>
    <xdr:to>
      <xdr:col>16</xdr:col>
      <xdr:colOff>274320</xdr:colOff>
      <xdr:row>248</xdr:row>
      <xdr:rowOff>6531</xdr:rowOff>
    </xdr:to>
    <xdr:grpSp>
      <xdr:nvGrpSpPr>
        <xdr:cNvPr id="3854" name="Group 3853">
          <a:extLst>
            <a:ext uri="{FF2B5EF4-FFF2-40B4-BE49-F238E27FC236}">
              <a16:creationId xmlns:a16="http://schemas.microsoft.com/office/drawing/2014/main" id="{B55CD5CA-6217-47BE-8A19-06C729DFE5FC}"/>
            </a:ext>
          </a:extLst>
        </xdr:cNvPr>
        <xdr:cNvGrpSpPr/>
      </xdr:nvGrpSpPr>
      <xdr:grpSpPr>
        <a:xfrm>
          <a:off x="8131629" y="42454286"/>
          <a:ext cx="274320" cy="354874"/>
          <a:chOff x="6147651" y="793750"/>
          <a:chExt cx="462699" cy="514350"/>
        </a:xfrm>
      </xdr:grpSpPr>
      <xdr:grpSp>
        <xdr:nvGrpSpPr>
          <xdr:cNvPr id="3855" name="Group 3854">
            <a:extLst>
              <a:ext uri="{FF2B5EF4-FFF2-40B4-BE49-F238E27FC236}">
                <a16:creationId xmlns:a16="http://schemas.microsoft.com/office/drawing/2014/main" id="{3A9E7AE2-FCE0-5BB6-219B-17D8A74332E2}"/>
              </a:ext>
            </a:extLst>
          </xdr:cNvPr>
          <xdr:cNvGrpSpPr/>
        </xdr:nvGrpSpPr>
        <xdr:grpSpPr>
          <a:xfrm>
            <a:off x="6153150" y="796754"/>
            <a:ext cx="457200" cy="511346"/>
            <a:chOff x="2540000" y="561804"/>
            <a:chExt cx="457200" cy="511346"/>
          </a:xfrm>
        </xdr:grpSpPr>
        <xdr:cxnSp macro="">
          <xdr:nvCxnSpPr>
            <xdr:cNvPr id="3857" name="Straight Connector 3856">
              <a:extLst>
                <a:ext uri="{FF2B5EF4-FFF2-40B4-BE49-F238E27FC236}">
                  <a16:creationId xmlns:a16="http://schemas.microsoft.com/office/drawing/2014/main" id="{CE7899D9-79E7-67B2-FECD-BD41928682B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8" name="Straight Connector 3857">
              <a:extLst>
                <a:ext uri="{FF2B5EF4-FFF2-40B4-BE49-F238E27FC236}">
                  <a16:creationId xmlns:a16="http://schemas.microsoft.com/office/drawing/2014/main" id="{F0F0AEC2-7F18-FC97-B443-BC79F27729F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9" name="Straight Connector 3858">
              <a:extLst>
                <a:ext uri="{FF2B5EF4-FFF2-40B4-BE49-F238E27FC236}">
                  <a16:creationId xmlns:a16="http://schemas.microsoft.com/office/drawing/2014/main" id="{61A68472-D85B-AD23-3C14-3EF421339EE5}"/>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0" name="Straight Connector 3859">
              <a:extLst>
                <a:ext uri="{FF2B5EF4-FFF2-40B4-BE49-F238E27FC236}">
                  <a16:creationId xmlns:a16="http://schemas.microsoft.com/office/drawing/2014/main" id="{7D486F95-3E4F-B97C-A9AE-37250B299CF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1" name="Straight Connector 3860">
              <a:extLst>
                <a:ext uri="{FF2B5EF4-FFF2-40B4-BE49-F238E27FC236}">
                  <a16:creationId xmlns:a16="http://schemas.microsoft.com/office/drawing/2014/main" id="{B3AD9913-D40D-1DA2-4069-CE0FC1D0109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2" name="Straight Connector 3861">
              <a:extLst>
                <a:ext uri="{FF2B5EF4-FFF2-40B4-BE49-F238E27FC236}">
                  <a16:creationId xmlns:a16="http://schemas.microsoft.com/office/drawing/2014/main" id="{EB1DB573-DA15-D081-F17E-D7F16D85BC0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56" name="Straight Connector 3855">
            <a:extLst>
              <a:ext uri="{FF2B5EF4-FFF2-40B4-BE49-F238E27FC236}">
                <a16:creationId xmlns:a16="http://schemas.microsoft.com/office/drawing/2014/main" id="{A817BFF0-D434-452B-8B1D-7A6980C5554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257</xdr:row>
      <xdr:rowOff>0</xdr:rowOff>
    </xdr:from>
    <xdr:to>
      <xdr:col>2</xdr:col>
      <xdr:colOff>274320</xdr:colOff>
      <xdr:row>259</xdr:row>
      <xdr:rowOff>6531</xdr:rowOff>
    </xdr:to>
    <xdr:grpSp>
      <xdr:nvGrpSpPr>
        <xdr:cNvPr id="3863" name="Group 3862">
          <a:extLst>
            <a:ext uri="{FF2B5EF4-FFF2-40B4-BE49-F238E27FC236}">
              <a16:creationId xmlns:a16="http://schemas.microsoft.com/office/drawing/2014/main" id="{8865C57D-9FC4-4070-BEEF-61C2179A6786}"/>
            </a:ext>
          </a:extLst>
        </xdr:cNvPr>
        <xdr:cNvGrpSpPr/>
      </xdr:nvGrpSpPr>
      <xdr:grpSpPr>
        <a:xfrm>
          <a:off x="892629" y="44283086"/>
          <a:ext cx="274320" cy="354874"/>
          <a:chOff x="6147651" y="793750"/>
          <a:chExt cx="462699" cy="514350"/>
        </a:xfrm>
      </xdr:grpSpPr>
      <xdr:grpSp>
        <xdr:nvGrpSpPr>
          <xdr:cNvPr id="3864" name="Group 3863">
            <a:extLst>
              <a:ext uri="{FF2B5EF4-FFF2-40B4-BE49-F238E27FC236}">
                <a16:creationId xmlns:a16="http://schemas.microsoft.com/office/drawing/2014/main" id="{1F05635C-CDB9-D547-D16B-7A2C399CAA51}"/>
              </a:ext>
            </a:extLst>
          </xdr:cNvPr>
          <xdr:cNvGrpSpPr/>
        </xdr:nvGrpSpPr>
        <xdr:grpSpPr>
          <a:xfrm>
            <a:off x="6153150" y="796754"/>
            <a:ext cx="457200" cy="511346"/>
            <a:chOff x="2540000" y="561804"/>
            <a:chExt cx="457200" cy="511346"/>
          </a:xfrm>
        </xdr:grpSpPr>
        <xdr:cxnSp macro="">
          <xdr:nvCxnSpPr>
            <xdr:cNvPr id="3866" name="Straight Connector 3865">
              <a:extLst>
                <a:ext uri="{FF2B5EF4-FFF2-40B4-BE49-F238E27FC236}">
                  <a16:creationId xmlns:a16="http://schemas.microsoft.com/office/drawing/2014/main" id="{FAD58347-F5E5-D5CB-6421-EC195B10673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7" name="Straight Connector 3866">
              <a:extLst>
                <a:ext uri="{FF2B5EF4-FFF2-40B4-BE49-F238E27FC236}">
                  <a16:creationId xmlns:a16="http://schemas.microsoft.com/office/drawing/2014/main" id="{7EC70388-8BBC-CC52-6E6F-9E520AD17E7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8" name="Straight Connector 3867">
              <a:extLst>
                <a:ext uri="{FF2B5EF4-FFF2-40B4-BE49-F238E27FC236}">
                  <a16:creationId xmlns:a16="http://schemas.microsoft.com/office/drawing/2014/main" id="{8467BE40-8FB3-15B3-6E09-BB8118C9ECC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9" name="Straight Connector 3868">
              <a:extLst>
                <a:ext uri="{FF2B5EF4-FFF2-40B4-BE49-F238E27FC236}">
                  <a16:creationId xmlns:a16="http://schemas.microsoft.com/office/drawing/2014/main" id="{363CD5FD-B519-7A69-A0EF-B4FBAE1F28F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0" name="Straight Connector 3869">
              <a:extLst>
                <a:ext uri="{FF2B5EF4-FFF2-40B4-BE49-F238E27FC236}">
                  <a16:creationId xmlns:a16="http://schemas.microsoft.com/office/drawing/2014/main" id="{8E6D2713-F42A-A45E-F579-43C443D43D0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1" name="Straight Connector 3870">
              <a:extLst>
                <a:ext uri="{FF2B5EF4-FFF2-40B4-BE49-F238E27FC236}">
                  <a16:creationId xmlns:a16="http://schemas.microsoft.com/office/drawing/2014/main" id="{6D18B37C-0593-1AC6-A3E8-814916702CE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65" name="Straight Connector 3864">
            <a:extLst>
              <a:ext uri="{FF2B5EF4-FFF2-40B4-BE49-F238E27FC236}">
                <a16:creationId xmlns:a16="http://schemas.microsoft.com/office/drawing/2014/main" id="{C4016A81-B81B-D0EA-8F91-0218BC13783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oneCellAnchor>
    <xdr:from>
      <xdr:col>16</xdr:col>
      <xdr:colOff>136072</xdr:colOff>
      <xdr:row>68</xdr:row>
      <xdr:rowOff>36286</xdr:rowOff>
    </xdr:from>
    <xdr:ext cx="108857" cy="344130"/>
    <xdr:pic>
      <xdr:nvPicPr>
        <xdr:cNvPr id="3998" name="Picture 11595">
          <a:extLst>
            <a:ext uri="{FF2B5EF4-FFF2-40B4-BE49-F238E27FC236}">
              <a16:creationId xmlns:a16="http://schemas.microsoft.com/office/drawing/2014/main" id="{E7C0971F-8ECD-48CD-AB55-81F6516A09C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7701" y="10323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81</xdr:row>
      <xdr:rowOff>36286</xdr:rowOff>
    </xdr:from>
    <xdr:ext cx="108857" cy="344130"/>
    <xdr:pic>
      <xdr:nvPicPr>
        <xdr:cNvPr id="3999" name="Picture 11595">
          <a:extLst>
            <a:ext uri="{FF2B5EF4-FFF2-40B4-BE49-F238E27FC236}">
              <a16:creationId xmlns:a16="http://schemas.microsoft.com/office/drawing/2014/main" id="{B7A2BB16-CF98-4C2C-971B-62CD6C80AC2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7701" y="10323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94</xdr:row>
      <xdr:rowOff>36286</xdr:rowOff>
    </xdr:from>
    <xdr:ext cx="108857" cy="344130"/>
    <xdr:pic>
      <xdr:nvPicPr>
        <xdr:cNvPr id="4000" name="Picture 11595">
          <a:extLst>
            <a:ext uri="{FF2B5EF4-FFF2-40B4-BE49-F238E27FC236}">
              <a16:creationId xmlns:a16="http://schemas.microsoft.com/office/drawing/2014/main" id="{CAF98EF5-C91C-450B-B5A0-FD15FDBFD0E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7701" y="10323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107</xdr:row>
      <xdr:rowOff>36286</xdr:rowOff>
    </xdr:from>
    <xdr:ext cx="108857" cy="344130"/>
    <xdr:pic>
      <xdr:nvPicPr>
        <xdr:cNvPr id="4001" name="Picture 11595">
          <a:extLst>
            <a:ext uri="{FF2B5EF4-FFF2-40B4-BE49-F238E27FC236}">
              <a16:creationId xmlns:a16="http://schemas.microsoft.com/office/drawing/2014/main" id="{244F2013-7B16-4874-A3B4-C490F24329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7701" y="10323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0</xdr:colOff>
      <xdr:row>257</xdr:row>
      <xdr:rowOff>0</xdr:rowOff>
    </xdr:from>
    <xdr:to>
      <xdr:col>6</xdr:col>
      <xdr:colOff>274320</xdr:colOff>
      <xdr:row>259</xdr:row>
      <xdr:rowOff>6531</xdr:rowOff>
    </xdr:to>
    <xdr:grpSp>
      <xdr:nvGrpSpPr>
        <xdr:cNvPr id="3872" name="Group 3871">
          <a:extLst>
            <a:ext uri="{FF2B5EF4-FFF2-40B4-BE49-F238E27FC236}">
              <a16:creationId xmlns:a16="http://schemas.microsoft.com/office/drawing/2014/main" id="{B1464484-A7FE-453B-8038-D6B43DD8C0A8}"/>
            </a:ext>
          </a:extLst>
        </xdr:cNvPr>
        <xdr:cNvGrpSpPr/>
      </xdr:nvGrpSpPr>
      <xdr:grpSpPr>
        <a:xfrm>
          <a:off x="2960914" y="44283086"/>
          <a:ext cx="274320" cy="354874"/>
          <a:chOff x="6147651" y="793750"/>
          <a:chExt cx="462699" cy="514350"/>
        </a:xfrm>
      </xdr:grpSpPr>
      <xdr:grpSp>
        <xdr:nvGrpSpPr>
          <xdr:cNvPr id="3873" name="Group 3872">
            <a:extLst>
              <a:ext uri="{FF2B5EF4-FFF2-40B4-BE49-F238E27FC236}">
                <a16:creationId xmlns:a16="http://schemas.microsoft.com/office/drawing/2014/main" id="{033E7991-063F-1598-8ABF-2FC29977D0AA}"/>
              </a:ext>
            </a:extLst>
          </xdr:cNvPr>
          <xdr:cNvGrpSpPr/>
        </xdr:nvGrpSpPr>
        <xdr:grpSpPr>
          <a:xfrm>
            <a:off x="6153150" y="796754"/>
            <a:ext cx="457200" cy="511346"/>
            <a:chOff x="2540000" y="561804"/>
            <a:chExt cx="457200" cy="511346"/>
          </a:xfrm>
        </xdr:grpSpPr>
        <xdr:cxnSp macro="">
          <xdr:nvCxnSpPr>
            <xdr:cNvPr id="3875" name="Straight Connector 3874">
              <a:extLst>
                <a:ext uri="{FF2B5EF4-FFF2-40B4-BE49-F238E27FC236}">
                  <a16:creationId xmlns:a16="http://schemas.microsoft.com/office/drawing/2014/main" id="{295738DB-B614-17C9-4E52-EB313DF80CA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6" name="Straight Connector 3875">
              <a:extLst>
                <a:ext uri="{FF2B5EF4-FFF2-40B4-BE49-F238E27FC236}">
                  <a16:creationId xmlns:a16="http://schemas.microsoft.com/office/drawing/2014/main" id="{923B11B3-80A0-DCA2-F08C-09460933213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7" name="Straight Connector 3876">
              <a:extLst>
                <a:ext uri="{FF2B5EF4-FFF2-40B4-BE49-F238E27FC236}">
                  <a16:creationId xmlns:a16="http://schemas.microsoft.com/office/drawing/2014/main" id="{35F29AA8-9A10-00AB-C562-8DEE913A47A8}"/>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8" name="Straight Connector 3877">
              <a:extLst>
                <a:ext uri="{FF2B5EF4-FFF2-40B4-BE49-F238E27FC236}">
                  <a16:creationId xmlns:a16="http://schemas.microsoft.com/office/drawing/2014/main" id="{C696011A-ECAE-FD53-B42E-A7CB329A346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9" name="Straight Connector 3878">
              <a:extLst>
                <a:ext uri="{FF2B5EF4-FFF2-40B4-BE49-F238E27FC236}">
                  <a16:creationId xmlns:a16="http://schemas.microsoft.com/office/drawing/2014/main" id="{B48BF74F-FBC9-B3C8-1B48-6F5036F6A0B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0" name="Straight Connector 3879">
              <a:extLst>
                <a:ext uri="{FF2B5EF4-FFF2-40B4-BE49-F238E27FC236}">
                  <a16:creationId xmlns:a16="http://schemas.microsoft.com/office/drawing/2014/main" id="{8A0E4757-D415-262D-2204-402ED007E25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74" name="Straight Connector 3873">
            <a:extLst>
              <a:ext uri="{FF2B5EF4-FFF2-40B4-BE49-F238E27FC236}">
                <a16:creationId xmlns:a16="http://schemas.microsoft.com/office/drawing/2014/main" id="{E7BAB95C-CE1E-EDF4-9A44-25ABC497277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279</xdr:row>
      <xdr:rowOff>0</xdr:rowOff>
    </xdr:from>
    <xdr:to>
      <xdr:col>10</xdr:col>
      <xdr:colOff>274320</xdr:colOff>
      <xdr:row>281</xdr:row>
      <xdr:rowOff>6531</xdr:rowOff>
    </xdr:to>
    <xdr:grpSp>
      <xdr:nvGrpSpPr>
        <xdr:cNvPr id="3881" name="Group 3880">
          <a:extLst>
            <a:ext uri="{FF2B5EF4-FFF2-40B4-BE49-F238E27FC236}">
              <a16:creationId xmlns:a16="http://schemas.microsoft.com/office/drawing/2014/main" id="{446D5A47-D054-4FD1-B1FC-D7FE6BFF4F65}"/>
            </a:ext>
          </a:extLst>
        </xdr:cNvPr>
        <xdr:cNvGrpSpPr/>
      </xdr:nvGrpSpPr>
      <xdr:grpSpPr>
        <a:xfrm>
          <a:off x="5029200" y="47940686"/>
          <a:ext cx="274320" cy="354874"/>
          <a:chOff x="6147651" y="793750"/>
          <a:chExt cx="462699" cy="514350"/>
        </a:xfrm>
      </xdr:grpSpPr>
      <xdr:grpSp>
        <xdr:nvGrpSpPr>
          <xdr:cNvPr id="3882" name="Group 3881">
            <a:extLst>
              <a:ext uri="{FF2B5EF4-FFF2-40B4-BE49-F238E27FC236}">
                <a16:creationId xmlns:a16="http://schemas.microsoft.com/office/drawing/2014/main" id="{FF46304F-0CCE-A6F7-EEF0-3F82D8D300B9}"/>
              </a:ext>
            </a:extLst>
          </xdr:cNvPr>
          <xdr:cNvGrpSpPr/>
        </xdr:nvGrpSpPr>
        <xdr:grpSpPr>
          <a:xfrm>
            <a:off x="6153150" y="796754"/>
            <a:ext cx="457200" cy="511346"/>
            <a:chOff x="2540000" y="561804"/>
            <a:chExt cx="457200" cy="511346"/>
          </a:xfrm>
        </xdr:grpSpPr>
        <xdr:cxnSp macro="">
          <xdr:nvCxnSpPr>
            <xdr:cNvPr id="3884" name="Straight Connector 3883">
              <a:extLst>
                <a:ext uri="{FF2B5EF4-FFF2-40B4-BE49-F238E27FC236}">
                  <a16:creationId xmlns:a16="http://schemas.microsoft.com/office/drawing/2014/main" id="{0CC77103-9701-9F7B-3606-211FA7026CE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5" name="Straight Connector 3884">
              <a:extLst>
                <a:ext uri="{FF2B5EF4-FFF2-40B4-BE49-F238E27FC236}">
                  <a16:creationId xmlns:a16="http://schemas.microsoft.com/office/drawing/2014/main" id="{B642A590-F194-BD90-BF3A-3D3C51E8134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6" name="Straight Connector 3885">
              <a:extLst>
                <a:ext uri="{FF2B5EF4-FFF2-40B4-BE49-F238E27FC236}">
                  <a16:creationId xmlns:a16="http://schemas.microsoft.com/office/drawing/2014/main" id="{122D30E4-8E2F-4D94-6226-DA3FA17F9A8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7" name="Straight Connector 3886">
              <a:extLst>
                <a:ext uri="{FF2B5EF4-FFF2-40B4-BE49-F238E27FC236}">
                  <a16:creationId xmlns:a16="http://schemas.microsoft.com/office/drawing/2014/main" id="{5160F9A4-5EF4-38AF-8ED4-B237CE1EA74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8" name="Straight Connector 3887">
              <a:extLst>
                <a:ext uri="{FF2B5EF4-FFF2-40B4-BE49-F238E27FC236}">
                  <a16:creationId xmlns:a16="http://schemas.microsoft.com/office/drawing/2014/main" id="{EACD0A91-1BAC-2732-4F44-076AF7D2D71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9" name="Straight Connector 3888">
              <a:extLst>
                <a:ext uri="{FF2B5EF4-FFF2-40B4-BE49-F238E27FC236}">
                  <a16:creationId xmlns:a16="http://schemas.microsoft.com/office/drawing/2014/main" id="{41E09960-CBDF-62D1-3FCB-8E0135547A3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83" name="Straight Connector 3882">
            <a:extLst>
              <a:ext uri="{FF2B5EF4-FFF2-40B4-BE49-F238E27FC236}">
                <a16:creationId xmlns:a16="http://schemas.microsoft.com/office/drawing/2014/main" id="{A3778712-9FEA-B4FB-6C80-B18D442DDF8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213</xdr:row>
      <xdr:rowOff>0</xdr:rowOff>
    </xdr:from>
    <xdr:to>
      <xdr:col>8</xdr:col>
      <xdr:colOff>261619</xdr:colOff>
      <xdr:row>215</xdr:row>
      <xdr:rowOff>4716</xdr:rowOff>
    </xdr:to>
    <xdr:grpSp>
      <xdr:nvGrpSpPr>
        <xdr:cNvPr id="3890" name="Group 3889">
          <a:extLst>
            <a:ext uri="{FF2B5EF4-FFF2-40B4-BE49-F238E27FC236}">
              <a16:creationId xmlns:a16="http://schemas.microsoft.com/office/drawing/2014/main" id="{CCF3FC58-55D2-4146-A8CE-605C0413BA40}"/>
            </a:ext>
          </a:extLst>
        </xdr:cNvPr>
        <xdr:cNvGrpSpPr/>
      </xdr:nvGrpSpPr>
      <xdr:grpSpPr>
        <a:xfrm>
          <a:off x="3995057" y="36967886"/>
          <a:ext cx="261619" cy="353059"/>
          <a:chOff x="6147651" y="793750"/>
          <a:chExt cx="462699" cy="514350"/>
        </a:xfrm>
      </xdr:grpSpPr>
      <xdr:grpSp>
        <xdr:nvGrpSpPr>
          <xdr:cNvPr id="3891" name="Group 3890">
            <a:extLst>
              <a:ext uri="{FF2B5EF4-FFF2-40B4-BE49-F238E27FC236}">
                <a16:creationId xmlns:a16="http://schemas.microsoft.com/office/drawing/2014/main" id="{C36A5E4E-C1C0-78F6-DEEA-2F1D8E7D4944}"/>
              </a:ext>
            </a:extLst>
          </xdr:cNvPr>
          <xdr:cNvGrpSpPr/>
        </xdr:nvGrpSpPr>
        <xdr:grpSpPr>
          <a:xfrm>
            <a:off x="6153150" y="796754"/>
            <a:ext cx="457200" cy="511346"/>
            <a:chOff x="2540000" y="561804"/>
            <a:chExt cx="457200" cy="511346"/>
          </a:xfrm>
        </xdr:grpSpPr>
        <xdr:cxnSp macro="">
          <xdr:nvCxnSpPr>
            <xdr:cNvPr id="3893" name="Straight Connector 3892">
              <a:extLst>
                <a:ext uri="{FF2B5EF4-FFF2-40B4-BE49-F238E27FC236}">
                  <a16:creationId xmlns:a16="http://schemas.microsoft.com/office/drawing/2014/main" id="{91F7B1DD-3A62-FE0B-12F3-8F9AE4F46B5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94" name="Straight Connector 3893">
              <a:extLst>
                <a:ext uri="{FF2B5EF4-FFF2-40B4-BE49-F238E27FC236}">
                  <a16:creationId xmlns:a16="http://schemas.microsoft.com/office/drawing/2014/main" id="{E28E2F2E-11B1-93E7-A944-31531747913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95" name="Straight Connector 3894">
              <a:extLst>
                <a:ext uri="{FF2B5EF4-FFF2-40B4-BE49-F238E27FC236}">
                  <a16:creationId xmlns:a16="http://schemas.microsoft.com/office/drawing/2014/main" id="{86BBCB07-73AD-B998-4CD0-D7D76144672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96" name="Straight Connector 3895">
              <a:extLst>
                <a:ext uri="{FF2B5EF4-FFF2-40B4-BE49-F238E27FC236}">
                  <a16:creationId xmlns:a16="http://schemas.microsoft.com/office/drawing/2014/main" id="{498E23B3-0006-1238-B384-2CA2C7989C2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97" name="Straight Connector 3896">
              <a:extLst>
                <a:ext uri="{FF2B5EF4-FFF2-40B4-BE49-F238E27FC236}">
                  <a16:creationId xmlns:a16="http://schemas.microsoft.com/office/drawing/2014/main" id="{06C74E37-DABB-B5C9-6F78-BC43AEB90B5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98" name="Straight Connector 3897">
              <a:extLst>
                <a:ext uri="{FF2B5EF4-FFF2-40B4-BE49-F238E27FC236}">
                  <a16:creationId xmlns:a16="http://schemas.microsoft.com/office/drawing/2014/main" id="{19A39398-9817-5931-5909-22510D4E6A9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92" name="Straight Connector 3891">
            <a:extLst>
              <a:ext uri="{FF2B5EF4-FFF2-40B4-BE49-F238E27FC236}">
                <a16:creationId xmlns:a16="http://schemas.microsoft.com/office/drawing/2014/main" id="{98E457E3-0E56-2079-6A57-48BDF80B774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246</xdr:row>
      <xdr:rowOff>0</xdr:rowOff>
    </xdr:from>
    <xdr:to>
      <xdr:col>6</xdr:col>
      <xdr:colOff>274320</xdr:colOff>
      <xdr:row>248</xdr:row>
      <xdr:rowOff>6531</xdr:rowOff>
    </xdr:to>
    <xdr:grpSp>
      <xdr:nvGrpSpPr>
        <xdr:cNvPr id="3899" name="Group 3898">
          <a:extLst>
            <a:ext uri="{FF2B5EF4-FFF2-40B4-BE49-F238E27FC236}">
              <a16:creationId xmlns:a16="http://schemas.microsoft.com/office/drawing/2014/main" id="{6667B2BE-5418-4C95-867B-FB834EC8578A}"/>
            </a:ext>
          </a:extLst>
        </xdr:cNvPr>
        <xdr:cNvGrpSpPr/>
      </xdr:nvGrpSpPr>
      <xdr:grpSpPr>
        <a:xfrm>
          <a:off x="2960914" y="42454286"/>
          <a:ext cx="274320" cy="354874"/>
          <a:chOff x="6147651" y="793750"/>
          <a:chExt cx="462699" cy="514350"/>
        </a:xfrm>
      </xdr:grpSpPr>
      <xdr:grpSp>
        <xdr:nvGrpSpPr>
          <xdr:cNvPr id="3900" name="Group 3899">
            <a:extLst>
              <a:ext uri="{FF2B5EF4-FFF2-40B4-BE49-F238E27FC236}">
                <a16:creationId xmlns:a16="http://schemas.microsoft.com/office/drawing/2014/main" id="{0B66C20F-E9DA-CF4E-88E8-43CE6D9530C7}"/>
              </a:ext>
            </a:extLst>
          </xdr:cNvPr>
          <xdr:cNvGrpSpPr/>
        </xdr:nvGrpSpPr>
        <xdr:grpSpPr>
          <a:xfrm>
            <a:off x="6153150" y="796754"/>
            <a:ext cx="457200" cy="511346"/>
            <a:chOff x="2540000" y="561804"/>
            <a:chExt cx="457200" cy="511346"/>
          </a:xfrm>
        </xdr:grpSpPr>
        <xdr:cxnSp macro="">
          <xdr:nvCxnSpPr>
            <xdr:cNvPr id="3902" name="Straight Connector 3901">
              <a:extLst>
                <a:ext uri="{FF2B5EF4-FFF2-40B4-BE49-F238E27FC236}">
                  <a16:creationId xmlns:a16="http://schemas.microsoft.com/office/drawing/2014/main" id="{FD2050BA-7ABB-9E15-73E7-CD54E7567D2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03" name="Straight Connector 3902">
              <a:extLst>
                <a:ext uri="{FF2B5EF4-FFF2-40B4-BE49-F238E27FC236}">
                  <a16:creationId xmlns:a16="http://schemas.microsoft.com/office/drawing/2014/main" id="{E24FF997-8384-A549-31A5-F825674FD6B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68" name="Straight Connector 3967">
              <a:extLst>
                <a:ext uri="{FF2B5EF4-FFF2-40B4-BE49-F238E27FC236}">
                  <a16:creationId xmlns:a16="http://schemas.microsoft.com/office/drawing/2014/main" id="{37FAA329-578D-37C2-8051-FFFD466838E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69" name="Straight Connector 3968">
              <a:extLst>
                <a:ext uri="{FF2B5EF4-FFF2-40B4-BE49-F238E27FC236}">
                  <a16:creationId xmlns:a16="http://schemas.microsoft.com/office/drawing/2014/main" id="{7DC72816-9505-F591-6FD1-13589B229F4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70" name="Straight Connector 3969">
              <a:extLst>
                <a:ext uri="{FF2B5EF4-FFF2-40B4-BE49-F238E27FC236}">
                  <a16:creationId xmlns:a16="http://schemas.microsoft.com/office/drawing/2014/main" id="{B3863B22-715E-B12F-6906-574C630F4FB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71" name="Straight Connector 3970">
              <a:extLst>
                <a:ext uri="{FF2B5EF4-FFF2-40B4-BE49-F238E27FC236}">
                  <a16:creationId xmlns:a16="http://schemas.microsoft.com/office/drawing/2014/main" id="{46E9CDFD-F859-EC68-5FD0-CFA3A1F02B8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901" name="Straight Connector 3900">
            <a:extLst>
              <a:ext uri="{FF2B5EF4-FFF2-40B4-BE49-F238E27FC236}">
                <a16:creationId xmlns:a16="http://schemas.microsoft.com/office/drawing/2014/main" id="{B878E642-8963-AB3F-5576-EC64775FFAC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Users/Sidharth/Downloads/Kecras/bill-n-67/Documents%20and%20Settings/User/Desktop/BILL-N-67/BILL%2002/Copy%20of%20RA%20BILL%20874C.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G:\BILL%2520-%2520N-69\Bill%252014%2520(Oct)\Bill_14(Oct)4%2520PGCIL\Copy%2520of%2520RA%2520BILL%2520874C.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_rels/externalLink101.xml.rels><?xml version="1.0" encoding="UTF-8" standalone="yes"?>
<Relationships xmlns="http://schemas.openxmlformats.org/package/2006/relationships"><Relationship Id="rId2" Type="http://schemas.openxmlformats.org/officeDocument/2006/relationships/externalLinkPath" Target="file:///D:\1_RO%20VADODARA\TA-325%20765%20kV%20Ahmedabad-Navsari%20TL\CROSSING%20DETAILS\Crossing%20updated%20Status%20as%20on%2016.05.2024.xlsx" TargetMode="External"/><Relationship Id="rId1" Type="http://schemas.openxmlformats.org/officeDocument/2006/relationships/externalLinkPath" Target="file:///D:\1_RO%20VADODARA\TA-325%20765%20kV%20Ahmedabad-Navsari%20TL\CROSSING%20DETAILS\Crossing%20updated%20Status%20as%20on%2016.05.2024.xlsx" TargetMode="External"/></Relationships>
</file>

<file path=xl/externalLinks/_rels/externalLink102.xml.rels><?xml version="1.0" encoding="UTF-8" standalone="yes"?>
<Relationships xmlns="http://schemas.openxmlformats.org/package/2006/relationships"><Relationship Id="rId2" Type="http://schemas.openxmlformats.org/officeDocument/2006/relationships/externalLinkPath" Target="https://rpgnet-my.sharepoint.com/personal/mpsidharth_kecrpg_com/Documents/TA-414%20VATAMAN-NAVSARI%20TL/TOTAL%20TOWER%20SCHEDULE%20(1).xlsx" TargetMode="External"/><Relationship Id="rId1" Type="http://schemas.openxmlformats.org/officeDocument/2006/relationships/externalLinkPath" Target="https://rpgnet-my.sharepoint.com/personal/mpsidharth_kecrpg_com/Documents/TA-414%20VATAMAN-NAVSARI%20TL/TOTAL%20TOWER%20SCHEDUL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FDN"/>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FDN"/>
    </sheetNames>
    <sheetDataSet>
      <sheetData sheetId="0"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Total X-ing"/>
    </sheetNames>
    <sheetDataSet>
      <sheetData sheetId="0">
        <row r="13">
          <cell r="C13" t="str">
            <v>RLY X-ING</v>
          </cell>
        </row>
        <row r="14">
          <cell r="C14" t="str">
            <v>NH X-ING</v>
          </cell>
        </row>
        <row r="15">
          <cell r="C15" t="str">
            <v>Bullet Train</v>
          </cell>
        </row>
        <row r="16">
          <cell r="C16" t="str">
            <v>Express-way</v>
          </cell>
        </row>
        <row r="17">
          <cell r="C17" t="str">
            <v>GAS PIPELINE</v>
          </cell>
        </row>
      </sheetData>
      <sheetData sheetId="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wer Schedule"/>
      <sheetName val="Progress Status"/>
      <sheetName val="UTM "/>
      <sheetName val="Sheet5"/>
      <sheetName val="Sheet4"/>
      <sheetName val="Sheet3"/>
      <sheetName val="Sheet2"/>
      <sheetName val="Village Name"/>
      <sheetName val="Sheet1"/>
      <sheetName val="Summary"/>
    </sheetNames>
    <sheetDataSet>
      <sheetData sheetId="0" refreshError="1">
        <row r="1">
          <cell r="C1"/>
          <cell r="D1"/>
          <cell r="E1"/>
          <cell r="F1"/>
          <cell r="G1"/>
          <cell r="H1"/>
          <cell r="I1"/>
          <cell r="J1"/>
          <cell r="K1"/>
          <cell r="L1"/>
          <cell r="M1"/>
          <cell r="N1"/>
          <cell r="O1"/>
          <cell r="P1"/>
          <cell r="Q1"/>
          <cell r="R1"/>
          <cell r="S1"/>
          <cell r="T1"/>
          <cell r="U1"/>
          <cell r="V1"/>
          <cell r="W1"/>
          <cell r="X1"/>
          <cell r="Y1"/>
          <cell r="Z1"/>
          <cell r="AA1"/>
          <cell r="AB1"/>
        </row>
        <row r="2">
          <cell r="C2"/>
          <cell r="D2"/>
          <cell r="E2"/>
          <cell r="F2"/>
          <cell r="G2"/>
          <cell r="H2"/>
          <cell r="I2"/>
          <cell r="J2"/>
          <cell r="K2"/>
          <cell r="L2"/>
          <cell r="M2"/>
          <cell r="N2"/>
          <cell r="O2"/>
          <cell r="P2"/>
          <cell r="Q2"/>
          <cell r="R2"/>
          <cell r="S2"/>
          <cell r="T2"/>
          <cell r="U2"/>
          <cell r="V2"/>
          <cell r="W2"/>
          <cell r="X2"/>
          <cell r="Y2"/>
          <cell r="Z2"/>
          <cell r="AA2"/>
          <cell r="AB2"/>
        </row>
        <row r="3">
          <cell r="C3"/>
          <cell r="D3"/>
          <cell r="E3"/>
          <cell r="F3"/>
          <cell r="G3"/>
          <cell r="H3"/>
          <cell r="I3"/>
          <cell r="J3"/>
          <cell r="K3"/>
          <cell r="L3"/>
          <cell r="M3"/>
          <cell r="N3"/>
          <cell r="O3"/>
          <cell r="P3"/>
          <cell r="Q3"/>
          <cell r="R3"/>
          <cell r="S3"/>
          <cell r="T3"/>
          <cell r="U3"/>
          <cell r="V3"/>
          <cell r="W3"/>
          <cell r="X3"/>
          <cell r="Y3"/>
          <cell r="Z3"/>
          <cell r="AA3"/>
          <cell r="AB3"/>
        </row>
        <row r="4">
          <cell r="C4"/>
          <cell r="D4"/>
          <cell r="E4"/>
          <cell r="F4"/>
          <cell r="G4"/>
          <cell r="H4"/>
          <cell r="I4"/>
          <cell r="J4"/>
          <cell r="K4"/>
          <cell r="L4"/>
          <cell r="M4"/>
          <cell r="N4"/>
          <cell r="O4"/>
          <cell r="P4"/>
          <cell r="Q4"/>
          <cell r="R4"/>
          <cell r="S4"/>
          <cell r="T4"/>
          <cell r="U4"/>
          <cell r="V4"/>
          <cell r="W4"/>
          <cell r="X4"/>
          <cell r="Y4"/>
          <cell r="Z4"/>
          <cell r="AA4"/>
          <cell r="AB4"/>
        </row>
        <row r="5">
          <cell r="C5" t="str">
            <v>TOWER NO.</v>
          </cell>
          <cell r="D5"/>
          <cell r="E5"/>
          <cell r="F5" t="str">
            <v>TYPE OF TOWER</v>
          </cell>
          <cell r="G5" t="str">
            <v>HT OF TOWER (Mtr)</v>
          </cell>
          <cell r="H5" t="str">
            <v>DEVIATION ANGLE (Deg)</v>
          </cell>
          <cell r="I5" t="str">
            <v>SPAN
(Mtr)</v>
          </cell>
          <cell r="J5" t="str">
            <v xml:space="preserve">CUMULATIVE LENGTH </v>
          </cell>
          <cell r="K5" t="str">
            <v>RAISED CHIMNEY</v>
          </cell>
          <cell r="L5"/>
          <cell r="M5"/>
          <cell r="N5"/>
          <cell r="O5" t="str">
            <v>RL</v>
          </cell>
          <cell r="P5" t="str">
            <v>Sum of Adjacent Spans</v>
          </cell>
          <cell r="Q5" t="str">
            <v>WIND SPAN (Mtr)</v>
          </cell>
          <cell r="R5" t="str">
            <v>WEIGHT SPAN IN  Mtr (Cold)</v>
          </cell>
          <cell r="S5"/>
          <cell r="T5"/>
          <cell r="U5" t="str">
            <v>WEIGHT SPAN IN Mtr (Hot)</v>
          </cell>
          <cell r="V5"/>
          <cell r="W5"/>
          <cell r="X5" t="str">
            <v>UTM Coordinates</v>
          </cell>
          <cell r="Y5"/>
          <cell r="Z5"/>
          <cell r="AA5" t="str">
            <v>CROSSING DETAILS</v>
          </cell>
          <cell r="AB5" t="str">
            <v>NAME OF VILLAGE</v>
          </cell>
        </row>
        <row r="6">
          <cell r="C6"/>
          <cell r="D6"/>
          <cell r="E6"/>
          <cell r="F6" t="str">
            <v>HT of Tower (Mtr)</v>
          </cell>
          <cell r="G6" t="str">
            <v>DEVIATION ANGLE (Deg)</v>
          </cell>
          <cell r="H6" t="str">
            <v>SPAN
(Mtr)</v>
          </cell>
          <cell r="I6" t="str">
            <v xml:space="preserve">CUMULATIVE LENGTH </v>
          </cell>
          <cell r="J6" t="str">
            <v>RAISED CHIMNEY</v>
          </cell>
          <cell r="K6" t="str">
            <v>RL</v>
          </cell>
          <cell r="L6" t="str">
            <v>Sum of Adjacent Spans</v>
          </cell>
          <cell r="M6" t="str">
            <v>WIND SPAN (Mtr)</v>
          </cell>
          <cell r="N6" t="str">
            <v>WEIGHT SPAN IN  Mtr (Cold)</v>
          </cell>
          <cell r="O6"/>
          <cell r="P6"/>
          <cell r="Q6" t="str">
            <v>WEIGHT SPAN IN Mtr (Hot)</v>
          </cell>
          <cell r="R6" t="str">
            <v>Left</v>
          </cell>
          <cell r="S6" t="str">
            <v>Right</v>
          </cell>
          <cell r="T6" t="str">
            <v>UTM Coordinates</v>
          </cell>
          <cell r="U6" t="str">
            <v>Left</v>
          </cell>
          <cell r="V6" t="str">
            <v>Right</v>
          </cell>
          <cell r="W6" t="str">
            <v>CROSSING DETAILS</v>
          </cell>
          <cell r="X6" t="str">
            <v>NAME OF VILLAGE</v>
          </cell>
          <cell r="Y6" t="str">
            <v>NAME OF TEHSIL</v>
          </cell>
          <cell r="Z6" t="str">
            <v>NAME OF POLICE STATION</v>
          </cell>
          <cell r="AA6" t="str">
            <v>REMARKS</v>
          </cell>
          <cell r="AB6"/>
        </row>
        <row r="7">
          <cell r="C7" t="str">
            <v>117/0</v>
          </cell>
          <cell r="D7" t="str">
            <v>Loc No. From 117/0 To Loc No. 117/1</v>
          </cell>
          <cell r="E7">
            <v>347</v>
          </cell>
          <cell r="F7" t="str">
            <v>DB1+0</v>
          </cell>
          <cell r="G7">
            <v>70.53</v>
          </cell>
          <cell r="H7" t="str">
            <v/>
          </cell>
          <cell r="I7"/>
          <cell r="J7">
            <v>0</v>
          </cell>
          <cell r="K7"/>
          <cell r="L7"/>
          <cell r="M7"/>
          <cell r="N7" t="str">
            <v>Left</v>
          </cell>
          <cell r="O7" t="str">
            <v>Right</v>
          </cell>
          <cell r="P7" t="str">
            <v>Total</v>
          </cell>
          <cell r="Q7" t="str">
            <v>Left</v>
          </cell>
          <cell r="R7" t="str">
            <v>Right</v>
          </cell>
          <cell r="S7" t="str">
            <v>Total</v>
          </cell>
          <cell r="T7" t="str">
            <v xml:space="preserve"> Easting</v>
          </cell>
          <cell r="U7" t="str">
            <v xml:space="preserve"> Northing</v>
          </cell>
          <cell r="V7">
            <v>198</v>
          </cell>
          <cell r="W7">
            <v>198</v>
          </cell>
          <cell r="X7">
            <v>284488.31</v>
          </cell>
          <cell r="Y7">
            <v>2413021.96</v>
          </cell>
          <cell r="Z7"/>
          <cell r="AA7"/>
          <cell r="AB7"/>
        </row>
        <row r="8">
          <cell r="C8"/>
          <cell r="D8"/>
          <cell r="E8"/>
          <cell r="F8"/>
          <cell r="G8"/>
          <cell r="H8"/>
          <cell r="I8">
            <v>0</v>
          </cell>
          <cell r="J8"/>
          <cell r="K8">
            <v>11.207000000000001</v>
          </cell>
          <cell r="L8">
            <v>347</v>
          </cell>
          <cell r="M8">
            <v>173.5</v>
          </cell>
          <cell r="N8">
            <v>0</v>
          </cell>
          <cell r="O8">
            <v>211</v>
          </cell>
          <cell r="P8">
            <v>211</v>
          </cell>
          <cell r="Q8">
            <v>0</v>
          </cell>
          <cell r="R8">
            <v>198</v>
          </cell>
          <cell r="S8">
            <v>198</v>
          </cell>
          <cell r="T8">
            <v>284488.31</v>
          </cell>
          <cell r="U8">
            <v>2413021.96</v>
          </cell>
          <cell r="V8" t="str">
            <v xml:space="preserve">284488.31 E, 2413021.96 N </v>
          </cell>
          <cell r="W8"/>
          <cell r="X8"/>
          <cell r="Y8"/>
          <cell r="Z8"/>
          <cell r="AA8"/>
          <cell r="AB8"/>
        </row>
        <row r="9">
          <cell r="C9" t="str">
            <v>117/1</v>
          </cell>
          <cell r="D9" t="str">
            <v>Loc No. From 117/1 To Loc No. 117/2</v>
          </cell>
          <cell r="E9">
            <v>352</v>
          </cell>
          <cell r="F9" t="str">
            <v>DA-3</v>
          </cell>
          <cell r="G9">
            <v>68.89</v>
          </cell>
          <cell r="H9">
            <v>347</v>
          </cell>
          <cell r="I9"/>
          <cell r="J9">
            <v>347</v>
          </cell>
          <cell r="K9"/>
          <cell r="L9"/>
          <cell r="M9"/>
          <cell r="N9"/>
          <cell r="O9">
            <v>9.109</v>
          </cell>
          <cell r="P9">
            <v>699</v>
          </cell>
          <cell r="Q9">
            <v>349.5</v>
          </cell>
          <cell r="R9">
            <v>136</v>
          </cell>
          <cell r="S9">
            <v>114</v>
          </cell>
          <cell r="T9">
            <v>250</v>
          </cell>
          <cell r="U9">
            <v>149</v>
          </cell>
          <cell r="V9">
            <v>135</v>
          </cell>
          <cell r="W9">
            <v>284</v>
          </cell>
          <cell r="X9">
            <v>284447.83</v>
          </cell>
          <cell r="Y9">
            <v>2412677.3289999999</v>
          </cell>
          <cell r="Z9"/>
          <cell r="AA9"/>
          <cell r="AB9"/>
        </row>
        <row r="10">
          <cell r="C10"/>
          <cell r="D10"/>
          <cell r="E10"/>
          <cell r="F10"/>
          <cell r="G10"/>
          <cell r="H10"/>
          <cell r="I10">
            <v>347</v>
          </cell>
          <cell r="J10"/>
          <cell r="K10">
            <v>9.109</v>
          </cell>
          <cell r="L10">
            <v>699</v>
          </cell>
          <cell r="M10">
            <v>349.5</v>
          </cell>
          <cell r="N10">
            <v>136</v>
          </cell>
          <cell r="O10">
            <v>114</v>
          </cell>
          <cell r="P10">
            <v>250</v>
          </cell>
          <cell r="Q10">
            <v>149</v>
          </cell>
          <cell r="R10">
            <v>135</v>
          </cell>
          <cell r="S10">
            <v>284</v>
          </cell>
          <cell r="T10">
            <v>284447.83</v>
          </cell>
          <cell r="U10">
            <v>2412677.3289999999</v>
          </cell>
          <cell r="V10" t="str">
            <v xml:space="preserve">284447.83 E, 2412677.329 N </v>
          </cell>
          <cell r="W10"/>
          <cell r="X10"/>
          <cell r="Y10"/>
          <cell r="Z10"/>
          <cell r="AA10" t="str">
            <v>NALA</v>
          </cell>
          <cell r="AB10"/>
        </row>
        <row r="11">
          <cell r="C11" t="str">
            <v>117/2</v>
          </cell>
          <cell r="D11" t="str">
            <v>Loc No. From 117/2 To Loc No. 118/0</v>
          </cell>
          <cell r="E11">
            <v>443.762</v>
          </cell>
          <cell r="F11" t="str">
            <v>DA+6</v>
          </cell>
          <cell r="G11">
            <v>77.89</v>
          </cell>
          <cell r="H11">
            <v>352</v>
          </cell>
          <cell r="I11"/>
          <cell r="J11">
            <v>699</v>
          </cell>
          <cell r="K11"/>
          <cell r="L11"/>
          <cell r="M11"/>
          <cell r="N11"/>
          <cell r="O11">
            <v>9.5210000000000008</v>
          </cell>
          <cell r="P11">
            <v>795.76199999999994</v>
          </cell>
          <cell r="Q11">
            <v>397.88099999999997</v>
          </cell>
          <cell r="R11">
            <v>239</v>
          </cell>
          <cell r="S11">
            <v>247</v>
          </cell>
          <cell r="T11">
            <v>486</v>
          </cell>
          <cell r="U11">
            <v>217</v>
          </cell>
          <cell r="V11">
            <v>239</v>
          </cell>
          <cell r="W11" t="str">
            <v>NALA</v>
          </cell>
          <cell r="X11">
            <v>284406.76799999998</v>
          </cell>
          <cell r="Y11">
            <v>2412327.7319999998</v>
          </cell>
          <cell r="Z11"/>
          <cell r="AA11"/>
          <cell r="AB11"/>
        </row>
        <row r="12">
          <cell r="C12"/>
          <cell r="D12"/>
          <cell r="E12"/>
          <cell r="F12"/>
          <cell r="G12"/>
          <cell r="H12"/>
          <cell r="I12">
            <v>699</v>
          </cell>
          <cell r="J12"/>
          <cell r="K12">
            <v>9.5210000000000008</v>
          </cell>
          <cell r="L12">
            <v>795.76199999999994</v>
          </cell>
          <cell r="M12">
            <v>397.88099999999997</v>
          </cell>
          <cell r="N12">
            <v>239</v>
          </cell>
          <cell r="O12">
            <v>247</v>
          </cell>
          <cell r="P12">
            <v>486</v>
          </cell>
          <cell r="Q12">
            <v>217</v>
          </cell>
          <cell r="R12">
            <v>239</v>
          </cell>
          <cell r="S12">
            <v>456</v>
          </cell>
          <cell r="T12">
            <v>284406.76799999998</v>
          </cell>
          <cell r="U12">
            <v>2412327.7319999998</v>
          </cell>
          <cell r="V12" t="str">
            <v xml:space="preserve">284406.768 E, 2412327.732 N </v>
          </cell>
          <cell r="W12"/>
          <cell r="X12"/>
          <cell r="Y12"/>
          <cell r="Z12"/>
          <cell r="AA12" t="str">
            <v>NALA(2)</v>
          </cell>
          <cell r="AB12"/>
        </row>
        <row r="13">
          <cell r="C13" t="str">
            <v>118/0</v>
          </cell>
          <cell r="D13" t="str">
            <v>Loc No. From 118/0 To Loc No. 119/0</v>
          </cell>
          <cell r="E13">
            <v>243.82400000000001</v>
          </cell>
          <cell r="F13" t="str">
            <v>DB2+0</v>
          </cell>
          <cell r="G13">
            <v>70.53</v>
          </cell>
          <cell r="H13">
            <v>443.762</v>
          </cell>
          <cell r="I13"/>
          <cell r="J13">
            <v>1142.7619999999999</v>
          </cell>
          <cell r="K13"/>
          <cell r="L13"/>
          <cell r="M13"/>
          <cell r="N13"/>
          <cell r="O13">
            <v>10.459</v>
          </cell>
          <cell r="P13">
            <v>687.58600000000001</v>
          </cell>
          <cell r="Q13">
            <v>343.79300000000001</v>
          </cell>
          <cell r="R13">
            <v>198</v>
          </cell>
          <cell r="S13">
            <v>116</v>
          </cell>
          <cell r="T13">
            <v>314</v>
          </cell>
          <cell r="U13">
            <v>207</v>
          </cell>
          <cell r="V13">
            <v>119</v>
          </cell>
          <cell r="W13" t="str">
            <v>NALA(2)</v>
          </cell>
          <cell r="X13">
            <v>284355</v>
          </cell>
          <cell r="Y13">
            <v>2411887</v>
          </cell>
          <cell r="Z13"/>
          <cell r="AA13"/>
          <cell r="AB13"/>
        </row>
        <row r="14">
          <cell r="C14"/>
          <cell r="D14"/>
          <cell r="E14"/>
          <cell r="F14"/>
          <cell r="G14"/>
          <cell r="H14"/>
          <cell r="I14">
            <v>1142.7619999999999</v>
          </cell>
          <cell r="J14"/>
          <cell r="K14">
            <v>10.459</v>
          </cell>
          <cell r="L14">
            <v>687.58600000000001</v>
          </cell>
          <cell r="M14">
            <v>343.79300000000001</v>
          </cell>
          <cell r="N14">
            <v>198</v>
          </cell>
          <cell r="O14">
            <v>116</v>
          </cell>
          <cell r="P14">
            <v>314</v>
          </cell>
          <cell r="Q14">
            <v>207</v>
          </cell>
          <cell r="R14">
            <v>119</v>
          </cell>
          <cell r="S14">
            <v>326</v>
          </cell>
          <cell r="T14">
            <v>284355</v>
          </cell>
          <cell r="U14">
            <v>2411887</v>
          </cell>
          <cell r="V14" t="str">
            <v xml:space="preserve">284355 E, 2411887 N </v>
          </cell>
          <cell r="W14"/>
          <cell r="X14"/>
          <cell r="Y14"/>
          <cell r="Z14"/>
          <cell r="AA14" t="str">
            <v>66 KV S/C LINE (GETCO), 11KV LINE, TAR ROAD, 11KV LINE, GAS PIPE LINE</v>
          </cell>
          <cell r="AB14"/>
        </row>
        <row r="15">
          <cell r="C15" t="str">
            <v>119/0</v>
          </cell>
          <cell r="D15" t="str">
            <v>Loc No. From 119/0 To Loc No. 119/1</v>
          </cell>
          <cell r="E15">
            <v>339.41399999999999</v>
          </cell>
          <cell r="F15" t="str">
            <v>DD60+0</v>
          </cell>
          <cell r="G15">
            <v>70.53</v>
          </cell>
          <cell r="H15">
            <v>243.82400000000001</v>
          </cell>
          <cell r="I15"/>
          <cell r="J15">
            <v>1386.586</v>
          </cell>
          <cell r="K15"/>
          <cell r="L15"/>
          <cell r="M15"/>
          <cell r="N15"/>
          <cell r="O15">
            <v>10.961</v>
          </cell>
          <cell r="P15">
            <v>583.23800000000006</v>
          </cell>
          <cell r="Q15">
            <v>291.61900000000003</v>
          </cell>
          <cell r="R15">
            <v>128</v>
          </cell>
          <cell r="S15">
            <v>197</v>
          </cell>
          <cell r="T15">
            <v>325</v>
          </cell>
          <cell r="U15">
            <v>125</v>
          </cell>
          <cell r="V15">
            <v>187</v>
          </cell>
          <cell r="W15" t="str">
            <v>66 KV S/C LINE (GETCO), 11KV LINE, TAR ROAD, 11KV LINE, GAS PIPE LINE</v>
          </cell>
          <cell r="X15">
            <v>284266</v>
          </cell>
          <cell r="Y15">
            <v>2411660</v>
          </cell>
          <cell r="Z15"/>
          <cell r="AA15"/>
          <cell r="AB15"/>
        </row>
        <row r="16">
          <cell r="C16"/>
          <cell r="D16"/>
          <cell r="E16"/>
          <cell r="F16"/>
          <cell r="G16"/>
          <cell r="H16"/>
          <cell r="I16">
            <v>1386.586</v>
          </cell>
          <cell r="J16"/>
          <cell r="K16">
            <v>10.961</v>
          </cell>
          <cell r="L16">
            <v>583.23800000000006</v>
          </cell>
          <cell r="M16">
            <v>291.61900000000003</v>
          </cell>
          <cell r="N16">
            <v>128</v>
          </cell>
          <cell r="O16">
            <v>197</v>
          </cell>
          <cell r="P16">
            <v>325</v>
          </cell>
          <cell r="Q16">
            <v>125</v>
          </cell>
          <cell r="R16">
            <v>187</v>
          </cell>
          <cell r="S16">
            <v>312</v>
          </cell>
          <cell r="T16">
            <v>284266</v>
          </cell>
          <cell r="U16">
            <v>2411660</v>
          </cell>
          <cell r="V16" t="str">
            <v xml:space="preserve">284266 E, 2411660 N </v>
          </cell>
          <cell r="W16"/>
          <cell r="X16"/>
          <cell r="Y16"/>
          <cell r="Z16"/>
          <cell r="AA16"/>
          <cell r="AB16"/>
        </row>
        <row r="17">
          <cell r="C17" t="str">
            <v>119/1</v>
          </cell>
          <cell r="D17" t="str">
            <v>Loc No. From 119/1 To Loc No. 119/2</v>
          </cell>
          <cell r="E17">
            <v>316</v>
          </cell>
          <cell r="F17" t="str">
            <v>DA-3</v>
          </cell>
          <cell r="G17">
            <v>68.89</v>
          </cell>
          <cell r="H17">
            <v>339.41399999999999</v>
          </cell>
          <cell r="I17"/>
          <cell r="J17">
            <v>1726</v>
          </cell>
          <cell r="K17"/>
          <cell r="L17"/>
          <cell r="M17"/>
          <cell r="N17"/>
          <cell r="O17">
            <v>10.602</v>
          </cell>
          <cell r="P17">
            <v>655.41399999999999</v>
          </cell>
          <cell r="Q17">
            <v>327.70699999999999</v>
          </cell>
          <cell r="R17">
            <v>143</v>
          </cell>
          <cell r="S17">
            <v>163</v>
          </cell>
          <cell r="T17">
            <v>306</v>
          </cell>
          <cell r="U17">
            <v>153</v>
          </cell>
          <cell r="V17">
            <v>161</v>
          </cell>
          <cell r="W17">
            <v>314</v>
          </cell>
          <cell r="X17">
            <v>284404.95600000001</v>
          </cell>
          <cell r="Y17">
            <v>2411350.3339999998</v>
          </cell>
          <cell r="Z17"/>
          <cell r="AA17"/>
          <cell r="AB17"/>
        </row>
        <row r="18">
          <cell r="C18"/>
          <cell r="D18"/>
          <cell r="E18"/>
          <cell r="F18"/>
          <cell r="G18"/>
          <cell r="H18"/>
          <cell r="I18">
            <v>1726</v>
          </cell>
          <cell r="J18"/>
          <cell r="K18">
            <v>10.602</v>
          </cell>
          <cell r="L18">
            <v>655.41399999999999</v>
          </cell>
          <cell r="M18">
            <v>327.70699999999999</v>
          </cell>
          <cell r="N18">
            <v>143</v>
          </cell>
          <cell r="O18">
            <v>163</v>
          </cell>
          <cell r="P18">
            <v>306</v>
          </cell>
          <cell r="Q18">
            <v>153</v>
          </cell>
          <cell r="R18">
            <v>161</v>
          </cell>
          <cell r="S18">
            <v>314</v>
          </cell>
          <cell r="T18">
            <v>284404.95600000001</v>
          </cell>
          <cell r="U18">
            <v>2411350.3339999998</v>
          </cell>
          <cell r="V18" t="str">
            <v xml:space="preserve">284404.956 E, 2411350.334 N </v>
          </cell>
          <cell r="W18"/>
          <cell r="X18"/>
          <cell r="Y18"/>
          <cell r="Z18"/>
          <cell r="AA18"/>
          <cell r="AB18"/>
        </row>
        <row r="19">
          <cell r="C19" t="str">
            <v>119/2</v>
          </cell>
          <cell r="D19" t="str">
            <v>Loc No. From 119/2 To Loc No. 119/3</v>
          </cell>
          <cell r="E19">
            <v>408</v>
          </cell>
          <cell r="F19" t="str">
            <v>DA-3</v>
          </cell>
          <cell r="G19">
            <v>68.89</v>
          </cell>
          <cell r="H19">
            <v>316</v>
          </cell>
          <cell r="I19"/>
          <cell r="J19">
            <v>2042</v>
          </cell>
          <cell r="K19"/>
          <cell r="L19"/>
          <cell r="M19"/>
          <cell r="N19"/>
          <cell r="O19">
            <v>9.9499999999999993</v>
          </cell>
          <cell r="P19">
            <v>724</v>
          </cell>
          <cell r="Q19">
            <v>362</v>
          </cell>
          <cell r="R19">
            <v>153</v>
          </cell>
          <cell r="S19">
            <v>138</v>
          </cell>
          <cell r="T19">
            <v>291</v>
          </cell>
          <cell r="U19">
            <v>155</v>
          </cell>
          <cell r="V19">
            <v>163</v>
          </cell>
          <cell r="W19">
            <v>318</v>
          </cell>
          <cell r="X19">
            <v>284534.326</v>
          </cell>
          <cell r="Y19">
            <v>2411062.0299999998</v>
          </cell>
          <cell r="Z19"/>
          <cell r="AA19"/>
          <cell r="AB19"/>
        </row>
        <row r="20">
          <cell r="C20"/>
          <cell r="D20"/>
          <cell r="E20"/>
          <cell r="F20"/>
          <cell r="G20"/>
          <cell r="H20"/>
          <cell r="I20">
            <v>2042</v>
          </cell>
          <cell r="J20"/>
          <cell r="K20">
            <v>9.9499999999999993</v>
          </cell>
          <cell r="L20">
            <v>724</v>
          </cell>
          <cell r="M20">
            <v>362</v>
          </cell>
          <cell r="N20">
            <v>153</v>
          </cell>
          <cell r="O20">
            <v>138</v>
          </cell>
          <cell r="P20">
            <v>291</v>
          </cell>
          <cell r="Q20">
            <v>155</v>
          </cell>
          <cell r="R20">
            <v>163</v>
          </cell>
          <cell r="S20">
            <v>318</v>
          </cell>
          <cell r="T20">
            <v>284534.326</v>
          </cell>
          <cell r="U20">
            <v>2411062.0299999998</v>
          </cell>
          <cell r="V20" t="str">
            <v xml:space="preserve">284534.326 E, 2411062.03 N </v>
          </cell>
          <cell r="W20"/>
          <cell r="X20"/>
          <cell r="Y20"/>
          <cell r="Z20"/>
          <cell r="AA20"/>
          <cell r="AB20"/>
        </row>
        <row r="21">
          <cell r="C21" t="str">
            <v>119/3</v>
          </cell>
          <cell r="D21" t="str">
            <v>Loc No. From 119/3 To Loc No. 120/0</v>
          </cell>
          <cell r="E21">
            <v>358.18099999999998</v>
          </cell>
          <cell r="F21" t="str">
            <v>DA+9</v>
          </cell>
          <cell r="G21">
            <v>80.89</v>
          </cell>
          <cell r="H21">
            <v>408</v>
          </cell>
          <cell r="I21"/>
          <cell r="J21">
            <v>2450</v>
          </cell>
          <cell r="K21"/>
          <cell r="L21"/>
          <cell r="M21"/>
          <cell r="N21"/>
          <cell r="O21">
            <v>9.3209999999999997</v>
          </cell>
          <cell r="P21">
            <v>766.18100000000004</v>
          </cell>
          <cell r="Q21">
            <v>383.09050000000002</v>
          </cell>
          <cell r="R21">
            <v>271</v>
          </cell>
          <cell r="S21">
            <v>218</v>
          </cell>
          <cell r="T21">
            <v>489</v>
          </cell>
          <cell r="U21">
            <v>246</v>
          </cell>
          <cell r="V21">
            <v>204</v>
          </cell>
          <cell r="W21">
            <v>450</v>
          </cell>
          <cell r="X21">
            <v>284701.36099999998</v>
          </cell>
          <cell r="Y21">
            <v>2410689.7889999999</v>
          </cell>
          <cell r="Z21"/>
          <cell r="AA21"/>
          <cell r="AB21"/>
        </row>
        <row r="22">
          <cell r="C22"/>
          <cell r="D22"/>
          <cell r="E22"/>
          <cell r="F22"/>
          <cell r="G22"/>
          <cell r="H22"/>
          <cell r="I22">
            <v>2450</v>
          </cell>
          <cell r="J22"/>
          <cell r="K22">
            <v>9.3209999999999997</v>
          </cell>
          <cell r="L22">
            <v>766.18100000000004</v>
          </cell>
          <cell r="M22">
            <v>383.09050000000002</v>
          </cell>
          <cell r="N22">
            <v>271</v>
          </cell>
          <cell r="O22">
            <v>218</v>
          </cell>
          <cell r="P22">
            <v>489</v>
          </cell>
          <cell r="Q22">
            <v>246</v>
          </cell>
          <cell r="R22">
            <v>204</v>
          </cell>
          <cell r="S22">
            <v>450</v>
          </cell>
          <cell r="T22">
            <v>284701.36099999998</v>
          </cell>
          <cell r="U22">
            <v>2410689.7889999999</v>
          </cell>
          <cell r="V22" t="str">
            <v xml:space="preserve">284701.361 E, 2410689.789 N </v>
          </cell>
          <cell r="W22"/>
          <cell r="X22"/>
          <cell r="Y22"/>
          <cell r="Z22"/>
          <cell r="AA22" t="str">
            <v>66KV DC LINE, NALA(2)</v>
          </cell>
          <cell r="AB22"/>
        </row>
        <row r="23">
          <cell r="C23" t="str">
            <v>120/0</v>
          </cell>
          <cell r="D23" t="str">
            <v>Loc No. From 120/0 To Loc No. 120/1</v>
          </cell>
          <cell r="E23">
            <v>358.81900000000002</v>
          </cell>
          <cell r="F23" t="str">
            <v>DD60+3</v>
          </cell>
          <cell r="G23">
            <v>73.53</v>
          </cell>
          <cell r="H23">
            <v>358.18099999999998</v>
          </cell>
          <cell r="I23"/>
          <cell r="J23">
            <v>2808.181</v>
          </cell>
          <cell r="K23"/>
          <cell r="L23"/>
          <cell r="M23"/>
          <cell r="N23"/>
          <cell r="O23">
            <v>8.98</v>
          </cell>
          <cell r="P23">
            <v>717</v>
          </cell>
          <cell r="Q23">
            <v>358.5</v>
          </cell>
          <cell r="R23">
            <v>140</v>
          </cell>
          <cell r="S23">
            <v>219</v>
          </cell>
          <cell r="T23">
            <v>359</v>
          </cell>
          <cell r="U23">
            <v>155</v>
          </cell>
          <cell r="V23">
            <v>205</v>
          </cell>
          <cell r="W23" t="str">
            <v>66KV DC LINE, NALA(2)</v>
          </cell>
          <cell r="X23">
            <v>284848</v>
          </cell>
          <cell r="Y23">
            <v>2410363</v>
          </cell>
          <cell r="Z23"/>
          <cell r="AA23"/>
          <cell r="AB23"/>
        </row>
        <row r="24">
          <cell r="C24"/>
          <cell r="D24"/>
          <cell r="E24"/>
          <cell r="F24"/>
          <cell r="G24"/>
          <cell r="H24"/>
          <cell r="I24">
            <v>2808.181</v>
          </cell>
          <cell r="J24"/>
          <cell r="K24">
            <v>8.98</v>
          </cell>
          <cell r="L24">
            <v>717</v>
          </cell>
          <cell r="M24">
            <v>358.5</v>
          </cell>
          <cell r="N24">
            <v>140</v>
          </cell>
          <cell r="O24">
            <v>219</v>
          </cell>
          <cell r="P24">
            <v>359</v>
          </cell>
          <cell r="Q24">
            <v>155</v>
          </cell>
          <cell r="R24">
            <v>205</v>
          </cell>
          <cell r="S24">
            <v>360</v>
          </cell>
          <cell r="T24">
            <v>284848</v>
          </cell>
          <cell r="U24">
            <v>2410363</v>
          </cell>
          <cell r="V24" t="str">
            <v xml:space="preserve">284848 E, 2410363 N </v>
          </cell>
          <cell r="W24"/>
          <cell r="X24"/>
          <cell r="Y24"/>
          <cell r="Z24"/>
          <cell r="AA24" t="str">
            <v>GAS PIPE LINE</v>
          </cell>
          <cell r="AB24"/>
        </row>
        <row r="25">
          <cell r="C25" t="str">
            <v>120/1</v>
          </cell>
          <cell r="D25" t="str">
            <v>Loc No. From 120/1 To Loc No. 120/2</v>
          </cell>
          <cell r="E25">
            <v>349</v>
          </cell>
          <cell r="F25" t="str">
            <v>DA-3</v>
          </cell>
          <cell r="G25">
            <v>68.89</v>
          </cell>
          <cell r="H25">
            <v>358.81900000000002</v>
          </cell>
          <cell r="I25"/>
          <cell r="J25">
            <v>3167</v>
          </cell>
          <cell r="K25"/>
          <cell r="L25"/>
          <cell r="M25"/>
          <cell r="N25"/>
          <cell r="O25">
            <v>9.4580000000000002</v>
          </cell>
          <cell r="P25" t="e">
            <v>#REF!</v>
          </cell>
          <cell r="Q25" t="e">
            <v>#REF!</v>
          </cell>
          <cell r="R25">
            <v>140</v>
          </cell>
          <cell r="S25">
            <v>158</v>
          </cell>
          <cell r="T25">
            <v>298</v>
          </cell>
          <cell r="U25">
            <v>155</v>
          </cell>
          <cell r="V25">
            <v>162</v>
          </cell>
          <cell r="W25" t="str">
            <v>GAS PIPE LINE</v>
          </cell>
          <cell r="X25">
            <v>284704.68199999997</v>
          </cell>
          <cell r="Y25">
            <v>2410034.0460000001</v>
          </cell>
          <cell r="Z25"/>
          <cell r="AA25"/>
          <cell r="AB25"/>
        </row>
        <row r="26">
          <cell r="C26"/>
          <cell r="D26"/>
          <cell r="E26"/>
          <cell r="F26"/>
          <cell r="G26"/>
          <cell r="H26"/>
          <cell r="I26">
            <v>3167</v>
          </cell>
          <cell r="J26"/>
          <cell r="K26">
            <v>9.4580000000000002</v>
          </cell>
          <cell r="L26">
            <v>707.81899999999996</v>
          </cell>
          <cell r="M26">
            <v>353.90949999999998</v>
          </cell>
          <cell r="N26">
            <v>140</v>
          </cell>
          <cell r="O26">
            <v>158</v>
          </cell>
          <cell r="P26">
            <v>298</v>
          </cell>
          <cell r="Q26">
            <v>155</v>
          </cell>
          <cell r="R26">
            <v>162</v>
          </cell>
          <cell r="S26">
            <v>317</v>
          </cell>
          <cell r="T26">
            <v>284704.68199999997</v>
          </cell>
          <cell r="U26">
            <v>2410034.0460000001</v>
          </cell>
          <cell r="V26" t="str">
            <v xml:space="preserve">284704.682 E, 2410034.046 N </v>
          </cell>
          <cell r="W26"/>
          <cell r="X26"/>
          <cell r="Y26"/>
          <cell r="Z26"/>
          <cell r="AA26" t="str">
            <v>NALA, SH-161, 11 KV LINE</v>
          </cell>
          <cell r="AB26"/>
        </row>
        <row r="27">
          <cell r="C27" t="str">
            <v>120/2</v>
          </cell>
          <cell r="D27" t="str">
            <v>Loc No. From 120/2 To Loc No. 120/3</v>
          </cell>
          <cell r="E27">
            <v>400</v>
          </cell>
          <cell r="F27" t="str">
            <v>DA+0</v>
          </cell>
          <cell r="G27">
            <v>71.89</v>
          </cell>
          <cell r="H27">
            <v>349</v>
          </cell>
          <cell r="I27"/>
          <cell r="J27">
            <v>3516</v>
          </cell>
          <cell r="K27"/>
          <cell r="L27"/>
          <cell r="M27"/>
          <cell r="N27"/>
          <cell r="O27">
            <v>9.4789999999999992</v>
          </cell>
          <cell r="P27" t="e">
            <v>#REF!</v>
          </cell>
          <cell r="Q27" t="e">
            <v>#REF!</v>
          </cell>
          <cell r="R27">
            <v>192</v>
          </cell>
          <cell r="S27">
            <v>168</v>
          </cell>
          <cell r="T27">
            <v>360</v>
          </cell>
          <cell r="U27">
            <v>187</v>
          </cell>
          <cell r="V27">
            <v>179</v>
          </cell>
          <cell r="W27" t="str">
            <v>NALA, SH-161, 11 KV LINE</v>
          </cell>
          <cell r="X27">
            <v>284569.28000000003</v>
          </cell>
          <cell r="Y27">
            <v>2409723.2609999999</v>
          </cell>
          <cell r="Z27"/>
          <cell r="AA27"/>
          <cell r="AB27"/>
        </row>
        <row r="28">
          <cell r="C28"/>
          <cell r="D28"/>
          <cell r="E28"/>
          <cell r="F28"/>
          <cell r="G28"/>
          <cell r="H28"/>
          <cell r="I28">
            <v>3516</v>
          </cell>
          <cell r="J28"/>
          <cell r="K28">
            <v>9.4789999999999992</v>
          </cell>
          <cell r="L28">
            <v>749</v>
          </cell>
          <cell r="M28">
            <v>374.5</v>
          </cell>
          <cell r="N28">
            <v>192</v>
          </cell>
          <cell r="O28">
            <v>168</v>
          </cell>
          <cell r="P28">
            <v>360</v>
          </cell>
          <cell r="Q28">
            <v>187</v>
          </cell>
          <cell r="R28">
            <v>179</v>
          </cell>
          <cell r="S28">
            <v>366</v>
          </cell>
          <cell r="T28">
            <v>284569.28000000003</v>
          </cell>
          <cell r="U28">
            <v>2409723.2609999999</v>
          </cell>
          <cell r="V28" t="str">
            <v xml:space="preserve">284569.28 E, 2409723.261 N </v>
          </cell>
          <cell r="W28"/>
          <cell r="X28"/>
          <cell r="Y28"/>
          <cell r="Z28"/>
          <cell r="AA28" t="str">
            <v>POND</v>
          </cell>
          <cell r="AB28"/>
        </row>
        <row r="29">
          <cell r="C29" t="str">
            <v>120/3</v>
          </cell>
          <cell r="D29" t="str">
            <v>Loc No. From 120/3 To Loc No. 120/4</v>
          </cell>
          <cell r="E29">
            <v>428</v>
          </cell>
          <cell r="F29" t="str">
            <v>DA+6</v>
          </cell>
          <cell r="G29">
            <v>77.89</v>
          </cell>
          <cell r="H29">
            <v>400</v>
          </cell>
          <cell r="I29"/>
          <cell r="J29">
            <v>3916</v>
          </cell>
          <cell r="K29"/>
          <cell r="L29"/>
          <cell r="M29"/>
          <cell r="N29"/>
          <cell r="O29">
            <v>9.3520000000000003</v>
          </cell>
          <cell r="P29" t="e">
            <v>#REF!</v>
          </cell>
          <cell r="Q29" t="e">
            <v>#REF!</v>
          </cell>
          <cell r="R29">
            <v>231</v>
          </cell>
          <cell r="S29">
            <v>252</v>
          </cell>
          <cell r="T29">
            <v>483</v>
          </cell>
          <cell r="U29">
            <v>221</v>
          </cell>
          <cell r="V29">
            <v>239</v>
          </cell>
          <cell r="W29" t="str">
            <v>POND</v>
          </cell>
          <cell r="X29">
            <v>284405.51899999997</v>
          </cell>
          <cell r="Y29">
            <v>2409347.3849999998</v>
          </cell>
          <cell r="Z29"/>
          <cell r="AA29"/>
          <cell r="AB29"/>
        </row>
        <row r="30">
          <cell r="C30"/>
          <cell r="D30"/>
          <cell r="E30"/>
          <cell r="F30"/>
          <cell r="G30"/>
          <cell r="H30"/>
          <cell r="I30">
            <v>3916</v>
          </cell>
          <cell r="J30"/>
          <cell r="K30">
            <v>9.3520000000000003</v>
          </cell>
          <cell r="L30">
            <v>828</v>
          </cell>
          <cell r="M30">
            <v>414</v>
          </cell>
          <cell r="N30">
            <v>231</v>
          </cell>
          <cell r="O30">
            <v>252</v>
          </cell>
          <cell r="P30">
            <v>483</v>
          </cell>
          <cell r="Q30">
            <v>221</v>
          </cell>
          <cell r="R30">
            <v>239</v>
          </cell>
          <cell r="S30">
            <v>460</v>
          </cell>
          <cell r="T30">
            <v>284405.51899999997</v>
          </cell>
          <cell r="U30">
            <v>2409347.3849999998</v>
          </cell>
          <cell r="V30" t="str">
            <v xml:space="preserve">284405.519 E, 2409347.385 N </v>
          </cell>
          <cell r="W30"/>
          <cell r="X30"/>
          <cell r="Y30"/>
          <cell r="Z30"/>
          <cell r="AA30" t="str">
            <v>NALA</v>
          </cell>
          <cell r="AB30"/>
        </row>
        <row r="31">
          <cell r="C31" t="str">
            <v>120/4</v>
          </cell>
          <cell r="D31" t="str">
            <v>Loc No. From 120/4 To Loc No. 120/5</v>
          </cell>
          <cell r="E31">
            <v>368</v>
          </cell>
          <cell r="F31" t="str">
            <v>DA+0</v>
          </cell>
          <cell r="G31">
            <v>71.89</v>
          </cell>
          <cell r="H31">
            <v>428</v>
          </cell>
          <cell r="I31"/>
          <cell r="J31">
            <v>4344</v>
          </cell>
          <cell r="K31"/>
          <cell r="L31"/>
          <cell r="M31"/>
          <cell r="N31"/>
          <cell r="O31">
            <v>8.5380000000000003</v>
          </cell>
          <cell r="P31">
            <v>796</v>
          </cell>
          <cell r="Q31">
            <v>398</v>
          </cell>
          <cell r="R31">
            <v>176</v>
          </cell>
          <cell r="S31">
            <v>197</v>
          </cell>
          <cell r="T31">
            <v>373</v>
          </cell>
          <cell r="U31">
            <v>191</v>
          </cell>
          <cell r="V31">
            <v>193</v>
          </cell>
          <cell r="W31" t="str">
            <v>NALA</v>
          </cell>
          <cell r="X31">
            <v>284234.56900000002</v>
          </cell>
          <cell r="Y31">
            <v>2408955.0079999999</v>
          </cell>
          <cell r="Z31"/>
          <cell r="AA31"/>
          <cell r="AB31"/>
        </row>
        <row r="32">
          <cell r="C32"/>
          <cell r="D32"/>
          <cell r="E32"/>
          <cell r="F32"/>
          <cell r="G32"/>
          <cell r="H32"/>
          <cell r="I32">
            <v>4344</v>
          </cell>
          <cell r="J32"/>
          <cell r="K32">
            <v>8.5380000000000003</v>
          </cell>
          <cell r="L32">
            <v>796</v>
          </cell>
          <cell r="M32">
            <v>398</v>
          </cell>
          <cell r="N32">
            <v>176</v>
          </cell>
          <cell r="O32">
            <v>197</v>
          </cell>
          <cell r="P32">
            <v>373</v>
          </cell>
          <cell r="Q32">
            <v>191</v>
          </cell>
          <cell r="R32">
            <v>193</v>
          </cell>
          <cell r="S32">
            <v>384</v>
          </cell>
          <cell r="T32">
            <v>284234.56900000002</v>
          </cell>
          <cell r="U32">
            <v>2408955.0079999999</v>
          </cell>
          <cell r="V32" t="str">
            <v xml:space="preserve">284234.569 E, 2408955.008 N </v>
          </cell>
          <cell r="W32"/>
          <cell r="X32"/>
          <cell r="Y32"/>
          <cell r="Z32"/>
          <cell r="AA32" t="str">
            <v>NALA, CART TRACK(2), SMALL NALA</v>
          </cell>
          <cell r="AB32"/>
        </row>
        <row r="33">
          <cell r="C33" t="str">
            <v>120/5</v>
          </cell>
          <cell r="D33" t="str">
            <v>Loc No. From 120/5 To Loc No. 120/6</v>
          </cell>
          <cell r="E33">
            <v>359</v>
          </cell>
          <cell r="F33" t="str">
            <v>DA-3</v>
          </cell>
          <cell r="G33">
            <v>68.89</v>
          </cell>
          <cell r="H33">
            <v>368</v>
          </cell>
          <cell r="I33"/>
          <cell r="J33">
            <v>4712</v>
          </cell>
          <cell r="K33"/>
          <cell r="L33"/>
          <cell r="M33"/>
          <cell r="N33"/>
          <cell r="O33">
            <v>9.5210000000000008</v>
          </cell>
          <cell r="P33">
            <v>727</v>
          </cell>
          <cell r="Q33">
            <v>363.5</v>
          </cell>
          <cell r="R33">
            <v>171</v>
          </cell>
          <cell r="S33">
            <v>160</v>
          </cell>
          <cell r="T33">
            <v>331</v>
          </cell>
          <cell r="U33">
            <v>176</v>
          </cell>
          <cell r="V33">
            <v>167</v>
          </cell>
          <cell r="W33" t="str">
            <v>NALA, CART TRACK(2), SMALL NALA</v>
          </cell>
          <cell r="X33">
            <v>284087.58399999997</v>
          </cell>
          <cell r="Y33">
            <v>2408617.6359999999</v>
          </cell>
          <cell r="Z33"/>
          <cell r="AA33"/>
          <cell r="AB33"/>
        </row>
        <row r="34">
          <cell r="C34"/>
          <cell r="D34"/>
          <cell r="E34"/>
          <cell r="F34"/>
          <cell r="G34"/>
          <cell r="H34"/>
          <cell r="I34">
            <v>4712</v>
          </cell>
          <cell r="J34"/>
          <cell r="K34">
            <v>9.5210000000000008</v>
          </cell>
          <cell r="L34">
            <v>727</v>
          </cell>
          <cell r="M34">
            <v>363.5</v>
          </cell>
          <cell r="N34">
            <v>171</v>
          </cell>
          <cell r="O34">
            <v>160</v>
          </cell>
          <cell r="P34">
            <v>331</v>
          </cell>
          <cell r="Q34">
            <v>176</v>
          </cell>
          <cell r="R34">
            <v>167</v>
          </cell>
          <cell r="S34">
            <v>343</v>
          </cell>
          <cell r="T34">
            <v>284087.58399999997</v>
          </cell>
          <cell r="U34">
            <v>2408617.6359999999</v>
          </cell>
          <cell r="V34" t="str">
            <v xml:space="preserve">284087.584 E, 2408617.636 N </v>
          </cell>
          <cell r="W34"/>
          <cell r="X34"/>
          <cell r="Y34"/>
          <cell r="Z34"/>
          <cell r="AA34" t="str">
            <v>SMALL NALA</v>
          </cell>
          <cell r="AB34"/>
        </row>
        <row r="35">
          <cell r="C35" t="str">
            <v>120/6</v>
          </cell>
          <cell r="D35" t="str">
            <v>Loc No. From 120/6 To Loc No. 120/7</v>
          </cell>
          <cell r="E35">
            <v>277</v>
          </cell>
          <cell r="F35" t="str">
            <v>DA+0</v>
          </cell>
          <cell r="G35">
            <v>71.89</v>
          </cell>
          <cell r="H35">
            <v>359</v>
          </cell>
          <cell r="I35"/>
          <cell r="J35">
            <v>5071</v>
          </cell>
          <cell r="K35"/>
          <cell r="L35"/>
          <cell r="M35"/>
          <cell r="N35"/>
          <cell r="O35">
            <v>9.5709999999999997</v>
          </cell>
          <cell r="P35">
            <v>636</v>
          </cell>
          <cell r="Q35">
            <v>318</v>
          </cell>
          <cell r="R35">
            <v>200</v>
          </cell>
          <cell r="S35">
            <v>117</v>
          </cell>
          <cell r="T35">
            <v>317</v>
          </cell>
          <cell r="U35">
            <v>193</v>
          </cell>
          <cell r="V35">
            <v>125</v>
          </cell>
          <cell r="W35" t="str">
            <v>SMALL NALA</v>
          </cell>
          <cell r="X35">
            <v>283944.19400000002</v>
          </cell>
          <cell r="Y35">
            <v>2408288.5159999998</v>
          </cell>
          <cell r="Z35"/>
          <cell r="AA35"/>
          <cell r="AB35"/>
        </row>
        <row r="36">
          <cell r="C36"/>
          <cell r="D36"/>
          <cell r="E36"/>
          <cell r="F36"/>
          <cell r="G36"/>
          <cell r="H36"/>
          <cell r="I36">
            <v>5071</v>
          </cell>
          <cell r="J36"/>
          <cell r="K36">
            <v>9.5709999999999997</v>
          </cell>
          <cell r="L36">
            <v>636</v>
          </cell>
          <cell r="M36">
            <v>318</v>
          </cell>
          <cell r="N36">
            <v>200</v>
          </cell>
          <cell r="O36">
            <v>117</v>
          </cell>
          <cell r="P36">
            <v>317</v>
          </cell>
          <cell r="Q36">
            <v>193</v>
          </cell>
          <cell r="R36">
            <v>125</v>
          </cell>
          <cell r="S36">
            <v>318</v>
          </cell>
          <cell r="T36">
            <v>283944.19400000002</v>
          </cell>
          <cell r="U36">
            <v>2408288.5159999998</v>
          </cell>
          <cell r="V36" t="str">
            <v xml:space="preserve">283944.194 E, 2408288.516 N </v>
          </cell>
          <cell r="W36"/>
          <cell r="X36"/>
          <cell r="Y36"/>
          <cell r="Z36"/>
          <cell r="AA36"/>
          <cell r="AB36"/>
        </row>
        <row r="37">
          <cell r="C37" t="str">
            <v>120/7</v>
          </cell>
          <cell r="D37" t="str">
            <v>Loc No. From 120/7 To Loc No. 121/0</v>
          </cell>
          <cell r="E37">
            <v>321.85899999999998</v>
          </cell>
          <cell r="F37" t="str">
            <v>DA+3</v>
          </cell>
          <cell r="G37">
            <v>74.89</v>
          </cell>
          <cell r="H37">
            <v>277</v>
          </cell>
          <cell r="I37"/>
          <cell r="J37">
            <v>5348</v>
          </cell>
          <cell r="K37"/>
          <cell r="L37"/>
          <cell r="M37"/>
          <cell r="N37"/>
          <cell r="O37">
            <v>9.0749999999999993</v>
          </cell>
          <cell r="P37">
            <v>598.85899999999992</v>
          </cell>
          <cell r="Q37">
            <v>299.42949999999996</v>
          </cell>
          <cell r="R37">
            <v>160</v>
          </cell>
          <cell r="S37">
            <v>112</v>
          </cell>
          <cell r="T37">
            <v>272</v>
          </cell>
          <cell r="U37">
            <v>152</v>
          </cell>
          <cell r="V37">
            <v>131</v>
          </cell>
          <cell r="W37">
            <v>283</v>
          </cell>
          <cell r="X37">
            <v>283833.55599999998</v>
          </cell>
          <cell r="Y37">
            <v>2408034.571</v>
          </cell>
          <cell r="Z37"/>
          <cell r="AA37"/>
          <cell r="AB37"/>
        </row>
        <row r="38">
          <cell r="C38"/>
          <cell r="D38"/>
          <cell r="E38"/>
          <cell r="F38"/>
          <cell r="G38"/>
          <cell r="H38"/>
          <cell r="I38">
            <v>5348</v>
          </cell>
          <cell r="J38"/>
          <cell r="K38">
            <v>9.0749999999999993</v>
          </cell>
          <cell r="L38">
            <v>598.85899999999992</v>
          </cell>
          <cell r="M38">
            <v>299.42949999999996</v>
          </cell>
          <cell r="N38">
            <v>160</v>
          </cell>
          <cell r="O38">
            <v>112</v>
          </cell>
          <cell r="P38">
            <v>272</v>
          </cell>
          <cell r="Q38">
            <v>152</v>
          </cell>
          <cell r="R38">
            <v>131</v>
          </cell>
          <cell r="S38">
            <v>283</v>
          </cell>
          <cell r="T38">
            <v>283833.55599999998</v>
          </cell>
          <cell r="U38">
            <v>2408034.571</v>
          </cell>
          <cell r="V38" t="str">
            <v xml:space="preserve">283833.556 E, 2408034.571 N </v>
          </cell>
          <cell r="W38"/>
          <cell r="X38"/>
          <cell r="Y38"/>
          <cell r="Z38"/>
          <cell r="AA38" t="str">
            <v>NALA</v>
          </cell>
          <cell r="AB38"/>
        </row>
        <row r="39">
          <cell r="C39" t="str">
            <v>121/0</v>
          </cell>
          <cell r="D39" t="str">
            <v>Loc No. From 121/0 To Loc No. 121/1</v>
          </cell>
          <cell r="E39">
            <v>276.14100000000002</v>
          </cell>
          <cell r="F39" t="str">
            <v>DB2+9</v>
          </cell>
          <cell r="G39">
            <v>79.53</v>
          </cell>
          <cell r="H39">
            <v>321.85899999999998</v>
          </cell>
          <cell r="I39"/>
          <cell r="J39">
            <v>5669.8590000000004</v>
          </cell>
          <cell r="K39"/>
          <cell r="L39"/>
          <cell r="M39"/>
          <cell r="N39"/>
          <cell r="O39">
            <v>9.2829999999999995</v>
          </cell>
          <cell r="P39">
            <v>598</v>
          </cell>
          <cell r="Q39">
            <v>299</v>
          </cell>
          <cell r="R39">
            <v>210</v>
          </cell>
          <cell r="S39">
            <v>50</v>
          </cell>
          <cell r="T39">
            <v>260</v>
          </cell>
          <cell r="U39">
            <v>192</v>
          </cell>
          <cell r="V39">
            <v>93</v>
          </cell>
          <cell r="W39" t="str">
            <v>NALA</v>
          </cell>
          <cell r="X39">
            <v>283705</v>
          </cell>
          <cell r="Y39">
            <v>2407739.5</v>
          </cell>
          <cell r="Z39"/>
          <cell r="AA39"/>
          <cell r="AB39"/>
        </row>
        <row r="40">
          <cell r="C40"/>
          <cell r="D40"/>
          <cell r="E40"/>
          <cell r="F40"/>
          <cell r="G40"/>
          <cell r="H40"/>
          <cell r="I40">
            <v>5669.8590000000004</v>
          </cell>
          <cell r="J40"/>
          <cell r="K40">
            <v>9.2829999999999995</v>
          </cell>
          <cell r="L40">
            <v>598</v>
          </cell>
          <cell r="M40">
            <v>299</v>
          </cell>
          <cell r="N40">
            <v>210</v>
          </cell>
          <cell r="O40">
            <v>50</v>
          </cell>
          <cell r="P40">
            <v>260</v>
          </cell>
          <cell r="Q40">
            <v>192</v>
          </cell>
          <cell r="R40">
            <v>93</v>
          </cell>
          <cell r="S40">
            <v>285</v>
          </cell>
          <cell r="T40">
            <v>283705</v>
          </cell>
          <cell r="U40">
            <v>2407739.5</v>
          </cell>
          <cell r="V40" t="str">
            <v xml:space="preserve">283705 E, 2407739.5 N </v>
          </cell>
          <cell r="W40"/>
          <cell r="X40"/>
          <cell r="Y40"/>
          <cell r="Z40"/>
          <cell r="AA40" t="str">
            <v>11 KV LINE, U/C 220KV D/C LINE (GETCO), TAR ROAD, GAS PIPE LINE</v>
          </cell>
          <cell r="AB40"/>
        </row>
        <row r="41">
          <cell r="C41" t="str">
            <v>121/1</v>
          </cell>
          <cell r="D41" t="str">
            <v>Loc No. From 121/1 To Loc No. 121/2</v>
          </cell>
          <cell r="E41">
            <v>433</v>
          </cell>
          <cell r="F41" t="str">
            <v>DB1+25</v>
          </cell>
          <cell r="G41">
            <v>88.53</v>
          </cell>
          <cell r="H41">
            <v>276.14100000000002</v>
          </cell>
          <cell r="I41"/>
          <cell r="J41">
            <v>5946</v>
          </cell>
          <cell r="K41"/>
          <cell r="L41"/>
          <cell r="M41"/>
          <cell r="N41"/>
          <cell r="O41">
            <v>9.5530000000000008</v>
          </cell>
          <cell r="P41">
            <v>709.14100000000008</v>
          </cell>
          <cell r="Q41">
            <v>354.57050000000004</v>
          </cell>
          <cell r="R41">
            <v>227</v>
          </cell>
          <cell r="S41">
            <v>314</v>
          </cell>
          <cell r="T41">
            <v>541</v>
          </cell>
          <cell r="U41">
            <v>184</v>
          </cell>
          <cell r="V41">
            <v>281</v>
          </cell>
          <cell r="W41" t="str">
            <v>11 KV LINE, U/C 220KV D/C LINE (GETCO), TAR ROAD, GAS PIPE LINE</v>
          </cell>
          <cell r="X41">
            <v>283663.92499999999</v>
          </cell>
          <cell r="Y41">
            <v>2407466.4309999999</v>
          </cell>
          <cell r="Z41"/>
          <cell r="AA41"/>
          <cell r="AB41"/>
        </row>
        <row r="42">
          <cell r="C42"/>
          <cell r="D42"/>
          <cell r="E42"/>
          <cell r="F42"/>
          <cell r="G42"/>
          <cell r="H42"/>
          <cell r="I42">
            <v>5946</v>
          </cell>
          <cell r="J42"/>
          <cell r="K42">
            <v>9.5530000000000008</v>
          </cell>
          <cell r="L42">
            <v>709.14100000000008</v>
          </cell>
          <cell r="M42">
            <v>354.57050000000004</v>
          </cell>
          <cell r="N42">
            <v>227</v>
          </cell>
          <cell r="O42">
            <v>314</v>
          </cell>
          <cell r="P42">
            <v>541</v>
          </cell>
          <cell r="Q42">
            <v>184</v>
          </cell>
          <cell r="R42">
            <v>281</v>
          </cell>
          <cell r="S42">
            <v>465</v>
          </cell>
          <cell r="T42">
            <v>283663.92499999999</v>
          </cell>
          <cell r="U42">
            <v>2407466.4309999999</v>
          </cell>
          <cell r="V42" t="str">
            <v xml:space="preserve">283663.925 E, 2407466.431 N </v>
          </cell>
          <cell r="W42"/>
          <cell r="X42"/>
          <cell r="Y42"/>
          <cell r="Z42"/>
          <cell r="AA42"/>
          <cell r="AB42"/>
        </row>
        <row r="43">
          <cell r="C43" t="str">
            <v>121/2</v>
          </cell>
          <cell r="D43" t="str">
            <v>Loc No. From 121/2 To Loc No. 121/3</v>
          </cell>
          <cell r="E43">
            <v>384</v>
          </cell>
          <cell r="F43" t="str">
            <v>DA+9</v>
          </cell>
          <cell r="G43">
            <v>71.89</v>
          </cell>
          <cell r="H43">
            <v>433</v>
          </cell>
          <cell r="I43"/>
          <cell r="J43">
            <v>6379</v>
          </cell>
          <cell r="K43"/>
          <cell r="L43"/>
          <cell r="M43"/>
          <cell r="N43"/>
          <cell r="O43">
            <v>9.9610000000000003</v>
          </cell>
          <cell r="P43">
            <v>817</v>
          </cell>
          <cell r="Q43">
            <v>408.5</v>
          </cell>
          <cell r="R43">
            <v>120</v>
          </cell>
          <cell r="S43">
            <v>193</v>
          </cell>
          <cell r="T43">
            <v>313</v>
          </cell>
          <cell r="U43">
            <v>154</v>
          </cell>
          <cell r="V43">
            <v>193</v>
          </cell>
          <cell r="W43">
            <v>347</v>
          </cell>
          <cell r="X43">
            <v>283599.51699999999</v>
          </cell>
          <cell r="Y43">
            <v>2407038.2480000001</v>
          </cell>
          <cell r="Z43"/>
          <cell r="AA43"/>
          <cell r="AB43"/>
        </row>
        <row r="44">
          <cell r="C44"/>
          <cell r="D44"/>
          <cell r="E44"/>
          <cell r="F44"/>
          <cell r="G44"/>
          <cell r="H44"/>
          <cell r="I44">
            <v>6379</v>
          </cell>
          <cell r="J44"/>
          <cell r="K44">
            <v>9.9610000000000003</v>
          </cell>
          <cell r="L44">
            <v>817</v>
          </cell>
          <cell r="M44">
            <v>408.5</v>
          </cell>
          <cell r="N44">
            <v>120</v>
          </cell>
          <cell r="O44">
            <v>193</v>
          </cell>
          <cell r="P44">
            <v>313</v>
          </cell>
          <cell r="Q44">
            <v>154</v>
          </cell>
          <cell r="R44">
            <v>193</v>
          </cell>
          <cell r="S44">
            <v>347</v>
          </cell>
          <cell r="T44">
            <v>283599.51699999999</v>
          </cell>
          <cell r="U44">
            <v>2407038.2480000001</v>
          </cell>
          <cell r="V44" t="str">
            <v xml:space="preserve">283599.517 E, 2407038.248 N </v>
          </cell>
          <cell r="W44"/>
          <cell r="X44"/>
          <cell r="Y44"/>
          <cell r="Z44"/>
          <cell r="AA44" t="str">
            <v>CART TRACK(2), NALA, SMALL CANAL</v>
          </cell>
          <cell r="AB44"/>
        </row>
        <row r="45">
          <cell r="C45" t="str">
            <v>121/3</v>
          </cell>
          <cell r="D45" t="str">
            <v>Loc No. From 121/3 To Loc No. 121/4</v>
          </cell>
          <cell r="E45">
            <v>384</v>
          </cell>
          <cell r="F45" t="str">
            <v>DA+0</v>
          </cell>
          <cell r="G45">
            <v>71.89</v>
          </cell>
          <cell r="H45">
            <v>384</v>
          </cell>
          <cell r="I45"/>
          <cell r="J45">
            <v>6763</v>
          </cell>
          <cell r="K45"/>
          <cell r="L45"/>
          <cell r="M45"/>
          <cell r="N45"/>
          <cell r="O45">
            <v>9.7590000000000003</v>
          </cell>
          <cell r="P45">
            <v>768</v>
          </cell>
          <cell r="Q45">
            <v>384</v>
          </cell>
          <cell r="R45">
            <v>191</v>
          </cell>
          <cell r="S45">
            <v>193</v>
          </cell>
          <cell r="T45">
            <v>384</v>
          </cell>
          <cell r="U45">
            <v>192</v>
          </cell>
          <cell r="V45">
            <v>193</v>
          </cell>
          <cell r="W45" t="str">
            <v>CART TRACK(2), NALA, SMALL CANAL</v>
          </cell>
          <cell r="X45">
            <v>283542.397</v>
          </cell>
          <cell r="Y45">
            <v>2406658.52</v>
          </cell>
          <cell r="Z45"/>
          <cell r="AA45"/>
          <cell r="AB45"/>
        </row>
        <row r="46">
          <cell r="C46"/>
          <cell r="D46"/>
          <cell r="E46"/>
          <cell r="F46"/>
          <cell r="G46"/>
          <cell r="H46"/>
          <cell r="I46">
            <v>6763</v>
          </cell>
          <cell r="J46"/>
          <cell r="K46">
            <v>9.7590000000000003</v>
          </cell>
          <cell r="L46">
            <v>768</v>
          </cell>
          <cell r="M46">
            <v>384</v>
          </cell>
          <cell r="N46">
            <v>191</v>
          </cell>
          <cell r="O46">
            <v>193</v>
          </cell>
          <cell r="P46">
            <v>384</v>
          </cell>
          <cell r="Q46">
            <v>192</v>
          </cell>
          <cell r="R46">
            <v>193</v>
          </cell>
          <cell r="S46">
            <v>385</v>
          </cell>
          <cell r="T46">
            <v>283542.397</v>
          </cell>
          <cell r="U46">
            <v>2406658.52</v>
          </cell>
          <cell r="V46" t="str">
            <v xml:space="preserve">283542.397 E, 2406658.52 N </v>
          </cell>
          <cell r="W46"/>
          <cell r="X46"/>
          <cell r="Y46"/>
          <cell r="Z46"/>
          <cell r="AA46" t="str">
            <v>CART TRACK</v>
          </cell>
          <cell r="AB46"/>
        </row>
        <row r="47">
          <cell r="C47" t="str">
            <v>121/4</v>
          </cell>
          <cell r="D47" t="str">
            <v>Loc No. From 121/4 To Loc No. 121/5</v>
          </cell>
          <cell r="E47">
            <v>343</v>
          </cell>
          <cell r="F47" t="str">
            <v>DA+0</v>
          </cell>
          <cell r="G47">
            <v>71.89</v>
          </cell>
          <cell r="H47">
            <v>384</v>
          </cell>
          <cell r="I47"/>
          <cell r="J47">
            <v>7147</v>
          </cell>
          <cell r="K47"/>
          <cell r="L47"/>
          <cell r="M47"/>
          <cell r="N47"/>
          <cell r="O47">
            <v>9.7119999999999997</v>
          </cell>
          <cell r="P47">
            <v>727</v>
          </cell>
          <cell r="Q47">
            <v>363.5</v>
          </cell>
          <cell r="R47">
            <v>192</v>
          </cell>
          <cell r="S47">
            <v>189</v>
          </cell>
          <cell r="T47">
            <v>381</v>
          </cell>
          <cell r="U47">
            <v>192</v>
          </cell>
          <cell r="V47">
            <v>183</v>
          </cell>
          <cell r="W47" t="str">
            <v>CART TRACK</v>
          </cell>
          <cell r="X47">
            <v>283485.27799999999</v>
          </cell>
          <cell r="Y47">
            <v>2406278.7919999999</v>
          </cell>
          <cell r="Z47"/>
          <cell r="AA47"/>
          <cell r="AB47"/>
        </row>
        <row r="48">
          <cell r="C48"/>
          <cell r="D48"/>
          <cell r="E48"/>
          <cell r="F48"/>
          <cell r="G48"/>
          <cell r="H48"/>
          <cell r="I48">
            <v>7147</v>
          </cell>
          <cell r="J48"/>
          <cell r="K48">
            <v>9.7119999999999997</v>
          </cell>
          <cell r="L48">
            <v>727</v>
          </cell>
          <cell r="M48">
            <v>363.5</v>
          </cell>
          <cell r="N48">
            <v>192</v>
          </cell>
          <cell r="O48">
            <v>189</v>
          </cell>
          <cell r="P48">
            <v>381</v>
          </cell>
          <cell r="Q48">
            <v>192</v>
          </cell>
          <cell r="R48">
            <v>183</v>
          </cell>
          <cell r="S48">
            <v>375</v>
          </cell>
          <cell r="T48">
            <v>283485.27799999999</v>
          </cell>
          <cell r="U48">
            <v>2406278.7919999999</v>
          </cell>
          <cell r="V48" t="str">
            <v xml:space="preserve">283485.278 E, 2406278.792 N </v>
          </cell>
          <cell r="W48"/>
          <cell r="X48"/>
          <cell r="Y48"/>
          <cell r="Z48"/>
          <cell r="AA48"/>
          <cell r="AB48"/>
        </row>
        <row r="49">
          <cell r="C49" t="str">
            <v>121/5</v>
          </cell>
          <cell r="D49" t="str">
            <v>Loc No. From 121/5 To Loc No. 121/6</v>
          </cell>
          <cell r="E49">
            <v>352</v>
          </cell>
          <cell r="F49" t="str">
            <v>DA-3</v>
          </cell>
          <cell r="G49">
            <v>68.89</v>
          </cell>
          <cell r="H49">
            <v>343</v>
          </cell>
          <cell r="I49"/>
          <cell r="J49">
            <v>7490</v>
          </cell>
          <cell r="K49"/>
          <cell r="L49"/>
          <cell r="M49"/>
          <cell r="N49"/>
          <cell r="O49">
            <v>10.098000000000001</v>
          </cell>
          <cell r="P49">
            <v>695</v>
          </cell>
          <cell r="Q49">
            <v>347.5</v>
          </cell>
          <cell r="R49">
            <v>154</v>
          </cell>
          <cell r="S49">
            <v>153</v>
          </cell>
          <cell r="T49">
            <v>307</v>
          </cell>
          <cell r="U49">
            <v>161</v>
          </cell>
          <cell r="V49">
            <v>162</v>
          </cell>
          <cell r="W49">
            <v>323</v>
          </cell>
          <cell r="X49">
            <v>283434.25699999998</v>
          </cell>
          <cell r="Y49">
            <v>2405939.608</v>
          </cell>
          <cell r="Z49"/>
          <cell r="AA49"/>
          <cell r="AB49"/>
        </row>
        <row r="50">
          <cell r="C50"/>
          <cell r="D50"/>
          <cell r="E50"/>
          <cell r="F50"/>
          <cell r="G50"/>
          <cell r="H50"/>
          <cell r="I50">
            <v>7490</v>
          </cell>
          <cell r="J50"/>
          <cell r="K50">
            <v>10.098000000000001</v>
          </cell>
          <cell r="L50">
            <v>695</v>
          </cell>
          <cell r="M50">
            <v>347.5</v>
          </cell>
          <cell r="N50">
            <v>154</v>
          </cell>
          <cell r="O50">
            <v>153</v>
          </cell>
          <cell r="P50">
            <v>307</v>
          </cell>
          <cell r="Q50">
            <v>161</v>
          </cell>
          <cell r="R50">
            <v>162</v>
          </cell>
          <cell r="S50">
            <v>323</v>
          </cell>
          <cell r="T50">
            <v>283434.25699999998</v>
          </cell>
          <cell r="U50">
            <v>2405939.608</v>
          </cell>
          <cell r="V50" t="str">
            <v xml:space="preserve">283434.257 E, 2405939.608 N </v>
          </cell>
          <cell r="W50"/>
          <cell r="X50"/>
          <cell r="Y50"/>
          <cell r="Z50"/>
          <cell r="AA50" t="str">
            <v>CART TRACK</v>
          </cell>
          <cell r="AB50"/>
        </row>
        <row r="51">
          <cell r="C51" t="str">
            <v>121/6</v>
          </cell>
          <cell r="D51" t="str">
            <v>Loc No. From 121/6 To Loc No. 121/7</v>
          </cell>
          <cell r="E51">
            <v>388</v>
          </cell>
          <cell r="F51" t="str">
            <v>DA+0</v>
          </cell>
          <cell r="G51">
            <v>71.89</v>
          </cell>
          <cell r="H51">
            <v>352</v>
          </cell>
          <cell r="I51"/>
          <cell r="J51">
            <v>7842</v>
          </cell>
          <cell r="K51"/>
          <cell r="L51"/>
          <cell r="M51"/>
          <cell r="N51"/>
          <cell r="O51">
            <v>10.590999999999999</v>
          </cell>
          <cell r="P51">
            <v>740</v>
          </cell>
          <cell r="Q51">
            <v>370</v>
          </cell>
          <cell r="R51">
            <v>199</v>
          </cell>
          <cell r="S51">
            <v>192</v>
          </cell>
          <cell r="T51">
            <v>391</v>
          </cell>
          <cell r="U51">
            <v>191</v>
          </cell>
          <cell r="V51">
            <v>193</v>
          </cell>
          <cell r="W51" t="str">
            <v>CART TRACK</v>
          </cell>
          <cell r="X51">
            <v>283381.89799999999</v>
          </cell>
          <cell r="Y51">
            <v>2405591.5240000002</v>
          </cell>
          <cell r="Z51"/>
          <cell r="AA51"/>
          <cell r="AB51"/>
        </row>
        <row r="52">
          <cell r="C52"/>
          <cell r="D52"/>
          <cell r="E52"/>
          <cell r="F52"/>
          <cell r="G52"/>
          <cell r="H52"/>
          <cell r="I52">
            <v>7842</v>
          </cell>
          <cell r="J52"/>
          <cell r="K52">
            <v>10.590999999999999</v>
          </cell>
          <cell r="L52">
            <v>740</v>
          </cell>
          <cell r="M52">
            <v>370</v>
          </cell>
          <cell r="N52">
            <v>199</v>
          </cell>
          <cell r="O52">
            <v>192</v>
          </cell>
          <cell r="P52">
            <v>391</v>
          </cell>
          <cell r="Q52">
            <v>191</v>
          </cell>
          <cell r="R52">
            <v>193</v>
          </cell>
          <cell r="S52">
            <v>384</v>
          </cell>
          <cell r="T52">
            <v>283381.89799999999</v>
          </cell>
          <cell r="U52">
            <v>2405591.5240000002</v>
          </cell>
          <cell r="V52" t="str">
            <v xml:space="preserve">283381.898 E, 2405591.524 N </v>
          </cell>
          <cell r="W52"/>
          <cell r="X52"/>
          <cell r="Y52"/>
          <cell r="Z52"/>
          <cell r="AA52"/>
          <cell r="AB52"/>
        </row>
        <row r="53">
          <cell r="C53" t="str">
            <v>121/7</v>
          </cell>
          <cell r="D53" t="str">
            <v>Loc No. From 121/7 To Loc No. 121/8</v>
          </cell>
          <cell r="E53">
            <v>368</v>
          </cell>
          <cell r="F53" t="str">
            <v>DB1+0</v>
          </cell>
          <cell r="G53">
            <v>71.89</v>
          </cell>
          <cell r="H53">
            <v>388</v>
          </cell>
          <cell r="I53"/>
          <cell r="J53">
            <v>8230</v>
          </cell>
          <cell r="K53"/>
          <cell r="L53"/>
          <cell r="M53"/>
          <cell r="N53"/>
          <cell r="O53">
            <v>10.95</v>
          </cell>
          <cell r="P53">
            <v>756</v>
          </cell>
          <cell r="Q53">
            <v>378</v>
          </cell>
          <cell r="R53">
            <v>196</v>
          </cell>
          <cell r="S53">
            <v>182</v>
          </cell>
          <cell r="T53">
            <v>378</v>
          </cell>
          <cell r="U53">
            <v>196</v>
          </cell>
          <cell r="V53">
            <v>183</v>
          </cell>
          <cell r="W53">
            <v>379</v>
          </cell>
          <cell r="X53">
            <v>283324.18400000001</v>
          </cell>
          <cell r="Y53">
            <v>2405207.841</v>
          </cell>
          <cell r="Z53"/>
          <cell r="AA53"/>
          <cell r="AB53"/>
        </row>
        <row r="54">
          <cell r="C54"/>
          <cell r="D54"/>
          <cell r="E54"/>
          <cell r="F54"/>
          <cell r="G54"/>
          <cell r="H54"/>
          <cell r="I54">
            <v>8230</v>
          </cell>
          <cell r="J54"/>
          <cell r="K54">
            <v>10.95</v>
          </cell>
          <cell r="L54">
            <v>756</v>
          </cell>
          <cell r="M54">
            <v>378</v>
          </cell>
          <cell r="N54">
            <v>196</v>
          </cell>
          <cell r="O54">
            <v>182</v>
          </cell>
          <cell r="P54">
            <v>378</v>
          </cell>
          <cell r="Q54">
            <v>196</v>
          </cell>
          <cell r="R54">
            <v>183</v>
          </cell>
          <cell r="S54">
            <v>379</v>
          </cell>
          <cell r="T54">
            <v>283324.18400000001</v>
          </cell>
          <cell r="U54">
            <v>2405207.841</v>
          </cell>
          <cell r="V54" t="str">
            <v xml:space="preserve">283324.184 E, 2405207.841 N </v>
          </cell>
          <cell r="W54"/>
          <cell r="X54"/>
          <cell r="Y54"/>
          <cell r="Z54"/>
          <cell r="AA54" t="str">
            <v>CART TRACK, CANAL</v>
          </cell>
          <cell r="AB54"/>
        </row>
        <row r="55">
          <cell r="C55" t="str">
            <v>121/8</v>
          </cell>
          <cell r="D55" t="str">
            <v>Loc No. From 121/8 To Loc No. 121/9</v>
          </cell>
          <cell r="E55">
            <v>386</v>
          </cell>
          <cell r="F55" t="str">
            <v>DA+0</v>
          </cell>
          <cell r="G55">
            <v>71.89</v>
          </cell>
          <cell r="H55">
            <v>368</v>
          </cell>
          <cell r="I55"/>
          <cell r="J55">
            <v>8598</v>
          </cell>
          <cell r="K55"/>
          <cell r="L55"/>
          <cell r="M55"/>
          <cell r="N55"/>
          <cell r="O55">
            <v>11.401</v>
          </cell>
          <cell r="P55">
            <v>754</v>
          </cell>
          <cell r="Q55">
            <v>377</v>
          </cell>
          <cell r="R55">
            <v>186</v>
          </cell>
          <cell r="S55">
            <v>191</v>
          </cell>
          <cell r="T55">
            <v>377</v>
          </cell>
          <cell r="U55">
            <v>186</v>
          </cell>
          <cell r="V55">
            <v>192</v>
          </cell>
          <cell r="W55" t="str">
            <v>CART TRACK, CANAL</v>
          </cell>
          <cell r="X55">
            <v>283269.44400000002</v>
          </cell>
          <cell r="Y55">
            <v>2404843.9350000001</v>
          </cell>
          <cell r="Z55"/>
          <cell r="AA55"/>
          <cell r="AB55"/>
        </row>
        <row r="56">
          <cell r="C56"/>
          <cell r="D56"/>
          <cell r="E56"/>
          <cell r="F56"/>
          <cell r="G56"/>
          <cell r="H56"/>
          <cell r="I56">
            <v>8598</v>
          </cell>
          <cell r="J56"/>
          <cell r="K56">
            <v>11.401</v>
          </cell>
          <cell r="L56">
            <v>754</v>
          </cell>
          <cell r="M56">
            <v>377</v>
          </cell>
          <cell r="N56">
            <v>186</v>
          </cell>
          <cell r="O56">
            <v>191</v>
          </cell>
          <cell r="P56">
            <v>377</v>
          </cell>
          <cell r="Q56">
            <v>186</v>
          </cell>
          <cell r="R56">
            <v>192</v>
          </cell>
          <cell r="S56">
            <v>378</v>
          </cell>
          <cell r="T56">
            <v>283269.44400000002</v>
          </cell>
          <cell r="U56">
            <v>2404843.9350000001</v>
          </cell>
          <cell r="V56" t="str">
            <v xml:space="preserve">283269.444 E, 2404843.935 N </v>
          </cell>
          <cell r="W56"/>
          <cell r="X56"/>
          <cell r="Y56"/>
          <cell r="Z56"/>
          <cell r="AA56"/>
          <cell r="AB56"/>
        </row>
        <row r="57">
          <cell r="C57" t="str">
            <v>121/9</v>
          </cell>
          <cell r="D57" t="str">
            <v>Loc No. From 121/9 To Loc No. 121/10</v>
          </cell>
          <cell r="E57">
            <v>397</v>
          </cell>
          <cell r="F57" t="str">
            <v>DA+0</v>
          </cell>
          <cell r="G57">
            <v>71.89</v>
          </cell>
          <cell r="H57">
            <v>386</v>
          </cell>
          <cell r="I57"/>
          <cell r="J57">
            <v>8984</v>
          </cell>
          <cell r="K57"/>
          <cell r="L57"/>
          <cell r="M57"/>
          <cell r="N57"/>
          <cell r="O57">
            <v>11.589</v>
          </cell>
          <cell r="P57">
            <v>783</v>
          </cell>
          <cell r="Q57">
            <v>391.5</v>
          </cell>
          <cell r="R57">
            <v>195</v>
          </cell>
          <cell r="S57">
            <v>202</v>
          </cell>
          <cell r="T57">
            <v>397</v>
          </cell>
          <cell r="U57">
            <v>195</v>
          </cell>
          <cell r="V57">
            <v>201</v>
          </cell>
          <cell r="W57">
            <v>396</v>
          </cell>
          <cell r="X57">
            <v>283212.02799999999</v>
          </cell>
          <cell r="Y57">
            <v>2404462.2289999998</v>
          </cell>
          <cell r="Z57"/>
          <cell r="AA57"/>
          <cell r="AB57"/>
        </row>
        <row r="58">
          <cell r="C58"/>
          <cell r="D58"/>
          <cell r="E58"/>
          <cell r="F58"/>
          <cell r="G58"/>
          <cell r="H58"/>
          <cell r="I58">
            <v>8984</v>
          </cell>
          <cell r="J58"/>
          <cell r="K58">
            <v>11.589</v>
          </cell>
          <cell r="L58">
            <v>783</v>
          </cell>
          <cell r="M58">
            <v>391.5</v>
          </cell>
          <cell r="N58">
            <v>195</v>
          </cell>
          <cell r="O58">
            <v>202</v>
          </cell>
          <cell r="P58">
            <v>397</v>
          </cell>
          <cell r="Q58">
            <v>195</v>
          </cell>
          <cell r="R58">
            <v>201</v>
          </cell>
          <cell r="S58">
            <v>396</v>
          </cell>
          <cell r="T58">
            <v>283212.02799999999</v>
          </cell>
          <cell r="U58">
            <v>2404462.2289999998</v>
          </cell>
          <cell r="V58" t="str">
            <v xml:space="preserve">283212.028 E, 2404462.229 N </v>
          </cell>
          <cell r="W58"/>
          <cell r="X58"/>
          <cell r="Y58"/>
          <cell r="Z58"/>
          <cell r="AA58" t="str">
            <v>11 KV LINE, NALA, TAR ROAD, WATER PIPE LINE</v>
          </cell>
          <cell r="AB58"/>
        </row>
        <row r="59">
          <cell r="C59" t="str">
            <v>121/10</v>
          </cell>
          <cell r="D59" t="str">
            <v>Loc No. From 121/10 To Loc No. 121/11</v>
          </cell>
          <cell r="E59">
            <v>390</v>
          </cell>
          <cell r="F59" t="str">
            <v>DA+0</v>
          </cell>
          <cell r="G59">
            <v>71.89</v>
          </cell>
          <cell r="H59">
            <v>397</v>
          </cell>
          <cell r="I59"/>
          <cell r="J59">
            <v>9381</v>
          </cell>
          <cell r="K59"/>
          <cell r="L59"/>
          <cell r="M59"/>
          <cell r="N59"/>
          <cell r="O59">
            <v>11.14</v>
          </cell>
          <cell r="P59">
            <v>787</v>
          </cell>
          <cell r="Q59">
            <v>393.5</v>
          </cell>
          <cell r="R59">
            <v>195</v>
          </cell>
          <cell r="S59">
            <v>184</v>
          </cell>
          <cell r="T59">
            <v>379</v>
          </cell>
          <cell r="U59">
            <v>197</v>
          </cell>
          <cell r="V59">
            <v>188</v>
          </cell>
          <cell r="W59" t="str">
            <v>11 KV LINE, NALA, TAR ROAD, WATER PIPE LINE</v>
          </cell>
          <cell r="X59">
            <v>283152.97499999998</v>
          </cell>
          <cell r="Y59">
            <v>2404069.645</v>
          </cell>
          <cell r="Z59"/>
          <cell r="AA59"/>
          <cell r="AB59"/>
        </row>
        <row r="60">
          <cell r="C60"/>
          <cell r="D60"/>
          <cell r="E60"/>
          <cell r="F60"/>
          <cell r="G60"/>
          <cell r="H60"/>
          <cell r="I60">
            <v>9381</v>
          </cell>
          <cell r="J60"/>
          <cell r="K60">
            <v>11.14</v>
          </cell>
          <cell r="L60">
            <v>787</v>
          </cell>
          <cell r="M60">
            <v>393.5</v>
          </cell>
          <cell r="N60">
            <v>195</v>
          </cell>
          <cell r="O60">
            <v>184</v>
          </cell>
          <cell r="P60">
            <v>379</v>
          </cell>
          <cell r="Q60">
            <v>197</v>
          </cell>
          <cell r="R60">
            <v>188</v>
          </cell>
          <cell r="S60">
            <v>385</v>
          </cell>
          <cell r="T60">
            <v>283152.97499999998</v>
          </cell>
          <cell r="U60">
            <v>2404069.645</v>
          </cell>
          <cell r="V60" t="str">
            <v xml:space="preserve">283152.975 E, 2404069.645 N </v>
          </cell>
          <cell r="W60"/>
          <cell r="X60"/>
          <cell r="Y60"/>
          <cell r="Z60"/>
          <cell r="AA60"/>
          <cell r="AB60"/>
        </row>
        <row r="61">
          <cell r="C61" t="str">
            <v>121/11</v>
          </cell>
          <cell r="D61" t="str">
            <v>Loc No. From 121/11 To Loc No. 124/0</v>
          </cell>
          <cell r="E61">
            <v>396.39400000000001</v>
          </cell>
          <cell r="F61" t="str">
            <v>DA+9</v>
          </cell>
          <cell r="G61">
            <v>74.89</v>
          </cell>
          <cell r="H61">
            <v>390</v>
          </cell>
          <cell r="I61"/>
          <cell r="J61">
            <v>9771</v>
          </cell>
          <cell r="K61"/>
          <cell r="L61"/>
          <cell r="M61"/>
          <cell r="N61"/>
          <cell r="O61">
            <v>10.058999999999999</v>
          </cell>
          <cell r="P61">
            <v>786.39400000000001</v>
          </cell>
          <cell r="Q61">
            <v>393.197</v>
          </cell>
          <cell r="R61">
            <v>207</v>
          </cell>
          <cell r="S61">
            <v>210</v>
          </cell>
          <cell r="T61">
            <v>417</v>
          </cell>
          <cell r="U61">
            <v>203</v>
          </cell>
          <cell r="V61">
            <v>207</v>
          </cell>
          <cell r="W61">
            <v>410</v>
          </cell>
          <cell r="X61">
            <v>283094.96299999999</v>
          </cell>
          <cell r="Y61">
            <v>2403683.9840000002</v>
          </cell>
          <cell r="Z61"/>
          <cell r="AA61"/>
          <cell r="AB61"/>
        </row>
        <row r="62">
          <cell r="C62"/>
          <cell r="D62"/>
          <cell r="E62"/>
          <cell r="F62"/>
          <cell r="G62"/>
          <cell r="H62"/>
          <cell r="I62">
            <v>9771</v>
          </cell>
          <cell r="J62"/>
          <cell r="K62">
            <v>10.058999999999999</v>
          </cell>
          <cell r="L62">
            <v>786.39400000000001</v>
          </cell>
          <cell r="M62">
            <v>393.197</v>
          </cell>
          <cell r="N62">
            <v>207</v>
          </cell>
          <cell r="O62">
            <v>210</v>
          </cell>
          <cell r="P62">
            <v>417</v>
          </cell>
          <cell r="Q62">
            <v>203</v>
          </cell>
          <cell r="R62">
            <v>207</v>
          </cell>
          <cell r="S62">
            <v>410</v>
          </cell>
          <cell r="T62">
            <v>283094.96299999999</v>
          </cell>
          <cell r="U62">
            <v>2403683.9840000002</v>
          </cell>
          <cell r="V62" t="str">
            <v xml:space="preserve">283094.963 E, 2403683.984 N </v>
          </cell>
          <cell r="W62"/>
          <cell r="X62"/>
          <cell r="Y62"/>
          <cell r="Z62"/>
          <cell r="AA62" t="str">
            <v>NALA, BILAYET - KUKURWADA 66 KV D/C LINE(GETCO), CAR TRACK.</v>
          </cell>
          <cell r="AB62"/>
        </row>
        <row r="63">
          <cell r="C63" t="str">
            <v>124/0</v>
          </cell>
          <cell r="D63" t="str">
            <v>Loc No. From 124/0 To Loc No. 124/1</v>
          </cell>
          <cell r="E63">
            <v>334.60599999999999</v>
          </cell>
          <cell r="F63" t="str">
            <v>DD45+3</v>
          </cell>
          <cell r="G63">
            <v>70.53</v>
          </cell>
          <cell r="H63">
            <v>396.39400000000001</v>
          </cell>
          <cell r="I63"/>
          <cell r="J63">
            <v>10167.394</v>
          </cell>
          <cell r="K63"/>
          <cell r="L63"/>
          <cell r="M63"/>
          <cell r="N63"/>
          <cell r="O63">
            <v>10.49</v>
          </cell>
          <cell r="P63">
            <v>731</v>
          </cell>
          <cell r="Q63">
            <v>365.5</v>
          </cell>
          <cell r="R63">
            <v>186</v>
          </cell>
          <cell r="S63">
            <v>189</v>
          </cell>
          <cell r="T63">
            <v>375</v>
          </cell>
          <cell r="U63">
            <v>191</v>
          </cell>
          <cell r="V63">
            <v>181</v>
          </cell>
          <cell r="W63" t="str">
            <v>NALA, BILAYET - KUKURWADA 66 KV D/C LINE(GETCO), CAR TRACK.</v>
          </cell>
          <cell r="X63">
            <v>283036</v>
          </cell>
          <cell r="Y63">
            <v>2403292</v>
          </cell>
          <cell r="Z63"/>
          <cell r="AA63"/>
          <cell r="AB63"/>
        </row>
        <row r="64">
          <cell r="C64"/>
          <cell r="D64"/>
          <cell r="E64"/>
          <cell r="F64"/>
          <cell r="G64"/>
          <cell r="H64"/>
          <cell r="I64">
            <v>10167.394</v>
          </cell>
          <cell r="J64"/>
          <cell r="K64">
            <v>10.49</v>
          </cell>
          <cell r="L64">
            <v>731</v>
          </cell>
          <cell r="M64">
            <v>365.5</v>
          </cell>
          <cell r="N64">
            <v>186</v>
          </cell>
          <cell r="O64">
            <v>189</v>
          </cell>
          <cell r="P64">
            <v>375</v>
          </cell>
          <cell r="Q64">
            <v>191</v>
          </cell>
          <cell r="R64">
            <v>181</v>
          </cell>
          <cell r="S64">
            <v>372</v>
          </cell>
          <cell r="T64">
            <v>283036</v>
          </cell>
          <cell r="U64">
            <v>2403292</v>
          </cell>
          <cell r="V64" t="str">
            <v xml:space="preserve">283036 E, 2403292 N </v>
          </cell>
          <cell r="W64"/>
          <cell r="X64"/>
          <cell r="Y64"/>
          <cell r="Z64"/>
          <cell r="AA64" t="str">
            <v>x</v>
          </cell>
          <cell r="AB64"/>
        </row>
        <row r="65">
          <cell r="C65" t="str">
            <v>124/1</v>
          </cell>
          <cell r="D65" t="str">
            <v>Loc No. From 124/1 To Loc No. 124/2</v>
          </cell>
          <cell r="E65">
            <v>362</v>
          </cell>
          <cell r="F65" t="str">
            <v>DA-3</v>
          </cell>
          <cell r="G65">
            <v>68.89</v>
          </cell>
          <cell r="H65">
            <v>334.60599999999999</v>
          </cell>
          <cell r="I65"/>
          <cell r="J65">
            <v>10502</v>
          </cell>
          <cell r="K65"/>
          <cell r="L65"/>
          <cell r="M65"/>
          <cell r="N65"/>
          <cell r="O65">
            <v>11.003</v>
          </cell>
          <cell r="P65">
            <v>696.60599999999999</v>
          </cell>
          <cell r="Q65">
            <v>348.303</v>
          </cell>
          <cell r="R65">
            <v>146</v>
          </cell>
          <cell r="S65">
            <v>162</v>
          </cell>
          <cell r="T65">
            <v>308</v>
          </cell>
          <cell r="U65">
            <v>154</v>
          </cell>
          <cell r="V65">
            <v>169</v>
          </cell>
          <cell r="W65" t="str">
            <v>TAR ROAD, WATER PIPE LINE GAMBUG</v>
          </cell>
          <cell r="X65">
            <v>283216.179</v>
          </cell>
          <cell r="Y65">
            <v>2403010.048</v>
          </cell>
          <cell r="Z65"/>
          <cell r="AA65"/>
          <cell r="AB65"/>
        </row>
        <row r="66">
          <cell r="C66"/>
          <cell r="D66"/>
          <cell r="E66"/>
          <cell r="F66"/>
          <cell r="G66"/>
          <cell r="H66"/>
          <cell r="I66">
            <v>10502</v>
          </cell>
          <cell r="J66"/>
          <cell r="K66">
            <v>11.003</v>
          </cell>
          <cell r="L66">
            <v>696.60599999999999</v>
          </cell>
          <cell r="M66">
            <v>348.303</v>
          </cell>
          <cell r="N66">
            <v>146</v>
          </cell>
          <cell r="O66">
            <v>162</v>
          </cell>
          <cell r="P66">
            <v>308</v>
          </cell>
          <cell r="Q66">
            <v>154</v>
          </cell>
          <cell r="R66">
            <v>169</v>
          </cell>
          <cell r="S66">
            <v>323</v>
          </cell>
          <cell r="T66">
            <v>283216.179</v>
          </cell>
          <cell r="U66">
            <v>2403010.048</v>
          </cell>
          <cell r="V66" t="str">
            <v xml:space="preserve">283216.179 E, 2403010.048 N </v>
          </cell>
          <cell r="W66"/>
          <cell r="X66"/>
          <cell r="Y66"/>
          <cell r="Z66"/>
          <cell r="AA66"/>
          <cell r="AB66"/>
        </row>
        <row r="67">
          <cell r="C67" t="str">
            <v>124/2</v>
          </cell>
          <cell r="D67" t="str">
            <v>Loc No. From 124/2 To Loc No. 124/3</v>
          </cell>
          <cell r="E67">
            <v>378</v>
          </cell>
          <cell r="F67" t="str">
            <v>DA+0</v>
          </cell>
          <cell r="G67">
            <v>71.89</v>
          </cell>
          <cell r="H67">
            <v>362</v>
          </cell>
          <cell r="I67"/>
          <cell r="J67">
            <v>10864</v>
          </cell>
          <cell r="K67"/>
          <cell r="L67"/>
          <cell r="M67"/>
          <cell r="N67"/>
          <cell r="O67">
            <v>10.872999999999999</v>
          </cell>
          <cell r="P67">
            <v>740</v>
          </cell>
          <cell r="Q67">
            <v>370</v>
          </cell>
          <cell r="R67">
            <v>201</v>
          </cell>
          <cell r="S67">
            <v>184</v>
          </cell>
          <cell r="T67">
            <v>385</v>
          </cell>
          <cell r="U67">
            <v>194</v>
          </cell>
          <cell r="V67">
            <v>186</v>
          </cell>
          <cell r="W67">
            <v>380</v>
          </cell>
          <cell r="X67">
            <v>283411.109</v>
          </cell>
          <cell r="Y67">
            <v>2402705.0129999998</v>
          </cell>
          <cell r="Z67"/>
          <cell r="AA67"/>
          <cell r="AB67"/>
        </row>
        <row r="68">
          <cell r="C68"/>
          <cell r="D68"/>
          <cell r="E68"/>
          <cell r="F68"/>
          <cell r="G68"/>
          <cell r="H68"/>
          <cell r="I68">
            <v>10864</v>
          </cell>
          <cell r="J68"/>
          <cell r="K68">
            <v>10.872999999999999</v>
          </cell>
          <cell r="L68">
            <v>740</v>
          </cell>
          <cell r="M68">
            <v>370</v>
          </cell>
          <cell r="N68">
            <v>201</v>
          </cell>
          <cell r="O68">
            <v>184</v>
          </cell>
          <cell r="P68">
            <v>385</v>
          </cell>
          <cell r="Q68">
            <v>194</v>
          </cell>
          <cell r="R68">
            <v>186</v>
          </cell>
          <cell r="S68">
            <v>380</v>
          </cell>
          <cell r="T68">
            <v>283411.109</v>
          </cell>
          <cell r="U68">
            <v>2402705.0129999998</v>
          </cell>
          <cell r="V68" t="str">
            <v xml:space="preserve">283411.109 E, 2402705.013 N </v>
          </cell>
          <cell r="W68"/>
          <cell r="X68"/>
          <cell r="Y68"/>
          <cell r="Z68"/>
          <cell r="AA68"/>
          <cell r="AB68"/>
        </row>
        <row r="69">
          <cell r="C69" t="str">
            <v>124/3</v>
          </cell>
          <cell r="D69" t="str">
            <v>Loc No. From 124/3 To Loc No. 125/0</v>
          </cell>
          <cell r="E69">
            <v>397.983</v>
          </cell>
          <cell r="F69" t="str">
            <v>DA+0</v>
          </cell>
          <cell r="G69">
            <v>71.89</v>
          </cell>
          <cell r="H69">
            <v>378</v>
          </cell>
          <cell r="I69"/>
          <cell r="J69">
            <v>11242</v>
          </cell>
          <cell r="K69"/>
          <cell r="L69"/>
          <cell r="M69"/>
          <cell r="N69"/>
          <cell r="O69">
            <v>11.86</v>
          </cell>
          <cell r="P69">
            <v>775.98299999999995</v>
          </cell>
          <cell r="Q69">
            <v>387.99149999999997</v>
          </cell>
          <cell r="R69">
            <v>194</v>
          </cell>
          <cell r="S69">
            <v>181</v>
          </cell>
          <cell r="T69">
            <v>375</v>
          </cell>
          <cell r="U69">
            <v>193</v>
          </cell>
          <cell r="V69">
            <v>188</v>
          </cell>
          <cell r="W69">
            <v>381</v>
          </cell>
          <cell r="X69">
            <v>283614.65399999998</v>
          </cell>
          <cell r="Y69">
            <v>2402386.4959999998</v>
          </cell>
          <cell r="Z69"/>
          <cell r="AA69"/>
          <cell r="AB69"/>
        </row>
        <row r="70">
          <cell r="C70"/>
          <cell r="D70"/>
          <cell r="E70"/>
          <cell r="F70"/>
          <cell r="G70"/>
          <cell r="H70"/>
          <cell r="I70">
            <v>11242</v>
          </cell>
          <cell r="J70"/>
          <cell r="K70">
            <v>11.86</v>
          </cell>
          <cell r="L70">
            <v>775.98299999999995</v>
          </cell>
          <cell r="M70">
            <v>387.99149999999997</v>
          </cell>
          <cell r="N70">
            <v>194</v>
          </cell>
          <cell r="O70">
            <v>181</v>
          </cell>
          <cell r="P70">
            <v>375</v>
          </cell>
          <cell r="Q70">
            <v>193</v>
          </cell>
          <cell r="R70">
            <v>188</v>
          </cell>
          <cell r="S70">
            <v>381</v>
          </cell>
          <cell r="T70">
            <v>283614.65399999998</v>
          </cell>
          <cell r="U70">
            <v>2402386.4959999998</v>
          </cell>
          <cell r="V70" t="str">
            <v xml:space="preserve">283614.654 E, 2402386.496 N </v>
          </cell>
          <cell r="W70"/>
          <cell r="X70"/>
          <cell r="Y70"/>
          <cell r="Z70"/>
          <cell r="AA70" t="str">
            <v>SMALL CANAL</v>
          </cell>
          <cell r="AB70"/>
        </row>
        <row r="71">
          <cell r="C71" t="str">
            <v>125/0</v>
          </cell>
          <cell r="D71" t="str">
            <v>Loc No. From 125/0 To Loc No. 125/1</v>
          </cell>
          <cell r="E71">
            <v>459.017</v>
          </cell>
          <cell r="F71" t="str">
            <v>DC2+3</v>
          </cell>
          <cell r="G71">
            <v>73.53</v>
          </cell>
          <cell r="H71">
            <v>397.983</v>
          </cell>
          <cell r="I71"/>
          <cell r="J71">
            <v>11639.983</v>
          </cell>
          <cell r="K71"/>
          <cell r="L71"/>
          <cell r="M71"/>
          <cell r="N71"/>
          <cell r="O71">
            <v>11.318</v>
          </cell>
          <cell r="P71">
            <v>857</v>
          </cell>
          <cell r="Q71">
            <v>428.5</v>
          </cell>
          <cell r="R71">
            <v>217</v>
          </cell>
          <cell r="S71">
            <v>201</v>
          </cell>
          <cell r="T71">
            <v>418</v>
          </cell>
          <cell r="U71">
            <v>211</v>
          </cell>
          <cell r="V71">
            <v>210</v>
          </cell>
          <cell r="W71" t="str">
            <v>SMALL CANAL</v>
          </cell>
          <cell r="X71">
            <v>283828.96000000002</v>
          </cell>
          <cell r="Y71">
            <v>2402051.14</v>
          </cell>
          <cell r="Z71"/>
          <cell r="AA71"/>
          <cell r="AB71"/>
        </row>
        <row r="72">
          <cell r="C72"/>
          <cell r="D72"/>
          <cell r="E72"/>
          <cell r="F72"/>
          <cell r="G72"/>
          <cell r="H72"/>
          <cell r="I72">
            <v>11639.983</v>
          </cell>
          <cell r="J72"/>
          <cell r="K72">
            <v>11.318</v>
          </cell>
          <cell r="L72">
            <v>857</v>
          </cell>
          <cell r="M72">
            <v>428.5</v>
          </cell>
          <cell r="N72">
            <v>217</v>
          </cell>
          <cell r="O72">
            <v>201</v>
          </cell>
          <cell r="P72">
            <v>418</v>
          </cell>
          <cell r="Q72">
            <v>211</v>
          </cell>
          <cell r="R72">
            <v>210</v>
          </cell>
          <cell r="S72">
            <v>421</v>
          </cell>
          <cell r="T72">
            <v>283828.96000000002</v>
          </cell>
          <cell r="U72">
            <v>2402051.14</v>
          </cell>
          <cell r="V72" t="str">
            <v xml:space="preserve">283828.96 E, 2402051.14 N </v>
          </cell>
          <cell r="W72"/>
          <cell r="X72"/>
          <cell r="Y72"/>
          <cell r="Z72"/>
          <cell r="AA72" t="str">
            <v>CART TRACK, CANAL, GAS PIPE LINE</v>
          </cell>
          <cell r="AB72"/>
        </row>
        <row r="73">
          <cell r="C73" t="str">
            <v>125/1</v>
          </cell>
          <cell r="D73" t="str">
            <v>Loc No. From 125/1 To Loc No. 125/2</v>
          </cell>
          <cell r="E73">
            <v>383</v>
          </cell>
          <cell r="F73" t="str">
            <v>DA+9</v>
          </cell>
          <cell r="G73">
            <v>80.89</v>
          </cell>
          <cell r="H73">
            <v>459.017</v>
          </cell>
          <cell r="I73"/>
          <cell r="J73">
            <v>12099</v>
          </cell>
          <cell r="K73"/>
          <cell r="L73"/>
          <cell r="M73"/>
          <cell r="N73"/>
          <cell r="O73">
            <v>11.91</v>
          </cell>
          <cell r="P73">
            <v>842.01700000000005</v>
          </cell>
          <cell r="Q73">
            <v>421.00850000000003</v>
          </cell>
          <cell r="R73">
            <v>259</v>
          </cell>
          <cell r="S73">
            <v>192</v>
          </cell>
          <cell r="T73">
            <v>451</v>
          </cell>
          <cell r="U73">
            <v>251</v>
          </cell>
          <cell r="V73">
            <v>192</v>
          </cell>
          <cell r="W73" t="str">
            <v>CART TRACK, CANAL, GAS PIPE LINE</v>
          </cell>
          <cell r="X73">
            <v>283872.42099999997</v>
          </cell>
          <cell r="Y73">
            <v>2401594.1850000001</v>
          </cell>
          <cell r="Z73"/>
          <cell r="AA73"/>
          <cell r="AB73"/>
        </row>
        <row r="74">
          <cell r="C74"/>
          <cell r="D74"/>
          <cell r="E74"/>
          <cell r="F74"/>
          <cell r="G74"/>
          <cell r="H74"/>
          <cell r="I74">
            <v>12099</v>
          </cell>
          <cell r="J74"/>
          <cell r="K74">
            <v>11.91</v>
          </cell>
          <cell r="L74">
            <v>842.01700000000005</v>
          </cell>
          <cell r="M74">
            <v>421.00850000000003</v>
          </cell>
          <cell r="N74">
            <v>259</v>
          </cell>
          <cell r="O74">
            <v>192</v>
          </cell>
          <cell r="P74">
            <v>451</v>
          </cell>
          <cell r="Q74">
            <v>251</v>
          </cell>
          <cell r="R74">
            <v>192</v>
          </cell>
          <cell r="S74">
            <v>443</v>
          </cell>
          <cell r="T74">
            <v>283872.42099999997</v>
          </cell>
          <cell r="U74">
            <v>2401594.1850000001</v>
          </cell>
          <cell r="V74" t="str">
            <v xml:space="preserve">283872.421 E, 2401594.185 N </v>
          </cell>
          <cell r="W74"/>
          <cell r="X74"/>
          <cell r="Y74"/>
          <cell r="Z74"/>
          <cell r="AA74" t="str">
            <v>WATER PIPE LINE GAMBUJ</v>
          </cell>
          <cell r="AB74"/>
        </row>
        <row r="75">
          <cell r="C75" t="str">
            <v>125/2</v>
          </cell>
          <cell r="D75" t="str">
            <v>Loc No. From 125/2 To Loc No. 126/0</v>
          </cell>
          <cell r="E75">
            <v>446.91399999999999</v>
          </cell>
          <cell r="F75" t="str">
            <v>DA+9</v>
          </cell>
          <cell r="G75">
            <v>80.89</v>
          </cell>
          <cell r="H75">
            <v>383</v>
          </cell>
          <cell r="I75"/>
          <cell r="J75">
            <v>12482</v>
          </cell>
          <cell r="K75"/>
          <cell r="L75"/>
          <cell r="M75"/>
          <cell r="N75"/>
          <cell r="O75">
            <v>11.858000000000001</v>
          </cell>
          <cell r="P75">
            <v>829.91399999999999</v>
          </cell>
          <cell r="Q75">
            <v>414.95699999999999</v>
          </cell>
          <cell r="R75">
            <v>191</v>
          </cell>
          <cell r="S75">
            <v>246</v>
          </cell>
          <cell r="T75">
            <v>437</v>
          </cell>
          <cell r="U75">
            <v>192</v>
          </cell>
          <cell r="V75">
            <v>240</v>
          </cell>
          <cell r="W75" t="str">
            <v>WATER PIPE LINE GAMBUJ</v>
          </cell>
          <cell r="X75">
            <v>283908.685</v>
          </cell>
          <cell r="Y75">
            <v>2401212.906</v>
          </cell>
          <cell r="Z75"/>
          <cell r="AA75"/>
          <cell r="AB75"/>
        </row>
        <row r="76">
          <cell r="C76"/>
          <cell r="D76"/>
          <cell r="E76"/>
          <cell r="F76"/>
          <cell r="G76"/>
          <cell r="H76"/>
          <cell r="I76">
            <v>12482</v>
          </cell>
          <cell r="J76"/>
          <cell r="K76">
            <v>11.858000000000001</v>
          </cell>
          <cell r="L76">
            <v>829.91399999999999</v>
          </cell>
          <cell r="M76">
            <v>414.95699999999999</v>
          </cell>
          <cell r="N76">
            <v>191</v>
          </cell>
          <cell r="O76">
            <v>246</v>
          </cell>
          <cell r="P76">
            <v>437</v>
          </cell>
          <cell r="Q76">
            <v>192</v>
          </cell>
          <cell r="R76">
            <v>240</v>
          </cell>
          <cell r="S76">
            <v>432</v>
          </cell>
          <cell r="T76">
            <v>283908.685</v>
          </cell>
          <cell r="U76">
            <v>2401212.906</v>
          </cell>
          <cell r="V76" t="str">
            <v xml:space="preserve">283908.685 E, 2401212.906 N </v>
          </cell>
          <cell r="W76"/>
          <cell r="X76"/>
          <cell r="Y76"/>
          <cell r="Z76"/>
          <cell r="AA76" t="str">
            <v>SMALL CANAL, 11KV LINE, CART TRACK, CANAL, 11 KV LINE, LT LINE, NALA, 11KV LINE,SH-06, LT LINE</v>
          </cell>
          <cell r="AB76"/>
        </row>
        <row r="77">
          <cell r="C77" t="str">
            <v>126/0</v>
          </cell>
          <cell r="D77" t="str">
            <v>Loc No. From 126/0 To Loc No. 126/1</v>
          </cell>
          <cell r="E77">
            <v>411.08600000000001</v>
          </cell>
          <cell r="F77" t="str">
            <v>DD45+3</v>
          </cell>
          <cell r="G77">
            <v>73.53</v>
          </cell>
          <cell r="H77">
            <v>446.91399999999999</v>
          </cell>
          <cell r="I77"/>
          <cell r="J77">
            <v>12928.914000000001</v>
          </cell>
          <cell r="K77"/>
          <cell r="L77"/>
          <cell r="M77"/>
          <cell r="N77"/>
          <cell r="O77">
            <v>12.651</v>
          </cell>
          <cell r="P77">
            <v>858</v>
          </cell>
          <cell r="Q77">
            <v>429</v>
          </cell>
          <cell r="R77">
            <v>202</v>
          </cell>
          <cell r="S77">
            <v>211</v>
          </cell>
          <cell r="T77">
            <v>413</v>
          </cell>
          <cell r="U77">
            <v>208</v>
          </cell>
          <cell r="V77">
            <v>209</v>
          </cell>
          <cell r="W77" t="str">
            <v>SMALL CANAL, 11KV LINE, CART TRACK, CANAL, 11 KV LINE, LT LINE, NALA, 11KV LINE,SH-06, LT LINE</v>
          </cell>
          <cell r="X77">
            <v>283951</v>
          </cell>
          <cell r="Y77">
            <v>2400768</v>
          </cell>
          <cell r="Z77"/>
          <cell r="AA77"/>
          <cell r="AB77"/>
        </row>
        <row r="78">
          <cell r="C78"/>
          <cell r="D78"/>
          <cell r="E78"/>
          <cell r="F78"/>
          <cell r="G78"/>
          <cell r="H78"/>
          <cell r="I78">
            <v>12928.914000000001</v>
          </cell>
          <cell r="J78"/>
          <cell r="K78">
            <v>12.651</v>
          </cell>
          <cell r="L78">
            <v>858</v>
          </cell>
          <cell r="M78">
            <v>429</v>
          </cell>
          <cell r="N78">
            <v>202</v>
          </cell>
          <cell r="O78">
            <v>211</v>
          </cell>
          <cell r="P78">
            <v>413</v>
          </cell>
          <cell r="Q78">
            <v>208</v>
          </cell>
          <cell r="R78">
            <v>209</v>
          </cell>
          <cell r="S78">
            <v>417</v>
          </cell>
          <cell r="T78">
            <v>283951</v>
          </cell>
          <cell r="U78">
            <v>2400768</v>
          </cell>
          <cell r="V78" t="str">
            <v xml:space="preserve">283951 E, 2400768 N </v>
          </cell>
          <cell r="W78"/>
          <cell r="X78"/>
          <cell r="Y78"/>
          <cell r="Z78"/>
          <cell r="AA78" t="str">
            <v>LT LINE, TAR ROAD,LOW LAND,</v>
          </cell>
          <cell r="AB78"/>
        </row>
        <row r="79">
          <cell r="C79" t="str">
            <v>126/1</v>
          </cell>
          <cell r="D79" t="str">
            <v>Loc No. From 126/1 To Loc No. 126/2</v>
          </cell>
          <cell r="E79">
            <v>404</v>
          </cell>
          <cell r="F79" t="str">
            <v>DA+3</v>
          </cell>
          <cell r="G79">
            <v>74.89</v>
          </cell>
          <cell r="H79">
            <v>411.08600000000001</v>
          </cell>
          <cell r="I79"/>
          <cell r="J79">
            <v>13340</v>
          </cell>
          <cell r="K79"/>
          <cell r="L79"/>
          <cell r="M79"/>
          <cell r="N79"/>
          <cell r="O79">
            <v>12.356</v>
          </cell>
          <cell r="P79">
            <v>815.08600000000001</v>
          </cell>
          <cell r="Q79">
            <v>407.54300000000001</v>
          </cell>
          <cell r="R79">
            <v>201</v>
          </cell>
          <cell r="S79">
            <v>220</v>
          </cell>
          <cell r="T79">
            <v>421</v>
          </cell>
          <cell r="U79">
            <v>203</v>
          </cell>
          <cell r="V79">
            <v>214</v>
          </cell>
          <cell r="W79" t="str">
            <v>LT LINE, TAR ROAD,LOW LAND,</v>
          </cell>
          <cell r="X79">
            <v>284247.33500000002</v>
          </cell>
          <cell r="Y79">
            <v>2400483.0830000001</v>
          </cell>
          <cell r="Z79"/>
          <cell r="AA79"/>
          <cell r="AB79"/>
        </row>
        <row r="80">
          <cell r="C80"/>
          <cell r="D80"/>
          <cell r="E80"/>
          <cell r="F80"/>
          <cell r="G80"/>
          <cell r="H80"/>
          <cell r="I80">
            <v>13340</v>
          </cell>
          <cell r="J80"/>
          <cell r="K80">
            <v>12.356</v>
          </cell>
          <cell r="L80">
            <v>815.08600000000001</v>
          </cell>
          <cell r="M80">
            <v>407.54300000000001</v>
          </cell>
          <cell r="N80">
            <v>201</v>
          </cell>
          <cell r="O80">
            <v>220</v>
          </cell>
          <cell r="P80">
            <v>421</v>
          </cell>
          <cell r="Q80">
            <v>203</v>
          </cell>
          <cell r="R80">
            <v>214</v>
          </cell>
          <cell r="S80">
            <v>417</v>
          </cell>
          <cell r="T80">
            <v>284247.33500000002</v>
          </cell>
          <cell r="U80">
            <v>2400483.0830000001</v>
          </cell>
          <cell r="V80" t="str">
            <v xml:space="preserve">284247.335 E, 2400483.083 N </v>
          </cell>
          <cell r="W80"/>
          <cell r="X80"/>
          <cell r="Y80"/>
          <cell r="Z80"/>
          <cell r="AA80" t="str">
            <v>CART TRACK</v>
          </cell>
          <cell r="AB80"/>
        </row>
        <row r="81">
          <cell r="C81" t="str">
            <v>126/2</v>
          </cell>
          <cell r="D81" t="str">
            <v>Loc No. From 126/2 To Loc No. 126/3</v>
          </cell>
          <cell r="E81">
            <v>397</v>
          </cell>
          <cell r="F81" t="str">
            <v>DA+0</v>
          </cell>
          <cell r="G81">
            <v>71.89</v>
          </cell>
          <cell r="H81">
            <v>404</v>
          </cell>
          <cell r="I81"/>
          <cell r="J81">
            <v>13744</v>
          </cell>
          <cell r="K81"/>
          <cell r="L81"/>
          <cell r="M81"/>
          <cell r="N81"/>
          <cell r="O81">
            <v>12.34</v>
          </cell>
          <cell r="P81">
            <v>801</v>
          </cell>
          <cell r="Q81">
            <v>400.5</v>
          </cell>
          <cell r="R81">
            <v>185</v>
          </cell>
          <cell r="S81">
            <v>196</v>
          </cell>
          <cell r="T81">
            <v>381</v>
          </cell>
          <cell r="U81">
            <v>191</v>
          </cell>
          <cell r="V81">
            <v>197</v>
          </cell>
          <cell r="W81" t="str">
            <v>CART TRACK</v>
          </cell>
          <cell r="X81">
            <v>284538.56099999999</v>
          </cell>
          <cell r="Y81">
            <v>2400203.077</v>
          </cell>
          <cell r="Z81"/>
          <cell r="AA81"/>
          <cell r="AB81"/>
        </row>
        <row r="82">
          <cell r="C82"/>
          <cell r="D82"/>
          <cell r="E82"/>
          <cell r="F82"/>
          <cell r="G82"/>
          <cell r="H82"/>
          <cell r="I82">
            <v>13744</v>
          </cell>
          <cell r="J82"/>
          <cell r="K82">
            <v>12.34</v>
          </cell>
          <cell r="L82">
            <v>801</v>
          </cell>
          <cell r="M82">
            <v>400.5</v>
          </cell>
          <cell r="N82">
            <v>185</v>
          </cell>
          <cell r="O82">
            <v>196</v>
          </cell>
          <cell r="P82">
            <v>381</v>
          </cell>
          <cell r="Q82">
            <v>191</v>
          </cell>
          <cell r="R82">
            <v>197</v>
          </cell>
          <cell r="S82">
            <v>388</v>
          </cell>
          <cell r="T82">
            <v>284538.56099999999</v>
          </cell>
          <cell r="U82">
            <v>2400203.077</v>
          </cell>
          <cell r="V82" t="str">
            <v xml:space="preserve">284538.561 E, 2400203.077 N </v>
          </cell>
          <cell r="W82"/>
          <cell r="X82"/>
          <cell r="Y82"/>
          <cell r="Z82"/>
          <cell r="AA82"/>
          <cell r="AB82"/>
        </row>
        <row r="83">
          <cell r="C83" t="str">
            <v>126/3</v>
          </cell>
          <cell r="D83" t="str">
            <v>Loc No. From 126/3 To Loc No. 127/0</v>
          </cell>
          <cell r="E83">
            <v>372.13799999999998</v>
          </cell>
          <cell r="F83" t="str">
            <v>DA+0</v>
          </cell>
          <cell r="G83">
            <v>71.89</v>
          </cell>
          <cell r="H83">
            <v>397</v>
          </cell>
          <cell r="I83"/>
          <cell r="J83">
            <v>14141</v>
          </cell>
          <cell r="K83"/>
          <cell r="L83"/>
          <cell r="M83"/>
          <cell r="N83"/>
          <cell r="O83">
            <v>12.78</v>
          </cell>
          <cell r="P83">
            <v>769.13799999999992</v>
          </cell>
          <cell r="Q83">
            <v>384.56899999999996</v>
          </cell>
          <cell r="R83">
            <v>202</v>
          </cell>
          <cell r="S83">
            <v>181</v>
          </cell>
          <cell r="T83">
            <v>383</v>
          </cell>
          <cell r="U83">
            <v>201</v>
          </cell>
          <cell r="V83">
            <v>183</v>
          </cell>
          <cell r="W83">
            <v>384</v>
          </cell>
          <cell r="X83">
            <v>284824.74099999998</v>
          </cell>
          <cell r="Y83">
            <v>2399927.923</v>
          </cell>
          <cell r="Z83"/>
          <cell r="AA83"/>
          <cell r="AB83"/>
        </row>
        <row r="84">
          <cell r="C84"/>
          <cell r="D84"/>
          <cell r="E84"/>
          <cell r="F84"/>
          <cell r="G84"/>
          <cell r="H84"/>
          <cell r="I84">
            <v>14141</v>
          </cell>
          <cell r="J84"/>
          <cell r="K84">
            <v>12.78</v>
          </cell>
          <cell r="L84">
            <v>769.13799999999992</v>
          </cell>
          <cell r="M84">
            <v>384.56899999999996</v>
          </cell>
          <cell r="N84">
            <v>202</v>
          </cell>
          <cell r="O84">
            <v>181</v>
          </cell>
          <cell r="P84">
            <v>383</v>
          </cell>
          <cell r="Q84">
            <v>201</v>
          </cell>
          <cell r="R84">
            <v>183</v>
          </cell>
          <cell r="S84">
            <v>384</v>
          </cell>
          <cell r="T84">
            <v>284824.74099999998</v>
          </cell>
          <cell r="U84">
            <v>2399927.923</v>
          </cell>
          <cell r="V84" t="str">
            <v xml:space="preserve">284824.741 E, 2399927.923 N </v>
          </cell>
          <cell r="W84"/>
          <cell r="X84"/>
          <cell r="Y84"/>
          <cell r="Z84"/>
          <cell r="AA84" t="str">
            <v>TAR ROAD, 11 KV LINE(2),PUMP HOUSE</v>
          </cell>
          <cell r="AB84"/>
        </row>
        <row r="85">
          <cell r="C85" t="str">
            <v>127/0</v>
          </cell>
          <cell r="D85" t="str">
            <v>Loc No. From 127/0 To Loc No. 127/1</v>
          </cell>
          <cell r="E85">
            <v>307.00200000000001</v>
          </cell>
          <cell r="F85" t="str">
            <v>DB2+0</v>
          </cell>
          <cell r="G85">
            <v>70.53</v>
          </cell>
          <cell r="H85">
            <v>372.13799999999998</v>
          </cell>
          <cell r="I85"/>
          <cell r="J85">
            <v>14513.138000000001</v>
          </cell>
          <cell r="K85"/>
          <cell r="L85"/>
          <cell r="M85"/>
          <cell r="N85"/>
          <cell r="O85">
            <v>13.099</v>
          </cell>
          <cell r="P85">
            <v>679.14</v>
          </cell>
          <cell r="Q85">
            <v>339.57</v>
          </cell>
          <cell r="R85">
            <v>191</v>
          </cell>
          <cell r="S85">
            <v>178</v>
          </cell>
          <cell r="T85">
            <v>369</v>
          </cell>
          <cell r="U85">
            <v>190</v>
          </cell>
          <cell r="V85">
            <v>169</v>
          </cell>
          <cell r="W85" t="str">
            <v>TAR ROAD, 11 KV LINE(2),PUMP HOUSE</v>
          </cell>
          <cell r="X85">
            <v>285093</v>
          </cell>
          <cell r="Y85">
            <v>2399670</v>
          </cell>
          <cell r="Z85"/>
          <cell r="AA85"/>
          <cell r="AB85"/>
        </row>
        <row r="86">
          <cell r="C86"/>
          <cell r="D86"/>
          <cell r="E86"/>
          <cell r="F86"/>
          <cell r="G86"/>
          <cell r="H86"/>
          <cell r="I86">
            <v>14513.138000000001</v>
          </cell>
          <cell r="J86"/>
          <cell r="K86">
            <v>13.12</v>
          </cell>
          <cell r="L86">
            <v>372.14</v>
          </cell>
          <cell r="M86">
            <v>186.07</v>
          </cell>
          <cell r="N86">
            <v>191</v>
          </cell>
          <cell r="O86">
            <v>179</v>
          </cell>
          <cell r="P86">
            <v>370</v>
          </cell>
          <cell r="Q86">
            <v>190</v>
          </cell>
          <cell r="R86">
            <v>177</v>
          </cell>
          <cell r="S86">
            <v>367</v>
          </cell>
          <cell r="T86">
            <v>285093</v>
          </cell>
          <cell r="U86">
            <v>2399670</v>
          </cell>
          <cell r="V86" t="str">
            <v xml:space="preserve">285093 E, 2399670 N </v>
          </cell>
          <cell r="W86"/>
          <cell r="X86"/>
          <cell r="Y86"/>
          <cell r="Z86"/>
          <cell r="AA86"/>
          <cell r="AB86"/>
        </row>
        <row r="87">
          <cell r="C87" t="str">
            <v>127/1</v>
          </cell>
          <cell r="D87" t="str">
            <v>Loc No. From 127/1 To Loc No. 127/2</v>
          </cell>
          <cell r="E87">
            <v>402.97699999999998</v>
          </cell>
          <cell r="F87" t="str">
            <v>DA-3</v>
          </cell>
          <cell r="G87">
            <v>68.89</v>
          </cell>
          <cell r="H87">
            <v>1049.112482053283</v>
          </cell>
          <cell r="I87"/>
          <cell r="J87">
            <v>14820.140000000001</v>
          </cell>
          <cell r="K87"/>
          <cell r="L87"/>
          <cell r="M87"/>
          <cell r="N87"/>
          <cell r="O87">
            <v>12.975</v>
          </cell>
          <cell r="P87">
            <v>709.97900000000004</v>
          </cell>
          <cell r="Q87">
            <v>354.98950000000002</v>
          </cell>
          <cell r="R87">
            <v>129</v>
          </cell>
          <cell r="S87">
            <v>159</v>
          </cell>
          <cell r="T87">
            <v>288</v>
          </cell>
          <cell r="U87">
            <v>138</v>
          </cell>
          <cell r="V87">
            <v>167</v>
          </cell>
          <cell r="W87">
            <v>305</v>
          </cell>
          <cell r="X87">
            <v>285253.65399999998</v>
          </cell>
          <cell r="Y87">
            <v>2399408.389</v>
          </cell>
          <cell r="Z87"/>
          <cell r="AA87"/>
          <cell r="AB87"/>
        </row>
        <row r="88">
          <cell r="C88"/>
          <cell r="D88"/>
          <cell r="E88"/>
          <cell r="F88"/>
          <cell r="G88" t="str">
            <v>23°35'17"</v>
          </cell>
          <cell r="H88"/>
          <cell r="I88">
            <v>15562.250482053283</v>
          </cell>
          <cell r="J88"/>
          <cell r="K88"/>
          <cell r="L88"/>
          <cell r="M88"/>
          <cell r="N88"/>
          <cell r="O88"/>
          <cell r="P88"/>
          <cell r="Q88"/>
          <cell r="R88"/>
          <cell r="S88"/>
          <cell r="T88">
            <v>285642</v>
          </cell>
          <cell r="U88">
            <v>2398776</v>
          </cell>
          <cell r="V88" t="str">
            <v xml:space="preserve">285642 E, 2398776 N </v>
          </cell>
          <cell r="W88"/>
          <cell r="X88"/>
          <cell r="Y88"/>
          <cell r="Z88"/>
          <cell r="AA88" t="str">
            <v>NALA</v>
          </cell>
          <cell r="AB88"/>
        </row>
        <row r="89">
          <cell r="C89" t="str">
            <v>127/2</v>
          </cell>
          <cell r="D89" t="str">
            <v>Loc No. From 127/2 To Loc No. 128/0</v>
          </cell>
          <cell r="E89">
            <v>339.13400000000001</v>
          </cell>
          <cell r="F89" t="str">
            <v>DB1+9</v>
          </cell>
          <cell r="G89">
            <v>79.53</v>
          </cell>
          <cell r="H89">
            <v>620.05690658405149</v>
          </cell>
          <cell r="I89"/>
          <cell r="J89">
            <v>15223.117000000002</v>
          </cell>
          <cell r="K89"/>
          <cell r="L89"/>
          <cell r="M89"/>
          <cell r="N89"/>
          <cell r="O89">
            <v>8.5280000000000005</v>
          </cell>
          <cell r="P89">
            <v>742.11099999999999</v>
          </cell>
          <cell r="Q89">
            <v>371.05549999999999</v>
          </cell>
          <cell r="R89">
            <v>240</v>
          </cell>
          <cell r="S89">
            <v>23</v>
          </cell>
          <cell r="T89">
            <v>263</v>
          </cell>
          <cell r="U89">
            <v>227</v>
          </cell>
          <cell r="V89">
            <v>83</v>
          </cell>
          <cell r="W89">
            <v>310</v>
          </cell>
          <cell r="X89">
            <v>285464.53100000002</v>
          </cell>
          <cell r="Y89">
            <v>2399064.9929999998</v>
          </cell>
          <cell r="Z89"/>
          <cell r="AA89"/>
          <cell r="AB89"/>
        </row>
        <row r="90">
          <cell r="C90"/>
          <cell r="D90"/>
          <cell r="E90"/>
          <cell r="F90"/>
          <cell r="G90" t="str">
            <v>0°00'00"</v>
          </cell>
          <cell r="H90"/>
          <cell r="I90">
            <v>16182.307388637335</v>
          </cell>
          <cell r="J90"/>
          <cell r="K90"/>
          <cell r="L90"/>
          <cell r="M90"/>
          <cell r="N90"/>
          <cell r="O90"/>
          <cell r="P90"/>
          <cell r="Q90"/>
          <cell r="R90"/>
          <cell r="S90"/>
          <cell r="T90">
            <v>285727.92839999998</v>
          </cell>
          <cell r="U90">
            <v>2398161.926</v>
          </cell>
          <cell r="V90" t="str">
            <v xml:space="preserve">285727.9284 E, 2398161.926 N </v>
          </cell>
          <cell r="W90"/>
          <cell r="X90"/>
          <cell r="Y90"/>
          <cell r="Z90"/>
          <cell r="AA90" t="str">
            <v>NALA</v>
          </cell>
          <cell r="AB90"/>
        </row>
        <row r="91">
          <cell r="C91" t="str">
            <v>128/0</v>
          </cell>
          <cell r="D91" t="str">
            <v>Loc No. From 128/0 To Loc No. 129/0</v>
          </cell>
          <cell r="E91">
            <v>619.99900000000002</v>
          </cell>
          <cell r="F91" t="str">
            <v>DD60+25</v>
          </cell>
          <cell r="G91">
            <v>95.53</v>
          </cell>
          <cell r="H91">
            <v>619.99996985000325</v>
          </cell>
          <cell r="I91"/>
          <cell r="J91">
            <v>15562.251000000002</v>
          </cell>
          <cell r="K91">
            <v>2</v>
          </cell>
          <cell r="L91">
            <v>2</v>
          </cell>
          <cell r="M91">
            <v>2</v>
          </cell>
          <cell r="N91">
            <v>2</v>
          </cell>
          <cell r="O91">
            <v>11.51</v>
          </cell>
          <cell r="P91">
            <v>959.13300000000004</v>
          </cell>
          <cell r="Q91">
            <v>479.56650000000002</v>
          </cell>
          <cell r="R91">
            <v>317</v>
          </cell>
          <cell r="S91">
            <v>312</v>
          </cell>
          <cell r="T91">
            <v>629</v>
          </cell>
          <cell r="U91">
            <v>258</v>
          </cell>
          <cell r="V91">
            <v>313</v>
          </cell>
          <cell r="W91">
            <v>571</v>
          </cell>
          <cell r="X91">
            <v>285642</v>
          </cell>
          <cell r="Y91">
            <v>2398776</v>
          </cell>
          <cell r="Z91"/>
          <cell r="AA91"/>
          <cell r="AB91"/>
        </row>
        <row r="92">
          <cell r="C92"/>
          <cell r="D92"/>
          <cell r="E92"/>
          <cell r="F92"/>
          <cell r="G92" t="str">
            <v>0°00'00"</v>
          </cell>
          <cell r="H92"/>
          <cell r="I92">
            <v>16802.307358487338</v>
          </cell>
          <cell r="J92"/>
          <cell r="K92"/>
          <cell r="L92"/>
          <cell r="M92"/>
          <cell r="N92"/>
          <cell r="O92"/>
          <cell r="P92"/>
          <cell r="Q92"/>
          <cell r="R92"/>
          <cell r="S92"/>
          <cell r="T92">
            <v>285813.84899999999</v>
          </cell>
          <cell r="U92">
            <v>2397547.9084000001</v>
          </cell>
          <cell r="V92" t="str">
            <v xml:space="preserve">285813.849 E, 2397547.9084 N </v>
          </cell>
          <cell r="W92"/>
          <cell r="X92"/>
          <cell r="Y92"/>
          <cell r="Z92"/>
          <cell r="AA92" t="str">
            <v>RIVER CROSSING</v>
          </cell>
          <cell r="AB92"/>
        </row>
        <row r="93">
          <cell r="C93" t="str">
            <v>129/0</v>
          </cell>
          <cell r="D93" t="str">
            <v>Loc No. From 129/0 To Loc No. 130/0</v>
          </cell>
          <cell r="E93">
            <v>620.05799999999999</v>
          </cell>
          <cell r="F93" t="str">
            <v>DD45+25</v>
          </cell>
          <cell r="G93">
            <v>95.53</v>
          </cell>
          <cell r="H93">
            <v>535.07128795295978</v>
          </cell>
          <cell r="I93"/>
          <cell r="J93">
            <v>16182.250000000002</v>
          </cell>
          <cell r="K93"/>
          <cell r="L93"/>
          <cell r="M93"/>
          <cell r="N93" t="str">
            <v>15.87M  Design as Per Pile</v>
          </cell>
          <cell r="O93">
            <v>-2.31</v>
          </cell>
          <cell r="P93">
            <v>1240.057</v>
          </cell>
          <cell r="Q93">
            <v>620.02850000000001</v>
          </cell>
          <cell r="R93">
            <v>312</v>
          </cell>
          <cell r="S93">
            <v>312</v>
          </cell>
          <cell r="T93">
            <v>624</v>
          </cell>
          <cell r="U93">
            <v>313</v>
          </cell>
          <cell r="V93">
            <v>313</v>
          </cell>
          <cell r="W93">
            <v>626</v>
          </cell>
          <cell r="X93">
            <v>285727.92</v>
          </cell>
          <cell r="Y93">
            <v>2398161.983</v>
          </cell>
          <cell r="Z93"/>
          <cell r="AA93"/>
          <cell r="AB93"/>
        </row>
        <row r="94">
          <cell r="C94"/>
          <cell r="D94"/>
          <cell r="E94"/>
          <cell r="F94"/>
          <cell r="G94" t="str">
            <v>8°3'55"</v>
          </cell>
          <cell r="H94"/>
          <cell r="I94">
            <v>17337.378646440298</v>
          </cell>
          <cell r="J94"/>
          <cell r="K94"/>
          <cell r="L94"/>
          <cell r="M94"/>
          <cell r="N94"/>
          <cell r="O94"/>
          <cell r="P94"/>
          <cell r="Q94"/>
          <cell r="R94"/>
          <cell r="S94"/>
          <cell r="T94">
            <v>285888</v>
          </cell>
          <cell r="U94">
            <v>2397018</v>
          </cell>
          <cell r="V94" t="str">
            <v xml:space="preserve">285888 E, 2397018 N </v>
          </cell>
          <cell r="W94"/>
          <cell r="X94"/>
          <cell r="Y94"/>
          <cell r="Z94"/>
          <cell r="AA94" t="str">
            <v>RIVER CROSSING</v>
          </cell>
          <cell r="AB94"/>
        </row>
        <row r="95">
          <cell r="C95" t="str">
            <v>130/0</v>
          </cell>
          <cell r="D95" t="str">
            <v>Loc No. From 130/0 To Loc No. 131/0</v>
          </cell>
          <cell r="E95">
            <v>535.07100000000003</v>
          </cell>
          <cell r="F95" t="str">
            <v>DD45+25</v>
          </cell>
          <cell r="G95">
            <v>95.53</v>
          </cell>
          <cell r="H95">
            <v>2201.6175871390565</v>
          </cell>
          <cell r="I95"/>
          <cell r="J95">
            <v>16802.308000000001</v>
          </cell>
          <cell r="K95"/>
          <cell r="L95"/>
          <cell r="M95"/>
          <cell r="N95" t="str">
            <v>11.90M  Design as Per Pile</v>
          </cell>
          <cell r="O95">
            <v>1.6579999999999999</v>
          </cell>
          <cell r="P95">
            <v>1155.1289999999999</v>
          </cell>
          <cell r="Q95">
            <v>577.56449999999995</v>
          </cell>
          <cell r="R95">
            <v>312</v>
          </cell>
          <cell r="S95">
            <v>322</v>
          </cell>
          <cell r="T95">
            <v>634</v>
          </cell>
          <cell r="U95">
            <v>313</v>
          </cell>
          <cell r="V95">
            <v>313</v>
          </cell>
          <cell r="W95">
            <v>626</v>
          </cell>
          <cell r="X95">
            <v>285813.84899999999</v>
          </cell>
          <cell r="Y95">
            <v>2397547.9079999998</v>
          </cell>
          <cell r="Z95"/>
          <cell r="AA95"/>
          <cell r="AB95"/>
        </row>
        <row r="96">
          <cell r="C96"/>
          <cell r="D96"/>
          <cell r="E96"/>
          <cell r="F96"/>
          <cell r="G96"/>
          <cell r="H96"/>
          <cell r="I96">
            <v>19538.996233579353</v>
          </cell>
          <cell r="J96"/>
          <cell r="K96">
            <v>4.7830000000000004</v>
          </cell>
          <cell r="L96">
            <v>323.00299999999999</v>
          </cell>
          <cell r="M96">
            <v>161.50149999999999</v>
          </cell>
          <cell r="N96">
            <v>184</v>
          </cell>
          <cell r="O96">
            <v>185</v>
          </cell>
          <cell r="P96">
            <v>369</v>
          </cell>
          <cell r="Q96">
            <v>175</v>
          </cell>
          <cell r="R96">
            <v>175</v>
          </cell>
          <cell r="S96">
            <v>350</v>
          </cell>
          <cell r="T96">
            <v>286496</v>
          </cell>
          <cell r="U96">
            <v>2394902</v>
          </cell>
          <cell r="V96" t="str">
            <v xml:space="preserve">286496 E, 2394902 N </v>
          </cell>
          <cell r="W96"/>
          <cell r="X96"/>
          <cell r="Y96"/>
          <cell r="Z96"/>
          <cell r="AA96" t="str">
            <v>RIVER CROSSING</v>
          </cell>
          <cell r="AB96"/>
        </row>
        <row r="97">
          <cell r="C97" t="str">
            <v>131/0</v>
          </cell>
          <cell r="D97" t="str">
            <v>Loc No. From 131/0 To Loc No. 131/1</v>
          </cell>
          <cell r="E97">
            <v>437.00099999999998</v>
          </cell>
          <cell r="F97" t="str">
            <v>DD60+9</v>
          </cell>
          <cell r="G97">
            <v>79.53</v>
          </cell>
          <cell r="H97">
            <v>323.00299999999999</v>
          </cell>
          <cell r="I97"/>
          <cell r="J97">
            <v>17337.379000000001</v>
          </cell>
          <cell r="K97">
            <v>7</v>
          </cell>
          <cell r="L97">
            <v>7</v>
          </cell>
          <cell r="M97">
            <v>7</v>
          </cell>
          <cell r="N97">
            <v>7</v>
          </cell>
          <cell r="O97">
            <v>6.27</v>
          </cell>
          <cell r="P97">
            <v>972.072</v>
          </cell>
          <cell r="Q97">
            <v>486.036</v>
          </cell>
          <cell r="R97">
            <v>215</v>
          </cell>
          <cell r="S97">
            <v>291</v>
          </cell>
          <cell r="T97">
            <v>506</v>
          </cell>
          <cell r="U97">
            <v>225</v>
          </cell>
          <cell r="V97">
            <v>266</v>
          </cell>
          <cell r="W97" t="str">
            <v>NALA</v>
          </cell>
          <cell r="X97">
            <v>285888</v>
          </cell>
          <cell r="Y97">
            <v>2397018</v>
          </cell>
          <cell r="Z97"/>
          <cell r="AA97"/>
          <cell r="AB97"/>
        </row>
        <row r="98">
          <cell r="C98"/>
          <cell r="D98"/>
          <cell r="E98"/>
          <cell r="F98"/>
          <cell r="G98"/>
          <cell r="H98"/>
          <cell r="I98">
            <v>19861.999233579354</v>
          </cell>
          <cell r="J98"/>
          <cell r="K98">
            <v>5.3250000000000002</v>
          </cell>
          <cell r="L98">
            <v>628.00299999999993</v>
          </cell>
          <cell r="M98">
            <v>314.00149999999996</v>
          </cell>
          <cell r="N98">
            <v>139</v>
          </cell>
          <cell r="O98">
            <v>149</v>
          </cell>
          <cell r="P98">
            <v>288</v>
          </cell>
          <cell r="Q98">
            <v>149</v>
          </cell>
          <cell r="R98">
            <v>151</v>
          </cell>
          <cell r="S98">
            <v>300</v>
          </cell>
          <cell r="T98">
            <v>286523.85600000003</v>
          </cell>
          <cell r="U98">
            <v>2394580.2000000002</v>
          </cell>
          <cell r="V98" t="str">
            <v xml:space="preserve">286523.856 E, 2394580.2 N </v>
          </cell>
          <cell r="W98"/>
          <cell r="X98"/>
          <cell r="Y98"/>
          <cell r="Z98"/>
          <cell r="AA98" t="str">
            <v>POND</v>
          </cell>
          <cell r="AB98"/>
        </row>
        <row r="99">
          <cell r="C99" t="str">
            <v>131/1</v>
          </cell>
          <cell r="D99" t="str">
            <v>Loc No. From 131/1 To Loc No. 131/2</v>
          </cell>
          <cell r="E99">
            <v>396</v>
          </cell>
          <cell r="F99" t="str">
            <v>DA+3</v>
          </cell>
          <cell r="G99">
            <v>74.89</v>
          </cell>
          <cell r="H99">
            <v>305</v>
          </cell>
          <cell r="I99"/>
          <cell r="J99">
            <v>17774.38</v>
          </cell>
          <cell r="K99"/>
          <cell r="L99"/>
          <cell r="M99"/>
          <cell r="N99"/>
          <cell r="O99">
            <v>6.0389999999999997</v>
          </cell>
          <cell r="P99">
            <v>833.00099999999998</v>
          </cell>
          <cell r="Q99">
            <v>416.50049999999999</v>
          </cell>
          <cell r="R99">
            <v>147</v>
          </cell>
          <cell r="S99">
            <v>219</v>
          </cell>
          <cell r="T99">
            <v>366</v>
          </cell>
          <cell r="U99">
            <v>173</v>
          </cell>
          <cell r="V99">
            <v>212</v>
          </cell>
          <cell r="W99" t="str">
            <v>NALA, CT(2), 11KV</v>
          </cell>
          <cell r="X99">
            <v>286008.68199999997</v>
          </cell>
          <cell r="Y99">
            <v>2396597.9929999998</v>
          </cell>
          <cell r="Z99"/>
          <cell r="AA99"/>
          <cell r="AB99"/>
        </row>
        <row r="100">
          <cell r="C100"/>
          <cell r="D100"/>
          <cell r="E100"/>
          <cell r="F100"/>
          <cell r="G100"/>
          <cell r="H100"/>
          <cell r="I100">
            <v>20166.999233579354</v>
          </cell>
          <cell r="J100"/>
          <cell r="K100">
            <v>5.7729999999999997</v>
          </cell>
          <cell r="L100">
            <v>588</v>
          </cell>
          <cell r="M100">
            <v>294</v>
          </cell>
          <cell r="N100">
            <v>156</v>
          </cell>
          <cell r="O100">
            <v>138</v>
          </cell>
          <cell r="P100">
            <v>294</v>
          </cell>
          <cell r="Q100">
            <v>155</v>
          </cell>
          <cell r="R100">
            <v>140</v>
          </cell>
          <cell r="S100">
            <v>295</v>
          </cell>
          <cell r="T100">
            <v>286550.15899999999</v>
          </cell>
          <cell r="U100">
            <v>2394276.3360000001</v>
          </cell>
          <cell r="V100" t="str">
            <v xml:space="preserve">286550.159 E, 2394276.336 N </v>
          </cell>
          <cell r="W100"/>
          <cell r="X100"/>
          <cell r="Y100"/>
          <cell r="Z100"/>
          <cell r="AA100" t="str">
            <v>TAR ROAD</v>
          </cell>
          <cell r="AB100"/>
        </row>
        <row r="101">
          <cell r="C101" t="str">
            <v>131/2</v>
          </cell>
          <cell r="D101" t="str">
            <v>Loc No. From 131/2 To Loc No. 131/3</v>
          </cell>
          <cell r="E101">
            <v>416</v>
          </cell>
          <cell r="F101" t="str">
            <v>DA+0</v>
          </cell>
          <cell r="G101">
            <v>71.89</v>
          </cell>
          <cell r="H101">
            <v>283</v>
          </cell>
          <cell r="I101"/>
          <cell r="J101">
            <v>18170.38</v>
          </cell>
          <cell r="K101"/>
          <cell r="L101"/>
          <cell r="M101"/>
          <cell r="N101"/>
          <cell r="O101">
            <v>5.4809999999999999</v>
          </cell>
          <cell r="P101">
            <v>812</v>
          </cell>
          <cell r="Q101">
            <v>406</v>
          </cell>
          <cell r="R101">
            <v>177</v>
          </cell>
          <cell r="S101">
            <v>198</v>
          </cell>
          <cell r="T101">
            <v>375</v>
          </cell>
          <cell r="U101">
            <v>185</v>
          </cell>
          <cell r="V101">
            <v>202</v>
          </cell>
          <cell r="W101" t="str">
            <v>NALA, LT</v>
          </cell>
          <cell r="X101">
            <v>286118.04200000002</v>
          </cell>
          <cell r="Y101">
            <v>2396217.3930000002</v>
          </cell>
          <cell r="Z101"/>
          <cell r="AA101"/>
          <cell r="AB101"/>
        </row>
        <row r="102">
          <cell r="C102"/>
          <cell r="D102"/>
          <cell r="E102"/>
          <cell r="F102"/>
          <cell r="G102"/>
          <cell r="H102"/>
          <cell r="I102">
            <v>20449.999233579354</v>
          </cell>
          <cell r="J102"/>
          <cell r="K102">
            <v>6.1580000000000004</v>
          </cell>
          <cell r="L102">
            <v>589.53300000000002</v>
          </cell>
          <cell r="M102">
            <v>294.76650000000001</v>
          </cell>
          <cell r="N102">
            <v>145</v>
          </cell>
          <cell r="O102">
            <v>125</v>
          </cell>
          <cell r="P102">
            <v>270</v>
          </cell>
          <cell r="Q102">
            <v>144</v>
          </cell>
          <cell r="R102">
            <v>138</v>
          </cell>
          <cell r="S102">
            <v>282</v>
          </cell>
          <cell r="T102">
            <v>286574.565</v>
          </cell>
          <cell r="U102">
            <v>2393994.3909999998</v>
          </cell>
          <cell r="V102" t="str">
            <v xml:space="preserve">286574.565 E, 2393994.391 N </v>
          </cell>
          <cell r="W102"/>
          <cell r="X102"/>
          <cell r="Y102"/>
          <cell r="Z102"/>
          <cell r="AA102" t="str">
            <v>11 KV LINE</v>
          </cell>
          <cell r="AB102"/>
        </row>
        <row r="103">
          <cell r="C103" t="str">
            <v>131/3</v>
          </cell>
          <cell r="D103" t="str">
            <v>Loc No. From 131/3 To Loc No. 131/4</v>
          </cell>
          <cell r="E103">
            <v>351</v>
          </cell>
          <cell r="F103" t="str">
            <v>DA+3</v>
          </cell>
          <cell r="G103">
            <v>74.89</v>
          </cell>
          <cell r="H103">
            <v>306.53300000000002</v>
          </cell>
          <cell r="I103"/>
          <cell r="J103">
            <v>18586.38</v>
          </cell>
          <cell r="K103"/>
          <cell r="L103"/>
          <cell r="M103"/>
          <cell r="N103"/>
          <cell r="O103">
            <v>4.3680000000000003</v>
          </cell>
          <cell r="P103">
            <v>767</v>
          </cell>
          <cell r="Q103">
            <v>383.5</v>
          </cell>
          <cell r="R103">
            <v>219</v>
          </cell>
          <cell r="S103">
            <v>209</v>
          </cell>
          <cell r="T103">
            <v>428</v>
          </cell>
          <cell r="U103">
            <v>216</v>
          </cell>
          <cell r="V103">
            <v>198</v>
          </cell>
          <cell r="W103" t="str">
            <v>LT, CT</v>
          </cell>
          <cell r="X103">
            <v>286232.92499999999</v>
          </cell>
          <cell r="Y103">
            <v>2395817.571</v>
          </cell>
          <cell r="Z103"/>
          <cell r="AA103"/>
          <cell r="AB103"/>
        </row>
        <row r="104">
          <cell r="C104"/>
          <cell r="D104"/>
          <cell r="E104"/>
          <cell r="F104"/>
          <cell r="G104"/>
          <cell r="H104"/>
          <cell r="I104">
            <v>20756.532233579353</v>
          </cell>
          <cell r="J104"/>
          <cell r="K104">
            <v>6.1079999999999997</v>
          </cell>
          <cell r="L104">
            <v>679.53300000000002</v>
          </cell>
          <cell r="M104">
            <v>339.76650000000001</v>
          </cell>
          <cell r="N104">
            <v>182</v>
          </cell>
          <cell r="O104">
            <v>192</v>
          </cell>
          <cell r="P104">
            <v>374</v>
          </cell>
          <cell r="Q104">
            <v>169</v>
          </cell>
          <cell r="R104">
            <v>190</v>
          </cell>
          <cell r="S104">
            <v>359</v>
          </cell>
          <cell r="T104">
            <v>286601</v>
          </cell>
          <cell r="U104">
            <v>2393689</v>
          </cell>
          <cell r="V104" t="str">
            <v xml:space="preserve">286601 E, 2393689 N </v>
          </cell>
          <cell r="W104"/>
          <cell r="X104"/>
          <cell r="Y104"/>
          <cell r="Z104"/>
          <cell r="AA104" t="str">
            <v>POND, 11 KV LINE, CART TRACK</v>
          </cell>
          <cell r="AB104"/>
        </row>
        <row r="105">
          <cell r="C105" t="str">
            <v>131/4</v>
          </cell>
          <cell r="D105" t="str">
            <v>Loc No. From 131/4 To Loc No. 131/5</v>
          </cell>
          <cell r="E105">
            <v>284</v>
          </cell>
          <cell r="F105" t="str">
            <v>DA-3</v>
          </cell>
          <cell r="G105">
            <v>68.89</v>
          </cell>
          <cell r="H105">
            <v>373</v>
          </cell>
          <cell r="I105"/>
          <cell r="J105">
            <v>18937.38</v>
          </cell>
          <cell r="K105"/>
          <cell r="L105"/>
          <cell r="M105"/>
          <cell r="N105"/>
          <cell r="O105">
            <v>5.3029999999999999</v>
          </cell>
          <cell r="P105">
            <v>635</v>
          </cell>
          <cell r="Q105">
            <v>317.5</v>
          </cell>
          <cell r="R105">
            <v>142</v>
          </cell>
          <cell r="S105">
            <v>145</v>
          </cell>
          <cell r="T105">
            <v>287</v>
          </cell>
          <cell r="U105">
            <v>154</v>
          </cell>
          <cell r="V105">
            <v>144</v>
          </cell>
          <cell r="W105" t="str">
            <v>NALA(2), 11KV(2), TAR ROAD</v>
          </cell>
          <cell r="X105">
            <v>286329.85700000002</v>
          </cell>
          <cell r="Y105">
            <v>2395480.2209999999</v>
          </cell>
          <cell r="Z105"/>
          <cell r="AA105"/>
          <cell r="AB105"/>
        </row>
        <row r="106">
          <cell r="C106"/>
          <cell r="D106"/>
          <cell r="E106"/>
          <cell r="F106"/>
          <cell r="G106"/>
          <cell r="H106"/>
          <cell r="I106">
            <v>21129.532233579353</v>
          </cell>
          <cell r="J106"/>
          <cell r="K106">
            <v>5.7359999999999998</v>
          </cell>
          <cell r="L106">
            <v>767</v>
          </cell>
          <cell r="M106">
            <v>383.5</v>
          </cell>
          <cell r="N106">
            <v>181</v>
          </cell>
          <cell r="O106">
            <v>196</v>
          </cell>
          <cell r="P106">
            <v>377</v>
          </cell>
          <cell r="Q106">
            <v>184</v>
          </cell>
          <cell r="R106">
            <v>197</v>
          </cell>
          <cell r="S106">
            <v>381</v>
          </cell>
          <cell r="T106">
            <v>286524.016</v>
          </cell>
          <cell r="U106">
            <v>2393324.031</v>
          </cell>
          <cell r="V106" t="str">
            <v xml:space="preserve">286524.016 E, 2393324.031 N </v>
          </cell>
          <cell r="W106"/>
          <cell r="X106"/>
          <cell r="Y106"/>
          <cell r="Z106"/>
          <cell r="AA106"/>
          <cell r="AB106"/>
        </row>
        <row r="107">
          <cell r="C107" t="str">
            <v>131/5</v>
          </cell>
          <cell r="D107" t="str">
            <v>Loc No. From 131/5 To Loc No. 132/0</v>
          </cell>
          <cell r="E107">
            <v>317.61700000000002</v>
          </cell>
          <cell r="F107" t="str">
            <v>DA-3</v>
          </cell>
          <cell r="G107">
            <v>68.89</v>
          </cell>
          <cell r="H107">
            <v>394</v>
          </cell>
          <cell r="I107"/>
          <cell r="J107">
            <v>19221.38</v>
          </cell>
          <cell r="K107"/>
          <cell r="L107"/>
          <cell r="M107"/>
          <cell r="N107"/>
          <cell r="O107">
            <v>4.9039999999999999</v>
          </cell>
          <cell r="P107">
            <v>601.61699999999996</v>
          </cell>
          <cell r="Q107">
            <v>300.80849999999998</v>
          </cell>
          <cell r="R107">
            <v>139</v>
          </cell>
          <cell r="S107">
            <v>134</v>
          </cell>
          <cell r="T107">
            <v>273</v>
          </cell>
          <cell r="U107">
            <v>140</v>
          </cell>
          <cell r="V107">
            <v>143</v>
          </cell>
          <cell r="W107" t="str">
            <v>CT, 11KV, NALA</v>
          </cell>
          <cell r="X107">
            <v>286408.28700000001</v>
          </cell>
          <cell r="Y107">
            <v>2395207.2650000001</v>
          </cell>
          <cell r="Z107"/>
          <cell r="AA107"/>
          <cell r="AB107"/>
        </row>
        <row r="108">
          <cell r="C108"/>
          <cell r="D108"/>
          <cell r="E108"/>
          <cell r="F108"/>
          <cell r="G108"/>
          <cell r="H108"/>
          <cell r="I108">
            <v>21523.532233579353</v>
          </cell>
          <cell r="J108"/>
          <cell r="K108">
            <v>5.4909999999999997</v>
          </cell>
          <cell r="L108">
            <v>644</v>
          </cell>
          <cell r="M108">
            <v>322</v>
          </cell>
          <cell r="N108">
            <v>199</v>
          </cell>
          <cell r="O108">
            <v>115</v>
          </cell>
          <cell r="P108">
            <v>314</v>
          </cell>
          <cell r="Q108">
            <v>198</v>
          </cell>
          <cell r="R108">
            <v>121</v>
          </cell>
          <cell r="S108">
            <v>319</v>
          </cell>
          <cell r="T108">
            <v>286442.69799999997</v>
          </cell>
          <cell r="U108">
            <v>2392938.514</v>
          </cell>
          <cell r="V108" t="str">
            <v xml:space="preserve">286442.698 E, 2392938.514 N </v>
          </cell>
          <cell r="W108"/>
          <cell r="X108"/>
          <cell r="Y108"/>
          <cell r="Z108"/>
          <cell r="AA108" t="str">
            <v>NALA</v>
          </cell>
          <cell r="AB108"/>
        </row>
        <row r="109">
          <cell r="C109" t="str">
            <v>132/0</v>
          </cell>
          <cell r="D109" t="str">
            <v>Loc No. From 132/0 To Loc No. 132/1</v>
          </cell>
          <cell r="E109">
            <v>323.00299999999999</v>
          </cell>
          <cell r="F109" t="str">
            <v>DB2+0</v>
          </cell>
          <cell r="G109">
            <v>70.53</v>
          </cell>
          <cell r="H109">
            <v>250</v>
          </cell>
          <cell r="I109"/>
          <cell r="J109">
            <v>19538.996999999999</v>
          </cell>
          <cell r="K109"/>
          <cell r="L109"/>
          <cell r="M109"/>
          <cell r="N109"/>
          <cell r="O109">
            <v>4.7830000000000004</v>
          </cell>
          <cell r="P109">
            <v>640.62</v>
          </cell>
          <cell r="Q109">
            <v>320.31</v>
          </cell>
          <cell r="R109">
            <v>184</v>
          </cell>
          <cell r="S109">
            <v>185</v>
          </cell>
          <cell r="T109">
            <v>369</v>
          </cell>
          <cell r="U109">
            <v>175</v>
          </cell>
          <cell r="V109">
            <v>175</v>
          </cell>
          <cell r="W109" t="str">
            <v>11KV(2), WATER PIPELINE, NH64</v>
          </cell>
          <cell r="X109">
            <v>286496</v>
          </cell>
          <cell r="Y109">
            <v>2394902</v>
          </cell>
          <cell r="Z109"/>
          <cell r="AA109"/>
          <cell r="AB109"/>
        </row>
        <row r="110">
          <cell r="C110"/>
          <cell r="D110"/>
          <cell r="E110"/>
          <cell r="F110"/>
          <cell r="G110"/>
          <cell r="H110"/>
          <cell r="I110">
            <v>21773.532233579353</v>
          </cell>
          <cell r="J110"/>
          <cell r="K110">
            <v>6.3689999999999998</v>
          </cell>
          <cell r="L110">
            <v>668</v>
          </cell>
          <cell r="M110">
            <v>334</v>
          </cell>
          <cell r="N110">
            <v>135</v>
          </cell>
          <cell r="O110">
            <v>196</v>
          </cell>
          <cell r="P110">
            <v>331</v>
          </cell>
          <cell r="Q110">
            <v>130</v>
          </cell>
          <cell r="R110">
            <v>201</v>
          </cell>
          <cell r="S110">
            <v>331</v>
          </cell>
          <cell r="T110">
            <v>286391.09999999998</v>
          </cell>
          <cell r="U110">
            <v>2392693.8960000002</v>
          </cell>
          <cell r="V110" t="str">
            <v xml:space="preserve">286391.1 E, 2392693.896 N </v>
          </cell>
          <cell r="W110"/>
          <cell r="X110"/>
          <cell r="Y110"/>
          <cell r="Z110"/>
          <cell r="AA110" t="str">
            <v>NALA</v>
          </cell>
          <cell r="AB110"/>
        </row>
        <row r="111">
          <cell r="C111" t="str">
            <v>132/1</v>
          </cell>
          <cell r="D111" t="str">
            <v>Loc No. From 132/1 To Loc No. 132/2</v>
          </cell>
          <cell r="E111">
            <v>305</v>
          </cell>
          <cell r="F111" t="str">
            <v>DA-3</v>
          </cell>
          <cell r="G111">
            <v>68.89</v>
          </cell>
          <cell r="H111">
            <v>418</v>
          </cell>
          <cell r="I111"/>
          <cell r="J111">
            <v>19862</v>
          </cell>
          <cell r="K111"/>
          <cell r="L111"/>
          <cell r="M111"/>
          <cell r="N111"/>
          <cell r="O111">
            <v>5.3250000000000002</v>
          </cell>
          <cell r="P111">
            <v>628.00299999999993</v>
          </cell>
          <cell r="Q111">
            <v>314.00149999999996</v>
          </cell>
          <cell r="R111">
            <v>139</v>
          </cell>
          <cell r="S111">
            <v>149</v>
          </cell>
          <cell r="T111">
            <v>288</v>
          </cell>
          <cell r="U111">
            <v>149</v>
          </cell>
          <cell r="V111">
            <v>151</v>
          </cell>
          <cell r="W111" t="str">
            <v>CT</v>
          </cell>
          <cell r="X111">
            <v>286523.85600000003</v>
          </cell>
          <cell r="Y111">
            <v>2394580.2000000002</v>
          </cell>
          <cell r="Z111"/>
          <cell r="AA111"/>
          <cell r="AB111"/>
        </row>
        <row r="112">
          <cell r="C112"/>
          <cell r="D112"/>
          <cell r="E112"/>
          <cell r="F112"/>
          <cell r="G112"/>
          <cell r="H112"/>
          <cell r="I112">
            <v>22191.532233579353</v>
          </cell>
          <cell r="J112"/>
          <cell r="K112">
            <v>6.3079999999999998</v>
          </cell>
          <cell r="L112">
            <v>833.85</v>
          </cell>
          <cell r="M112">
            <v>416.92500000000001</v>
          </cell>
          <cell r="N112">
            <v>222</v>
          </cell>
          <cell r="O112">
            <v>222</v>
          </cell>
          <cell r="P112">
            <v>444</v>
          </cell>
          <cell r="Q112">
            <v>219</v>
          </cell>
          <cell r="R112">
            <v>218</v>
          </cell>
          <cell r="S112">
            <v>437</v>
          </cell>
          <cell r="T112">
            <v>286304.82799999998</v>
          </cell>
          <cell r="U112">
            <v>2392284.8960000002</v>
          </cell>
          <cell r="V112" t="str">
            <v xml:space="preserve">286304.828 E, 2392284.896 N </v>
          </cell>
          <cell r="W112"/>
          <cell r="X112"/>
          <cell r="Y112"/>
          <cell r="Z112"/>
          <cell r="AA112" t="str">
            <v>NALA, CT(2), 11KV</v>
          </cell>
          <cell r="AB112"/>
        </row>
        <row r="113">
          <cell r="C113" t="str">
            <v>132/2</v>
          </cell>
          <cell r="D113" t="str">
            <v>Loc No. From 132/2 To Loc No. 132/3</v>
          </cell>
          <cell r="E113">
            <v>283</v>
          </cell>
          <cell r="F113" t="str">
            <v>DA-3</v>
          </cell>
          <cell r="G113">
            <v>68.89</v>
          </cell>
          <cell r="H113">
            <v>415.85</v>
          </cell>
          <cell r="I113"/>
          <cell r="J113">
            <v>20167</v>
          </cell>
          <cell r="K113"/>
          <cell r="L113"/>
          <cell r="M113"/>
          <cell r="N113"/>
          <cell r="O113">
            <v>5.7729999999999997</v>
          </cell>
          <cell r="P113">
            <v>588</v>
          </cell>
          <cell r="Q113">
            <v>294</v>
          </cell>
          <cell r="R113">
            <v>156</v>
          </cell>
          <cell r="S113">
            <v>138</v>
          </cell>
          <cell r="T113">
            <v>294</v>
          </cell>
          <cell r="U113">
            <v>155</v>
          </cell>
          <cell r="V113">
            <v>140</v>
          </cell>
          <cell r="W113" t="str">
            <v>GSPL GAS PIPELINE</v>
          </cell>
          <cell r="X113">
            <v>286550.15899999999</v>
          </cell>
          <cell r="Y113">
            <v>2394276.3360000001</v>
          </cell>
          <cell r="Z113"/>
          <cell r="AA113"/>
          <cell r="AB113"/>
        </row>
        <row r="114">
          <cell r="C114"/>
          <cell r="D114"/>
          <cell r="E114"/>
          <cell r="F114"/>
          <cell r="G114"/>
          <cell r="H114"/>
          <cell r="I114">
            <v>22607.382233579352</v>
          </cell>
          <cell r="J114"/>
          <cell r="K114">
            <v>6.234</v>
          </cell>
          <cell r="L114">
            <v>776.52800000000002</v>
          </cell>
          <cell r="M114">
            <v>388.26400000000001</v>
          </cell>
          <cell r="N114">
            <v>194</v>
          </cell>
          <cell r="O114">
            <v>180</v>
          </cell>
          <cell r="P114">
            <v>374</v>
          </cell>
          <cell r="Q114">
            <v>199</v>
          </cell>
          <cell r="R114">
            <v>180</v>
          </cell>
          <cell r="S114">
            <v>379</v>
          </cell>
          <cell r="T114">
            <v>286219</v>
          </cell>
          <cell r="U114">
            <v>2391878</v>
          </cell>
          <cell r="V114" t="str">
            <v xml:space="preserve">286219 E, 2391878 N </v>
          </cell>
          <cell r="W114"/>
          <cell r="X114"/>
          <cell r="Y114"/>
          <cell r="Z114"/>
          <cell r="AA114" t="str">
            <v>NALA, LT</v>
          </cell>
          <cell r="AB114"/>
        </row>
        <row r="115">
          <cell r="C115" t="str">
            <v>132/3</v>
          </cell>
          <cell r="D115" t="str">
            <v>Loc No. From 132/3 To Loc No. 133/0</v>
          </cell>
          <cell r="E115">
            <v>306.53300000000002</v>
          </cell>
          <cell r="F115" t="str">
            <v>DA-3</v>
          </cell>
          <cell r="G115">
            <v>68.89</v>
          </cell>
          <cell r="H115">
            <v>360.678</v>
          </cell>
          <cell r="I115"/>
          <cell r="J115">
            <v>20450</v>
          </cell>
          <cell r="K115"/>
          <cell r="L115"/>
          <cell r="M115"/>
          <cell r="N115"/>
          <cell r="O115">
            <v>6.1580000000000004</v>
          </cell>
          <cell r="P115">
            <v>589.53300000000002</v>
          </cell>
          <cell r="Q115">
            <v>294.76650000000001</v>
          </cell>
          <cell r="R115">
            <v>145</v>
          </cell>
          <cell r="S115">
            <v>125</v>
          </cell>
          <cell r="T115">
            <v>270</v>
          </cell>
          <cell r="U115">
            <v>144</v>
          </cell>
          <cell r="V115">
            <v>138</v>
          </cell>
          <cell r="W115">
            <v>282</v>
          </cell>
          <cell r="X115">
            <v>286574.565</v>
          </cell>
          <cell r="Y115">
            <v>2393994.3909999998</v>
          </cell>
          <cell r="Z115"/>
          <cell r="AA115"/>
          <cell r="AB115"/>
        </row>
        <row r="116">
          <cell r="C116"/>
          <cell r="D116"/>
          <cell r="E116"/>
          <cell r="F116"/>
          <cell r="G116"/>
          <cell r="H116"/>
          <cell r="I116">
            <v>22968.060233579352</v>
          </cell>
          <cell r="J116"/>
          <cell r="K116">
            <v>6.3650000000000002</v>
          </cell>
          <cell r="L116">
            <v>608.54899999999998</v>
          </cell>
          <cell r="M116">
            <v>304.27449999999999</v>
          </cell>
          <cell r="N116">
            <v>181</v>
          </cell>
          <cell r="O116">
            <v>51</v>
          </cell>
          <cell r="P116">
            <v>232</v>
          </cell>
          <cell r="Q116">
            <v>181</v>
          </cell>
          <cell r="R116">
            <v>90</v>
          </cell>
          <cell r="S116">
            <v>271</v>
          </cell>
          <cell r="T116">
            <v>286357.23599999998</v>
          </cell>
          <cell r="U116">
            <v>2391544.8640000001</v>
          </cell>
          <cell r="V116" t="str">
            <v xml:space="preserve">286357.236 E, 2391544.864 N </v>
          </cell>
          <cell r="W116"/>
          <cell r="X116"/>
          <cell r="Y116"/>
          <cell r="Z116"/>
          <cell r="AA116" t="str">
            <v>LT, CT</v>
          </cell>
          <cell r="AB116"/>
        </row>
        <row r="117">
          <cell r="C117" t="str">
            <v>133/0</v>
          </cell>
          <cell r="D117" t="str">
            <v>Loc No. From 133/0 To Loc No. 133/1</v>
          </cell>
          <cell r="E117">
            <v>373</v>
          </cell>
          <cell r="F117" t="str">
            <v>DC1+0</v>
          </cell>
          <cell r="G117">
            <v>70.53</v>
          </cell>
          <cell r="H117">
            <v>247.87100000000001</v>
          </cell>
          <cell r="I117"/>
          <cell r="J117">
            <v>20756.532999999999</v>
          </cell>
          <cell r="K117"/>
          <cell r="L117"/>
          <cell r="M117"/>
          <cell r="N117"/>
          <cell r="O117">
            <v>6.1079999999999997</v>
          </cell>
          <cell r="P117">
            <v>679.53300000000002</v>
          </cell>
          <cell r="Q117">
            <v>339.76650000000001</v>
          </cell>
          <cell r="R117">
            <v>182</v>
          </cell>
          <cell r="S117">
            <v>192</v>
          </cell>
          <cell r="T117">
            <v>374</v>
          </cell>
          <cell r="U117">
            <v>169</v>
          </cell>
          <cell r="V117">
            <v>190</v>
          </cell>
          <cell r="W117" t="str">
            <v>DELHI - MUMBAI EXPRESS WAY</v>
          </cell>
          <cell r="X117">
            <v>286601</v>
          </cell>
          <cell r="Y117">
            <v>2393689</v>
          </cell>
          <cell r="Z117"/>
          <cell r="AA117"/>
          <cell r="AB117"/>
        </row>
        <row r="118">
          <cell r="C118"/>
          <cell r="D118"/>
          <cell r="E118"/>
          <cell r="F118"/>
          <cell r="G118"/>
          <cell r="H118"/>
          <cell r="I118">
            <v>23215.931233579351</v>
          </cell>
          <cell r="J118"/>
          <cell r="K118">
            <v>7.0339999999999998</v>
          </cell>
          <cell r="L118">
            <v>707.86900000000003</v>
          </cell>
          <cell r="M118">
            <v>353.93450000000001</v>
          </cell>
          <cell r="N118">
            <v>197</v>
          </cell>
          <cell r="O118">
            <v>190</v>
          </cell>
          <cell r="P118">
            <v>387</v>
          </cell>
          <cell r="Q118">
            <v>158</v>
          </cell>
          <cell r="R118">
            <v>201</v>
          </cell>
          <cell r="S118">
            <v>359</v>
          </cell>
          <cell r="T118">
            <v>286600.576</v>
          </cell>
          <cell r="U118">
            <v>2391497.6889999998</v>
          </cell>
          <cell r="V118" t="str">
            <v xml:space="preserve">286600.576 E, 2391497.689 N </v>
          </cell>
          <cell r="W118"/>
          <cell r="X118"/>
          <cell r="Y118"/>
          <cell r="Z118"/>
          <cell r="AA118" t="str">
            <v>NALA(2), 11KV(2), TAR ROAD</v>
          </cell>
          <cell r="AB118"/>
        </row>
        <row r="119">
          <cell r="C119" t="str">
            <v>133/1</v>
          </cell>
          <cell r="D119" t="str">
            <v>Loc No. From 133/1 To Loc No. 133/2</v>
          </cell>
          <cell r="E119">
            <v>394</v>
          </cell>
          <cell r="F119" t="str">
            <v>DA+0</v>
          </cell>
          <cell r="G119">
            <v>71.89</v>
          </cell>
          <cell r="H119">
            <v>459.99799999999999</v>
          </cell>
          <cell r="I119"/>
          <cell r="J119">
            <v>21129.532999999999</v>
          </cell>
          <cell r="K119"/>
          <cell r="L119"/>
          <cell r="M119"/>
          <cell r="N119"/>
          <cell r="O119">
            <v>5.7359999999999998</v>
          </cell>
          <cell r="P119">
            <v>767</v>
          </cell>
          <cell r="Q119">
            <v>383.5</v>
          </cell>
          <cell r="R119">
            <v>181</v>
          </cell>
          <cell r="S119">
            <v>196</v>
          </cell>
          <cell r="T119">
            <v>377</v>
          </cell>
          <cell r="U119">
            <v>184</v>
          </cell>
          <cell r="V119">
            <v>197</v>
          </cell>
          <cell r="W119" t="str">
            <v>NALA, 11KV, SMALL NALA, TAR ROAD, CT, POND</v>
          </cell>
          <cell r="X119">
            <v>286524.016</v>
          </cell>
          <cell r="Y119">
            <v>2393324.031</v>
          </cell>
          <cell r="Z119"/>
          <cell r="AA119"/>
          <cell r="AB119"/>
        </row>
        <row r="120">
          <cell r="C120"/>
          <cell r="D120"/>
          <cell r="E120"/>
          <cell r="F120"/>
          <cell r="G120"/>
          <cell r="H120"/>
          <cell r="I120">
            <v>23675.929233579351</v>
          </cell>
          <cell r="J120"/>
          <cell r="K120">
            <v>13.289</v>
          </cell>
          <cell r="L120">
            <v>915.96100000000001</v>
          </cell>
          <cell r="M120">
            <v>457.98050000000001</v>
          </cell>
          <cell r="N120">
            <v>271</v>
          </cell>
          <cell r="O120">
            <v>250</v>
          </cell>
          <cell r="P120">
            <v>521</v>
          </cell>
          <cell r="Q120">
            <v>261</v>
          </cell>
          <cell r="R120">
            <v>245</v>
          </cell>
          <cell r="S120">
            <v>506</v>
          </cell>
          <cell r="T120">
            <v>286798.65700000001</v>
          </cell>
          <cell r="U120">
            <v>2391082.523</v>
          </cell>
          <cell r="V120" t="str">
            <v xml:space="preserve">286798.657 E, 2391082.523 N </v>
          </cell>
          <cell r="W120"/>
          <cell r="X120"/>
          <cell r="Y120"/>
          <cell r="Z120"/>
          <cell r="AA120" t="str">
            <v>CT, 11KV, NALA</v>
          </cell>
          <cell r="AB120"/>
        </row>
        <row r="121">
          <cell r="C121" t="str">
            <v>133/2</v>
          </cell>
          <cell r="D121" t="str">
            <v>Loc No. From 133/2 To Loc No. 133/3</v>
          </cell>
          <cell r="E121">
            <v>250</v>
          </cell>
          <cell r="F121" t="str">
            <v>DB1+0</v>
          </cell>
          <cell r="G121">
            <v>70.53</v>
          </cell>
          <cell r="H121">
            <v>455.96300000000002</v>
          </cell>
          <cell r="I121"/>
          <cell r="J121">
            <v>21523.532999999999</v>
          </cell>
          <cell r="K121"/>
          <cell r="L121"/>
          <cell r="M121"/>
          <cell r="N121"/>
          <cell r="O121">
            <v>5.4909999999999997</v>
          </cell>
          <cell r="P121">
            <v>644</v>
          </cell>
          <cell r="Q121">
            <v>322</v>
          </cell>
          <cell r="R121">
            <v>199</v>
          </cell>
          <cell r="S121">
            <v>115</v>
          </cell>
          <cell r="T121">
            <v>314</v>
          </cell>
          <cell r="U121">
            <v>198</v>
          </cell>
          <cell r="V121">
            <v>121</v>
          </cell>
          <cell r="W121" t="str">
            <v>66KV SC LINE, CT(2), CANAL</v>
          </cell>
          <cell r="X121">
            <v>286442.69799999997</v>
          </cell>
          <cell r="Y121">
            <v>2392938.514</v>
          </cell>
          <cell r="Z121"/>
          <cell r="AA121"/>
          <cell r="AB121"/>
        </row>
        <row r="122">
          <cell r="C122"/>
          <cell r="D122"/>
          <cell r="E122"/>
          <cell r="F122"/>
          <cell r="G122"/>
          <cell r="H122"/>
          <cell r="I122">
            <v>24131.89223357935</v>
          </cell>
          <cell r="J122"/>
          <cell r="K122">
            <v>14.487</v>
          </cell>
          <cell r="L122">
            <v>903.96</v>
          </cell>
          <cell r="M122">
            <v>451.98</v>
          </cell>
          <cell r="N122">
            <v>207</v>
          </cell>
          <cell r="O122">
            <v>213</v>
          </cell>
          <cell r="P122">
            <v>420</v>
          </cell>
          <cell r="Q122">
            <v>213</v>
          </cell>
          <cell r="R122">
            <v>217</v>
          </cell>
          <cell r="S122">
            <v>430</v>
          </cell>
          <cell r="T122">
            <v>286995</v>
          </cell>
          <cell r="U122">
            <v>2390671</v>
          </cell>
          <cell r="V122" t="str">
            <v xml:space="preserve">286995 E, 2390671 N </v>
          </cell>
          <cell r="W122"/>
          <cell r="X122"/>
          <cell r="Y122"/>
          <cell r="Z122"/>
          <cell r="AA122" t="str">
            <v>11KV(2), WATER PIPELINE, NH64</v>
          </cell>
          <cell r="AB122"/>
        </row>
        <row r="123">
          <cell r="C123" t="str">
            <v>133/3</v>
          </cell>
          <cell r="D123" t="str">
            <v>Loc No. From 133/3 To Loc No. 133/4</v>
          </cell>
          <cell r="E123">
            <v>418</v>
          </cell>
          <cell r="F123" t="str">
            <v>DB1+0</v>
          </cell>
          <cell r="G123">
            <v>70.53</v>
          </cell>
          <cell r="H123">
            <v>447.99700000000001</v>
          </cell>
          <cell r="I123"/>
          <cell r="J123">
            <v>21773.532999999999</v>
          </cell>
          <cell r="K123"/>
          <cell r="L123"/>
          <cell r="M123"/>
          <cell r="N123"/>
          <cell r="O123">
            <v>6.3689999999999998</v>
          </cell>
          <cell r="P123">
            <v>668</v>
          </cell>
          <cell r="Q123">
            <v>334</v>
          </cell>
          <cell r="R123">
            <v>135</v>
          </cell>
          <cell r="S123">
            <v>196</v>
          </cell>
          <cell r="T123">
            <v>331</v>
          </cell>
          <cell r="U123">
            <v>130</v>
          </cell>
          <cell r="V123">
            <v>201</v>
          </cell>
          <cell r="W123" t="str">
            <v>SMALL NALA, CANAL, NALA, CT(2)</v>
          </cell>
          <cell r="X123">
            <v>286391.09999999998</v>
          </cell>
          <cell r="Y123">
            <v>2392693.8960000002</v>
          </cell>
          <cell r="Z123"/>
          <cell r="AA123"/>
          <cell r="AB123"/>
        </row>
        <row r="124">
          <cell r="C124"/>
          <cell r="D124"/>
          <cell r="E124"/>
          <cell r="F124"/>
          <cell r="G124"/>
          <cell r="H124"/>
          <cell r="I124">
            <v>24579.88923357935</v>
          </cell>
          <cell r="J124"/>
          <cell r="K124">
            <v>14.14</v>
          </cell>
          <cell r="L124">
            <v>777.99700000000007</v>
          </cell>
          <cell r="M124">
            <v>388.99850000000004</v>
          </cell>
          <cell r="N124">
            <v>236</v>
          </cell>
          <cell r="O124">
            <v>228</v>
          </cell>
          <cell r="P124">
            <v>464</v>
          </cell>
          <cell r="Q124">
            <v>232</v>
          </cell>
          <cell r="R124">
            <v>206</v>
          </cell>
          <cell r="S124">
            <v>438</v>
          </cell>
          <cell r="T124">
            <v>287144.90600000002</v>
          </cell>
          <cell r="U124">
            <v>2390248.827</v>
          </cell>
          <cell r="V124" t="str">
            <v xml:space="preserve">287144.906 E, 2390248.827 N </v>
          </cell>
          <cell r="W124"/>
          <cell r="X124"/>
          <cell r="Y124"/>
          <cell r="Z124"/>
          <cell r="AA124" t="str">
            <v>CT</v>
          </cell>
          <cell r="AB124"/>
        </row>
        <row r="125">
          <cell r="C125" t="str">
            <v>133/4</v>
          </cell>
          <cell r="D125" t="str">
            <v>Loc No. From 133/4 To Loc No. 134/0</v>
          </cell>
          <cell r="E125">
            <v>415.85</v>
          </cell>
          <cell r="F125" t="str">
            <v>DA+3</v>
          </cell>
          <cell r="G125">
            <v>74.89</v>
          </cell>
          <cell r="H125">
            <v>330</v>
          </cell>
          <cell r="I125"/>
          <cell r="J125">
            <v>22191.532999999999</v>
          </cell>
          <cell r="K125"/>
          <cell r="L125"/>
          <cell r="M125"/>
          <cell r="N125"/>
          <cell r="O125">
            <v>6.3079999999999998</v>
          </cell>
          <cell r="P125">
            <v>833.85</v>
          </cell>
          <cell r="Q125">
            <v>416.92500000000001</v>
          </cell>
          <cell r="R125">
            <v>222</v>
          </cell>
          <cell r="S125">
            <v>222</v>
          </cell>
          <cell r="T125">
            <v>444</v>
          </cell>
          <cell r="U125">
            <v>219</v>
          </cell>
          <cell r="V125">
            <v>218</v>
          </cell>
          <cell r="W125">
            <v>437</v>
          </cell>
          <cell r="X125">
            <v>286304.82799999998</v>
          </cell>
          <cell r="Y125">
            <v>2392284.8960000002</v>
          </cell>
          <cell r="Z125"/>
          <cell r="AA125"/>
          <cell r="AB125"/>
        </row>
        <row r="126">
          <cell r="C126"/>
          <cell r="D126"/>
          <cell r="E126"/>
          <cell r="F126"/>
          <cell r="G126"/>
          <cell r="H126"/>
          <cell r="I126">
            <v>24909.88923357935</v>
          </cell>
          <cell r="J126"/>
          <cell r="K126">
            <v>14.305</v>
          </cell>
          <cell r="L126">
            <v>668.11699999999996</v>
          </cell>
          <cell r="M126">
            <v>334.05849999999998</v>
          </cell>
          <cell r="N126">
            <v>103</v>
          </cell>
          <cell r="O126">
            <v>104</v>
          </cell>
          <cell r="P126">
            <v>207</v>
          </cell>
          <cell r="Q126">
            <v>125</v>
          </cell>
          <cell r="R126">
            <v>127</v>
          </cell>
          <cell r="S126">
            <v>252</v>
          </cell>
          <cell r="T126">
            <v>287255.32799999998</v>
          </cell>
          <cell r="U126">
            <v>2389937.85</v>
          </cell>
          <cell r="V126" t="str">
            <v xml:space="preserve">287255.328 E, 2389937.85 N </v>
          </cell>
          <cell r="W126"/>
          <cell r="X126"/>
          <cell r="Y126"/>
          <cell r="Z126"/>
          <cell r="AA126" t="str">
            <v>GSPL GAS PIPELINE</v>
          </cell>
          <cell r="AB126"/>
        </row>
        <row r="127">
          <cell r="C127" t="str">
            <v>134/0</v>
          </cell>
          <cell r="D127" t="str">
            <v>Loc No. From 134/0 To Loc No. 135/0</v>
          </cell>
          <cell r="E127">
            <v>360.678</v>
          </cell>
          <cell r="F127" t="str">
            <v>DD45+0</v>
          </cell>
          <cell r="G127">
            <v>70.53</v>
          </cell>
          <cell r="H127">
            <v>338.11700000000002</v>
          </cell>
          <cell r="I127"/>
          <cell r="J127">
            <v>22607.382999999998</v>
          </cell>
          <cell r="K127"/>
          <cell r="L127"/>
          <cell r="M127"/>
          <cell r="N127"/>
          <cell r="O127">
            <v>6.234</v>
          </cell>
          <cell r="P127">
            <v>776.52800000000002</v>
          </cell>
          <cell r="Q127">
            <v>388.26400000000001</v>
          </cell>
          <cell r="R127">
            <v>194</v>
          </cell>
          <cell r="S127">
            <v>180</v>
          </cell>
          <cell r="T127">
            <v>374</v>
          </cell>
          <cell r="U127">
            <v>199</v>
          </cell>
          <cell r="V127">
            <v>180</v>
          </cell>
          <cell r="W127">
            <v>379</v>
          </cell>
          <cell r="X127">
            <v>286219</v>
          </cell>
          <cell r="Y127">
            <v>2391878</v>
          </cell>
          <cell r="Z127"/>
          <cell r="AA127"/>
          <cell r="AB127"/>
        </row>
        <row r="128">
          <cell r="C128"/>
          <cell r="D128"/>
          <cell r="E128"/>
          <cell r="F128"/>
          <cell r="G128"/>
          <cell r="H128"/>
          <cell r="I128">
            <v>25248.006233579348</v>
          </cell>
          <cell r="J128"/>
          <cell r="K128">
            <v>14.268000000000001</v>
          </cell>
          <cell r="L128">
            <v>798.65800000000002</v>
          </cell>
          <cell r="M128">
            <v>399.32900000000001</v>
          </cell>
          <cell r="N128">
            <v>234</v>
          </cell>
          <cell r="O128">
            <v>230</v>
          </cell>
          <cell r="P128">
            <v>464</v>
          </cell>
          <cell r="Q128">
            <v>212</v>
          </cell>
          <cell r="R128">
            <v>231</v>
          </cell>
          <cell r="S128">
            <v>443</v>
          </cell>
          <cell r="T128">
            <v>287368.46600000001</v>
          </cell>
          <cell r="U128">
            <v>2389619.2230000002</v>
          </cell>
          <cell r="V128" t="str">
            <v xml:space="preserve">287368.466 E, 2389619.223 N </v>
          </cell>
          <cell r="W128"/>
          <cell r="X128"/>
          <cell r="Y128"/>
          <cell r="Z128"/>
          <cell r="AA128"/>
          <cell r="AB128"/>
        </row>
        <row r="129">
          <cell r="C129" t="str">
            <v>135/0</v>
          </cell>
          <cell r="D129" t="str">
            <v>Loc No. From 135/0 To Loc No. 136/0</v>
          </cell>
          <cell r="E129">
            <v>247.87100000000001</v>
          </cell>
          <cell r="F129" t="str">
            <v>DD60+0</v>
          </cell>
          <cell r="G129">
            <v>70.53</v>
          </cell>
          <cell r="H129">
            <v>460.541</v>
          </cell>
          <cell r="I129"/>
          <cell r="J129">
            <v>22968.060999999998</v>
          </cell>
          <cell r="K129"/>
          <cell r="L129"/>
          <cell r="M129"/>
          <cell r="N129"/>
          <cell r="O129">
            <v>6.3650000000000002</v>
          </cell>
          <cell r="P129">
            <v>608.54899999999998</v>
          </cell>
          <cell r="Q129">
            <v>304.27449999999999</v>
          </cell>
          <cell r="R129">
            <v>181</v>
          </cell>
          <cell r="S129">
            <v>51</v>
          </cell>
          <cell r="T129">
            <v>232</v>
          </cell>
          <cell r="U129">
            <v>181</v>
          </cell>
          <cell r="V129">
            <v>90</v>
          </cell>
          <cell r="W129" t="str">
            <v>GAIL GAS PIPE LINE, NALA, TAR ROAD, 11KV</v>
          </cell>
          <cell r="X129">
            <v>286357.23599999998</v>
          </cell>
          <cell r="Y129">
            <v>2391544.8640000001</v>
          </cell>
          <cell r="Z129"/>
          <cell r="AA129"/>
          <cell r="AB129"/>
        </row>
        <row r="130">
          <cell r="C130"/>
          <cell r="D130"/>
          <cell r="E130"/>
          <cell r="F130"/>
          <cell r="G130"/>
          <cell r="H130"/>
          <cell r="I130">
            <v>25708.547233579349</v>
          </cell>
          <cell r="J130"/>
          <cell r="K130">
            <v>14.340999999999999</v>
          </cell>
          <cell r="L130">
            <v>769.54199999999992</v>
          </cell>
          <cell r="M130">
            <v>384.77099999999996</v>
          </cell>
          <cell r="N130">
            <v>231</v>
          </cell>
          <cell r="O130">
            <v>201</v>
          </cell>
          <cell r="P130">
            <v>432</v>
          </cell>
          <cell r="Q130">
            <v>231</v>
          </cell>
          <cell r="R130">
            <v>186</v>
          </cell>
          <cell r="S130">
            <v>417</v>
          </cell>
          <cell r="T130">
            <v>287711.43300000002</v>
          </cell>
          <cell r="U130">
            <v>2389311.86</v>
          </cell>
          <cell r="V130" t="str">
            <v xml:space="preserve">287711.433 E, 2389311.86 N </v>
          </cell>
          <cell r="W130"/>
          <cell r="X130"/>
          <cell r="Y130"/>
          <cell r="Z130"/>
          <cell r="AA130" t="str">
            <v>DELHI - MUMBAI EXPRESS WAY</v>
          </cell>
          <cell r="AB130"/>
        </row>
        <row r="131">
          <cell r="C131" t="str">
            <v>136/0</v>
          </cell>
          <cell r="D131" t="str">
            <v>Loc No. From 136/0 To Loc No. 136/1</v>
          </cell>
          <cell r="E131">
            <v>459.99799999999999</v>
          </cell>
          <cell r="F131" t="str">
            <v>DD60+6</v>
          </cell>
          <cell r="G131">
            <v>76.53</v>
          </cell>
          <cell r="H131">
            <v>309.00099999999998</v>
          </cell>
          <cell r="I131"/>
          <cell r="J131">
            <v>23215.931999999997</v>
          </cell>
          <cell r="K131"/>
          <cell r="L131"/>
          <cell r="M131"/>
          <cell r="N131"/>
          <cell r="O131">
            <v>7.0339999999999998</v>
          </cell>
          <cell r="P131">
            <v>707.86900000000003</v>
          </cell>
          <cell r="Q131">
            <v>353.93450000000001</v>
          </cell>
          <cell r="R131">
            <v>197</v>
          </cell>
          <cell r="S131">
            <v>190</v>
          </cell>
          <cell r="T131">
            <v>387</v>
          </cell>
          <cell r="U131">
            <v>158</v>
          </cell>
          <cell r="V131">
            <v>201</v>
          </cell>
          <cell r="W131" t="str">
            <v>NALA, CT</v>
          </cell>
          <cell r="X131">
            <v>286600.576</v>
          </cell>
          <cell r="Y131">
            <v>2391497.6889999998</v>
          </cell>
          <cell r="Z131"/>
          <cell r="AA131"/>
          <cell r="AB131"/>
        </row>
        <row r="132">
          <cell r="C132"/>
          <cell r="D132"/>
          <cell r="E132"/>
          <cell r="F132"/>
          <cell r="G132"/>
          <cell r="H132"/>
          <cell r="I132">
            <v>26017.548233579349</v>
          </cell>
          <cell r="J132"/>
          <cell r="K132">
            <v>14.542</v>
          </cell>
          <cell r="L132">
            <v>676.00099999999998</v>
          </cell>
          <cell r="M132">
            <v>338.00049999999999</v>
          </cell>
          <cell r="N132">
            <v>108</v>
          </cell>
          <cell r="O132">
            <v>183</v>
          </cell>
          <cell r="P132">
            <v>291</v>
          </cell>
          <cell r="Q132">
            <v>124</v>
          </cell>
          <cell r="R132">
            <v>183</v>
          </cell>
          <cell r="S132">
            <v>307</v>
          </cell>
          <cell r="T132">
            <v>287735.13900000002</v>
          </cell>
          <cell r="U132">
            <v>2389003.7689999999</v>
          </cell>
          <cell r="V132" t="str">
            <v xml:space="preserve">287735.139 E, 2389003.769 N </v>
          </cell>
          <cell r="W132"/>
          <cell r="X132"/>
          <cell r="Y132"/>
          <cell r="Z132"/>
          <cell r="AA132" t="str">
            <v>NALA, 11KV, SMALL NALA, TAR ROAD, CT, POND</v>
          </cell>
          <cell r="AB132"/>
        </row>
        <row r="133">
          <cell r="C133" t="str">
            <v>136/1</v>
          </cell>
          <cell r="D133" t="str">
            <v>Loc No. From 136/1 To Loc No. 137/0</v>
          </cell>
          <cell r="E133">
            <v>455.96300000000002</v>
          </cell>
          <cell r="F133" t="str">
            <v>DB1+9</v>
          </cell>
          <cell r="G133">
            <v>79.53</v>
          </cell>
          <cell r="H133">
            <v>367</v>
          </cell>
          <cell r="I133"/>
          <cell r="J133">
            <v>23675.929999999997</v>
          </cell>
          <cell r="K133"/>
          <cell r="L133"/>
          <cell r="M133"/>
          <cell r="N133"/>
          <cell r="O133">
            <v>13.289</v>
          </cell>
          <cell r="P133">
            <v>915.96100000000001</v>
          </cell>
          <cell r="Q133">
            <v>457.98050000000001</v>
          </cell>
          <cell r="R133">
            <v>271</v>
          </cell>
          <cell r="S133">
            <v>250</v>
          </cell>
          <cell r="T133">
            <v>521</v>
          </cell>
          <cell r="U133">
            <v>261</v>
          </cell>
          <cell r="V133">
            <v>245</v>
          </cell>
          <cell r="W133" t="str">
            <v>NALA(2), CT</v>
          </cell>
          <cell r="X133">
            <v>286798.65700000001</v>
          </cell>
          <cell r="Y133">
            <v>2391082.523</v>
          </cell>
          <cell r="Z133"/>
          <cell r="AA133"/>
          <cell r="AB133"/>
        </row>
        <row r="134">
          <cell r="C134"/>
          <cell r="D134"/>
          <cell r="E134"/>
          <cell r="F134"/>
          <cell r="G134"/>
          <cell r="H134"/>
          <cell r="I134">
            <v>26384.548233579349</v>
          </cell>
          <cell r="J134"/>
          <cell r="K134">
            <v>14.705</v>
          </cell>
          <cell r="L134">
            <v>620</v>
          </cell>
          <cell r="M134">
            <v>310</v>
          </cell>
          <cell r="N134">
            <v>185</v>
          </cell>
          <cell r="O134">
            <v>105</v>
          </cell>
          <cell r="P134">
            <v>290</v>
          </cell>
          <cell r="Q134">
            <v>185</v>
          </cell>
          <cell r="R134">
            <v>112</v>
          </cell>
          <cell r="S134">
            <v>297</v>
          </cell>
          <cell r="T134">
            <v>287763.29599999997</v>
          </cell>
          <cell r="U134">
            <v>2388637.8509999998</v>
          </cell>
          <cell r="V134" t="str">
            <v xml:space="preserve">287763.296 E, 2388637.851 N </v>
          </cell>
          <cell r="W134"/>
          <cell r="X134"/>
          <cell r="Y134"/>
          <cell r="Z134"/>
          <cell r="AA134" t="str">
            <v>66KV SC LINE, CT(2), CANAL</v>
          </cell>
          <cell r="AB134"/>
        </row>
        <row r="135">
          <cell r="C135" t="str">
            <v>137/0</v>
          </cell>
          <cell r="D135" t="str">
            <v>Loc No. From 137/0 To Loc No. 137/1</v>
          </cell>
          <cell r="E135">
            <v>447.99700000000001</v>
          </cell>
          <cell r="F135" t="str">
            <v>DB2+3</v>
          </cell>
          <cell r="G135">
            <v>73.53</v>
          </cell>
          <cell r="H135">
            <v>253</v>
          </cell>
          <cell r="I135"/>
          <cell r="J135">
            <v>24131.892999999996</v>
          </cell>
          <cell r="K135"/>
          <cell r="L135"/>
          <cell r="M135"/>
          <cell r="N135"/>
          <cell r="O135">
            <v>14.487</v>
          </cell>
          <cell r="P135">
            <v>903.96</v>
          </cell>
          <cell r="Q135">
            <v>451.98</v>
          </cell>
          <cell r="R135">
            <v>207</v>
          </cell>
          <cell r="S135">
            <v>213</v>
          </cell>
          <cell r="T135">
            <v>420</v>
          </cell>
          <cell r="U135">
            <v>213</v>
          </cell>
          <cell r="V135">
            <v>217</v>
          </cell>
          <cell r="W135">
            <v>430</v>
          </cell>
          <cell r="X135">
            <v>286995</v>
          </cell>
          <cell r="Y135">
            <v>2390671</v>
          </cell>
          <cell r="Z135"/>
          <cell r="AA135"/>
          <cell r="AB135"/>
        </row>
        <row r="136">
          <cell r="C136"/>
          <cell r="D136"/>
          <cell r="E136"/>
          <cell r="F136"/>
          <cell r="G136"/>
          <cell r="H136"/>
          <cell r="I136">
            <v>26637.548233579349</v>
          </cell>
          <cell r="J136"/>
          <cell r="K136">
            <v>14.074</v>
          </cell>
          <cell r="L136">
            <v>758.404</v>
          </cell>
          <cell r="M136">
            <v>379.202</v>
          </cell>
          <cell r="N136">
            <v>148</v>
          </cell>
          <cell r="O136">
            <v>153</v>
          </cell>
          <cell r="P136">
            <v>301</v>
          </cell>
          <cell r="Q136">
            <v>141</v>
          </cell>
          <cell r="R136">
            <v>187</v>
          </cell>
          <cell r="S136">
            <v>328</v>
          </cell>
          <cell r="T136">
            <v>287782.70600000001</v>
          </cell>
          <cell r="U136">
            <v>2388385.5970000001</v>
          </cell>
          <cell r="V136" t="str">
            <v xml:space="preserve">287782.706 E, 2388385.597 N </v>
          </cell>
          <cell r="W136"/>
          <cell r="X136"/>
          <cell r="Y136"/>
          <cell r="Z136"/>
          <cell r="AA136" t="str">
            <v>SMALL NALA, CANAL, NALA, CT(2)</v>
          </cell>
          <cell r="AB136"/>
        </row>
        <row r="137">
          <cell r="C137" t="str">
            <v>137/1</v>
          </cell>
          <cell r="D137" t="str">
            <v>Loc No. From 137/1 To Loc No. 137/2</v>
          </cell>
          <cell r="E137">
            <v>330</v>
          </cell>
          <cell r="F137" t="str">
            <v>DA+6</v>
          </cell>
          <cell r="G137">
            <v>77.89</v>
          </cell>
          <cell r="H137">
            <v>505.404</v>
          </cell>
          <cell r="I137"/>
          <cell r="J137">
            <v>24579.889999999996</v>
          </cell>
          <cell r="K137"/>
          <cell r="L137"/>
          <cell r="M137"/>
          <cell r="N137"/>
          <cell r="O137">
            <v>14.14</v>
          </cell>
          <cell r="P137">
            <v>777.99700000000007</v>
          </cell>
          <cell r="Q137">
            <v>388.99850000000004</v>
          </cell>
          <cell r="R137">
            <v>236</v>
          </cell>
          <cell r="S137">
            <v>228</v>
          </cell>
          <cell r="T137">
            <v>464</v>
          </cell>
          <cell r="U137">
            <v>232</v>
          </cell>
          <cell r="V137">
            <v>206</v>
          </cell>
          <cell r="W137" t="str">
            <v>NALA(3), CT, CANAL</v>
          </cell>
          <cell r="X137">
            <v>287144.90600000002</v>
          </cell>
          <cell r="Y137">
            <v>2390248.827</v>
          </cell>
          <cell r="Z137"/>
          <cell r="AA137"/>
          <cell r="AB137"/>
        </row>
        <row r="138">
          <cell r="C138"/>
          <cell r="D138"/>
          <cell r="E138"/>
          <cell r="F138"/>
          <cell r="G138"/>
          <cell r="H138"/>
          <cell r="I138">
            <v>27142.952233579348</v>
          </cell>
          <cell r="J138"/>
          <cell r="K138">
            <v>13.823</v>
          </cell>
          <cell r="L138">
            <v>677.33299999999997</v>
          </cell>
          <cell r="M138">
            <v>338.66649999999998</v>
          </cell>
          <cell r="N138">
            <v>354</v>
          </cell>
          <cell r="O138">
            <v>88</v>
          </cell>
          <cell r="P138">
            <v>442</v>
          </cell>
          <cell r="Q138">
            <v>321</v>
          </cell>
          <cell r="R138">
            <v>87</v>
          </cell>
          <cell r="S138">
            <v>408</v>
          </cell>
          <cell r="T138">
            <v>287821.48</v>
          </cell>
          <cell r="U138">
            <v>2387881.682</v>
          </cell>
          <cell r="V138" t="str">
            <v xml:space="preserve">287821.48 E, 2387881.682 N </v>
          </cell>
          <cell r="W138"/>
          <cell r="X138"/>
          <cell r="Y138"/>
          <cell r="Z138"/>
          <cell r="AA138"/>
          <cell r="AB138"/>
        </row>
        <row r="139">
          <cell r="C139" t="str">
            <v>137/2</v>
          </cell>
          <cell r="D139" t="str">
            <v>Loc No. From 137/2 To Loc No. 138/0</v>
          </cell>
          <cell r="E139">
            <v>338.11700000000002</v>
          </cell>
          <cell r="F139" t="str">
            <v>DA-3</v>
          </cell>
          <cell r="G139">
            <v>68.89</v>
          </cell>
          <cell r="H139">
            <v>171.929</v>
          </cell>
          <cell r="I139"/>
          <cell r="J139">
            <v>24909.889999999996</v>
          </cell>
          <cell r="K139"/>
          <cell r="L139"/>
          <cell r="M139"/>
          <cell r="N139"/>
          <cell r="O139">
            <v>14.305</v>
          </cell>
          <cell r="P139">
            <v>668.11699999999996</v>
          </cell>
          <cell r="Q139">
            <v>334.05849999999998</v>
          </cell>
          <cell r="R139">
            <v>103</v>
          </cell>
          <cell r="S139">
            <v>104</v>
          </cell>
          <cell r="T139">
            <v>207</v>
          </cell>
          <cell r="U139">
            <v>125</v>
          </cell>
          <cell r="V139">
            <v>127</v>
          </cell>
          <cell r="W139" t="str">
            <v>400 KV DC HZR-GDR LINE (TOWER NO 184-TOWER NO 185), CANAL, NALA, GUJARAT GAS PIPE LINE</v>
          </cell>
          <cell r="X139">
            <v>287255.32799999998</v>
          </cell>
          <cell r="Y139">
            <v>2389937.85</v>
          </cell>
          <cell r="Z139"/>
          <cell r="AA139"/>
          <cell r="AB139"/>
        </row>
        <row r="140">
          <cell r="C140"/>
          <cell r="D140"/>
          <cell r="E140"/>
          <cell r="F140"/>
          <cell r="G140"/>
          <cell r="H140"/>
          <cell r="I140">
            <v>27314.881233579348</v>
          </cell>
          <cell r="J140"/>
          <cell r="K140">
            <v>13.695</v>
          </cell>
          <cell r="L140">
            <v>628.92600000000004</v>
          </cell>
          <cell r="M140">
            <v>314.46300000000002</v>
          </cell>
          <cell r="N140">
            <v>84</v>
          </cell>
          <cell r="O140">
            <v>358</v>
          </cell>
          <cell r="P140">
            <v>442</v>
          </cell>
          <cell r="Q140">
            <v>85</v>
          </cell>
          <cell r="R140">
            <v>315</v>
          </cell>
          <cell r="S140">
            <v>400</v>
          </cell>
          <cell r="T140">
            <v>287930</v>
          </cell>
          <cell r="U140">
            <v>2387748.3289999999</v>
          </cell>
          <cell r="V140" t="str">
            <v xml:space="preserve">287930 E, 2387748.329 N </v>
          </cell>
          <cell r="W140"/>
          <cell r="X140"/>
          <cell r="Y140"/>
          <cell r="Z140"/>
          <cell r="AA140"/>
          <cell r="AB140"/>
        </row>
        <row r="141">
          <cell r="C141" t="str">
            <v>138/0</v>
          </cell>
          <cell r="D141" t="str">
            <v>Loc No. From 138/0 To Loc No. 139/0</v>
          </cell>
          <cell r="E141">
            <v>460.541</v>
          </cell>
          <cell r="F141" t="str">
            <v>DC2+6</v>
          </cell>
          <cell r="G141">
            <v>76.53</v>
          </cell>
          <cell r="H141">
            <v>456.99700000000001</v>
          </cell>
          <cell r="I141"/>
          <cell r="J141">
            <v>25248.006999999994</v>
          </cell>
          <cell r="K141"/>
          <cell r="L141"/>
          <cell r="M141"/>
          <cell r="N141"/>
          <cell r="O141">
            <v>14.268000000000001</v>
          </cell>
          <cell r="P141">
            <v>798.65800000000002</v>
          </cell>
          <cell r="Q141">
            <v>399.32900000000001</v>
          </cell>
          <cell r="R141">
            <v>234</v>
          </cell>
          <cell r="S141">
            <v>230</v>
          </cell>
          <cell r="T141">
            <v>464</v>
          </cell>
          <cell r="U141">
            <v>212</v>
          </cell>
          <cell r="V141">
            <v>231</v>
          </cell>
          <cell r="W141" t="str">
            <v>NALA(2), CT</v>
          </cell>
          <cell r="X141">
            <v>287368.46600000001</v>
          </cell>
          <cell r="Y141">
            <v>2389619.2230000002</v>
          </cell>
          <cell r="Z141"/>
          <cell r="AA141"/>
          <cell r="AB141"/>
        </row>
        <row r="142">
          <cell r="C142"/>
          <cell r="D142"/>
          <cell r="E142"/>
          <cell r="F142"/>
          <cell r="G142"/>
          <cell r="H142"/>
          <cell r="I142">
            <v>27771.878233579348</v>
          </cell>
          <cell r="J142"/>
          <cell r="K142">
            <v>13.497999999999999</v>
          </cell>
          <cell r="L142">
            <v>803.99700000000007</v>
          </cell>
          <cell r="M142">
            <v>401.99850000000004</v>
          </cell>
          <cell r="N142">
            <v>100</v>
          </cell>
          <cell r="O142">
            <v>175</v>
          </cell>
          <cell r="P142">
            <v>275</v>
          </cell>
          <cell r="Q142">
            <v>144</v>
          </cell>
          <cell r="R142">
            <v>175</v>
          </cell>
          <cell r="S142">
            <v>319</v>
          </cell>
          <cell r="T142">
            <v>287886.75199999998</v>
          </cell>
          <cell r="U142">
            <v>2387293.3829999999</v>
          </cell>
          <cell r="V142" t="str">
            <v xml:space="preserve">287886.752 E, 2387293.383 N </v>
          </cell>
          <cell r="W142"/>
          <cell r="X142"/>
          <cell r="Y142"/>
          <cell r="Z142"/>
          <cell r="AA142" t="str">
            <v>GAIL GAS PIPE LINE, NALA, TAR ROAD, 11KV</v>
          </cell>
          <cell r="AB142"/>
        </row>
        <row r="143">
          <cell r="C143" t="str">
            <v>139/0</v>
          </cell>
          <cell r="D143" t="str">
            <v>Loc No. From 139/0 To Loc No. 139/1</v>
          </cell>
          <cell r="E143">
            <v>309.00099999999998</v>
          </cell>
          <cell r="F143" t="str">
            <v>DD45+6</v>
          </cell>
          <cell r="G143">
            <v>76.53</v>
          </cell>
          <cell r="H143">
            <v>347</v>
          </cell>
          <cell r="I143"/>
          <cell r="J143">
            <v>25708.547999999995</v>
          </cell>
          <cell r="K143"/>
          <cell r="L143"/>
          <cell r="M143"/>
          <cell r="N143"/>
          <cell r="O143">
            <v>14.340999999999999</v>
          </cell>
          <cell r="P143">
            <v>769.54199999999992</v>
          </cell>
          <cell r="Q143">
            <v>384.77099999999996</v>
          </cell>
          <cell r="R143">
            <v>231</v>
          </cell>
          <cell r="S143">
            <v>201</v>
          </cell>
          <cell r="T143">
            <v>432</v>
          </cell>
          <cell r="U143">
            <v>231</v>
          </cell>
          <cell r="V143">
            <v>186</v>
          </cell>
          <cell r="W143" t="str">
            <v>NALA</v>
          </cell>
          <cell r="X143">
            <v>287711.43300000002</v>
          </cell>
          <cell r="Y143">
            <v>2389311.86</v>
          </cell>
          <cell r="Z143"/>
          <cell r="AA143"/>
          <cell r="AB143"/>
        </row>
        <row r="144">
          <cell r="C144"/>
          <cell r="D144"/>
          <cell r="E144"/>
          <cell r="F144"/>
          <cell r="G144"/>
          <cell r="H144"/>
          <cell r="I144">
            <v>28118.878233579348</v>
          </cell>
          <cell r="J144"/>
          <cell r="K144">
            <v>13.319000000000001</v>
          </cell>
          <cell r="L144">
            <v>726</v>
          </cell>
          <cell r="M144">
            <v>363</v>
          </cell>
          <cell r="N144">
            <v>172</v>
          </cell>
          <cell r="O144">
            <v>192</v>
          </cell>
          <cell r="P144">
            <v>364</v>
          </cell>
          <cell r="Q144">
            <v>173</v>
          </cell>
          <cell r="R144">
            <v>191</v>
          </cell>
          <cell r="S144">
            <v>364</v>
          </cell>
          <cell r="T144">
            <v>287853.913</v>
          </cell>
          <cell r="U144">
            <v>2386947.9410000001</v>
          </cell>
          <cell r="V144" t="str">
            <v xml:space="preserve">287853.913 E, 2386947.941 N </v>
          </cell>
          <cell r="W144"/>
          <cell r="X144"/>
          <cell r="Y144"/>
          <cell r="Z144"/>
          <cell r="AA144" t="str">
            <v>NALA, CT</v>
          </cell>
          <cell r="AB144"/>
        </row>
        <row r="145">
          <cell r="C145" t="str">
            <v>139/1</v>
          </cell>
          <cell r="D145" t="str">
            <v>Loc No. From 139/1 To Loc No. 139/2</v>
          </cell>
          <cell r="E145">
            <v>367</v>
          </cell>
          <cell r="F145" t="str">
            <v>DA+0</v>
          </cell>
          <cell r="G145">
            <v>71.89</v>
          </cell>
          <cell r="H145">
            <v>379</v>
          </cell>
          <cell r="I145"/>
          <cell r="J145">
            <v>26017.548999999995</v>
          </cell>
          <cell r="K145"/>
          <cell r="L145"/>
          <cell r="M145"/>
          <cell r="N145"/>
          <cell r="O145">
            <v>14.542</v>
          </cell>
          <cell r="P145">
            <v>676.00099999999998</v>
          </cell>
          <cell r="Q145">
            <v>338.00049999999999</v>
          </cell>
          <cell r="R145">
            <v>108</v>
          </cell>
          <cell r="S145">
            <v>183</v>
          </cell>
          <cell r="T145">
            <v>291</v>
          </cell>
          <cell r="U145">
            <v>124</v>
          </cell>
          <cell r="V145">
            <v>183</v>
          </cell>
          <cell r="W145" t="str">
            <v>POND, NALA</v>
          </cell>
          <cell r="X145">
            <v>287735.13900000002</v>
          </cell>
          <cell r="Y145">
            <v>2389003.7689999999</v>
          </cell>
          <cell r="Z145"/>
          <cell r="AA145"/>
          <cell r="AB145"/>
        </row>
        <row r="146">
          <cell r="C146"/>
          <cell r="D146"/>
          <cell r="E146"/>
          <cell r="F146"/>
          <cell r="G146"/>
          <cell r="H146"/>
          <cell r="I146">
            <v>28497.878233579348</v>
          </cell>
          <cell r="J146"/>
          <cell r="K146">
            <v>12.984999999999999</v>
          </cell>
          <cell r="L146">
            <v>735</v>
          </cell>
          <cell r="M146">
            <v>367.5</v>
          </cell>
          <cell r="N146">
            <v>188</v>
          </cell>
          <cell r="O146">
            <v>195</v>
          </cell>
          <cell r="P146">
            <v>383</v>
          </cell>
          <cell r="Q146">
            <v>189</v>
          </cell>
          <cell r="R146">
            <v>190</v>
          </cell>
          <cell r="S146">
            <v>379</v>
          </cell>
          <cell r="T146">
            <v>287818.04599999997</v>
          </cell>
          <cell r="U146">
            <v>2386570.642</v>
          </cell>
          <cell r="V146" t="str">
            <v xml:space="preserve">287818.046 E, 2386570.642 N </v>
          </cell>
          <cell r="W146"/>
          <cell r="X146"/>
          <cell r="Y146"/>
          <cell r="Z146"/>
          <cell r="AA146" t="str">
            <v>NALA(2), CT</v>
          </cell>
          <cell r="AB146"/>
        </row>
        <row r="147">
          <cell r="C147" t="str">
            <v>139/2</v>
          </cell>
          <cell r="D147" t="str">
            <v>Loc No. From 139/2 To Loc No. 139/3</v>
          </cell>
          <cell r="E147">
            <v>253</v>
          </cell>
          <cell r="F147" t="str">
            <v>DA+0</v>
          </cell>
          <cell r="G147">
            <v>71.89</v>
          </cell>
          <cell r="H147">
            <v>356</v>
          </cell>
          <cell r="I147"/>
          <cell r="J147">
            <v>26384.548999999995</v>
          </cell>
          <cell r="K147"/>
          <cell r="L147"/>
          <cell r="M147"/>
          <cell r="N147"/>
          <cell r="O147">
            <v>14.705</v>
          </cell>
          <cell r="P147">
            <v>620</v>
          </cell>
          <cell r="Q147">
            <v>310</v>
          </cell>
          <cell r="R147">
            <v>185</v>
          </cell>
          <cell r="S147">
            <v>105</v>
          </cell>
          <cell r="T147">
            <v>290</v>
          </cell>
          <cell r="U147">
            <v>185</v>
          </cell>
          <cell r="V147">
            <v>112</v>
          </cell>
          <cell r="W147">
            <v>297</v>
          </cell>
          <cell r="X147">
            <v>287763.29599999997</v>
          </cell>
          <cell r="Y147">
            <v>2388637.8509999998</v>
          </cell>
          <cell r="Z147"/>
          <cell r="AA147"/>
          <cell r="AB147"/>
        </row>
        <row r="148">
          <cell r="C148"/>
          <cell r="D148"/>
          <cell r="E148"/>
          <cell r="F148"/>
          <cell r="G148"/>
          <cell r="H148"/>
          <cell r="I148">
            <v>28853.878233579348</v>
          </cell>
          <cell r="J148"/>
          <cell r="K148">
            <v>13.356999999999999</v>
          </cell>
          <cell r="L148">
            <v>672</v>
          </cell>
          <cell r="M148">
            <v>336</v>
          </cell>
          <cell r="N148">
            <v>161</v>
          </cell>
          <cell r="O148">
            <v>156</v>
          </cell>
          <cell r="P148">
            <v>317</v>
          </cell>
          <cell r="Q148">
            <v>167</v>
          </cell>
          <cell r="R148">
            <v>157</v>
          </cell>
          <cell r="S148">
            <v>324</v>
          </cell>
          <cell r="T148">
            <v>287784.35499999998</v>
          </cell>
          <cell r="U148">
            <v>2386216.2390000001</v>
          </cell>
          <cell r="V148" t="str">
            <v xml:space="preserve">287784.355 E, 2386216.239 N </v>
          </cell>
          <cell r="W148"/>
          <cell r="X148"/>
          <cell r="Y148"/>
          <cell r="Z148"/>
          <cell r="AA148"/>
          <cell r="AB148"/>
        </row>
        <row r="149">
          <cell r="C149" t="str">
            <v>139/3</v>
          </cell>
          <cell r="D149" t="str">
            <v>Loc No. From 139/3 To Loc No. 140/0</v>
          </cell>
          <cell r="E149">
            <v>505.404</v>
          </cell>
          <cell r="F149" t="str">
            <v>DA+3</v>
          </cell>
          <cell r="G149">
            <v>74.89</v>
          </cell>
          <cell r="H149">
            <v>316</v>
          </cell>
          <cell r="I149"/>
          <cell r="J149">
            <v>26637.548999999995</v>
          </cell>
          <cell r="K149"/>
          <cell r="L149"/>
          <cell r="M149"/>
          <cell r="N149"/>
          <cell r="O149">
            <v>14.074</v>
          </cell>
          <cell r="P149">
            <v>758.404</v>
          </cell>
          <cell r="Q149">
            <v>379.202</v>
          </cell>
          <cell r="R149">
            <v>148</v>
          </cell>
          <cell r="S149">
            <v>153</v>
          </cell>
          <cell r="T149">
            <v>301</v>
          </cell>
          <cell r="U149">
            <v>141</v>
          </cell>
          <cell r="V149">
            <v>187</v>
          </cell>
          <cell r="W149" t="str">
            <v>DRAIN, SMALL NALA</v>
          </cell>
          <cell r="X149">
            <v>287782.70600000001</v>
          </cell>
          <cell r="Y149">
            <v>2388385.5970000001</v>
          </cell>
          <cell r="Z149"/>
          <cell r="AA149"/>
          <cell r="AB149"/>
        </row>
        <row r="150">
          <cell r="C150"/>
          <cell r="D150"/>
          <cell r="E150"/>
          <cell r="F150"/>
          <cell r="G150"/>
          <cell r="H150"/>
          <cell r="I150">
            <v>29169.878233579348</v>
          </cell>
          <cell r="J150"/>
          <cell r="K150">
            <v>13.662000000000001</v>
          </cell>
          <cell r="L150">
            <v>680</v>
          </cell>
          <cell r="M150">
            <v>340</v>
          </cell>
          <cell r="N150">
            <v>160</v>
          </cell>
          <cell r="O150">
            <v>149</v>
          </cell>
          <cell r="P150">
            <v>309</v>
          </cell>
          <cell r="Q150">
            <v>160</v>
          </cell>
          <cell r="R150">
            <v>161</v>
          </cell>
          <cell r="S150">
            <v>321</v>
          </cell>
          <cell r="T150">
            <v>287754.45</v>
          </cell>
          <cell r="U150">
            <v>2385901.6579999998</v>
          </cell>
          <cell r="V150" t="str">
            <v xml:space="preserve">287754.45 E, 2385901.658 N </v>
          </cell>
          <cell r="W150"/>
          <cell r="X150"/>
          <cell r="Y150"/>
          <cell r="Z150"/>
          <cell r="AA150" t="str">
            <v>NALA(3), CT, CANAL</v>
          </cell>
          <cell r="AB150"/>
        </row>
        <row r="151">
          <cell r="C151" t="str">
            <v>140/0</v>
          </cell>
          <cell r="D151" t="str">
            <v>Loc No. From 140/0 To Loc No. 141/0</v>
          </cell>
          <cell r="E151">
            <v>171.929</v>
          </cell>
          <cell r="F151" t="str">
            <v>DD60+25</v>
          </cell>
          <cell r="G151">
            <v>95.53</v>
          </cell>
          <cell r="H151">
            <v>364</v>
          </cell>
          <cell r="I151"/>
          <cell r="J151">
            <v>27142.952999999994</v>
          </cell>
          <cell r="K151"/>
          <cell r="L151"/>
          <cell r="M151"/>
          <cell r="N151"/>
          <cell r="O151">
            <v>13.823</v>
          </cell>
          <cell r="P151">
            <v>677.33299999999997</v>
          </cell>
          <cell r="Q151">
            <v>338.66649999999998</v>
          </cell>
          <cell r="R151">
            <v>354</v>
          </cell>
          <cell r="S151">
            <v>88</v>
          </cell>
          <cell r="T151">
            <v>442</v>
          </cell>
          <cell r="U151">
            <v>321</v>
          </cell>
          <cell r="V151">
            <v>87</v>
          </cell>
          <cell r="W151" t="str">
            <v>NALA</v>
          </cell>
          <cell r="X151">
            <v>287821.48</v>
          </cell>
          <cell r="Y151">
            <v>2387881.682</v>
          </cell>
          <cell r="Z151"/>
          <cell r="AA151"/>
          <cell r="AB151"/>
        </row>
        <row r="152">
          <cell r="C152"/>
          <cell r="D152"/>
          <cell r="E152"/>
          <cell r="F152"/>
          <cell r="G152"/>
          <cell r="H152"/>
          <cell r="I152">
            <v>29533.878233579348</v>
          </cell>
          <cell r="J152"/>
          <cell r="K152">
            <v>12.875</v>
          </cell>
          <cell r="L152">
            <v>816.63400000000001</v>
          </cell>
          <cell r="M152">
            <v>408.31700000000001</v>
          </cell>
          <cell r="N152">
            <v>215</v>
          </cell>
          <cell r="O152">
            <v>189</v>
          </cell>
          <cell r="P152">
            <v>404</v>
          </cell>
          <cell r="Q152">
            <v>204</v>
          </cell>
          <cell r="R152">
            <v>202</v>
          </cell>
          <cell r="S152">
            <v>406</v>
          </cell>
          <cell r="T152">
            <v>287720.00300000003</v>
          </cell>
          <cell r="U152">
            <v>2385539.2910000002</v>
          </cell>
          <cell r="V152" t="str">
            <v xml:space="preserve">287720.003 E, 2385539.291 N </v>
          </cell>
          <cell r="W152"/>
          <cell r="X152"/>
          <cell r="Y152"/>
          <cell r="Z152"/>
          <cell r="AA152" t="str">
            <v>400 KV DC HZR-GDR LINE (TOWER NO 184-TOWER NO 185), CANAL, NALA, GUJARAT GAS PIPE LINE</v>
          </cell>
          <cell r="AB152"/>
        </row>
        <row r="153">
          <cell r="C153" t="str">
            <v>141/0</v>
          </cell>
          <cell r="D153" t="str">
            <v>Loc No. From 141/0 To Loc No. 141/1</v>
          </cell>
          <cell r="E153">
            <v>456.99700000000001</v>
          </cell>
          <cell r="F153" t="str">
            <v>DD60+25</v>
          </cell>
          <cell r="G153">
            <v>95.53</v>
          </cell>
          <cell r="H153">
            <v>452.63</v>
          </cell>
          <cell r="I153"/>
          <cell r="J153">
            <v>27314.881999999994</v>
          </cell>
          <cell r="K153"/>
          <cell r="L153"/>
          <cell r="M153"/>
          <cell r="N153"/>
          <cell r="O153">
            <v>13.695</v>
          </cell>
          <cell r="P153">
            <v>628.92600000000004</v>
          </cell>
          <cell r="Q153">
            <v>314.46300000000002</v>
          </cell>
          <cell r="R153">
            <v>84</v>
          </cell>
          <cell r="S153">
            <v>358</v>
          </cell>
          <cell r="T153">
            <v>442</v>
          </cell>
          <cell r="U153">
            <v>85</v>
          </cell>
          <cell r="V153">
            <v>315</v>
          </cell>
          <cell r="W153" t="str">
            <v>66 KV SC LINE, NALA(2), CT, TAMBU</v>
          </cell>
          <cell r="X153">
            <v>287930</v>
          </cell>
          <cell r="Y153">
            <v>2387748.3289999999</v>
          </cell>
          <cell r="Z153"/>
          <cell r="AA153"/>
          <cell r="AB153"/>
        </row>
        <row r="154">
          <cell r="C154"/>
          <cell r="D154"/>
          <cell r="E154"/>
          <cell r="F154"/>
          <cell r="G154"/>
          <cell r="H154"/>
          <cell r="I154">
            <v>29986.508233579349</v>
          </cell>
          <cell r="J154"/>
          <cell r="K154">
            <v>13.823</v>
          </cell>
          <cell r="L154">
            <v>645.23099999999999</v>
          </cell>
          <cell r="M154">
            <v>322.6155</v>
          </cell>
          <cell r="N154">
            <v>264</v>
          </cell>
          <cell r="O154">
            <v>-151</v>
          </cell>
          <cell r="P154">
            <v>113</v>
          </cell>
          <cell r="Q154">
            <v>252</v>
          </cell>
          <cell r="R154">
            <v>2</v>
          </cell>
          <cell r="S154">
            <v>254</v>
          </cell>
          <cell r="T154">
            <v>287677.16700000002</v>
          </cell>
          <cell r="U154">
            <v>2385088.6889999998</v>
          </cell>
          <cell r="V154" t="str">
            <v xml:space="preserve">287677.167 E, 2385088.689 N </v>
          </cell>
          <cell r="W154"/>
          <cell r="X154"/>
          <cell r="Y154"/>
          <cell r="Z154"/>
          <cell r="AA154" t="str">
            <v>NALA(2), CT</v>
          </cell>
          <cell r="AB154"/>
        </row>
        <row r="155">
          <cell r="C155" t="str">
            <v>141/1</v>
          </cell>
          <cell r="D155" t="str">
            <v>Loc No. From 141/1 To Loc No. 141/2</v>
          </cell>
          <cell r="E155">
            <v>347</v>
          </cell>
          <cell r="F155" t="str">
            <v>DA+0</v>
          </cell>
          <cell r="G155">
            <v>71.89</v>
          </cell>
          <cell r="H155">
            <v>192.59700000000001</v>
          </cell>
          <cell r="I155"/>
          <cell r="J155">
            <v>27771.878999999994</v>
          </cell>
          <cell r="K155"/>
          <cell r="L155"/>
          <cell r="M155"/>
          <cell r="N155"/>
          <cell r="O155">
            <v>13.497999999999999</v>
          </cell>
          <cell r="P155">
            <v>803.99700000000007</v>
          </cell>
          <cell r="Q155">
            <v>401.99850000000004</v>
          </cell>
          <cell r="R155">
            <v>100</v>
          </cell>
          <cell r="S155">
            <v>175</v>
          </cell>
          <cell r="T155">
            <v>275</v>
          </cell>
          <cell r="U155">
            <v>144</v>
          </cell>
          <cell r="V155">
            <v>175</v>
          </cell>
          <cell r="W155">
            <v>319</v>
          </cell>
          <cell r="X155">
            <v>287886.75199999998</v>
          </cell>
          <cell r="Y155">
            <v>2387293.3829999999</v>
          </cell>
          <cell r="Z155"/>
          <cell r="AA155"/>
          <cell r="AB155"/>
        </row>
        <row r="156">
          <cell r="C156"/>
          <cell r="D156"/>
          <cell r="E156"/>
          <cell r="F156"/>
          <cell r="G156"/>
          <cell r="H156"/>
          <cell r="I156">
            <v>30179.10523357935</v>
          </cell>
          <cell r="J156"/>
          <cell r="K156">
            <v>14.145</v>
          </cell>
          <cell r="L156">
            <v>445.14400000000001</v>
          </cell>
          <cell r="M156">
            <v>222.572</v>
          </cell>
          <cell r="N156">
            <v>344</v>
          </cell>
          <cell r="O156">
            <v>126</v>
          </cell>
          <cell r="P156">
            <v>470</v>
          </cell>
          <cell r="Q156">
            <v>191</v>
          </cell>
          <cell r="R156">
            <v>126</v>
          </cell>
          <cell r="S156">
            <v>317</v>
          </cell>
          <cell r="T156">
            <v>287727.016</v>
          </cell>
          <cell r="U156">
            <v>2384902.6549999998</v>
          </cell>
          <cell r="V156" t="str">
            <v xml:space="preserve">287727.016 E, 2384902.655 N </v>
          </cell>
          <cell r="W156"/>
          <cell r="X156"/>
          <cell r="Y156"/>
          <cell r="Z156"/>
          <cell r="AA156" t="str">
            <v>NALA</v>
          </cell>
          <cell r="AB156"/>
        </row>
        <row r="157">
          <cell r="C157" t="str">
            <v>141/2</v>
          </cell>
          <cell r="D157" t="str">
            <v>Loc No. From 141/2 To Loc No. 141/3</v>
          </cell>
          <cell r="E157">
            <v>379</v>
          </cell>
          <cell r="F157" t="str">
            <v>DA+0</v>
          </cell>
          <cell r="G157">
            <v>71.89</v>
          </cell>
          <cell r="H157">
            <v>252.547</v>
          </cell>
          <cell r="I157"/>
          <cell r="J157">
            <v>28118.878999999994</v>
          </cell>
          <cell r="K157"/>
          <cell r="L157"/>
          <cell r="M157"/>
          <cell r="N157"/>
          <cell r="O157">
            <v>13.319000000000001</v>
          </cell>
          <cell r="P157">
            <v>726</v>
          </cell>
          <cell r="Q157">
            <v>363</v>
          </cell>
          <cell r="R157">
            <v>172</v>
          </cell>
          <cell r="S157">
            <v>192</v>
          </cell>
          <cell r="T157">
            <v>364</v>
          </cell>
          <cell r="U157">
            <v>173</v>
          </cell>
          <cell r="V157">
            <v>191</v>
          </cell>
          <cell r="W157" t="str">
            <v>AHMEDABAD TO MUMBAI BULATE TRAIN, CT</v>
          </cell>
          <cell r="X157">
            <v>287853.913</v>
          </cell>
          <cell r="Y157">
            <v>2386947.9410000001</v>
          </cell>
          <cell r="Z157"/>
          <cell r="AA157"/>
          <cell r="AB157"/>
        </row>
        <row r="158">
          <cell r="C158"/>
          <cell r="D158"/>
          <cell r="E158"/>
          <cell r="F158"/>
          <cell r="G158"/>
          <cell r="H158"/>
          <cell r="I158">
            <v>30431.652233579349</v>
          </cell>
          <cell r="J158"/>
          <cell r="K158">
            <v>14.145</v>
          </cell>
          <cell r="L158">
            <v>713.81899999999996</v>
          </cell>
          <cell r="M158">
            <v>356.90949999999998</v>
          </cell>
          <cell r="N158">
            <v>126</v>
          </cell>
          <cell r="O158">
            <v>294</v>
          </cell>
          <cell r="P158">
            <v>420</v>
          </cell>
          <cell r="Q158">
            <v>126</v>
          </cell>
          <cell r="R158">
            <v>279</v>
          </cell>
          <cell r="S158">
            <v>405</v>
          </cell>
          <cell r="T158">
            <v>287969.33199999999</v>
          </cell>
          <cell r="U158">
            <v>2384831.5010000002</v>
          </cell>
          <cell r="V158" t="str">
            <v xml:space="preserve">287969.332 E, 2384831.501 N </v>
          </cell>
          <cell r="W158"/>
          <cell r="X158"/>
          <cell r="Y158"/>
          <cell r="Z158"/>
          <cell r="AA158" t="str">
            <v>POND, NALA</v>
          </cell>
          <cell r="AB158"/>
        </row>
        <row r="159">
          <cell r="C159" t="str">
            <v>141/3</v>
          </cell>
          <cell r="D159" t="str">
            <v>Loc No. From 141/3 To Loc No. 141/4</v>
          </cell>
          <cell r="E159">
            <v>356</v>
          </cell>
          <cell r="F159" t="str">
            <v>DA+0</v>
          </cell>
          <cell r="G159">
            <v>71.89</v>
          </cell>
          <cell r="H159">
            <v>461.27199999999999</v>
          </cell>
          <cell r="I159"/>
          <cell r="J159">
            <v>28497.878999999994</v>
          </cell>
          <cell r="K159"/>
          <cell r="L159"/>
          <cell r="M159"/>
          <cell r="N159"/>
          <cell r="O159">
            <v>12.984999999999999</v>
          </cell>
          <cell r="P159">
            <v>735</v>
          </cell>
          <cell r="Q159">
            <v>367.5</v>
          </cell>
          <cell r="R159">
            <v>188</v>
          </cell>
          <cell r="S159">
            <v>195</v>
          </cell>
          <cell r="T159">
            <v>383</v>
          </cell>
          <cell r="U159">
            <v>189</v>
          </cell>
          <cell r="V159">
            <v>190</v>
          </cell>
          <cell r="W159" t="str">
            <v>NALA, HOUSE, CT(2), 11KV(3), LT, 33KV, TAR ROAD</v>
          </cell>
          <cell r="X159">
            <v>287818.04599999997</v>
          </cell>
          <cell r="Y159">
            <v>2386570.642</v>
          </cell>
          <cell r="Z159"/>
          <cell r="AA159"/>
          <cell r="AB159"/>
        </row>
        <row r="160">
          <cell r="C160"/>
          <cell r="D160"/>
          <cell r="E160"/>
          <cell r="F160"/>
          <cell r="G160"/>
          <cell r="H160"/>
          <cell r="I160">
            <v>30892.92423357935</v>
          </cell>
          <cell r="J160"/>
          <cell r="K160">
            <v>15.694000000000001</v>
          </cell>
          <cell r="L160">
            <v>902.27199999999993</v>
          </cell>
          <cell r="M160">
            <v>451.13599999999997</v>
          </cell>
          <cell r="N160">
            <v>169</v>
          </cell>
          <cell r="O160">
            <v>268</v>
          </cell>
          <cell r="P160">
            <v>437</v>
          </cell>
          <cell r="Q160">
            <v>184</v>
          </cell>
          <cell r="R160">
            <v>253</v>
          </cell>
          <cell r="S160">
            <v>437</v>
          </cell>
          <cell r="T160">
            <v>288288</v>
          </cell>
          <cell r="U160">
            <v>2384498</v>
          </cell>
          <cell r="V160" t="str">
            <v xml:space="preserve">288288 E, 2384498 N </v>
          </cell>
          <cell r="W160"/>
          <cell r="X160"/>
          <cell r="Y160"/>
          <cell r="Z160"/>
          <cell r="AA160"/>
          <cell r="AB160"/>
        </row>
        <row r="161">
          <cell r="C161" t="str">
            <v>141/4</v>
          </cell>
          <cell r="D161" t="str">
            <v>Loc No. From 141/4 To Loc No. 141/5</v>
          </cell>
          <cell r="E161">
            <v>316</v>
          </cell>
          <cell r="F161" t="str">
            <v>DA-3</v>
          </cell>
          <cell r="G161">
            <v>68.89</v>
          </cell>
          <cell r="H161">
            <v>441</v>
          </cell>
          <cell r="I161"/>
          <cell r="J161">
            <v>28853.878999999994</v>
          </cell>
          <cell r="K161"/>
          <cell r="L161"/>
          <cell r="M161"/>
          <cell r="N161"/>
          <cell r="O161">
            <v>13.356999999999999</v>
          </cell>
          <cell r="P161">
            <v>672</v>
          </cell>
          <cell r="Q161">
            <v>336</v>
          </cell>
          <cell r="R161">
            <v>161</v>
          </cell>
          <cell r="S161">
            <v>156</v>
          </cell>
          <cell r="T161">
            <v>317</v>
          </cell>
          <cell r="U161">
            <v>167</v>
          </cell>
          <cell r="V161">
            <v>157</v>
          </cell>
          <cell r="W161" t="str">
            <v>NALA</v>
          </cell>
          <cell r="X161">
            <v>287784.35499999998</v>
          </cell>
          <cell r="Y161">
            <v>2386216.2390000001</v>
          </cell>
          <cell r="Z161"/>
          <cell r="AA161"/>
          <cell r="AB161"/>
        </row>
        <row r="162">
          <cell r="C162"/>
          <cell r="D162"/>
          <cell r="E162"/>
          <cell r="F162"/>
          <cell r="G162"/>
          <cell r="H162"/>
          <cell r="I162">
            <v>31333.92423357935</v>
          </cell>
          <cell r="J162"/>
          <cell r="K162">
            <v>16.219000000000001</v>
          </cell>
          <cell r="L162">
            <v>837</v>
          </cell>
          <cell r="M162">
            <v>418.5</v>
          </cell>
          <cell r="N162">
            <v>174</v>
          </cell>
          <cell r="O162">
            <v>192</v>
          </cell>
          <cell r="P162">
            <v>366</v>
          </cell>
          <cell r="Q162">
            <v>190</v>
          </cell>
          <cell r="R162">
            <v>194</v>
          </cell>
          <cell r="S162">
            <v>384</v>
          </cell>
          <cell r="T162">
            <v>288320.08299999998</v>
          </cell>
          <cell r="U162">
            <v>2384058.1680000001</v>
          </cell>
          <cell r="V162" t="str">
            <v xml:space="preserve">288320.083 E, 2384058.168 N </v>
          </cell>
          <cell r="W162"/>
          <cell r="X162"/>
          <cell r="Y162"/>
          <cell r="Z162"/>
          <cell r="AA162" t="str">
            <v>DRAIN, SMALL NALA</v>
          </cell>
          <cell r="AB162"/>
        </row>
        <row r="163">
          <cell r="C163" t="str">
            <v>141/5</v>
          </cell>
          <cell r="D163" t="str">
            <v>Loc No. From 141/5 To Loc No. 141/6</v>
          </cell>
          <cell r="E163">
            <v>364</v>
          </cell>
          <cell r="F163" t="str">
            <v>DA-3</v>
          </cell>
          <cell r="G163">
            <v>68.89</v>
          </cell>
          <cell r="H163">
            <v>396</v>
          </cell>
          <cell r="I163"/>
          <cell r="J163">
            <v>29169.878999999994</v>
          </cell>
          <cell r="K163"/>
          <cell r="L163"/>
          <cell r="M163"/>
          <cell r="N163"/>
          <cell r="O163">
            <v>13.662000000000001</v>
          </cell>
          <cell r="P163">
            <v>680</v>
          </cell>
          <cell r="Q163">
            <v>340</v>
          </cell>
          <cell r="R163">
            <v>160</v>
          </cell>
          <cell r="S163">
            <v>149</v>
          </cell>
          <cell r="T163">
            <v>309</v>
          </cell>
          <cell r="U163">
            <v>160</v>
          </cell>
          <cell r="V163">
            <v>161</v>
          </cell>
          <cell r="W163" t="str">
            <v>NALA, CT</v>
          </cell>
          <cell r="X163">
            <v>287754.45</v>
          </cell>
          <cell r="Y163">
            <v>2385901.6579999998</v>
          </cell>
          <cell r="Z163"/>
          <cell r="AA163"/>
          <cell r="AB163"/>
        </row>
        <row r="164">
          <cell r="C164"/>
          <cell r="D164"/>
          <cell r="E164"/>
          <cell r="F164"/>
          <cell r="G164"/>
          <cell r="H164"/>
          <cell r="I164">
            <v>31729.92423357935</v>
          </cell>
          <cell r="J164"/>
          <cell r="K164">
            <v>17.318999999999999</v>
          </cell>
          <cell r="L164">
            <v>755</v>
          </cell>
          <cell r="M164">
            <v>377.5</v>
          </cell>
          <cell r="N164">
            <v>205</v>
          </cell>
          <cell r="O164">
            <v>198</v>
          </cell>
          <cell r="P164">
            <v>403</v>
          </cell>
          <cell r="Q164">
            <v>203</v>
          </cell>
          <cell r="R164">
            <v>192</v>
          </cell>
          <cell r="S164">
            <v>395</v>
          </cell>
          <cell r="T164">
            <v>288348.89199999999</v>
          </cell>
          <cell r="U164">
            <v>2383663.2179999999</v>
          </cell>
          <cell r="V164" t="str">
            <v xml:space="preserve">288348.892 E, 2383663.218 N </v>
          </cell>
          <cell r="W164"/>
          <cell r="X164"/>
          <cell r="Y164"/>
          <cell r="Z164"/>
          <cell r="AA164" t="str">
            <v>NALA</v>
          </cell>
          <cell r="AB164"/>
        </row>
        <row r="165">
          <cell r="C165" t="str">
            <v>141/6</v>
          </cell>
          <cell r="D165" t="str">
            <v>Loc No. From 141/6 To Loc No. 142/0</v>
          </cell>
          <cell r="E165">
            <v>452.63</v>
          </cell>
          <cell r="F165" t="str">
            <v>DA+3</v>
          </cell>
          <cell r="G165">
            <v>74.89</v>
          </cell>
          <cell r="H165">
            <v>359</v>
          </cell>
          <cell r="I165"/>
          <cell r="J165">
            <v>29533.878999999994</v>
          </cell>
          <cell r="K165"/>
          <cell r="L165"/>
          <cell r="M165"/>
          <cell r="N165"/>
          <cell r="O165">
            <v>12.875</v>
          </cell>
          <cell r="P165">
            <v>816.63400000000001</v>
          </cell>
          <cell r="Q165">
            <v>408.31700000000001</v>
          </cell>
          <cell r="R165">
            <v>215</v>
          </cell>
          <cell r="S165">
            <v>189</v>
          </cell>
          <cell r="T165">
            <v>404</v>
          </cell>
          <cell r="U165">
            <v>204</v>
          </cell>
          <cell r="V165">
            <v>202</v>
          </cell>
          <cell r="W165" t="str">
            <v>PROPOSED 66 KV DC LINE, NALA</v>
          </cell>
          <cell r="X165">
            <v>287720.00300000003</v>
          </cell>
          <cell r="Y165">
            <v>2385539.2910000002</v>
          </cell>
          <cell r="Z165"/>
          <cell r="AA165"/>
          <cell r="AB165"/>
        </row>
        <row r="166">
          <cell r="C166"/>
          <cell r="D166"/>
          <cell r="E166"/>
          <cell r="F166"/>
          <cell r="G166"/>
          <cell r="H166"/>
          <cell r="I166">
            <v>32088.92423357935</v>
          </cell>
          <cell r="J166"/>
          <cell r="K166">
            <v>17.45</v>
          </cell>
          <cell r="L166">
            <v>698</v>
          </cell>
          <cell r="M166">
            <v>349</v>
          </cell>
          <cell r="N166">
            <v>161</v>
          </cell>
          <cell r="O166">
            <v>148</v>
          </cell>
          <cell r="P166">
            <v>309</v>
          </cell>
          <cell r="Q166">
            <v>168</v>
          </cell>
          <cell r="R166">
            <v>155</v>
          </cell>
          <cell r="S166">
            <v>323</v>
          </cell>
          <cell r="T166">
            <v>288375.00900000002</v>
          </cell>
          <cell r="U166">
            <v>2383305.1690000002</v>
          </cell>
          <cell r="V166" t="str">
            <v xml:space="preserve">288375.009 E, 2383305.169 N </v>
          </cell>
          <cell r="W166"/>
          <cell r="X166"/>
          <cell r="Y166"/>
          <cell r="Z166"/>
          <cell r="AA166" t="str">
            <v>66 KV SC LINE, NALA(2), CT, TAMBU</v>
          </cell>
          <cell r="AB166"/>
        </row>
        <row r="167">
          <cell r="C167" t="str">
            <v>142/0</v>
          </cell>
          <cell r="D167" t="str">
            <v>Loc No. From 142/0 To Loc No. 143/0</v>
          </cell>
          <cell r="E167">
            <v>192.59700000000001</v>
          </cell>
          <cell r="F167" t="str">
            <v>DC1+9</v>
          </cell>
          <cell r="G167">
            <v>79.53</v>
          </cell>
          <cell r="H167">
            <v>339</v>
          </cell>
          <cell r="I167"/>
          <cell r="J167">
            <v>29986.508999999995</v>
          </cell>
          <cell r="K167"/>
          <cell r="L167"/>
          <cell r="M167"/>
          <cell r="N167"/>
          <cell r="O167">
            <v>13.823</v>
          </cell>
          <cell r="P167">
            <v>645.23099999999999</v>
          </cell>
          <cell r="Q167">
            <v>322.6155</v>
          </cell>
          <cell r="R167">
            <v>264</v>
          </cell>
          <cell r="S167">
            <v>-151</v>
          </cell>
          <cell r="T167">
            <v>113</v>
          </cell>
          <cell r="U167">
            <v>252</v>
          </cell>
          <cell r="V167">
            <v>2</v>
          </cell>
          <cell r="W167">
            <v>254</v>
          </cell>
          <cell r="X167">
            <v>287677.16700000002</v>
          </cell>
          <cell r="Y167">
            <v>2385088.6889999998</v>
          </cell>
          <cell r="Z167"/>
          <cell r="AA167"/>
          <cell r="AB167"/>
        </row>
        <row r="168">
          <cell r="C168"/>
          <cell r="D168"/>
          <cell r="E168"/>
          <cell r="F168"/>
          <cell r="G168"/>
          <cell r="H168"/>
          <cell r="I168">
            <v>32427.92423357935</v>
          </cell>
          <cell r="J168"/>
          <cell r="K168">
            <v>17.684000000000001</v>
          </cell>
          <cell r="L168">
            <v>755</v>
          </cell>
          <cell r="M168">
            <v>377.5</v>
          </cell>
          <cell r="N168">
            <v>192</v>
          </cell>
          <cell r="O168">
            <v>185</v>
          </cell>
          <cell r="P168">
            <v>377</v>
          </cell>
          <cell r="Q168">
            <v>185</v>
          </cell>
          <cell r="R168">
            <v>193</v>
          </cell>
          <cell r="S168">
            <v>378</v>
          </cell>
          <cell r="T168">
            <v>288399.67200000002</v>
          </cell>
          <cell r="U168">
            <v>2382967.0669999998</v>
          </cell>
          <cell r="V168" t="str">
            <v xml:space="preserve">288399.672 E, 2382967.067 N </v>
          </cell>
          <cell r="W168"/>
          <cell r="X168"/>
          <cell r="Y168"/>
          <cell r="Z168"/>
          <cell r="AA168"/>
          <cell r="AB168"/>
        </row>
        <row r="169">
          <cell r="C169" t="str">
            <v>143/0</v>
          </cell>
          <cell r="D169" t="str">
            <v>Loc No. From 143/0 To Loc No. 144/0</v>
          </cell>
          <cell r="E169">
            <v>252.547</v>
          </cell>
          <cell r="F169" t="str">
            <v>DD60+25</v>
          </cell>
          <cell r="G169">
            <v>95.53</v>
          </cell>
          <cell r="H169">
            <v>416</v>
          </cell>
          <cell r="I169"/>
          <cell r="J169">
            <v>30179.105999999996</v>
          </cell>
          <cell r="K169"/>
          <cell r="L169"/>
          <cell r="M169"/>
          <cell r="N169"/>
          <cell r="O169">
            <v>14.145</v>
          </cell>
          <cell r="P169">
            <v>445.14400000000001</v>
          </cell>
          <cell r="Q169">
            <v>222.572</v>
          </cell>
          <cell r="R169">
            <v>344</v>
          </cell>
          <cell r="S169">
            <v>126</v>
          </cell>
          <cell r="T169">
            <v>470</v>
          </cell>
          <cell r="U169">
            <v>191</v>
          </cell>
          <cell r="V169">
            <v>126</v>
          </cell>
          <cell r="W169" t="str">
            <v>NALA(3), TAR ROAD, 11KV</v>
          </cell>
          <cell r="X169">
            <v>287727.016</v>
          </cell>
          <cell r="Y169">
            <v>2384902.6549999998</v>
          </cell>
          <cell r="Z169"/>
          <cell r="AA169"/>
          <cell r="AB169"/>
        </row>
        <row r="170">
          <cell r="C170"/>
          <cell r="D170"/>
          <cell r="E170"/>
          <cell r="F170"/>
          <cell r="G170"/>
          <cell r="H170"/>
          <cell r="I170">
            <v>32843.924233579353</v>
          </cell>
          <cell r="J170"/>
          <cell r="K170">
            <v>18.852</v>
          </cell>
          <cell r="L170">
            <v>839</v>
          </cell>
          <cell r="M170">
            <v>419.5</v>
          </cell>
          <cell r="N170">
            <v>231</v>
          </cell>
          <cell r="O170">
            <v>203</v>
          </cell>
          <cell r="P170">
            <v>434</v>
          </cell>
          <cell r="Q170">
            <v>224</v>
          </cell>
          <cell r="R170">
            <v>206</v>
          </cell>
          <cell r="S170">
            <v>430</v>
          </cell>
          <cell r="T170">
            <v>288429.93599999999</v>
          </cell>
          <cell r="U170">
            <v>2382552.17</v>
          </cell>
          <cell r="V170" t="str">
            <v xml:space="preserve">288429.936 E, 2382552.17 N </v>
          </cell>
          <cell r="W170"/>
          <cell r="X170"/>
          <cell r="Y170"/>
          <cell r="Z170"/>
          <cell r="AA170" t="str">
            <v>AHMEDABAD TO MUMBAI BULATE TRAIN, CT</v>
          </cell>
          <cell r="AB170"/>
        </row>
        <row r="171">
          <cell r="C171" t="str">
            <v>144/0</v>
          </cell>
          <cell r="D171" t="str">
            <v>Loc No. From 144/0 To Loc No. 145/0</v>
          </cell>
          <cell r="E171">
            <v>461.27199999999999</v>
          </cell>
          <cell r="F171" t="str">
            <v>DD60+25</v>
          </cell>
          <cell r="G171">
            <v>95.53</v>
          </cell>
          <cell r="H171">
            <v>423</v>
          </cell>
          <cell r="I171"/>
          <cell r="J171">
            <v>30431.652999999995</v>
          </cell>
          <cell r="K171"/>
          <cell r="L171"/>
          <cell r="M171"/>
          <cell r="N171"/>
          <cell r="O171">
            <v>14.145</v>
          </cell>
          <cell r="P171">
            <v>713.81899999999996</v>
          </cell>
          <cell r="Q171">
            <v>356.90949999999998</v>
          </cell>
          <cell r="R171">
            <v>126</v>
          </cell>
          <cell r="S171">
            <v>294</v>
          </cell>
          <cell r="T171">
            <v>420</v>
          </cell>
          <cell r="U171">
            <v>126</v>
          </cell>
          <cell r="V171">
            <v>279</v>
          </cell>
          <cell r="W171" t="str">
            <v>SMALL NALA</v>
          </cell>
          <cell r="X171">
            <v>287969.33199999999</v>
          </cell>
          <cell r="Y171">
            <v>2384831.5010000002</v>
          </cell>
          <cell r="Z171"/>
          <cell r="AA171"/>
          <cell r="AB171"/>
        </row>
        <row r="172">
          <cell r="C172"/>
          <cell r="D172"/>
          <cell r="E172"/>
          <cell r="F172"/>
          <cell r="G172"/>
          <cell r="H172"/>
          <cell r="I172">
            <v>33266.924233579353</v>
          </cell>
          <cell r="J172"/>
          <cell r="K172">
            <v>20.518000000000001</v>
          </cell>
          <cell r="L172">
            <v>825</v>
          </cell>
          <cell r="M172">
            <v>412.5</v>
          </cell>
          <cell r="N172">
            <v>221</v>
          </cell>
          <cell r="O172">
            <v>212</v>
          </cell>
          <cell r="P172">
            <v>433</v>
          </cell>
          <cell r="Q172">
            <v>218</v>
          </cell>
          <cell r="R172">
            <v>209</v>
          </cell>
          <cell r="S172">
            <v>427</v>
          </cell>
          <cell r="T172">
            <v>288460.70899999997</v>
          </cell>
          <cell r="U172">
            <v>2382130.29</v>
          </cell>
          <cell r="V172" t="str">
            <v xml:space="preserve">288460.709 E, 2382130.29 N </v>
          </cell>
          <cell r="W172"/>
          <cell r="X172"/>
          <cell r="Y172"/>
          <cell r="Z172"/>
          <cell r="AA172" t="str">
            <v>NALA, HOUSE, CT(2), 11KV(3), LT, 33KV, TAR ROAD</v>
          </cell>
          <cell r="AB172"/>
        </row>
        <row r="173">
          <cell r="C173" t="str">
            <v>145/0</v>
          </cell>
          <cell r="D173" t="str">
            <v>Loc No. From 145/0 To Loc No. 145/1</v>
          </cell>
          <cell r="E173">
            <v>441</v>
          </cell>
          <cell r="F173" t="str">
            <v>DD45+9</v>
          </cell>
          <cell r="G173">
            <v>79.53</v>
          </cell>
          <cell r="H173">
            <v>402</v>
          </cell>
          <cell r="I173"/>
          <cell r="J173">
            <v>30892.924999999996</v>
          </cell>
          <cell r="K173"/>
          <cell r="L173"/>
          <cell r="M173"/>
          <cell r="N173"/>
          <cell r="O173">
            <v>15.694000000000001</v>
          </cell>
          <cell r="P173">
            <v>902.27199999999993</v>
          </cell>
          <cell r="Q173">
            <v>451.13599999999997</v>
          </cell>
          <cell r="R173">
            <v>169</v>
          </cell>
          <cell r="S173">
            <v>268</v>
          </cell>
          <cell r="T173">
            <v>437</v>
          </cell>
          <cell r="U173">
            <v>184</v>
          </cell>
          <cell r="V173">
            <v>253</v>
          </cell>
          <cell r="W173" t="str">
            <v>SMALL NALA, NALA(3), CT(3)</v>
          </cell>
          <cell r="X173">
            <v>288288</v>
          </cell>
          <cell r="Y173">
            <v>2384498</v>
          </cell>
          <cell r="Z173"/>
          <cell r="AA173"/>
          <cell r="AB173"/>
        </row>
        <row r="174">
          <cell r="C174"/>
          <cell r="D174"/>
          <cell r="E174"/>
          <cell r="F174"/>
          <cell r="G174"/>
          <cell r="H174"/>
          <cell r="I174">
            <v>33668.924233579353</v>
          </cell>
          <cell r="J174"/>
          <cell r="K174">
            <v>21.193000000000001</v>
          </cell>
          <cell r="L174">
            <v>746.26800000000003</v>
          </cell>
          <cell r="M174">
            <v>373.13400000000001</v>
          </cell>
          <cell r="N174">
            <v>191</v>
          </cell>
          <cell r="O174">
            <v>2</v>
          </cell>
          <cell r="P174">
            <v>193</v>
          </cell>
          <cell r="Q174">
            <v>194</v>
          </cell>
          <cell r="R174">
            <v>69</v>
          </cell>
          <cell r="S174">
            <v>263</v>
          </cell>
          <cell r="T174">
            <v>288489.95400000003</v>
          </cell>
          <cell r="U174">
            <v>2381729.3560000001</v>
          </cell>
          <cell r="V174" t="str">
            <v xml:space="preserve">288489.954 E, 2381729.356 N </v>
          </cell>
          <cell r="W174"/>
          <cell r="X174"/>
          <cell r="Y174"/>
          <cell r="Z174"/>
          <cell r="AA174" t="str">
            <v>NALA</v>
          </cell>
          <cell r="AB174"/>
        </row>
        <row r="175">
          <cell r="C175" t="str">
            <v>145/1</v>
          </cell>
          <cell r="D175" t="str">
            <v>Loc No. From 145/1 To Loc No. 145/2</v>
          </cell>
          <cell r="E175">
            <v>396</v>
          </cell>
          <cell r="F175" t="str">
            <v>DA+0</v>
          </cell>
          <cell r="G175">
            <v>71.89</v>
          </cell>
          <cell r="H175">
            <v>344.26799999999997</v>
          </cell>
          <cell r="I175"/>
          <cell r="J175">
            <v>31333.924999999996</v>
          </cell>
          <cell r="K175"/>
          <cell r="L175"/>
          <cell r="M175"/>
          <cell r="N175"/>
          <cell r="O175">
            <v>16.219000000000001</v>
          </cell>
          <cell r="P175">
            <v>837</v>
          </cell>
          <cell r="Q175">
            <v>418.5</v>
          </cell>
          <cell r="R175">
            <v>174</v>
          </cell>
          <cell r="S175">
            <v>192</v>
          </cell>
          <cell r="T175">
            <v>366</v>
          </cell>
          <cell r="U175">
            <v>190</v>
          </cell>
          <cell r="V175">
            <v>194</v>
          </cell>
          <cell r="W175" t="str">
            <v>NALA</v>
          </cell>
          <cell r="X175">
            <v>288320.08299999998</v>
          </cell>
          <cell r="Y175">
            <v>2384058.1680000001</v>
          </cell>
          <cell r="Z175"/>
          <cell r="AA175"/>
          <cell r="AB175"/>
        </row>
        <row r="176">
          <cell r="C176"/>
          <cell r="D176"/>
          <cell r="E176"/>
          <cell r="F176"/>
          <cell r="G176"/>
          <cell r="H176"/>
          <cell r="I176">
            <v>34013.19223357935</v>
          </cell>
          <cell r="J176"/>
          <cell r="K176">
            <v>20.725000000000001</v>
          </cell>
          <cell r="L176">
            <v>595.91300000000001</v>
          </cell>
          <cell r="M176">
            <v>297.95650000000001</v>
          </cell>
          <cell r="N176">
            <v>344</v>
          </cell>
          <cell r="O176">
            <v>137</v>
          </cell>
          <cell r="P176">
            <v>481</v>
          </cell>
          <cell r="Q176">
            <v>277</v>
          </cell>
          <cell r="R176">
            <v>131</v>
          </cell>
          <cell r="S176">
            <v>408</v>
          </cell>
          <cell r="T176">
            <v>288515</v>
          </cell>
          <cell r="U176">
            <v>2381386</v>
          </cell>
          <cell r="V176" t="str">
            <v xml:space="preserve">288515 E, 2381386 N </v>
          </cell>
          <cell r="W176"/>
          <cell r="X176"/>
          <cell r="Y176"/>
          <cell r="Z176"/>
          <cell r="AA176" t="str">
            <v>NALA, CT</v>
          </cell>
          <cell r="AB176"/>
        </row>
        <row r="177">
          <cell r="C177" t="str">
            <v>145/2</v>
          </cell>
          <cell r="D177" t="str">
            <v>Loc No. From 145/2 To Loc No. 145/3</v>
          </cell>
          <cell r="E177">
            <v>359</v>
          </cell>
          <cell r="F177" t="str">
            <v>DA+0</v>
          </cell>
          <cell r="G177">
            <v>71.89</v>
          </cell>
          <cell r="H177">
            <v>251.64500000000001</v>
          </cell>
          <cell r="I177"/>
          <cell r="J177">
            <v>31729.924999999996</v>
          </cell>
          <cell r="K177"/>
          <cell r="L177"/>
          <cell r="M177"/>
          <cell r="N177"/>
          <cell r="O177">
            <v>17.318999999999999</v>
          </cell>
          <cell r="P177">
            <v>755</v>
          </cell>
          <cell r="Q177">
            <v>377.5</v>
          </cell>
          <cell r="R177">
            <v>205</v>
          </cell>
          <cell r="S177">
            <v>198</v>
          </cell>
          <cell r="T177">
            <v>403</v>
          </cell>
          <cell r="U177">
            <v>203</v>
          </cell>
          <cell r="V177">
            <v>192</v>
          </cell>
          <cell r="W177" t="str">
            <v>400 KV DC LINE (TOWER NO 598- TOWER NO 599)</v>
          </cell>
          <cell r="X177">
            <v>288348.89199999999</v>
          </cell>
          <cell r="Y177">
            <v>2383663.2179999999</v>
          </cell>
          <cell r="Z177"/>
          <cell r="AA177"/>
          <cell r="AB177"/>
        </row>
        <row r="178">
          <cell r="C178"/>
          <cell r="D178"/>
          <cell r="E178"/>
          <cell r="F178"/>
          <cell r="G178"/>
          <cell r="H178"/>
          <cell r="I178">
            <v>34264.837233579347</v>
          </cell>
          <cell r="J178"/>
          <cell r="K178">
            <v>19.721</v>
          </cell>
          <cell r="L178">
            <v>691.64200000000005</v>
          </cell>
          <cell r="M178">
            <v>345.82100000000003</v>
          </cell>
          <cell r="N178">
            <v>115</v>
          </cell>
          <cell r="O178">
            <v>332</v>
          </cell>
          <cell r="P178">
            <v>447</v>
          </cell>
          <cell r="Q178">
            <v>121</v>
          </cell>
          <cell r="R178">
            <v>299</v>
          </cell>
          <cell r="S178">
            <v>420</v>
          </cell>
          <cell r="T178">
            <v>288325</v>
          </cell>
          <cell r="U178">
            <v>2381221</v>
          </cell>
          <cell r="V178" t="str">
            <v xml:space="preserve">288325 E, 2381221 N </v>
          </cell>
          <cell r="W178"/>
          <cell r="X178"/>
          <cell r="Y178"/>
          <cell r="Z178"/>
          <cell r="AA178" t="str">
            <v>PROPOSED 66 KV DC LINE, NALA</v>
          </cell>
          <cell r="AB178"/>
        </row>
        <row r="179">
          <cell r="C179" t="str">
            <v>145/3</v>
          </cell>
          <cell r="D179" t="str">
            <v>Loc No. From 145/3 To Loc No. 145/4</v>
          </cell>
          <cell r="E179">
            <v>339</v>
          </cell>
          <cell r="F179" t="str">
            <v>DA-3</v>
          </cell>
          <cell r="G179">
            <v>68.89</v>
          </cell>
          <cell r="H179">
            <v>439.99700000000001</v>
          </cell>
          <cell r="I179"/>
          <cell r="J179">
            <v>32088.924999999996</v>
          </cell>
          <cell r="K179"/>
          <cell r="L179"/>
          <cell r="M179"/>
          <cell r="N179"/>
          <cell r="O179">
            <v>17.45</v>
          </cell>
          <cell r="P179">
            <v>698</v>
          </cell>
          <cell r="Q179">
            <v>349</v>
          </cell>
          <cell r="R179">
            <v>161</v>
          </cell>
          <cell r="S179">
            <v>148</v>
          </cell>
          <cell r="T179">
            <v>309</v>
          </cell>
          <cell r="U179">
            <v>168</v>
          </cell>
          <cell r="V179">
            <v>155</v>
          </cell>
          <cell r="W179" t="str">
            <v>NALA(2)</v>
          </cell>
          <cell r="X179">
            <v>288375.00900000002</v>
          </cell>
          <cell r="Y179">
            <v>2383305.1690000002</v>
          </cell>
          <cell r="Z179"/>
          <cell r="AA179"/>
          <cell r="AB179"/>
        </row>
        <row r="180">
          <cell r="C180"/>
          <cell r="D180"/>
          <cell r="E180"/>
          <cell r="F180"/>
          <cell r="G180"/>
          <cell r="H180"/>
          <cell r="I180">
            <v>34704.83423357935</v>
          </cell>
          <cell r="J180"/>
          <cell r="K180">
            <v>19.975999999999999</v>
          </cell>
          <cell r="L180">
            <v>794.99700000000007</v>
          </cell>
          <cell r="M180">
            <v>397.49850000000004</v>
          </cell>
          <cell r="N180">
            <v>109</v>
          </cell>
          <cell r="O180">
            <v>198</v>
          </cell>
          <cell r="P180">
            <v>307</v>
          </cell>
          <cell r="Q180">
            <v>144</v>
          </cell>
          <cell r="R180">
            <v>192</v>
          </cell>
          <cell r="S180">
            <v>336</v>
          </cell>
          <cell r="T180">
            <v>288321.42700000003</v>
          </cell>
          <cell r="U180">
            <v>2380781.017</v>
          </cell>
          <cell r="V180" t="str">
            <v xml:space="preserve">288321.427 E, 2380781.017 N </v>
          </cell>
          <cell r="W180"/>
          <cell r="X180"/>
          <cell r="Y180"/>
          <cell r="Z180"/>
          <cell r="AA180"/>
          <cell r="AB180"/>
        </row>
        <row r="181">
          <cell r="C181" t="str">
            <v>145/4</v>
          </cell>
          <cell r="D181" t="str">
            <v>Loc No. From 145/4 To Loc No. 145/5</v>
          </cell>
          <cell r="E181">
            <v>416</v>
          </cell>
          <cell r="F181" t="str">
            <v>DA+0</v>
          </cell>
          <cell r="G181">
            <v>71.89</v>
          </cell>
          <cell r="H181">
            <v>355</v>
          </cell>
          <cell r="I181"/>
          <cell r="J181">
            <v>32427.924999999996</v>
          </cell>
          <cell r="K181"/>
          <cell r="L181"/>
          <cell r="M181"/>
          <cell r="N181"/>
          <cell r="O181">
            <v>17.684000000000001</v>
          </cell>
          <cell r="P181">
            <v>755</v>
          </cell>
          <cell r="Q181">
            <v>377.5</v>
          </cell>
          <cell r="R181">
            <v>192</v>
          </cell>
          <cell r="S181">
            <v>185</v>
          </cell>
          <cell r="T181">
            <v>377</v>
          </cell>
          <cell r="U181">
            <v>185</v>
          </cell>
          <cell r="V181">
            <v>193</v>
          </cell>
          <cell r="W181" t="str">
            <v>NALA</v>
          </cell>
          <cell r="X181">
            <v>288399.67200000002</v>
          </cell>
          <cell r="Y181">
            <v>2382967.0669999998</v>
          </cell>
          <cell r="Z181"/>
          <cell r="AA181"/>
          <cell r="AB181"/>
        </row>
        <row r="182">
          <cell r="C182"/>
          <cell r="D182"/>
          <cell r="E182"/>
          <cell r="F182"/>
          <cell r="G182"/>
          <cell r="H182"/>
          <cell r="I182">
            <v>35059.83423357935</v>
          </cell>
          <cell r="J182"/>
          <cell r="K182">
            <v>19.747</v>
          </cell>
          <cell r="L182">
            <v>796</v>
          </cell>
          <cell r="M182">
            <v>398</v>
          </cell>
          <cell r="N182">
            <v>158</v>
          </cell>
          <cell r="O182">
            <v>185</v>
          </cell>
          <cell r="P182">
            <v>343</v>
          </cell>
          <cell r="Q182">
            <v>164</v>
          </cell>
          <cell r="R182">
            <v>197</v>
          </cell>
          <cell r="S182">
            <v>361</v>
          </cell>
          <cell r="T182">
            <v>288318.54399999999</v>
          </cell>
          <cell r="U182">
            <v>2380426.0290000001</v>
          </cell>
          <cell r="V182" t="str">
            <v xml:space="preserve">288318.544 E, 2380426.029 N </v>
          </cell>
          <cell r="W182"/>
          <cell r="X182"/>
          <cell r="Y182"/>
          <cell r="Z182"/>
          <cell r="AA182" t="str">
            <v>NALA(3), TAR ROAD, 11KV</v>
          </cell>
          <cell r="AB182"/>
        </row>
        <row r="183">
          <cell r="C183" t="str">
            <v>145/5</v>
          </cell>
          <cell r="D183" t="str">
            <v>Loc No. From 145/5 To Loc No. 145/6</v>
          </cell>
          <cell r="E183">
            <v>423</v>
          </cell>
          <cell r="F183" t="str">
            <v>DA+3</v>
          </cell>
          <cell r="G183">
            <v>74.89</v>
          </cell>
          <cell r="H183">
            <v>441</v>
          </cell>
          <cell r="I183"/>
          <cell r="J183">
            <v>32843.924999999996</v>
          </cell>
          <cell r="K183"/>
          <cell r="L183"/>
          <cell r="M183"/>
          <cell r="N183"/>
          <cell r="O183">
            <v>18.852</v>
          </cell>
          <cell r="P183">
            <v>839</v>
          </cell>
          <cell r="Q183">
            <v>419.5</v>
          </cell>
          <cell r="R183">
            <v>231</v>
          </cell>
          <cell r="S183">
            <v>203</v>
          </cell>
          <cell r="T183">
            <v>434</v>
          </cell>
          <cell r="U183">
            <v>224</v>
          </cell>
          <cell r="V183">
            <v>206</v>
          </cell>
          <cell r="W183" t="str">
            <v>NALA(2)</v>
          </cell>
          <cell r="X183">
            <v>288429.93599999999</v>
          </cell>
          <cell r="Y183">
            <v>2382552.17</v>
          </cell>
          <cell r="Z183"/>
          <cell r="AA183"/>
          <cell r="AB183"/>
        </row>
        <row r="184">
          <cell r="C184"/>
          <cell r="D184"/>
          <cell r="E184"/>
          <cell r="F184"/>
          <cell r="G184"/>
          <cell r="H184"/>
          <cell r="I184">
            <v>35500.83423357935</v>
          </cell>
          <cell r="J184"/>
          <cell r="K184">
            <v>20.866</v>
          </cell>
          <cell r="L184">
            <v>843</v>
          </cell>
          <cell r="M184">
            <v>421.5</v>
          </cell>
          <cell r="N184">
            <v>256</v>
          </cell>
          <cell r="O184">
            <v>211</v>
          </cell>
          <cell r="P184">
            <v>467</v>
          </cell>
          <cell r="Q184">
            <v>246</v>
          </cell>
          <cell r="R184">
            <v>209</v>
          </cell>
          <cell r="S184">
            <v>455</v>
          </cell>
          <cell r="T184">
            <v>288314.96299999999</v>
          </cell>
          <cell r="U184">
            <v>2379985.0430000001</v>
          </cell>
          <cell r="V184" t="str">
            <v xml:space="preserve">288314.963 E, 2379985.043 N </v>
          </cell>
          <cell r="W184"/>
          <cell r="X184"/>
          <cell r="Y184"/>
          <cell r="Z184"/>
          <cell r="AA184" t="str">
            <v>SMALL NALA</v>
          </cell>
          <cell r="AB184"/>
        </row>
        <row r="185">
          <cell r="C185" t="str">
            <v>145/6</v>
          </cell>
          <cell r="D185" t="str">
            <v>Loc No. From 145/6 To Loc No. 145/7</v>
          </cell>
          <cell r="E185">
            <v>402</v>
          </cell>
          <cell r="F185" t="str">
            <v>DA+3</v>
          </cell>
          <cell r="G185">
            <v>74.89</v>
          </cell>
          <cell r="H185">
            <v>402</v>
          </cell>
          <cell r="I185"/>
          <cell r="J185">
            <v>33266.924999999996</v>
          </cell>
          <cell r="K185"/>
          <cell r="L185"/>
          <cell r="M185"/>
          <cell r="N185"/>
          <cell r="O185">
            <v>20.518000000000001</v>
          </cell>
          <cell r="P185">
            <v>825</v>
          </cell>
          <cell r="Q185">
            <v>412.5</v>
          </cell>
          <cell r="R185">
            <v>221</v>
          </cell>
          <cell r="S185">
            <v>212</v>
          </cell>
          <cell r="T185">
            <v>433</v>
          </cell>
          <cell r="U185">
            <v>218</v>
          </cell>
          <cell r="V185">
            <v>209</v>
          </cell>
          <cell r="W185" t="str">
            <v>NALA</v>
          </cell>
          <cell r="X185">
            <v>288460.70899999997</v>
          </cell>
          <cell r="Y185">
            <v>2382130.29</v>
          </cell>
          <cell r="Z185"/>
          <cell r="AA185"/>
          <cell r="AB185"/>
        </row>
        <row r="186">
          <cell r="C186"/>
          <cell r="D186"/>
          <cell r="E186"/>
          <cell r="F186"/>
          <cell r="G186"/>
          <cell r="H186"/>
          <cell r="I186">
            <v>35902.83423357935</v>
          </cell>
          <cell r="J186"/>
          <cell r="K186">
            <v>22.045999999999999</v>
          </cell>
          <cell r="L186">
            <v>842</v>
          </cell>
          <cell r="M186">
            <v>421</v>
          </cell>
          <cell r="N186">
            <v>191</v>
          </cell>
          <cell r="O186">
            <v>213</v>
          </cell>
          <cell r="P186">
            <v>404</v>
          </cell>
          <cell r="Q186">
            <v>195</v>
          </cell>
          <cell r="R186">
            <v>216</v>
          </cell>
          <cell r="S186">
            <v>411</v>
          </cell>
          <cell r="T186">
            <v>288311.69900000002</v>
          </cell>
          <cell r="U186">
            <v>2379583.057</v>
          </cell>
          <cell r="V186" t="str">
            <v xml:space="preserve">288311.699 E, 2379583.057 N </v>
          </cell>
          <cell r="W186"/>
          <cell r="X186"/>
          <cell r="Y186"/>
          <cell r="Z186"/>
          <cell r="AA186" t="str">
            <v>SMALL NALA, NALA(3), CT(3)</v>
          </cell>
          <cell r="AB186"/>
        </row>
        <row r="187">
          <cell r="C187" t="str">
            <v>145/7</v>
          </cell>
          <cell r="D187" t="str">
            <v>Loc No. From 145/7 To Loc No. 147/0</v>
          </cell>
          <cell r="E187">
            <v>344.26799999999997</v>
          </cell>
          <cell r="F187" t="str">
            <v>DB1+0</v>
          </cell>
          <cell r="G187">
            <v>70.53</v>
          </cell>
          <cell r="H187">
            <v>440</v>
          </cell>
          <cell r="I187"/>
          <cell r="J187">
            <v>33668.924999999996</v>
          </cell>
          <cell r="K187"/>
          <cell r="L187"/>
          <cell r="M187"/>
          <cell r="N187"/>
          <cell r="O187">
            <v>21.193000000000001</v>
          </cell>
          <cell r="P187">
            <v>746.26800000000003</v>
          </cell>
          <cell r="Q187">
            <v>373.13400000000001</v>
          </cell>
          <cell r="R187">
            <v>191</v>
          </cell>
          <cell r="S187">
            <v>2</v>
          </cell>
          <cell r="T187">
            <v>193</v>
          </cell>
          <cell r="U187">
            <v>194</v>
          </cell>
          <cell r="V187">
            <v>69</v>
          </cell>
          <cell r="W187" t="str">
            <v>NALA(2)</v>
          </cell>
          <cell r="X187">
            <v>288489.95400000003</v>
          </cell>
          <cell r="Y187">
            <v>2381729.3560000001</v>
          </cell>
          <cell r="Z187"/>
          <cell r="AA187"/>
          <cell r="AB187"/>
        </row>
        <row r="188">
          <cell r="C188"/>
          <cell r="D188"/>
          <cell r="E188"/>
          <cell r="F188"/>
          <cell r="G188"/>
          <cell r="H188"/>
          <cell r="I188">
            <v>36342.83423357935</v>
          </cell>
          <cell r="J188"/>
          <cell r="K188">
            <v>23.08</v>
          </cell>
          <cell r="L188">
            <v>948.08799999999997</v>
          </cell>
          <cell r="M188">
            <v>474.04399999999998</v>
          </cell>
          <cell r="N188">
            <v>228</v>
          </cell>
          <cell r="O188">
            <v>173</v>
          </cell>
          <cell r="P188">
            <v>401</v>
          </cell>
          <cell r="Q188">
            <v>226</v>
          </cell>
          <cell r="R188">
            <v>189</v>
          </cell>
          <cell r="S188">
            <v>415</v>
          </cell>
          <cell r="T188">
            <v>288308.12599999999</v>
          </cell>
          <cell r="U188">
            <v>2379143.071</v>
          </cell>
          <cell r="V188" t="str">
            <v xml:space="preserve">288308.126 E, 2379143.071 N </v>
          </cell>
          <cell r="W188"/>
          <cell r="X188"/>
          <cell r="Y188"/>
          <cell r="Z188"/>
          <cell r="AA188" t="str">
            <v>NALA</v>
          </cell>
          <cell r="AB188"/>
        </row>
        <row r="189">
          <cell r="C189" t="str">
            <v>147/0</v>
          </cell>
          <cell r="D189" t="str">
            <v>Loc No. From 147/0 To Loc No. 148/0</v>
          </cell>
          <cell r="E189">
            <v>251.64500000000001</v>
          </cell>
          <cell r="F189" t="str">
            <v>DD60+25</v>
          </cell>
          <cell r="G189">
            <v>95.53</v>
          </cell>
          <cell r="H189">
            <v>508.08800000000002</v>
          </cell>
          <cell r="I189"/>
          <cell r="J189">
            <v>34013.192999999992</v>
          </cell>
          <cell r="K189"/>
          <cell r="L189"/>
          <cell r="M189"/>
          <cell r="N189"/>
          <cell r="O189">
            <v>20.725000000000001</v>
          </cell>
          <cell r="P189">
            <v>595.91300000000001</v>
          </cell>
          <cell r="Q189">
            <v>297.95650000000001</v>
          </cell>
          <cell r="R189">
            <v>344</v>
          </cell>
          <cell r="S189">
            <v>137</v>
          </cell>
          <cell r="T189">
            <v>481</v>
          </cell>
          <cell r="U189">
            <v>277</v>
          </cell>
          <cell r="V189">
            <v>131</v>
          </cell>
          <cell r="W189" t="str">
            <v>NALA, 11KV, CT</v>
          </cell>
          <cell r="X189">
            <v>288515</v>
          </cell>
          <cell r="Y189">
            <v>2381386</v>
          </cell>
          <cell r="Z189"/>
          <cell r="AA189"/>
          <cell r="AB189"/>
        </row>
        <row r="190">
          <cell r="C190"/>
          <cell r="D190"/>
          <cell r="E190"/>
          <cell r="F190"/>
          <cell r="G190"/>
          <cell r="H190"/>
          <cell r="I190">
            <v>36850.922233579353</v>
          </cell>
          <cell r="J190"/>
          <cell r="K190">
            <v>23.728999999999999</v>
          </cell>
          <cell r="L190">
            <v>766.09</v>
          </cell>
          <cell r="M190">
            <v>383.04500000000002</v>
          </cell>
          <cell r="N190">
            <v>337</v>
          </cell>
          <cell r="O190">
            <v>123</v>
          </cell>
          <cell r="P190">
            <v>460</v>
          </cell>
          <cell r="Q190">
            <v>322</v>
          </cell>
          <cell r="R190">
            <v>126</v>
          </cell>
          <cell r="S190">
            <v>448</v>
          </cell>
          <cell r="T190">
            <v>288304</v>
          </cell>
          <cell r="U190">
            <v>2378635</v>
          </cell>
          <cell r="V190" t="str">
            <v xml:space="preserve">288304 E, 2378635 N </v>
          </cell>
          <cell r="W190"/>
          <cell r="X190"/>
          <cell r="Y190"/>
          <cell r="Z190"/>
          <cell r="AA190" t="str">
            <v>400 KV DC LINE (TOWER NO 598- TOWER NO 599)</v>
          </cell>
          <cell r="AB190"/>
        </row>
        <row r="191">
          <cell r="C191" t="str">
            <v>148/0</v>
          </cell>
          <cell r="D191" t="str">
            <v>Loc No. From 148/0 To Loc No. 148/1</v>
          </cell>
          <cell r="E191">
            <v>439.99700000000001</v>
          </cell>
          <cell r="F191" t="str">
            <v>DD60+25</v>
          </cell>
          <cell r="G191">
            <v>95.53</v>
          </cell>
          <cell r="H191">
            <v>258.00200000000001</v>
          </cell>
          <cell r="I191"/>
          <cell r="J191">
            <v>34264.837999999989</v>
          </cell>
          <cell r="K191"/>
          <cell r="L191"/>
          <cell r="M191"/>
          <cell r="N191"/>
          <cell r="O191">
            <v>19.721</v>
          </cell>
          <cell r="P191">
            <v>691.64200000000005</v>
          </cell>
          <cell r="Q191">
            <v>345.82100000000003</v>
          </cell>
          <cell r="R191">
            <v>115</v>
          </cell>
          <cell r="S191">
            <v>332</v>
          </cell>
          <cell r="T191">
            <v>447</v>
          </cell>
          <cell r="U191">
            <v>121</v>
          </cell>
          <cell r="V191">
            <v>299</v>
          </cell>
          <cell r="W191" t="str">
            <v>400 KV DC DGEN-NAVSARI LINE (TOWER NO 170 - TOWER NO 171)</v>
          </cell>
          <cell r="X191">
            <v>288325</v>
          </cell>
          <cell r="Y191">
            <v>2381221</v>
          </cell>
          <cell r="Z191"/>
          <cell r="AA191"/>
          <cell r="AB191"/>
        </row>
        <row r="192">
          <cell r="C192"/>
          <cell r="D192"/>
          <cell r="E192"/>
          <cell r="F192"/>
          <cell r="G192"/>
          <cell r="H192"/>
          <cell r="I192">
            <v>37108.924233579353</v>
          </cell>
          <cell r="J192"/>
          <cell r="K192">
            <v>24.346</v>
          </cell>
          <cell r="L192">
            <v>540.00199999999995</v>
          </cell>
          <cell r="M192">
            <v>270.00099999999998</v>
          </cell>
          <cell r="N192">
            <v>135</v>
          </cell>
          <cell r="O192">
            <v>333</v>
          </cell>
          <cell r="P192">
            <v>468</v>
          </cell>
          <cell r="Q192">
            <v>132</v>
          </cell>
          <cell r="R192">
            <v>241</v>
          </cell>
          <cell r="S192">
            <v>373</v>
          </cell>
          <cell r="T192">
            <v>288150</v>
          </cell>
          <cell r="U192">
            <v>2378428</v>
          </cell>
          <cell r="V192" t="str">
            <v xml:space="preserve">288150 E, 2378428 N </v>
          </cell>
          <cell r="W192"/>
          <cell r="X192"/>
          <cell r="Y192"/>
          <cell r="Z192"/>
          <cell r="AA192" t="str">
            <v>NALA(2)</v>
          </cell>
          <cell r="AB192"/>
        </row>
        <row r="193">
          <cell r="C193" t="str">
            <v>148/1</v>
          </cell>
          <cell r="D193" t="str">
            <v>Loc No. From 148/1 To Loc No. 148/2</v>
          </cell>
          <cell r="E193">
            <v>355</v>
          </cell>
          <cell r="F193" t="str">
            <v>DA+3</v>
          </cell>
          <cell r="G193">
            <v>74.89</v>
          </cell>
          <cell r="H193">
            <v>282</v>
          </cell>
          <cell r="I193"/>
          <cell r="J193">
            <v>34704.834999999992</v>
          </cell>
          <cell r="K193"/>
          <cell r="L193"/>
          <cell r="M193"/>
          <cell r="N193"/>
          <cell r="O193">
            <v>19.975999999999999</v>
          </cell>
          <cell r="P193">
            <v>794.99700000000007</v>
          </cell>
          <cell r="Q193">
            <v>397.49850000000004</v>
          </cell>
          <cell r="R193">
            <v>109</v>
          </cell>
          <cell r="S193">
            <v>198</v>
          </cell>
          <cell r="T193">
            <v>307</v>
          </cell>
          <cell r="U193">
            <v>144</v>
          </cell>
          <cell r="V193">
            <v>192</v>
          </cell>
          <cell r="W193" t="str">
            <v>CT(2), NALA</v>
          </cell>
          <cell r="X193">
            <v>288321.42700000003</v>
          </cell>
          <cell r="Y193">
            <v>2380781.017</v>
          </cell>
          <cell r="Z193"/>
          <cell r="AA193"/>
          <cell r="AB193"/>
        </row>
        <row r="194">
          <cell r="C194"/>
          <cell r="D194"/>
          <cell r="E194"/>
          <cell r="F194"/>
          <cell r="G194"/>
          <cell r="H194"/>
          <cell r="I194">
            <v>37390.924233579353</v>
          </cell>
          <cell r="J194"/>
          <cell r="K194">
            <v>25.428999999999998</v>
          </cell>
          <cell r="L194">
            <v>699</v>
          </cell>
          <cell r="M194">
            <v>349.5</v>
          </cell>
          <cell r="N194">
            <v>-50</v>
          </cell>
          <cell r="O194">
            <v>204</v>
          </cell>
          <cell r="P194">
            <v>154</v>
          </cell>
          <cell r="Q194">
            <v>42</v>
          </cell>
          <cell r="R194">
            <v>206</v>
          </cell>
          <cell r="S194">
            <v>248</v>
          </cell>
          <cell r="T194">
            <v>288206.59700000001</v>
          </cell>
          <cell r="U194">
            <v>2378151.7379999999</v>
          </cell>
          <cell r="V194" t="str">
            <v xml:space="preserve">288206.597 E, 2378151.738 N </v>
          </cell>
          <cell r="W194"/>
          <cell r="X194"/>
          <cell r="Y194"/>
          <cell r="Z194"/>
          <cell r="AA194" t="str">
            <v>NALA</v>
          </cell>
          <cell r="AB194"/>
        </row>
        <row r="195">
          <cell r="C195" t="str">
            <v>148/2</v>
          </cell>
          <cell r="D195" t="str">
            <v>Loc No. From 148/2 To Loc No. 148/3</v>
          </cell>
          <cell r="E195">
            <v>441</v>
          </cell>
          <cell r="F195" t="str">
            <v>DA+0</v>
          </cell>
          <cell r="G195">
            <v>71.89</v>
          </cell>
          <cell r="H195">
            <v>417</v>
          </cell>
          <cell r="I195"/>
          <cell r="J195">
            <v>35059.834999999992</v>
          </cell>
          <cell r="K195"/>
          <cell r="L195"/>
          <cell r="M195"/>
          <cell r="N195"/>
          <cell r="O195">
            <v>19.747</v>
          </cell>
          <cell r="P195">
            <v>796</v>
          </cell>
          <cell r="Q195">
            <v>398</v>
          </cell>
          <cell r="R195">
            <v>158</v>
          </cell>
          <cell r="S195">
            <v>185</v>
          </cell>
          <cell r="T195">
            <v>343</v>
          </cell>
          <cell r="U195">
            <v>164</v>
          </cell>
          <cell r="V195">
            <v>197</v>
          </cell>
          <cell r="W195" t="str">
            <v>CT(2), NALA(2), 11KV</v>
          </cell>
          <cell r="X195">
            <v>288318.54399999999</v>
          </cell>
          <cell r="Y195">
            <v>2380426.0290000001</v>
          </cell>
          <cell r="Z195"/>
          <cell r="AA195"/>
          <cell r="AB195"/>
        </row>
        <row r="196">
          <cell r="C196"/>
          <cell r="D196"/>
          <cell r="E196"/>
          <cell r="F196"/>
          <cell r="G196"/>
          <cell r="H196"/>
          <cell r="I196">
            <v>37807.924233579353</v>
          </cell>
          <cell r="J196"/>
          <cell r="K196">
            <v>26.814</v>
          </cell>
          <cell r="L196">
            <v>819</v>
          </cell>
          <cell r="M196">
            <v>409.5</v>
          </cell>
          <cell r="N196">
            <v>214</v>
          </cell>
          <cell r="O196">
            <v>189</v>
          </cell>
          <cell r="P196">
            <v>403</v>
          </cell>
          <cell r="Q196">
            <v>213</v>
          </cell>
          <cell r="R196">
            <v>193</v>
          </cell>
          <cell r="S196">
            <v>406</v>
          </cell>
          <cell r="T196">
            <v>288290.28899999999</v>
          </cell>
          <cell r="U196">
            <v>2377743.2220000001</v>
          </cell>
          <cell r="V196" t="str">
            <v xml:space="preserve">288290.289 E, 2377743.222 N </v>
          </cell>
          <cell r="W196"/>
          <cell r="X196"/>
          <cell r="Y196"/>
          <cell r="Z196"/>
          <cell r="AA196" t="str">
            <v>NALA(2)</v>
          </cell>
          <cell r="AB196"/>
        </row>
        <row r="197">
          <cell r="C197" t="str">
            <v>148/3</v>
          </cell>
          <cell r="D197" t="str">
            <v>Loc No. From 148/3 To Loc No. 148/4</v>
          </cell>
          <cell r="E197">
            <v>402</v>
          </cell>
          <cell r="F197" t="str">
            <v>DA+6</v>
          </cell>
          <cell r="G197">
            <v>77.89</v>
          </cell>
          <cell r="H197">
            <v>402</v>
          </cell>
          <cell r="I197"/>
          <cell r="J197">
            <v>35500.834999999992</v>
          </cell>
          <cell r="K197"/>
          <cell r="L197"/>
          <cell r="M197"/>
          <cell r="N197"/>
          <cell r="O197">
            <v>20.866</v>
          </cell>
          <cell r="P197">
            <v>843</v>
          </cell>
          <cell r="Q197">
            <v>421.5</v>
          </cell>
          <cell r="R197">
            <v>256</v>
          </cell>
          <cell r="S197">
            <v>211</v>
          </cell>
          <cell r="T197">
            <v>467</v>
          </cell>
          <cell r="U197">
            <v>246</v>
          </cell>
          <cell r="V197">
            <v>209</v>
          </cell>
          <cell r="W197" t="str">
            <v>11KV(2), TAR ROAD(2), LT, CANAL</v>
          </cell>
          <cell r="X197">
            <v>288314.96299999999</v>
          </cell>
          <cell r="Y197">
            <v>2379985.0430000001</v>
          </cell>
          <cell r="Z197"/>
          <cell r="AA197"/>
          <cell r="AB197"/>
        </row>
        <row r="198">
          <cell r="C198"/>
          <cell r="D198"/>
          <cell r="E198"/>
          <cell r="F198"/>
          <cell r="G198"/>
          <cell r="H198"/>
          <cell r="I198">
            <v>38209.924233579353</v>
          </cell>
          <cell r="J198"/>
          <cell r="K198">
            <v>29.042999999999999</v>
          </cell>
          <cell r="L198">
            <v>810.71800000000007</v>
          </cell>
          <cell r="M198">
            <v>405.35900000000004</v>
          </cell>
          <cell r="N198">
            <v>214</v>
          </cell>
          <cell r="O198">
            <v>212</v>
          </cell>
          <cell r="P198">
            <v>426</v>
          </cell>
          <cell r="Q198">
            <v>210</v>
          </cell>
          <cell r="R198">
            <v>210</v>
          </cell>
          <cell r="S198">
            <v>420</v>
          </cell>
          <cell r="T198">
            <v>288370.96999999997</v>
          </cell>
          <cell r="U198">
            <v>2377349.4019999998</v>
          </cell>
          <cell r="V198" t="str">
            <v xml:space="preserve">288370.97 E, 2377349.402 N </v>
          </cell>
          <cell r="W198"/>
          <cell r="X198"/>
          <cell r="Y198"/>
          <cell r="Z198"/>
          <cell r="AA198" t="str">
            <v>NALA</v>
          </cell>
          <cell r="AB198"/>
        </row>
        <row r="199">
          <cell r="C199" t="str">
            <v>148/4</v>
          </cell>
          <cell r="D199" t="str">
            <v>Loc No. From 148/4 To Loc No. 148/5</v>
          </cell>
          <cell r="E199">
            <v>440</v>
          </cell>
          <cell r="F199" t="str">
            <v>DA+3</v>
          </cell>
          <cell r="G199">
            <v>74.89</v>
          </cell>
          <cell r="H199">
            <v>408.71800000000002</v>
          </cell>
          <cell r="I199"/>
          <cell r="J199">
            <v>35902.834999999992</v>
          </cell>
          <cell r="K199"/>
          <cell r="L199"/>
          <cell r="M199"/>
          <cell r="N199"/>
          <cell r="O199">
            <v>22.045999999999999</v>
          </cell>
          <cell r="P199">
            <v>842</v>
          </cell>
          <cell r="Q199">
            <v>421</v>
          </cell>
          <cell r="R199">
            <v>191</v>
          </cell>
          <cell r="S199">
            <v>213</v>
          </cell>
          <cell r="T199">
            <v>404</v>
          </cell>
          <cell r="U199">
            <v>195</v>
          </cell>
          <cell r="V199">
            <v>216</v>
          </cell>
          <cell r="W199" t="str">
            <v>CT</v>
          </cell>
          <cell r="X199">
            <v>288311.69900000002</v>
          </cell>
          <cell r="Y199">
            <v>2379583.057</v>
          </cell>
          <cell r="Z199"/>
          <cell r="AA199"/>
          <cell r="AB199"/>
        </row>
        <row r="200">
          <cell r="C200"/>
          <cell r="D200"/>
          <cell r="E200"/>
          <cell r="F200"/>
          <cell r="G200"/>
          <cell r="H200"/>
          <cell r="I200">
            <v>38618.642233579354</v>
          </cell>
          <cell r="J200"/>
          <cell r="K200">
            <v>30.238</v>
          </cell>
          <cell r="L200">
            <v>408.71800000000002</v>
          </cell>
          <cell r="M200">
            <v>204.35900000000001</v>
          </cell>
          <cell r="N200">
            <v>197</v>
          </cell>
          <cell r="O200">
            <v>0</v>
          </cell>
          <cell r="P200">
            <v>197</v>
          </cell>
          <cell r="Q200">
            <v>200</v>
          </cell>
          <cell r="R200">
            <v>0</v>
          </cell>
          <cell r="S200">
            <v>200</v>
          </cell>
          <cell r="T200">
            <v>288453</v>
          </cell>
          <cell r="U200">
            <v>2376949</v>
          </cell>
          <cell r="V200" t="str">
            <v xml:space="preserve">288453 E, 2376949 N </v>
          </cell>
          <cell r="W200"/>
          <cell r="X200"/>
          <cell r="Y200"/>
          <cell r="Z200"/>
          <cell r="AA200" t="str">
            <v>NALA(2)</v>
          </cell>
          <cell r="AB200"/>
        </row>
        <row r="201">
          <cell r="C201" t="str">
            <v>148/5</v>
          </cell>
          <cell r="D201" t="str">
            <v>Loc No. From 148/5 To Loc No. 149/0</v>
          </cell>
          <cell r="E201">
            <v>508.08800000000002</v>
          </cell>
          <cell r="F201" t="str">
            <v>DB1+3</v>
          </cell>
          <cell r="G201">
            <v>73.53</v>
          </cell>
          <cell r="H201">
            <v>347.61700000000002</v>
          </cell>
          <cell r="I201"/>
          <cell r="J201">
            <v>36342.834999999992</v>
          </cell>
          <cell r="K201"/>
          <cell r="L201"/>
          <cell r="M201"/>
          <cell r="N201"/>
          <cell r="O201">
            <v>23.08</v>
          </cell>
          <cell r="P201">
            <v>948.08799999999997</v>
          </cell>
          <cell r="Q201">
            <v>474.04399999999998</v>
          </cell>
          <cell r="R201">
            <v>228</v>
          </cell>
          <cell r="S201">
            <v>173</v>
          </cell>
          <cell r="T201">
            <v>401</v>
          </cell>
          <cell r="U201">
            <v>226</v>
          </cell>
          <cell r="V201">
            <v>189</v>
          </cell>
          <cell r="W201" t="str">
            <v>TAR ROAD, NALA, 11 KV LINE</v>
          </cell>
          <cell r="X201">
            <v>288308.12599999999</v>
          </cell>
          <cell r="Y201">
            <v>2379143.071</v>
          </cell>
          <cell r="Z201"/>
          <cell r="AA201"/>
          <cell r="AB201"/>
        </row>
        <row r="202">
          <cell r="C202"/>
          <cell r="D202"/>
          <cell r="E202"/>
          <cell r="F202"/>
          <cell r="G202"/>
          <cell r="H202"/>
          <cell r="I202">
            <v>38966.259233579352</v>
          </cell>
          <cell r="J202"/>
          <cell r="K202">
            <v>31.157</v>
          </cell>
          <cell r="L202">
            <v>644.64100000000008</v>
          </cell>
          <cell r="M202">
            <v>322.32050000000004</v>
          </cell>
          <cell r="N202">
            <v>201</v>
          </cell>
          <cell r="O202">
            <v>165</v>
          </cell>
          <cell r="P202">
            <v>366</v>
          </cell>
          <cell r="Q202">
            <v>191</v>
          </cell>
          <cell r="R202">
            <v>0</v>
          </cell>
          <cell r="S202">
            <v>191</v>
          </cell>
          <cell r="T202">
            <v>288746.01</v>
          </cell>
          <cell r="U202">
            <v>2376761.963</v>
          </cell>
          <cell r="V202" t="str">
            <v xml:space="preserve">288746.01 E, 2376761.963 N </v>
          </cell>
          <cell r="W202"/>
          <cell r="X202"/>
          <cell r="Y202"/>
          <cell r="Z202"/>
          <cell r="AA202" t="str">
            <v>NALA, 11KV, CT</v>
          </cell>
          <cell r="AB202"/>
        </row>
        <row r="203">
          <cell r="C203" t="str">
            <v>149/0</v>
          </cell>
          <cell r="D203" t="str">
            <v>Loc No. From 149/0 To Loc No. 150/0</v>
          </cell>
          <cell r="E203">
            <v>258.00200000000001</v>
          </cell>
          <cell r="F203" t="str">
            <v>DD60+25</v>
          </cell>
          <cell r="G203">
            <v>95.53</v>
          </cell>
          <cell r="H203">
            <v>297.024</v>
          </cell>
          <cell r="I203"/>
          <cell r="J203">
            <v>36850.922999999995</v>
          </cell>
          <cell r="K203"/>
          <cell r="L203"/>
          <cell r="M203"/>
          <cell r="N203"/>
          <cell r="O203">
            <v>23.728999999999999</v>
          </cell>
          <cell r="P203">
            <v>766.09</v>
          </cell>
          <cell r="Q203">
            <v>383.04500000000002</v>
          </cell>
          <cell r="R203">
            <v>337</v>
          </cell>
          <cell r="S203">
            <v>123</v>
          </cell>
          <cell r="T203">
            <v>460</v>
          </cell>
          <cell r="U203">
            <v>322</v>
          </cell>
          <cell r="V203">
            <v>126</v>
          </cell>
          <cell r="W203" t="str">
            <v>NALA, RAILWAY LINE, LT LINE</v>
          </cell>
          <cell r="X203">
            <v>288304</v>
          </cell>
          <cell r="Y203">
            <v>2378635</v>
          </cell>
          <cell r="Z203"/>
          <cell r="AA203"/>
          <cell r="AB203"/>
        </row>
        <row r="204">
          <cell r="C204"/>
          <cell r="D204"/>
          <cell r="E204"/>
          <cell r="F204"/>
          <cell r="G204"/>
          <cell r="H204"/>
          <cell r="I204">
            <v>39263.28323357935</v>
          </cell>
          <cell r="J204"/>
          <cell r="K204">
            <v>29.241</v>
          </cell>
          <cell r="L204">
            <v>723.07799999999997</v>
          </cell>
          <cell r="M204">
            <v>361.53899999999999</v>
          </cell>
          <cell r="N204">
            <v>132</v>
          </cell>
          <cell r="O204">
            <v>218</v>
          </cell>
          <cell r="P204">
            <v>350</v>
          </cell>
          <cell r="Q204">
            <v>140</v>
          </cell>
          <cell r="R204">
            <v>217</v>
          </cell>
          <cell r="S204">
            <v>357</v>
          </cell>
          <cell r="T204">
            <v>289017.65299999999</v>
          </cell>
          <cell r="U204">
            <v>2376641.8250000002</v>
          </cell>
          <cell r="V204" t="str">
            <v xml:space="preserve">289017.653 E, 2376641.825 N </v>
          </cell>
          <cell r="W204"/>
          <cell r="X204"/>
          <cell r="Y204"/>
          <cell r="Z204"/>
          <cell r="AA204" t="str">
            <v>400 KV DC DGEN-NAVSARI LINE (TOWER NO 170 - TOWER NO 171)</v>
          </cell>
          <cell r="AB204"/>
        </row>
        <row r="205">
          <cell r="C205" t="str">
            <v>150/0</v>
          </cell>
          <cell r="D205" t="str">
            <v>Loc No. From 150/0 To Loc No. 150/1</v>
          </cell>
          <cell r="E205">
            <v>282</v>
          </cell>
          <cell r="F205" t="str">
            <v>DD60+25</v>
          </cell>
          <cell r="G205">
            <v>95.53</v>
          </cell>
          <cell r="H205">
            <v>426.05399999999997</v>
          </cell>
          <cell r="I205"/>
          <cell r="J205">
            <v>37108.924999999996</v>
          </cell>
          <cell r="K205"/>
          <cell r="L205"/>
          <cell r="M205"/>
          <cell r="N205"/>
          <cell r="O205">
            <v>24.346</v>
          </cell>
          <cell r="P205">
            <v>540.00199999999995</v>
          </cell>
          <cell r="Q205">
            <v>270.00099999999998</v>
          </cell>
          <cell r="R205">
            <v>135</v>
          </cell>
          <cell r="S205">
            <v>333</v>
          </cell>
          <cell r="T205">
            <v>468</v>
          </cell>
          <cell r="U205">
            <v>132</v>
          </cell>
          <cell r="V205">
            <v>241</v>
          </cell>
          <cell r="W205" t="str">
            <v>LT LINE</v>
          </cell>
          <cell r="X205">
            <v>288150</v>
          </cell>
          <cell r="Y205">
            <v>2378428</v>
          </cell>
          <cell r="Z205"/>
          <cell r="AA205"/>
          <cell r="AB205"/>
        </row>
        <row r="206">
          <cell r="C206"/>
          <cell r="D206"/>
          <cell r="E206"/>
          <cell r="F206"/>
          <cell r="G206"/>
          <cell r="H206"/>
          <cell r="I206">
            <v>39689.337233579347</v>
          </cell>
          <cell r="J206"/>
          <cell r="K206">
            <v>28.361999999999998</v>
          </cell>
          <cell r="L206">
            <v>766.05</v>
          </cell>
          <cell r="M206">
            <v>383.02499999999998</v>
          </cell>
          <cell r="N206">
            <v>209</v>
          </cell>
          <cell r="O206">
            <v>226</v>
          </cell>
          <cell r="P206">
            <v>435</v>
          </cell>
          <cell r="Q206">
            <v>211</v>
          </cell>
          <cell r="R206">
            <v>205</v>
          </cell>
          <cell r="S206">
            <v>416</v>
          </cell>
          <cell r="T206">
            <v>289119</v>
          </cell>
          <cell r="U206">
            <v>2376228</v>
          </cell>
          <cell r="V206" t="str">
            <v xml:space="preserve">289119 E, 2376228 N </v>
          </cell>
          <cell r="W206"/>
          <cell r="X206"/>
          <cell r="Y206"/>
          <cell r="Z206"/>
          <cell r="AA206" t="str">
            <v>CT(2), NALA</v>
          </cell>
          <cell r="AB206"/>
        </row>
        <row r="207">
          <cell r="C207" t="str">
            <v>150/1</v>
          </cell>
          <cell r="D207" t="str">
            <v>Loc No. From 150/1 To Loc No. 150/2</v>
          </cell>
          <cell r="E207">
            <v>417</v>
          </cell>
          <cell r="F207" t="str">
            <v>DB1+3</v>
          </cell>
          <cell r="G207">
            <v>73.53</v>
          </cell>
          <cell r="H207">
            <v>339.99599999999998</v>
          </cell>
          <cell r="I207"/>
          <cell r="J207">
            <v>37390.924999999996</v>
          </cell>
          <cell r="K207"/>
          <cell r="L207"/>
          <cell r="M207"/>
          <cell r="N207"/>
          <cell r="O207">
            <v>25.428999999999998</v>
          </cell>
          <cell r="P207">
            <v>699</v>
          </cell>
          <cell r="Q207">
            <v>349.5</v>
          </cell>
          <cell r="R207">
            <v>-50</v>
          </cell>
          <cell r="S207">
            <v>204</v>
          </cell>
          <cell r="T207">
            <v>154</v>
          </cell>
          <cell r="U207">
            <v>42</v>
          </cell>
          <cell r="V207">
            <v>206</v>
          </cell>
          <cell r="W207" t="str">
            <v>CART TRACK</v>
          </cell>
          <cell r="X207">
            <v>288206.59700000001</v>
          </cell>
          <cell r="Y207">
            <v>2378151.7379999999</v>
          </cell>
          <cell r="Z207"/>
          <cell r="AA207"/>
          <cell r="AB207"/>
        </row>
        <row r="208">
          <cell r="C208"/>
          <cell r="D208"/>
          <cell r="E208"/>
          <cell r="F208"/>
          <cell r="G208"/>
          <cell r="H208"/>
          <cell r="I208">
            <v>40029.333233579346</v>
          </cell>
          <cell r="J208"/>
          <cell r="K208">
            <v>26.887</v>
          </cell>
          <cell r="L208">
            <v>730.99599999999998</v>
          </cell>
          <cell r="M208">
            <v>365.49799999999999</v>
          </cell>
          <cell r="N208">
            <v>114</v>
          </cell>
          <cell r="O208">
            <v>136</v>
          </cell>
          <cell r="P208">
            <v>250</v>
          </cell>
          <cell r="Q208">
            <v>136</v>
          </cell>
          <cell r="R208">
            <v>159</v>
          </cell>
          <cell r="S208">
            <v>295</v>
          </cell>
          <cell r="T208">
            <v>289396.07799999998</v>
          </cell>
          <cell r="U208">
            <v>2376030.9589999998</v>
          </cell>
          <cell r="V208" t="str">
            <v xml:space="preserve">289396.078 E, 2376030.959 N </v>
          </cell>
          <cell r="W208"/>
          <cell r="X208"/>
          <cell r="Y208"/>
          <cell r="Z208"/>
          <cell r="AA208" t="str">
            <v>CT(2), NALA(2), 11KV</v>
          </cell>
          <cell r="AB208"/>
        </row>
        <row r="209">
          <cell r="C209" t="str">
            <v>150/2</v>
          </cell>
          <cell r="D209" t="str">
            <v>Loc No. From 150/2 To Loc No. 150/3</v>
          </cell>
          <cell r="E209">
            <v>402</v>
          </cell>
          <cell r="F209" t="str">
            <v>DA+3</v>
          </cell>
          <cell r="G209">
            <v>74.89</v>
          </cell>
          <cell r="H209">
            <v>391</v>
          </cell>
          <cell r="I209"/>
          <cell r="J209">
            <v>37807.924999999996</v>
          </cell>
          <cell r="K209"/>
          <cell r="L209"/>
          <cell r="M209"/>
          <cell r="N209"/>
          <cell r="O209">
            <v>26.814</v>
          </cell>
          <cell r="P209">
            <v>819</v>
          </cell>
          <cell r="Q209">
            <v>409.5</v>
          </cell>
          <cell r="R209">
            <v>214</v>
          </cell>
          <cell r="S209">
            <v>189</v>
          </cell>
          <cell r="T209">
            <v>403</v>
          </cell>
          <cell r="U209">
            <v>213</v>
          </cell>
          <cell r="V209">
            <v>193</v>
          </cell>
          <cell r="W209" t="str">
            <v>11 KV LINE, NALA, TAR ROAD, GAS PIPE LINE, NALA</v>
          </cell>
          <cell r="X209">
            <v>288290.28899999999</v>
          </cell>
          <cell r="Y209">
            <v>2377743.2220000001</v>
          </cell>
          <cell r="Z209"/>
          <cell r="AA209"/>
          <cell r="AB209"/>
        </row>
        <row r="210">
          <cell r="C210"/>
          <cell r="D210"/>
          <cell r="E210"/>
          <cell r="F210"/>
          <cell r="G210"/>
          <cell r="H210"/>
          <cell r="I210">
            <v>40420.333233579346</v>
          </cell>
          <cell r="J210"/>
          <cell r="K210">
            <v>24.710999999999999</v>
          </cell>
          <cell r="L210">
            <v>717.74299999999994</v>
          </cell>
          <cell r="M210">
            <v>358.87149999999997</v>
          </cell>
          <cell r="N210">
            <v>256</v>
          </cell>
          <cell r="O210">
            <v>107</v>
          </cell>
          <cell r="P210">
            <v>363</v>
          </cell>
          <cell r="Q210">
            <v>233</v>
          </cell>
          <cell r="R210">
            <v>129</v>
          </cell>
          <cell r="S210">
            <v>362</v>
          </cell>
          <cell r="T210">
            <v>289714.72200000001</v>
          </cell>
          <cell r="U210">
            <v>2375804.36</v>
          </cell>
          <cell r="V210" t="str">
            <v xml:space="preserve">289714.722 E, 2375804.36 N </v>
          </cell>
          <cell r="W210"/>
          <cell r="X210"/>
          <cell r="Y210"/>
          <cell r="Z210"/>
          <cell r="AA210" t="str">
            <v>11KV(2), TAR ROAD(2), LT, CANAL</v>
          </cell>
          <cell r="AB210"/>
        </row>
        <row r="211">
          <cell r="C211" t="str">
            <v>150/3</v>
          </cell>
          <cell r="D211" t="str">
            <v>Loc No. From 150/3 To Loc No. 151/0</v>
          </cell>
          <cell r="E211">
            <v>408.71800000000002</v>
          </cell>
          <cell r="F211" t="str">
            <v>DA+3</v>
          </cell>
          <cell r="G211">
            <v>74.89</v>
          </cell>
          <cell r="H211">
            <v>326.74299999999999</v>
          </cell>
          <cell r="I211"/>
          <cell r="J211">
            <v>38209.924999999996</v>
          </cell>
          <cell r="K211"/>
          <cell r="L211"/>
          <cell r="M211"/>
          <cell r="N211"/>
          <cell r="O211">
            <v>29.042999999999999</v>
          </cell>
          <cell r="P211">
            <v>810.71800000000007</v>
          </cell>
          <cell r="Q211">
            <v>405.35900000000004</v>
          </cell>
          <cell r="R211">
            <v>214</v>
          </cell>
          <cell r="S211">
            <v>212</v>
          </cell>
          <cell r="T211">
            <v>426</v>
          </cell>
          <cell r="U211">
            <v>210</v>
          </cell>
          <cell r="V211">
            <v>210</v>
          </cell>
          <cell r="W211" t="str">
            <v>NALA</v>
          </cell>
          <cell r="X211">
            <v>288370.96999999997</v>
          </cell>
          <cell r="Y211">
            <v>2377349.4019999998</v>
          </cell>
          <cell r="Z211"/>
          <cell r="AA211"/>
          <cell r="AB211"/>
        </row>
        <row r="212">
          <cell r="C212"/>
          <cell r="D212"/>
          <cell r="E212"/>
          <cell r="F212"/>
          <cell r="G212"/>
          <cell r="H212"/>
          <cell r="I212">
            <v>40747.076233579348</v>
          </cell>
          <cell r="J212"/>
          <cell r="K212">
            <v>22.97</v>
          </cell>
          <cell r="L212">
            <v>584.08400000000006</v>
          </cell>
          <cell r="M212">
            <v>292.04200000000003</v>
          </cell>
          <cell r="N212">
            <v>220</v>
          </cell>
          <cell r="O212">
            <v>139</v>
          </cell>
          <cell r="P212">
            <v>359</v>
          </cell>
          <cell r="Q212">
            <v>199</v>
          </cell>
          <cell r="R212">
            <v>134</v>
          </cell>
          <cell r="S212">
            <v>333</v>
          </cell>
          <cell r="T212">
            <v>289981</v>
          </cell>
          <cell r="U212">
            <v>2375615</v>
          </cell>
          <cell r="V212" t="str">
            <v xml:space="preserve">289981 E, 2375615 N </v>
          </cell>
          <cell r="W212"/>
          <cell r="X212"/>
          <cell r="Y212"/>
          <cell r="Z212"/>
          <cell r="AA212" t="str">
            <v>CT</v>
          </cell>
          <cell r="AB212"/>
        </row>
        <row r="213">
          <cell r="C213" t="str">
            <v>151/0</v>
          </cell>
          <cell r="D213" t="str">
            <v>Loc No. From 151/0 To Loc No. 152/0</v>
          </cell>
          <cell r="E213">
            <v>347.61700000000002</v>
          </cell>
          <cell r="F213" t="str">
            <v>DD60+0</v>
          </cell>
          <cell r="G213">
            <v>70.53</v>
          </cell>
          <cell r="H213">
            <v>257.34100000000001</v>
          </cell>
          <cell r="I213"/>
          <cell r="J213">
            <v>38618.642999999996</v>
          </cell>
          <cell r="K213"/>
          <cell r="L213"/>
          <cell r="M213"/>
          <cell r="N213"/>
          <cell r="O213">
            <v>30.238</v>
          </cell>
          <cell r="P213">
            <v>408.71800000000002</v>
          </cell>
          <cell r="Q213">
            <v>204.35900000000001</v>
          </cell>
          <cell r="R213">
            <v>197</v>
          </cell>
          <cell r="S213">
            <v>0</v>
          </cell>
          <cell r="T213">
            <v>197</v>
          </cell>
          <cell r="U213">
            <v>200</v>
          </cell>
          <cell r="V213">
            <v>0</v>
          </cell>
          <cell r="W213" t="str">
            <v>GAS PIPE LINE, KWS-HAL 220 KV D/C LINE (PGCIL)</v>
          </cell>
          <cell r="X213">
            <v>288453</v>
          </cell>
          <cell r="Y213">
            <v>2376949</v>
          </cell>
          <cell r="Z213"/>
          <cell r="AA213"/>
          <cell r="AB213"/>
        </row>
        <row r="214">
          <cell r="C214"/>
          <cell r="D214"/>
          <cell r="E214"/>
          <cell r="F214"/>
          <cell r="G214"/>
          <cell r="H214"/>
          <cell r="I214">
            <v>41004.417233579348</v>
          </cell>
          <cell r="J214"/>
          <cell r="K214">
            <v>22.024999999999999</v>
          </cell>
          <cell r="L214">
            <v>600.33600000000001</v>
          </cell>
          <cell r="M214">
            <v>300.16800000000001</v>
          </cell>
          <cell r="N214">
            <v>119</v>
          </cell>
          <cell r="O214">
            <v>188</v>
          </cell>
          <cell r="P214">
            <v>307</v>
          </cell>
          <cell r="Q214">
            <v>124</v>
          </cell>
          <cell r="R214">
            <v>182</v>
          </cell>
          <cell r="S214">
            <v>306</v>
          </cell>
          <cell r="T214">
            <v>290230</v>
          </cell>
          <cell r="U214">
            <v>2375550.0109999999</v>
          </cell>
          <cell r="V214" t="str">
            <v xml:space="preserve">290230 E, 2375550.011 N </v>
          </cell>
          <cell r="W214"/>
          <cell r="X214"/>
          <cell r="Y214"/>
          <cell r="Z214"/>
          <cell r="AA214" t="str">
            <v>TAR ROAD, NALA, 11 KV LINE</v>
          </cell>
          <cell r="AB214"/>
        </row>
        <row r="215">
          <cell r="C215" t="str">
            <v>152/0</v>
          </cell>
          <cell r="D215" t="str">
            <v>Loc No. From 152/0 To Loc No. 153/0</v>
          </cell>
          <cell r="E215">
            <v>297.024</v>
          </cell>
          <cell r="F215" t="str">
            <v>DD60+3</v>
          </cell>
          <cell r="G215">
            <v>73.53</v>
          </cell>
          <cell r="H215">
            <v>342.995</v>
          </cell>
          <cell r="I215"/>
          <cell r="J215">
            <v>38966.259999999995</v>
          </cell>
          <cell r="K215"/>
          <cell r="L215"/>
          <cell r="M215"/>
          <cell r="N215"/>
          <cell r="O215">
            <v>31.157</v>
          </cell>
          <cell r="P215">
            <v>644.64100000000008</v>
          </cell>
          <cell r="Q215">
            <v>322.32050000000004</v>
          </cell>
          <cell r="R215">
            <v>201</v>
          </cell>
          <cell r="S215">
            <v>165</v>
          </cell>
          <cell r="T215">
            <v>366</v>
          </cell>
          <cell r="U215">
            <v>191</v>
          </cell>
          <cell r="V215">
            <v>0</v>
          </cell>
          <cell r="W215" t="str">
            <v>NALA</v>
          </cell>
          <cell r="X215">
            <v>288746.01</v>
          </cell>
          <cell r="Y215">
            <v>2376761.963</v>
          </cell>
          <cell r="Z215"/>
          <cell r="AA215"/>
          <cell r="AB215"/>
        </row>
        <row r="216">
          <cell r="C216"/>
          <cell r="D216"/>
          <cell r="E216"/>
          <cell r="F216"/>
          <cell r="G216"/>
          <cell r="H216"/>
          <cell r="I216">
            <v>41347.412233579351</v>
          </cell>
          <cell r="J216"/>
          <cell r="K216">
            <v>19.744</v>
          </cell>
          <cell r="L216">
            <v>699.495</v>
          </cell>
          <cell r="M216">
            <v>349.7475</v>
          </cell>
          <cell r="N216">
            <v>155</v>
          </cell>
          <cell r="O216">
            <v>-72</v>
          </cell>
          <cell r="P216">
            <v>83</v>
          </cell>
          <cell r="Q216">
            <v>162</v>
          </cell>
          <cell r="R216">
            <v>23</v>
          </cell>
          <cell r="S216">
            <v>185</v>
          </cell>
          <cell r="T216">
            <v>290439.98100000003</v>
          </cell>
          <cell r="U216">
            <v>2375278.8029999998</v>
          </cell>
          <cell r="V216" t="str">
            <v xml:space="preserve">290439.981 E, 2375278.803 N </v>
          </cell>
          <cell r="W216"/>
          <cell r="X216"/>
          <cell r="Y216"/>
          <cell r="Z216"/>
          <cell r="AA216" t="str">
            <v>NALA, RAILWAY LINE, LT LINE</v>
          </cell>
          <cell r="AB216"/>
        </row>
        <row r="217">
          <cell r="C217" t="str">
            <v>153/0</v>
          </cell>
          <cell r="D217" t="str">
            <v>Loc No. From 153/0 To Loc No. 154/0</v>
          </cell>
          <cell r="E217">
            <v>426.05399999999997</v>
          </cell>
          <cell r="F217" t="str">
            <v>DD60+3</v>
          </cell>
          <cell r="G217">
            <v>73.53</v>
          </cell>
          <cell r="H217">
            <v>356.5</v>
          </cell>
          <cell r="I217"/>
          <cell r="J217">
            <v>39263.283999999992</v>
          </cell>
          <cell r="K217"/>
          <cell r="L217"/>
          <cell r="M217"/>
          <cell r="N217"/>
          <cell r="O217">
            <v>29.241</v>
          </cell>
          <cell r="P217">
            <v>723.07799999999997</v>
          </cell>
          <cell r="Q217">
            <v>361.53899999999999</v>
          </cell>
          <cell r="R217">
            <v>132</v>
          </cell>
          <cell r="S217">
            <v>218</v>
          </cell>
          <cell r="T217">
            <v>350</v>
          </cell>
          <cell r="U217">
            <v>140</v>
          </cell>
          <cell r="V217">
            <v>217</v>
          </cell>
          <cell r="W217" t="str">
            <v>CAR T TRACK, NALA</v>
          </cell>
          <cell r="X217">
            <v>289017.65299999999</v>
          </cell>
          <cell r="Y217">
            <v>2376641.8250000002</v>
          </cell>
          <cell r="Z217"/>
          <cell r="AA217"/>
          <cell r="AB217"/>
        </row>
        <row r="218">
          <cell r="C218"/>
          <cell r="D218"/>
          <cell r="E218"/>
          <cell r="F218"/>
          <cell r="G218"/>
          <cell r="H218"/>
          <cell r="I218">
            <v>41703.912233579351</v>
          </cell>
          <cell r="J218"/>
          <cell r="K218">
            <v>20.898</v>
          </cell>
          <cell r="L218">
            <v>635.85599999999999</v>
          </cell>
          <cell r="M218">
            <v>317.928</v>
          </cell>
          <cell r="N218">
            <v>431</v>
          </cell>
          <cell r="O218">
            <v>142</v>
          </cell>
          <cell r="P218">
            <v>573</v>
          </cell>
          <cell r="Q218">
            <v>336</v>
          </cell>
          <cell r="R218">
            <v>141</v>
          </cell>
          <cell r="S218">
            <v>477</v>
          </cell>
          <cell r="T218">
            <v>290658.22899999999</v>
          </cell>
          <cell r="U218">
            <v>2374996.9160000002</v>
          </cell>
          <cell r="V218" t="str">
            <v xml:space="preserve">290658.229 E, 2374996.916 N </v>
          </cell>
          <cell r="W218"/>
          <cell r="X218"/>
          <cell r="Y218"/>
          <cell r="Z218"/>
          <cell r="AA218" t="str">
            <v>LT LINE</v>
          </cell>
          <cell r="AB218"/>
        </row>
        <row r="219">
          <cell r="C219" t="str">
            <v>154/0</v>
          </cell>
          <cell r="D219" t="str">
            <v>Loc No. From 154/0 To Loc No. 154/1</v>
          </cell>
          <cell r="E219">
            <v>339.99599999999998</v>
          </cell>
          <cell r="F219" t="str">
            <v>DD45+3</v>
          </cell>
          <cell r="G219">
            <v>73.53</v>
          </cell>
          <cell r="H219">
            <v>279.35599999999999</v>
          </cell>
          <cell r="I219"/>
          <cell r="J219">
            <v>39689.337999999989</v>
          </cell>
          <cell r="K219"/>
          <cell r="L219"/>
          <cell r="M219"/>
          <cell r="N219"/>
          <cell r="O219">
            <v>28.361999999999998</v>
          </cell>
          <cell r="P219">
            <v>766.05</v>
          </cell>
          <cell r="Q219">
            <v>383.02499999999998</v>
          </cell>
          <cell r="R219">
            <v>209</v>
          </cell>
          <cell r="S219">
            <v>226</v>
          </cell>
          <cell r="T219">
            <v>435</v>
          </cell>
          <cell r="U219">
            <v>211</v>
          </cell>
          <cell r="V219">
            <v>205</v>
          </cell>
          <cell r="W219" t="str">
            <v>NALA, 765 KV DC ANTL (PGCIL)</v>
          </cell>
          <cell r="X219">
            <v>289119</v>
          </cell>
          <cell r="Y219">
            <v>2376228</v>
          </cell>
          <cell r="Z219"/>
          <cell r="AA219"/>
          <cell r="AB219"/>
        </row>
        <row r="220">
          <cell r="C220"/>
          <cell r="D220"/>
          <cell r="E220"/>
          <cell r="F220"/>
          <cell r="G220"/>
          <cell r="H220"/>
          <cell r="I220">
            <v>41983.268233579351</v>
          </cell>
          <cell r="J220"/>
          <cell r="K220">
            <v>20.702999999999999</v>
          </cell>
          <cell r="L220">
            <v>503.17099999999999</v>
          </cell>
          <cell r="M220">
            <v>251.5855</v>
          </cell>
          <cell r="N220">
            <v>137</v>
          </cell>
          <cell r="O220">
            <v>668</v>
          </cell>
          <cell r="P220">
            <v>805</v>
          </cell>
          <cell r="Q220">
            <v>139</v>
          </cell>
          <cell r="R220">
            <v>352</v>
          </cell>
          <cell r="S220">
            <v>491</v>
          </cell>
          <cell r="T220">
            <v>290935</v>
          </cell>
          <cell r="U220">
            <v>2374959</v>
          </cell>
          <cell r="V220" t="str">
            <v xml:space="preserve">290935 E, 2374959 N </v>
          </cell>
          <cell r="W220"/>
          <cell r="X220"/>
          <cell r="Y220"/>
          <cell r="Z220"/>
          <cell r="AA220" t="str">
            <v>CART TRACK</v>
          </cell>
          <cell r="AB220"/>
        </row>
        <row r="221">
          <cell r="C221" t="str">
            <v>154/1</v>
          </cell>
          <cell r="D221" t="str">
            <v>Loc No. From 154/1 To Loc No. 154/2</v>
          </cell>
          <cell r="E221">
            <v>391</v>
          </cell>
          <cell r="F221" t="str">
            <v>DA-3</v>
          </cell>
          <cell r="G221">
            <v>68.89</v>
          </cell>
          <cell r="H221">
            <v>223.815</v>
          </cell>
          <cell r="I221"/>
          <cell r="J221">
            <v>40029.333999999988</v>
          </cell>
          <cell r="K221"/>
          <cell r="L221"/>
          <cell r="M221"/>
          <cell r="N221"/>
          <cell r="O221">
            <v>26.887</v>
          </cell>
          <cell r="P221">
            <v>730.99599999999998</v>
          </cell>
          <cell r="Q221">
            <v>365.49799999999999</v>
          </cell>
          <cell r="R221">
            <v>114</v>
          </cell>
          <cell r="S221">
            <v>136</v>
          </cell>
          <cell r="T221">
            <v>250</v>
          </cell>
          <cell r="U221">
            <v>136</v>
          </cell>
          <cell r="V221">
            <v>159</v>
          </cell>
          <cell r="W221" t="str">
            <v>NALA</v>
          </cell>
          <cell r="X221">
            <v>289396.07799999998</v>
          </cell>
          <cell r="Y221">
            <v>2376030.9589999998</v>
          </cell>
          <cell r="Z221"/>
          <cell r="AA221"/>
          <cell r="AB221"/>
        </row>
        <row r="222">
          <cell r="C222"/>
          <cell r="D222"/>
          <cell r="E222"/>
          <cell r="F222"/>
          <cell r="G222"/>
          <cell r="H222"/>
          <cell r="I222">
            <v>42207.083233579353</v>
          </cell>
          <cell r="J222"/>
          <cell r="K222">
            <v>21.446999999999999</v>
          </cell>
          <cell r="L222">
            <v>634.68700000000001</v>
          </cell>
          <cell r="M222">
            <v>317.34350000000001</v>
          </cell>
          <cell r="N222">
            <v>-452</v>
          </cell>
          <cell r="O222">
            <v>255</v>
          </cell>
          <cell r="P222">
            <v>-197</v>
          </cell>
          <cell r="Q222">
            <v>-129</v>
          </cell>
          <cell r="R222">
            <v>240</v>
          </cell>
          <cell r="S222">
            <v>111</v>
          </cell>
          <cell r="T222">
            <v>291156.17800000001</v>
          </cell>
          <cell r="U222">
            <v>2374924.747</v>
          </cell>
          <cell r="V222" t="str">
            <v xml:space="preserve">291156.178 E, 2374924.747 N </v>
          </cell>
          <cell r="W222"/>
          <cell r="X222"/>
          <cell r="Y222"/>
          <cell r="Z222"/>
          <cell r="AA222" t="str">
            <v>11 KV LINE, NALA, TAR ROAD, GAS PIPE LINE, NALA</v>
          </cell>
          <cell r="AB222"/>
        </row>
        <row r="223">
          <cell r="C223" t="str">
            <v>154/2</v>
          </cell>
          <cell r="D223" t="str">
            <v>Loc No. From 154/2 To Loc No. 155/0</v>
          </cell>
          <cell r="E223">
            <v>326.74299999999999</v>
          </cell>
          <cell r="F223" t="str">
            <v>DA+9</v>
          </cell>
          <cell r="G223">
            <v>80.89</v>
          </cell>
          <cell r="H223">
            <v>410.87200000000001</v>
          </cell>
          <cell r="I223"/>
          <cell r="J223">
            <v>40420.333999999988</v>
          </cell>
          <cell r="K223"/>
          <cell r="L223"/>
          <cell r="M223"/>
          <cell r="N223"/>
          <cell r="O223">
            <v>24.710999999999999</v>
          </cell>
          <cell r="P223">
            <v>717.74299999999994</v>
          </cell>
          <cell r="Q223">
            <v>358.87149999999997</v>
          </cell>
          <cell r="R223">
            <v>256</v>
          </cell>
          <cell r="S223">
            <v>107</v>
          </cell>
          <cell r="T223">
            <v>363</v>
          </cell>
          <cell r="U223">
            <v>233</v>
          </cell>
          <cell r="V223">
            <v>129</v>
          </cell>
          <cell r="W223" t="str">
            <v>DINOD - KHARCH 66 KV SC LINE (GETCO) , GAS PIPE LINE, LT LINE, TAR ROAD, NALA, 11 KV LINE</v>
          </cell>
          <cell r="X223">
            <v>289714.72200000001</v>
          </cell>
          <cell r="Y223">
            <v>2375804.36</v>
          </cell>
          <cell r="Z223"/>
          <cell r="AA223"/>
          <cell r="AB223"/>
        </row>
        <row r="224">
          <cell r="C224"/>
          <cell r="D224"/>
          <cell r="E224"/>
          <cell r="F224"/>
          <cell r="G224"/>
          <cell r="H224"/>
          <cell r="I224">
            <v>42617.955233579356</v>
          </cell>
          <cell r="J224"/>
          <cell r="K224">
            <v>21.459</v>
          </cell>
          <cell r="L224">
            <v>735.88699999999994</v>
          </cell>
          <cell r="M224">
            <v>367.94349999999997</v>
          </cell>
          <cell r="N224">
            <v>156</v>
          </cell>
          <cell r="O224">
            <v>139</v>
          </cell>
          <cell r="P224">
            <v>295</v>
          </cell>
          <cell r="Q224">
            <v>172</v>
          </cell>
          <cell r="R224">
            <v>149</v>
          </cell>
          <cell r="S224">
            <v>321</v>
          </cell>
          <cell r="T224">
            <v>291337.16100000002</v>
          </cell>
          <cell r="U224">
            <v>2374555.8829999999</v>
          </cell>
          <cell r="V224" t="str">
            <v xml:space="preserve">291337.161 E, 2374555.883 N </v>
          </cell>
          <cell r="W224"/>
          <cell r="X224"/>
          <cell r="Y224"/>
          <cell r="Z224"/>
          <cell r="AA224" t="str">
            <v>NALA</v>
          </cell>
          <cell r="AB224"/>
        </row>
        <row r="225">
          <cell r="C225" t="str">
            <v>155/0</v>
          </cell>
          <cell r="D225" t="str">
            <v>Loc No. From 155/0 To Loc No. 156/0</v>
          </cell>
          <cell r="E225">
            <v>257.34100000000001</v>
          </cell>
          <cell r="F225" t="str">
            <v>DC1+18</v>
          </cell>
          <cell r="G225">
            <v>88.53</v>
          </cell>
          <cell r="H225">
            <v>325.01499999999999</v>
          </cell>
          <cell r="I225"/>
          <cell r="J225">
            <v>40747.07699999999</v>
          </cell>
          <cell r="K225"/>
          <cell r="L225"/>
          <cell r="M225"/>
          <cell r="N225"/>
          <cell r="O225">
            <v>22.97</v>
          </cell>
          <cell r="P225">
            <v>584.08400000000006</v>
          </cell>
          <cell r="Q225">
            <v>292.04200000000003</v>
          </cell>
          <cell r="R225">
            <v>220</v>
          </cell>
          <cell r="S225">
            <v>139</v>
          </cell>
          <cell r="T225">
            <v>359</v>
          </cell>
          <cell r="U225">
            <v>199</v>
          </cell>
          <cell r="V225">
            <v>134</v>
          </cell>
          <cell r="W225" t="str">
            <v>CART TRACK, NALA</v>
          </cell>
          <cell r="X225">
            <v>289981</v>
          </cell>
          <cell r="Y225">
            <v>2375615</v>
          </cell>
          <cell r="Z225"/>
          <cell r="AA225"/>
          <cell r="AB225"/>
        </row>
        <row r="226">
          <cell r="C226"/>
          <cell r="D226"/>
          <cell r="E226"/>
          <cell r="F226"/>
          <cell r="G226"/>
          <cell r="H226"/>
          <cell r="I226">
            <v>42942.970233579355</v>
          </cell>
          <cell r="J226"/>
          <cell r="K226">
            <v>21.54</v>
          </cell>
          <cell r="L226">
            <v>573.01700000000005</v>
          </cell>
          <cell r="M226">
            <v>286.50850000000003</v>
          </cell>
          <cell r="N226">
            <v>186</v>
          </cell>
          <cell r="O226">
            <v>-107</v>
          </cell>
          <cell r="P226">
            <v>79</v>
          </cell>
          <cell r="Q226">
            <v>176</v>
          </cell>
          <cell r="R226">
            <v>16</v>
          </cell>
          <cell r="S226">
            <v>192</v>
          </cell>
          <cell r="T226">
            <v>291618.98</v>
          </cell>
          <cell r="U226">
            <v>2374393.98</v>
          </cell>
          <cell r="V226" t="str">
            <v xml:space="preserve">291618.98 E, 2374393.98 N </v>
          </cell>
          <cell r="W226"/>
          <cell r="X226"/>
          <cell r="Y226"/>
          <cell r="Z226"/>
          <cell r="AA226" t="str">
            <v>GAS PIPE LINE, KWS-HAL 220 KV D/C LINE (PGCIL)</v>
          </cell>
          <cell r="AB226"/>
        </row>
        <row r="227">
          <cell r="C227" t="str">
            <v>156/0</v>
          </cell>
          <cell r="D227" t="str">
            <v>Loc No. From 156/0 To Loc No. 156/1</v>
          </cell>
          <cell r="E227">
            <v>342.995</v>
          </cell>
          <cell r="F227" t="str">
            <v>DD45+18</v>
          </cell>
          <cell r="G227">
            <v>88.53</v>
          </cell>
          <cell r="H227">
            <v>248.00200000000001</v>
          </cell>
          <cell r="I227"/>
          <cell r="J227">
            <v>41004.417999999991</v>
          </cell>
          <cell r="K227"/>
          <cell r="L227"/>
          <cell r="M227"/>
          <cell r="N227"/>
          <cell r="O227">
            <v>22.024999999999999</v>
          </cell>
          <cell r="P227">
            <v>600.33600000000001</v>
          </cell>
          <cell r="Q227">
            <v>300.16800000000001</v>
          </cell>
          <cell r="R227">
            <v>119</v>
          </cell>
          <cell r="S227">
            <v>188</v>
          </cell>
          <cell r="T227">
            <v>307</v>
          </cell>
          <cell r="U227">
            <v>124</v>
          </cell>
          <cell r="V227">
            <v>182</v>
          </cell>
          <cell r="W227" t="str">
            <v>NALA, CART TRACK, 11 KV LINE, NALA, NH-48, CANAL</v>
          </cell>
          <cell r="X227">
            <v>290230</v>
          </cell>
          <cell r="Y227">
            <v>2375550.0109999999</v>
          </cell>
          <cell r="Z227"/>
          <cell r="AA227"/>
          <cell r="AB227"/>
        </row>
        <row r="228">
          <cell r="C228"/>
          <cell r="D228"/>
          <cell r="E228"/>
          <cell r="F228"/>
          <cell r="G228"/>
          <cell r="H228"/>
          <cell r="I228">
            <v>43190.972233579356</v>
          </cell>
          <cell r="J228"/>
          <cell r="K228">
            <v>20.779</v>
          </cell>
          <cell r="L228">
            <v>576.49800000000005</v>
          </cell>
          <cell r="M228">
            <v>288.24900000000002</v>
          </cell>
          <cell r="N228">
            <v>356</v>
          </cell>
          <cell r="O228">
            <v>125</v>
          </cell>
          <cell r="P228">
            <v>481</v>
          </cell>
          <cell r="Q228">
            <v>233</v>
          </cell>
          <cell r="R228">
            <v>142</v>
          </cell>
          <cell r="S228">
            <v>375</v>
          </cell>
          <cell r="T228">
            <v>291834.01</v>
          </cell>
          <cell r="U228">
            <v>2374270.42</v>
          </cell>
          <cell r="V228" t="str">
            <v xml:space="preserve">291834.01 E, 2374270.42 N </v>
          </cell>
          <cell r="W228"/>
          <cell r="X228"/>
          <cell r="Y228"/>
          <cell r="Z228"/>
          <cell r="AA228" t="str">
            <v>NALA</v>
          </cell>
          <cell r="AB228"/>
        </row>
        <row r="229">
          <cell r="C229" t="str">
            <v>156/1</v>
          </cell>
          <cell r="D229" t="str">
            <v xml:space="preserve">Loc No. From 156/1 To Loc No. 157/0 </v>
          </cell>
          <cell r="E229">
            <v>356.5</v>
          </cell>
          <cell r="F229" t="str">
            <v>DB1+18</v>
          </cell>
          <cell r="G229">
            <v>88.53</v>
          </cell>
          <cell r="H229">
            <v>328.49599999999998</v>
          </cell>
          <cell r="I229"/>
          <cell r="J229">
            <v>41347.412999999993</v>
          </cell>
          <cell r="K229"/>
          <cell r="L229"/>
          <cell r="M229"/>
          <cell r="N229"/>
          <cell r="O229">
            <v>19.744</v>
          </cell>
          <cell r="P229">
            <v>699.495</v>
          </cell>
          <cell r="Q229">
            <v>349.7475</v>
          </cell>
          <cell r="R229">
            <v>155</v>
          </cell>
          <cell r="S229">
            <v>-72</v>
          </cell>
          <cell r="T229">
            <v>83</v>
          </cell>
          <cell r="U229">
            <v>162</v>
          </cell>
          <cell r="V229">
            <v>23</v>
          </cell>
          <cell r="W229" t="str">
            <v>TAR ROAD, 11 KV LINE,  DGEN-NAV 400 KV D/C  LINE (TORRENT POWER)</v>
          </cell>
          <cell r="X229">
            <v>290439.98100000003</v>
          </cell>
          <cell r="Y229">
            <v>2375278.8029999998</v>
          </cell>
          <cell r="Z229"/>
          <cell r="AA229"/>
          <cell r="AB229"/>
        </row>
        <row r="230">
          <cell r="C230"/>
          <cell r="D230"/>
          <cell r="E230"/>
          <cell r="F230"/>
          <cell r="G230"/>
          <cell r="H230"/>
          <cell r="I230">
            <v>43519.468233579355</v>
          </cell>
          <cell r="J230"/>
          <cell r="K230">
            <v>21.02</v>
          </cell>
          <cell r="L230">
            <v>711.49099999999999</v>
          </cell>
          <cell r="M230">
            <v>355.74549999999999</v>
          </cell>
          <cell r="N230">
            <v>204</v>
          </cell>
          <cell r="O230">
            <v>341</v>
          </cell>
          <cell r="P230">
            <v>545</v>
          </cell>
          <cell r="Q230">
            <v>188</v>
          </cell>
          <cell r="R230">
            <v>290</v>
          </cell>
          <cell r="S230">
            <v>478</v>
          </cell>
          <cell r="T230">
            <v>292143.81</v>
          </cell>
          <cell r="U230">
            <v>2374379.66</v>
          </cell>
          <cell r="V230" t="str">
            <v xml:space="preserve">292143.81 E, 2374379.66 N </v>
          </cell>
          <cell r="W230"/>
          <cell r="X230"/>
          <cell r="Y230"/>
          <cell r="Z230"/>
          <cell r="AA230" t="str">
            <v>CAR T TRACK, NALA</v>
          </cell>
          <cell r="AB230"/>
        </row>
        <row r="231">
          <cell r="C231" t="str">
            <v xml:space="preserve">157/0 </v>
          </cell>
          <cell r="D231" t="str">
            <v xml:space="preserve">Loc No. From 157/0  To Loc No. 158/0 </v>
          </cell>
          <cell r="E231">
            <v>279.35599999999999</v>
          </cell>
          <cell r="F231" t="str">
            <v>DD60+43</v>
          </cell>
          <cell r="G231">
            <v>125.53</v>
          </cell>
          <cell r="H231">
            <v>382.995</v>
          </cell>
          <cell r="I231"/>
          <cell r="J231">
            <v>41703.912999999993</v>
          </cell>
          <cell r="K231">
            <v>1</v>
          </cell>
          <cell r="L231">
            <v>1</v>
          </cell>
          <cell r="M231">
            <v>1</v>
          </cell>
          <cell r="N231">
            <v>1</v>
          </cell>
          <cell r="O231">
            <v>20.898</v>
          </cell>
          <cell r="P231">
            <v>635.85599999999999</v>
          </cell>
          <cell r="Q231">
            <v>317.928</v>
          </cell>
          <cell r="R231">
            <v>431</v>
          </cell>
          <cell r="S231">
            <v>142</v>
          </cell>
          <cell r="T231">
            <v>573</v>
          </cell>
          <cell r="U231">
            <v>336</v>
          </cell>
          <cell r="V231">
            <v>141</v>
          </cell>
          <cell r="W231" t="str">
            <v>NALA, CART TRACK, PALOD-KOSAMBA 66 KV D/C LINE (GETCO)</v>
          </cell>
          <cell r="X231">
            <v>290658.22899999999</v>
          </cell>
          <cell r="Y231">
            <v>2374996.9160000002</v>
          </cell>
          <cell r="Z231"/>
          <cell r="AA231"/>
          <cell r="AB231"/>
        </row>
        <row r="232">
          <cell r="C232"/>
          <cell r="D232"/>
          <cell r="E232"/>
          <cell r="F232"/>
          <cell r="G232"/>
          <cell r="H232"/>
          <cell r="I232">
            <v>43902.463233579358</v>
          </cell>
          <cell r="J232"/>
          <cell r="K232">
            <v>20.361000000000001</v>
          </cell>
          <cell r="L232">
            <v>791.58400000000006</v>
          </cell>
          <cell r="M232">
            <v>395.79200000000003</v>
          </cell>
          <cell r="N232">
            <v>43</v>
          </cell>
          <cell r="O232">
            <v>203</v>
          </cell>
          <cell r="P232">
            <v>246</v>
          </cell>
          <cell r="Q232">
            <v>95</v>
          </cell>
          <cell r="R232">
            <v>204</v>
          </cell>
          <cell r="S232">
            <v>299</v>
          </cell>
          <cell r="T232">
            <v>292498.18300000002</v>
          </cell>
          <cell r="U232">
            <v>2374234.3849999998</v>
          </cell>
          <cell r="V232" t="str">
            <v xml:space="preserve">292498.183 E, 2374234.385 N </v>
          </cell>
          <cell r="W232"/>
          <cell r="X232"/>
          <cell r="Y232"/>
          <cell r="Z232"/>
          <cell r="AA232" t="str">
            <v>NALA, 765 KV DC ANTL (PGCIL)</v>
          </cell>
          <cell r="AB232"/>
        </row>
        <row r="233">
          <cell r="C233" t="str">
            <v xml:space="preserve">158/0 </v>
          </cell>
          <cell r="D233" t="str">
            <v xml:space="preserve">Loc No. From 158/0  To Loc No. 159/0 </v>
          </cell>
          <cell r="E233">
            <v>223.815</v>
          </cell>
          <cell r="F233" t="str">
            <v>DD60+43</v>
          </cell>
          <cell r="G233">
            <v>125.53</v>
          </cell>
          <cell r="H233">
            <v>408.589</v>
          </cell>
          <cell r="I233"/>
          <cell r="J233">
            <v>41983.268999999993</v>
          </cell>
          <cell r="K233">
            <v>1</v>
          </cell>
          <cell r="L233">
            <v>1</v>
          </cell>
          <cell r="M233">
            <v>1</v>
          </cell>
          <cell r="N233">
            <v>1</v>
          </cell>
          <cell r="O233">
            <v>20.702999999999999</v>
          </cell>
          <cell r="P233">
            <v>503.17099999999999</v>
          </cell>
          <cell r="Q233">
            <v>251.5855</v>
          </cell>
          <cell r="R233">
            <v>137</v>
          </cell>
          <cell r="S233">
            <v>668</v>
          </cell>
          <cell r="T233">
            <v>805</v>
          </cell>
          <cell r="U233">
            <v>139</v>
          </cell>
          <cell r="V233">
            <v>352</v>
          </cell>
          <cell r="W233" t="str">
            <v>CART TRACK, NALA, CANAL</v>
          </cell>
          <cell r="X233">
            <v>290935</v>
          </cell>
          <cell r="Y233">
            <v>2374959</v>
          </cell>
          <cell r="Z233"/>
          <cell r="AA233"/>
          <cell r="AB233"/>
        </row>
        <row r="234">
          <cell r="C234"/>
          <cell r="D234"/>
          <cell r="E234"/>
          <cell r="F234"/>
          <cell r="G234"/>
          <cell r="H234"/>
          <cell r="I234">
            <v>44311.052233579358</v>
          </cell>
          <cell r="J234"/>
          <cell r="K234">
            <v>20.712</v>
          </cell>
          <cell r="L234">
            <v>693.64400000000001</v>
          </cell>
          <cell r="M234">
            <v>346.822</v>
          </cell>
          <cell r="N234">
            <v>207</v>
          </cell>
          <cell r="O234">
            <v>-16</v>
          </cell>
          <cell r="P234">
            <v>191</v>
          </cell>
          <cell r="Q234">
            <v>206</v>
          </cell>
          <cell r="R234">
            <v>60</v>
          </cell>
          <cell r="S234">
            <v>266</v>
          </cell>
          <cell r="T234">
            <v>292876.23800000001</v>
          </cell>
          <cell r="U234">
            <v>2374079.4029999999</v>
          </cell>
          <cell r="V234" t="str">
            <v xml:space="preserve">292876.238 E, 2374079.403 N </v>
          </cell>
          <cell r="W234"/>
          <cell r="X234"/>
          <cell r="Y234"/>
          <cell r="Z234"/>
          <cell r="AA234" t="str">
            <v>NALA</v>
          </cell>
          <cell r="AB234"/>
        </row>
        <row r="235">
          <cell r="C235" t="str">
            <v xml:space="preserve">159/0 </v>
          </cell>
          <cell r="D235" t="str">
            <v>Loc No. From 159/0  To Loc No. 160/0</v>
          </cell>
          <cell r="E235">
            <v>410.87200000000001</v>
          </cell>
          <cell r="F235" t="str">
            <v>DD60+9</v>
          </cell>
          <cell r="G235">
            <v>79.53</v>
          </cell>
          <cell r="H235">
            <v>285.05500000000001</v>
          </cell>
          <cell r="I235"/>
          <cell r="J235">
            <v>42207.083999999995</v>
          </cell>
          <cell r="K235">
            <v>2</v>
          </cell>
          <cell r="L235">
            <v>2</v>
          </cell>
          <cell r="M235">
            <v>2</v>
          </cell>
          <cell r="N235">
            <v>2</v>
          </cell>
          <cell r="O235">
            <v>21.446999999999999</v>
          </cell>
          <cell r="P235">
            <v>634.68700000000001</v>
          </cell>
          <cell r="Q235">
            <v>317.34350000000001</v>
          </cell>
          <cell r="R235">
            <v>-452</v>
          </cell>
          <cell r="S235">
            <v>255</v>
          </cell>
          <cell r="T235">
            <v>-197</v>
          </cell>
          <cell r="U235">
            <v>-129</v>
          </cell>
          <cell r="V235">
            <v>240</v>
          </cell>
          <cell r="W235" t="str">
            <v>JISEG-KOSAMBA 220 KV D/C LINE (GETCO), NALA, 11 KV LINE</v>
          </cell>
          <cell r="X235">
            <v>291156.17800000001</v>
          </cell>
          <cell r="Y235">
            <v>2374924.747</v>
          </cell>
          <cell r="Z235"/>
          <cell r="AA235"/>
          <cell r="AB235"/>
        </row>
        <row r="236">
          <cell r="C236"/>
          <cell r="D236"/>
          <cell r="E236"/>
          <cell r="F236"/>
          <cell r="G236"/>
          <cell r="H236"/>
          <cell r="I236">
            <v>44596.107233579358</v>
          </cell>
          <cell r="J236"/>
          <cell r="K236">
            <v>19.260999999999999</v>
          </cell>
          <cell r="L236">
            <v>685.05099999999993</v>
          </cell>
          <cell r="M236">
            <v>342.52549999999997</v>
          </cell>
          <cell r="N236">
            <v>301</v>
          </cell>
          <cell r="O236">
            <v>300</v>
          </cell>
          <cell r="P236">
            <v>601</v>
          </cell>
          <cell r="Q236">
            <v>226</v>
          </cell>
          <cell r="R236">
            <v>266</v>
          </cell>
          <cell r="S236">
            <v>492</v>
          </cell>
          <cell r="T236">
            <v>293059.73700000002</v>
          </cell>
          <cell r="U236">
            <v>2373861.264</v>
          </cell>
          <cell r="V236" t="str">
            <v xml:space="preserve">293059.737 E, 2373861.264 N </v>
          </cell>
          <cell r="W236"/>
          <cell r="X236"/>
          <cell r="Y236"/>
          <cell r="Z236"/>
          <cell r="AA236" t="str">
            <v>DINOD - KHARCH 66 KV SC LINE (GETCO) , GAS PIPE LINE, LT LINE, TAR ROAD, NALA, 11 KV LINE</v>
          </cell>
          <cell r="AB236"/>
        </row>
        <row r="237">
          <cell r="C237" t="str">
            <v>160/0</v>
          </cell>
          <cell r="D237" t="str">
            <v>Loc No. From 160/0 To Loc No. 161/0</v>
          </cell>
          <cell r="E237">
            <v>325.01499999999999</v>
          </cell>
          <cell r="F237" t="str">
            <v>DC2+0</v>
          </cell>
          <cell r="G237">
            <v>70.53</v>
          </cell>
          <cell r="H237">
            <v>399.99599999999998</v>
          </cell>
          <cell r="I237"/>
          <cell r="J237">
            <v>42617.955999999998</v>
          </cell>
          <cell r="K237"/>
          <cell r="L237"/>
          <cell r="M237"/>
          <cell r="N237"/>
          <cell r="O237">
            <v>21.459</v>
          </cell>
          <cell r="P237">
            <v>735.88699999999994</v>
          </cell>
          <cell r="Q237">
            <v>367.94349999999997</v>
          </cell>
          <cell r="R237">
            <v>156</v>
          </cell>
          <cell r="S237">
            <v>139</v>
          </cell>
          <cell r="T237">
            <v>295</v>
          </cell>
          <cell r="U237">
            <v>172</v>
          </cell>
          <cell r="V237">
            <v>149</v>
          </cell>
          <cell r="W237" t="str">
            <v>CART TRACK, NALA, 11 KV LINE</v>
          </cell>
          <cell r="X237">
            <v>291337.16100000002</v>
          </cell>
          <cell r="Y237">
            <v>2374555.8829999999</v>
          </cell>
          <cell r="Z237"/>
          <cell r="AA237"/>
          <cell r="AB237"/>
        </row>
        <row r="238">
          <cell r="C238"/>
          <cell r="D238"/>
          <cell r="E238"/>
          <cell r="F238"/>
          <cell r="G238"/>
          <cell r="H238"/>
          <cell r="I238">
            <v>44996.103233579357</v>
          </cell>
          <cell r="J238"/>
          <cell r="K238">
            <v>18.620999999999999</v>
          </cell>
          <cell r="L238">
            <v>774.99599999999998</v>
          </cell>
          <cell r="M238">
            <v>387.49799999999999</v>
          </cell>
          <cell r="N238">
            <v>101</v>
          </cell>
          <cell r="O238">
            <v>198</v>
          </cell>
          <cell r="P238">
            <v>299</v>
          </cell>
          <cell r="Q238">
            <v>136</v>
          </cell>
          <cell r="R238">
            <v>195</v>
          </cell>
          <cell r="S238">
            <v>331</v>
          </cell>
          <cell r="T238">
            <v>293317.22499999998</v>
          </cell>
          <cell r="U238">
            <v>2373555.165</v>
          </cell>
          <cell r="V238" t="str">
            <v xml:space="preserve">293317.225 E, 2373555.165 N </v>
          </cell>
          <cell r="W238"/>
          <cell r="X238"/>
          <cell r="Y238"/>
          <cell r="Z238"/>
          <cell r="AA238" t="str">
            <v>CART TRACK, NALA</v>
          </cell>
          <cell r="AB238"/>
        </row>
        <row r="239">
          <cell r="C239" t="str">
            <v>161/0</v>
          </cell>
          <cell r="D239" t="str">
            <v>Loc No. From 161/0 To Loc No. 162/0</v>
          </cell>
          <cell r="E239">
            <v>248.00200000000001</v>
          </cell>
          <cell r="F239" t="str">
            <v>DB1+3</v>
          </cell>
          <cell r="G239">
            <v>73.53</v>
          </cell>
          <cell r="H239">
            <v>375</v>
          </cell>
          <cell r="I239"/>
          <cell r="J239">
            <v>42942.970999999998</v>
          </cell>
          <cell r="K239"/>
          <cell r="L239"/>
          <cell r="M239"/>
          <cell r="N239"/>
          <cell r="O239">
            <v>21.54</v>
          </cell>
          <cell r="P239">
            <v>573.01700000000005</v>
          </cell>
          <cell r="Q239">
            <v>286.50850000000003</v>
          </cell>
          <cell r="R239">
            <v>186</v>
          </cell>
          <cell r="S239">
            <v>-107</v>
          </cell>
          <cell r="T239">
            <v>79</v>
          </cell>
          <cell r="U239">
            <v>176</v>
          </cell>
          <cell r="V239">
            <v>16</v>
          </cell>
          <cell r="W239" t="str">
            <v>CART TRACK</v>
          </cell>
          <cell r="X239">
            <v>291618.98</v>
          </cell>
          <cell r="Y239">
            <v>2374393.98</v>
          </cell>
          <cell r="Z239"/>
          <cell r="AA239"/>
          <cell r="AB239"/>
        </row>
        <row r="240">
          <cell r="C240"/>
          <cell r="D240"/>
          <cell r="E240"/>
          <cell r="F240"/>
          <cell r="G240"/>
          <cell r="H240"/>
          <cell r="I240">
            <v>45371.103233579357</v>
          </cell>
          <cell r="J240"/>
          <cell r="K240">
            <v>19.972000000000001</v>
          </cell>
          <cell r="L240">
            <v>843</v>
          </cell>
          <cell r="M240">
            <v>421.5</v>
          </cell>
          <cell r="N240">
            <v>178</v>
          </cell>
          <cell r="O240">
            <v>230</v>
          </cell>
          <cell r="P240">
            <v>408</v>
          </cell>
          <cell r="Q240">
            <v>181</v>
          </cell>
          <cell r="R240">
            <v>232</v>
          </cell>
          <cell r="S240">
            <v>413</v>
          </cell>
          <cell r="T240">
            <v>293558.62199999997</v>
          </cell>
          <cell r="U240">
            <v>2373268.1940000001</v>
          </cell>
          <cell r="V240" t="str">
            <v xml:space="preserve">293558.622 E, 2373268.194 N </v>
          </cell>
          <cell r="W240"/>
          <cell r="X240"/>
          <cell r="Y240"/>
          <cell r="Z240"/>
          <cell r="AA240" t="str">
            <v>NALA, CART TRACK, 11 KV LINE, NALA, NH-48, CANAL</v>
          </cell>
          <cell r="AB240"/>
        </row>
        <row r="241">
          <cell r="C241" t="str">
            <v>162/0</v>
          </cell>
          <cell r="D241" t="str">
            <v>Loc No. From 162/0 To Loc No. 163/0</v>
          </cell>
          <cell r="E241">
            <v>328.49599999999998</v>
          </cell>
          <cell r="F241" t="str">
            <v>DD60+25</v>
          </cell>
          <cell r="G241">
            <v>95.53</v>
          </cell>
          <cell r="H241">
            <v>468</v>
          </cell>
          <cell r="I241"/>
          <cell r="J241">
            <v>43190.972999999998</v>
          </cell>
          <cell r="K241"/>
          <cell r="L241"/>
          <cell r="M241"/>
          <cell r="N241"/>
          <cell r="O241">
            <v>20.779</v>
          </cell>
          <cell r="P241">
            <v>576.49800000000005</v>
          </cell>
          <cell r="Q241">
            <v>288.24900000000002</v>
          </cell>
          <cell r="R241">
            <v>356</v>
          </cell>
          <cell r="S241">
            <v>125</v>
          </cell>
          <cell r="T241">
            <v>481</v>
          </cell>
          <cell r="U241">
            <v>233</v>
          </cell>
          <cell r="V241">
            <v>142</v>
          </cell>
          <cell r="W241" t="str">
            <v>CART TRACK, LT LINE, 11 KV LINE, NALA</v>
          </cell>
          <cell r="X241">
            <v>291834.01</v>
          </cell>
          <cell r="Y241">
            <v>2374270.42</v>
          </cell>
          <cell r="Z241"/>
          <cell r="AA241"/>
          <cell r="AB241"/>
        </row>
        <row r="242">
          <cell r="C242"/>
          <cell r="D242"/>
          <cell r="E242"/>
          <cell r="F242"/>
          <cell r="G242"/>
          <cell r="H242"/>
          <cell r="I242">
            <v>45839.103233579357</v>
          </cell>
          <cell r="J242"/>
          <cell r="K242">
            <v>20.760999999999999</v>
          </cell>
          <cell r="L242">
            <v>843</v>
          </cell>
          <cell r="M242">
            <v>421.5</v>
          </cell>
          <cell r="N242">
            <v>238</v>
          </cell>
          <cell r="O242">
            <v>245</v>
          </cell>
          <cell r="P242">
            <v>483</v>
          </cell>
          <cell r="Q242">
            <v>238</v>
          </cell>
          <cell r="R242">
            <v>226</v>
          </cell>
          <cell r="S242">
            <v>464</v>
          </cell>
          <cell r="T242">
            <v>293859.886</v>
          </cell>
          <cell r="U242">
            <v>2372910.054</v>
          </cell>
          <cell r="V242" t="str">
            <v xml:space="preserve">293859.886 E, 2372910.054 N </v>
          </cell>
          <cell r="W242"/>
          <cell r="X242"/>
          <cell r="Y242"/>
          <cell r="Z242"/>
          <cell r="AA242" t="str">
            <v>TAR ROAD, 11 KV LINE,  DGEN-NAV 400 KV D/C  LINE (TORRENT POWER)</v>
          </cell>
          <cell r="AB242"/>
        </row>
        <row r="243">
          <cell r="C243" t="str">
            <v>163/0</v>
          </cell>
          <cell r="D243" t="str">
            <v>Loc No. From 163/0 To Loc No. 163/2</v>
          </cell>
          <cell r="E243">
            <v>382.995</v>
          </cell>
          <cell r="F243" t="str">
            <v>DD60+30</v>
          </cell>
          <cell r="G243">
            <v>100.53</v>
          </cell>
          <cell r="H243">
            <v>375</v>
          </cell>
          <cell r="I243"/>
          <cell r="J243">
            <v>43519.468999999997</v>
          </cell>
          <cell r="K243"/>
          <cell r="L243"/>
          <cell r="M243"/>
          <cell r="N243"/>
          <cell r="O243">
            <v>21.02</v>
          </cell>
          <cell r="P243">
            <v>711.49099999999999</v>
          </cell>
          <cell r="Q243">
            <v>355.74549999999999</v>
          </cell>
          <cell r="R243">
            <v>204</v>
          </cell>
          <cell r="S243">
            <v>341</v>
          </cell>
          <cell r="T243">
            <v>545</v>
          </cell>
          <cell r="U243">
            <v>188</v>
          </cell>
          <cell r="V243">
            <v>290</v>
          </cell>
          <cell r="W243" t="str">
            <v>PUMP HOUSE</v>
          </cell>
          <cell r="X243">
            <v>292143.81</v>
          </cell>
          <cell r="Y243">
            <v>2374379.66</v>
          </cell>
          <cell r="Z243"/>
          <cell r="AA243"/>
          <cell r="AB243"/>
        </row>
        <row r="244">
          <cell r="C244"/>
          <cell r="D244"/>
          <cell r="E244"/>
          <cell r="F244"/>
          <cell r="G244"/>
          <cell r="H244"/>
          <cell r="I244">
            <v>46214.103233579357</v>
          </cell>
          <cell r="J244"/>
          <cell r="K244">
            <v>20.465</v>
          </cell>
          <cell r="L244">
            <v>689</v>
          </cell>
          <cell r="M244">
            <v>344.5</v>
          </cell>
          <cell r="N244">
            <v>130</v>
          </cell>
          <cell r="O244">
            <v>153</v>
          </cell>
          <cell r="P244">
            <v>283</v>
          </cell>
          <cell r="Q244">
            <v>150</v>
          </cell>
          <cell r="R244">
            <v>155</v>
          </cell>
          <cell r="S244">
            <v>305</v>
          </cell>
          <cell r="T244">
            <v>294101.28399999999</v>
          </cell>
          <cell r="U244">
            <v>2372623.0839999998</v>
          </cell>
          <cell r="V244" t="str">
            <v xml:space="preserve">294101.284 E, 2372623.084 N </v>
          </cell>
          <cell r="W244"/>
          <cell r="X244"/>
          <cell r="Y244"/>
          <cell r="Z244"/>
          <cell r="AA244" t="str">
            <v>NALA, CART TRACK, PALOD-KOSAMBA 66 KV D/C LINE (GETCO)</v>
          </cell>
          <cell r="AB244"/>
        </row>
        <row r="245">
          <cell r="C245" t="str">
            <v>163/2</v>
          </cell>
          <cell r="D245" t="str">
            <v>Loc No. From 163/2 To Loc No. 164/0</v>
          </cell>
          <cell r="E245">
            <v>408.589</v>
          </cell>
          <cell r="F245" t="str">
            <v>DB1+6</v>
          </cell>
          <cell r="G245">
            <v>76.53</v>
          </cell>
          <cell r="H245">
            <v>314</v>
          </cell>
          <cell r="I245"/>
          <cell r="J245">
            <v>43902.464</v>
          </cell>
          <cell r="K245"/>
          <cell r="L245"/>
          <cell r="M245"/>
          <cell r="N245"/>
          <cell r="O245">
            <v>20.361000000000001</v>
          </cell>
          <cell r="P245">
            <v>791.58400000000006</v>
          </cell>
          <cell r="Q245">
            <v>395.79200000000003</v>
          </cell>
          <cell r="R245">
            <v>43</v>
          </cell>
          <cell r="S245">
            <v>203</v>
          </cell>
          <cell r="T245">
            <v>246</v>
          </cell>
          <cell r="U245">
            <v>95</v>
          </cell>
          <cell r="V245">
            <v>204</v>
          </cell>
          <cell r="W245" t="str">
            <v>NALA, CART TRACK, CANAL, NALA</v>
          </cell>
          <cell r="X245">
            <v>292498.18300000002</v>
          </cell>
          <cell r="Y245">
            <v>2374234.3849999998</v>
          </cell>
          <cell r="Z245"/>
          <cell r="AA245"/>
          <cell r="AB245"/>
        </row>
        <row r="246">
          <cell r="C246"/>
          <cell r="D246"/>
          <cell r="E246"/>
          <cell r="F246"/>
          <cell r="G246"/>
          <cell r="H246"/>
          <cell r="I246">
            <v>46528.103233579357</v>
          </cell>
          <cell r="J246"/>
          <cell r="K246">
            <v>20.983000000000001</v>
          </cell>
          <cell r="L246">
            <v>680</v>
          </cell>
          <cell r="M246">
            <v>340</v>
          </cell>
          <cell r="N246">
            <v>161</v>
          </cell>
          <cell r="O246">
            <v>163</v>
          </cell>
          <cell r="P246">
            <v>324</v>
          </cell>
          <cell r="Q246">
            <v>160</v>
          </cell>
          <cell r="R246">
            <v>171</v>
          </cell>
          <cell r="S246">
            <v>331</v>
          </cell>
          <cell r="T246">
            <v>294303.41399999999</v>
          </cell>
          <cell r="U246">
            <v>2372382.7930000001</v>
          </cell>
          <cell r="V246" t="str">
            <v xml:space="preserve">294303.414 E, 2372382.793 N </v>
          </cell>
          <cell r="W246"/>
          <cell r="X246"/>
          <cell r="Y246"/>
          <cell r="Z246"/>
          <cell r="AA246" t="str">
            <v>CART TRACK, NALA, CANAL</v>
          </cell>
          <cell r="AB246"/>
        </row>
        <row r="247">
          <cell r="C247" t="str">
            <v>164/0</v>
          </cell>
          <cell r="D247" t="str">
            <v>Loc No. From 164/0 To Loc No. 165/0</v>
          </cell>
          <cell r="E247">
            <v>285.05500000000001</v>
          </cell>
          <cell r="F247" t="str">
            <v>DC2+6</v>
          </cell>
          <cell r="G247">
            <v>76.53</v>
          </cell>
          <cell r="H247">
            <v>366</v>
          </cell>
          <cell r="I247"/>
          <cell r="J247">
            <v>44311.053</v>
          </cell>
          <cell r="K247"/>
          <cell r="L247"/>
          <cell r="M247"/>
          <cell r="N247"/>
          <cell r="O247">
            <v>20.712</v>
          </cell>
          <cell r="P247">
            <v>693.64400000000001</v>
          </cell>
          <cell r="Q247">
            <v>346.822</v>
          </cell>
          <cell r="R247">
            <v>207</v>
          </cell>
          <cell r="S247">
            <v>-16</v>
          </cell>
          <cell r="T247">
            <v>191</v>
          </cell>
          <cell r="U247">
            <v>206</v>
          </cell>
          <cell r="V247">
            <v>60</v>
          </cell>
          <cell r="W247" t="str">
            <v>11 KV LINE, NALA, TAR ROAD, CART TRACK</v>
          </cell>
          <cell r="X247">
            <v>292876.23800000001</v>
          </cell>
          <cell r="Y247">
            <v>2374079.4029999999</v>
          </cell>
          <cell r="Z247"/>
          <cell r="AA247"/>
          <cell r="AB247"/>
        </row>
        <row r="248">
          <cell r="C248"/>
          <cell r="D248"/>
          <cell r="E248"/>
          <cell r="F248"/>
          <cell r="G248"/>
          <cell r="H248"/>
          <cell r="I248">
            <v>46894.103233579357</v>
          </cell>
          <cell r="J248"/>
          <cell r="K248">
            <v>21.105</v>
          </cell>
          <cell r="L248">
            <v>747</v>
          </cell>
          <cell r="M248">
            <v>373.5</v>
          </cell>
          <cell r="N248">
            <v>203</v>
          </cell>
          <cell r="O248">
            <v>188</v>
          </cell>
          <cell r="P248">
            <v>391</v>
          </cell>
          <cell r="Q248">
            <v>196</v>
          </cell>
          <cell r="R248">
            <v>189</v>
          </cell>
          <cell r="S248">
            <v>385</v>
          </cell>
          <cell r="T248">
            <v>294539.01799999998</v>
          </cell>
          <cell r="U248">
            <v>2372102.71</v>
          </cell>
          <cell r="V248" t="str">
            <v xml:space="preserve">294539.018 E, 2372102.71 N </v>
          </cell>
          <cell r="W248"/>
          <cell r="X248"/>
          <cell r="Y248"/>
          <cell r="Z248"/>
          <cell r="AA248" t="str">
            <v>JISEG-KOSAMBA 220 KV D/C LINE (GETCO), NALA, 11 KV LINE</v>
          </cell>
          <cell r="AB248"/>
        </row>
        <row r="249">
          <cell r="C249" t="str">
            <v>165/0</v>
          </cell>
          <cell r="D249" t="str">
            <v>Loc No. From 165/0 To Loc No. 165/1</v>
          </cell>
          <cell r="E249">
            <v>399.99599999999998</v>
          </cell>
          <cell r="F249" t="str">
            <v>DB1+25</v>
          </cell>
          <cell r="G249">
            <v>95.53</v>
          </cell>
          <cell r="H249">
            <v>381</v>
          </cell>
          <cell r="I249"/>
          <cell r="J249">
            <v>44596.108</v>
          </cell>
          <cell r="K249"/>
          <cell r="L249"/>
          <cell r="M249"/>
          <cell r="N249"/>
          <cell r="O249">
            <v>19.260999999999999</v>
          </cell>
          <cell r="P249">
            <v>685.05099999999993</v>
          </cell>
          <cell r="Q249">
            <v>342.52549999999997</v>
          </cell>
          <cell r="R249">
            <v>301</v>
          </cell>
          <cell r="S249">
            <v>300</v>
          </cell>
          <cell r="T249">
            <v>601</v>
          </cell>
          <cell r="U249">
            <v>226</v>
          </cell>
          <cell r="V249">
            <v>266</v>
          </cell>
          <cell r="W249" t="str">
            <v>NALA, CART TRACK, 11 KV LINE</v>
          </cell>
          <cell r="X249">
            <v>293059.73700000002</v>
          </cell>
          <cell r="Y249">
            <v>2373861.264</v>
          </cell>
          <cell r="Z249"/>
          <cell r="AA249"/>
          <cell r="AB249"/>
        </row>
        <row r="250">
          <cell r="C250"/>
          <cell r="D250"/>
          <cell r="E250"/>
          <cell r="F250"/>
          <cell r="G250"/>
          <cell r="H250"/>
          <cell r="I250">
            <v>47275.103233579357</v>
          </cell>
          <cell r="J250"/>
          <cell r="K250">
            <v>21.492999999999999</v>
          </cell>
          <cell r="L250">
            <v>730.096</v>
          </cell>
          <cell r="M250">
            <v>365.048</v>
          </cell>
          <cell r="N250">
            <v>193</v>
          </cell>
          <cell r="O250">
            <v>194</v>
          </cell>
          <cell r="P250">
            <v>387</v>
          </cell>
          <cell r="Q250">
            <v>193</v>
          </cell>
          <cell r="R250">
            <v>187</v>
          </cell>
          <cell r="S250">
            <v>380</v>
          </cell>
          <cell r="T250">
            <v>294784.27799999999</v>
          </cell>
          <cell r="U250">
            <v>2371811.1469999999</v>
          </cell>
          <cell r="V250" t="str">
            <v xml:space="preserve">294784.278 E, 2371811.147 N </v>
          </cell>
          <cell r="W250"/>
          <cell r="X250"/>
          <cell r="Y250"/>
          <cell r="Z250"/>
          <cell r="AA250" t="str">
            <v>CART TRACK, NALA, 11 KV LINE</v>
          </cell>
          <cell r="AB250"/>
        </row>
        <row r="251">
          <cell r="C251" t="str">
            <v>165/1</v>
          </cell>
          <cell r="D251" t="str">
            <v>Loc No. From 165/1 To Loc No. 165/2</v>
          </cell>
          <cell r="E251">
            <v>375</v>
          </cell>
          <cell r="F251" t="str">
            <v>DA+9</v>
          </cell>
          <cell r="G251">
            <v>80.89</v>
          </cell>
          <cell r="H251">
            <v>349.096</v>
          </cell>
          <cell r="I251"/>
          <cell r="J251">
            <v>44996.103999999999</v>
          </cell>
          <cell r="K251"/>
          <cell r="L251"/>
          <cell r="M251"/>
          <cell r="N251"/>
          <cell r="O251">
            <v>18.620999999999999</v>
          </cell>
          <cell r="P251">
            <v>774.99599999999998</v>
          </cell>
          <cell r="Q251">
            <v>387.49799999999999</v>
          </cell>
          <cell r="R251">
            <v>101</v>
          </cell>
          <cell r="S251">
            <v>198</v>
          </cell>
          <cell r="T251">
            <v>299</v>
          </cell>
          <cell r="U251">
            <v>136</v>
          </cell>
          <cell r="V251">
            <v>195</v>
          </cell>
          <cell r="W251" t="str">
            <v xml:space="preserve">NALA, TAR ROAD, 11 KV LINE </v>
          </cell>
          <cell r="X251">
            <v>293317.22499999998</v>
          </cell>
          <cell r="Y251">
            <v>2373555.165</v>
          </cell>
          <cell r="Z251"/>
          <cell r="AA251"/>
          <cell r="AB251"/>
        </row>
        <row r="252">
          <cell r="C252"/>
          <cell r="D252"/>
          <cell r="E252"/>
          <cell r="F252"/>
          <cell r="G252"/>
          <cell r="H252"/>
          <cell r="I252">
            <v>47624.199233579355</v>
          </cell>
          <cell r="J252"/>
          <cell r="K252">
            <v>18.163</v>
          </cell>
          <cell r="L252">
            <v>623.40699999999993</v>
          </cell>
          <cell r="M252">
            <v>311.70349999999996</v>
          </cell>
          <cell r="N252">
            <v>156</v>
          </cell>
          <cell r="O252">
            <v>25</v>
          </cell>
          <cell r="P252">
            <v>181</v>
          </cell>
          <cell r="Q252">
            <v>163</v>
          </cell>
          <cell r="R252">
            <v>81</v>
          </cell>
          <cell r="S252">
            <v>244</v>
          </cell>
          <cell r="T252">
            <v>295009</v>
          </cell>
          <cell r="U252">
            <v>2371544</v>
          </cell>
          <cell r="V252" t="str">
            <v xml:space="preserve">295009 E, 2371544 N </v>
          </cell>
          <cell r="W252"/>
          <cell r="X252"/>
          <cell r="Y252"/>
          <cell r="Z252"/>
          <cell r="AA252" t="str">
            <v>CART TRACK</v>
          </cell>
          <cell r="AB252"/>
        </row>
        <row r="253">
          <cell r="C253" t="str">
            <v>165/2</v>
          </cell>
          <cell r="D253" t="str">
            <v>Loc No. From 165/2 To Loc No. 165/3</v>
          </cell>
          <cell r="E253">
            <v>468</v>
          </cell>
          <cell r="F253" t="str">
            <v>DA+6</v>
          </cell>
          <cell r="G253">
            <v>77.89</v>
          </cell>
          <cell r="H253">
            <v>274.31099999999998</v>
          </cell>
          <cell r="I253"/>
          <cell r="J253">
            <v>45371.103999999999</v>
          </cell>
          <cell r="K253"/>
          <cell r="L253"/>
          <cell r="M253"/>
          <cell r="N253"/>
          <cell r="O253">
            <v>19.972000000000001</v>
          </cell>
          <cell r="P253">
            <v>843</v>
          </cell>
          <cell r="Q253">
            <v>421.5</v>
          </cell>
          <cell r="R253">
            <v>178</v>
          </cell>
          <cell r="S253">
            <v>230</v>
          </cell>
          <cell r="T253">
            <v>408</v>
          </cell>
          <cell r="U253">
            <v>181</v>
          </cell>
          <cell r="V253">
            <v>232</v>
          </cell>
          <cell r="W253" t="str">
            <v>NALA, RAILWAY LINE, SH-166, 11 KV LINE</v>
          </cell>
          <cell r="X253">
            <v>293558.62199999997</v>
          </cell>
          <cell r="Y253">
            <v>2373268.1940000001</v>
          </cell>
          <cell r="Z253"/>
          <cell r="AA253"/>
          <cell r="AB253"/>
        </row>
        <row r="254">
          <cell r="C254"/>
          <cell r="D254"/>
          <cell r="E254"/>
          <cell r="F254"/>
          <cell r="G254"/>
          <cell r="H254"/>
          <cell r="I254">
            <v>47898.510233579356</v>
          </cell>
          <cell r="J254"/>
          <cell r="K254">
            <v>20.902999999999999</v>
          </cell>
          <cell r="L254">
            <v>850.4559999999999</v>
          </cell>
          <cell r="M254">
            <v>425.22799999999995</v>
          </cell>
          <cell r="N254">
            <v>250</v>
          </cell>
          <cell r="O254">
            <v>228</v>
          </cell>
          <cell r="P254">
            <v>478</v>
          </cell>
          <cell r="Q254">
            <v>194</v>
          </cell>
          <cell r="R254">
            <v>237</v>
          </cell>
          <cell r="S254">
            <v>431</v>
          </cell>
          <cell r="T254">
            <v>295075.87699999998</v>
          </cell>
          <cell r="U254">
            <v>2371277.966</v>
          </cell>
          <cell r="V254" t="str">
            <v xml:space="preserve">295075.877 E, 2371277.966 N </v>
          </cell>
          <cell r="W254"/>
          <cell r="X254"/>
          <cell r="Y254"/>
          <cell r="Z254"/>
          <cell r="AA254" t="str">
            <v>CART TRACK, LT LINE, 11 KV LINE, NALA</v>
          </cell>
          <cell r="AB254"/>
        </row>
        <row r="255">
          <cell r="C255" t="str">
            <v>165/3</v>
          </cell>
          <cell r="D255" t="str">
            <v>Loc No. From 165/3 To Loc No. 165/4</v>
          </cell>
          <cell r="E255">
            <v>375</v>
          </cell>
          <cell r="F255" t="str">
            <v>DA+6</v>
          </cell>
          <cell r="G255">
            <v>77.89</v>
          </cell>
          <cell r="H255">
            <v>576.14499999999998</v>
          </cell>
          <cell r="I255"/>
          <cell r="J255">
            <v>45839.103999999999</v>
          </cell>
          <cell r="K255"/>
          <cell r="L255"/>
          <cell r="M255"/>
          <cell r="N255"/>
          <cell r="O255">
            <v>20.760999999999999</v>
          </cell>
          <cell r="P255">
            <v>843</v>
          </cell>
          <cell r="Q255">
            <v>421.5</v>
          </cell>
          <cell r="R255">
            <v>238</v>
          </cell>
          <cell r="S255">
            <v>245</v>
          </cell>
          <cell r="T255">
            <v>483</v>
          </cell>
          <cell r="U255">
            <v>238</v>
          </cell>
          <cell r="V255">
            <v>226</v>
          </cell>
          <cell r="W255" t="str">
            <v>11 KV LINE, NALA</v>
          </cell>
          <cell r="X255">
            <v>293859.886</v>
          </cell>
          <cell r="Y255">
            <v>2372910.054</v>
          </cell>
          <cell r="Z255"/>
          <cell r="AA255"/>
          <cell r="AB255"/>
        </row>
        <row r="256">
          <cell r="C256"/>
          <cell r="D256"/>
          <cell r="E256"/>
          <cell r="F256"/>
          <cell r="G256"/>
          <cell r="H256"/>
          <cell r="I256">
            <v>48474.655233579353</v>
          </cell>
          <cell r="J256"/>
          <cell r="K256">
            <v>20.777999999999999</v>
          </cell>
          <cell r="L256">
            <v>831.74599999999998</v>
          </cell>
          <cell r="M256">
            <v>415.87299999999999</v>
          </cell>
          <cell r="N256">
            <v>352</v>
          </cell>
          <cell r="O256">
            <v>184</v>
          </cell>
          <cell r="P256">
            <v>536</v>
          </cell>
          <cell r="Q256">
            <v>343</v>
          </cell>
          <cell r="R256">
            <v>155</v>
          </cell>
          <cell r="S256">
            <v>498</v>
          </cell>
          <cell r="T256">
            <v>295466</v>
          </cell>
          <cell r="U256">
            <v>2370854</v>
          </cell>
          <cell r="V256" t="str">
            <v xml:space="preserve">295466 E, 2370854 N </v>
          </cell>
          <cell r="W256"/>
          <cell r="X256"/>
          <cell r="Y256"/>
          <cell r="Z256"/>
          <cell r="AA256" t="str">
            <v>PUMP HOUSE</v>
          </cell>
          <cell r="AB256"/>
        </row>
        <row r="257">
          <cell r="C257" t="str">
            <v>165/4</v>
          </cell>
          <cell r="D257" t="str">
            <v>Loc No. From 165/4 To Loc No. 165/5</v>
          </cell>
          <cell r="E257">
            <v>314</v>
          </cell>
          <cell r="F257" t="str">
            <v>DA-3</v>
          </cell>
          <cell r="G257">
            <v>68.89</v>
          </cell>
          <cell r="H257">
            <v>255.601</v>
          </cell>
          <cell r="I257"/>
          <cell r="J257">
            <v>46214.103999999999</v>
          </cell>
          <cell r="K257"/>
          <cell r="L257"/>
          <cell r="M257"/>
          <cell r="N257"/>
          <cell r="O257">
            <v>20.465</v>
          </cell>
          <cell r="P257">
            <v>689</v>
          </cell>
          <cell r="Q257">
            <v>344.5</v>
          </cell>
          <cell r="R257">
            <v>130</v>
          </cell>
          <cell r="S257">
            <v>153</v>
          </cell>
          <cell r="T257">
            <v>283</v>
          </cell>
          <cell r="U257">
            <v>150</v>
          </cell>
          <cell r="V257">
            <v>155</v>
          </cell>
          <cell r="W257" t="str">
            <v>SUG-PIR 400 KV D/C LINE (TORRENT POWER)</v>
          </cell>
          <cell r="X257">
            <v>294101.28399999999</v>
          </cell>
          <cell r="Y257">
            <v>2372623.0839999998</v>
          </cell>
          <cell r="Z257"/>
          <cell r="AA257"/>
          <cell r="AB257"/>
        </row>
        <row r="258">
          <cell r="C258"/>
          <cell r="D258"/>
          <cell r="E258"/>
          <cell r="F258"/>
          <cell r="G258"/>
          <cell r="H258"/>
          <cell r="I258">
            <v>48730.256233579355</v>
          </cell>
          <cell r="J258"/>
          <cell r="K258">
            <v>20.434000000000001</v>
          </cell>
          <cell r="L258">
            <v>776.91300000000001</v>
          </cell>
          <cell r="M258">
            <v>388.45650000000001</v>
          </cell>
          <cell r="N258">
            <v>72</v>
          </cell>
          <cell r="O258">
            <v>325</v>
          </cell>
          <cell r="P258">
            <v>397</v>
          </cell>
          <cell r="Q258">
            <v>101</v>
          </cell>
          <cell r="R258">
            <v>315</v>
          </cell>
          <cell r="S258">
            <v>416</v>
          </cell>
          <cell r="T258">
            <v>295670</v>
          </cell>
          <cell r="U258">
            <v>2370700</v>
          </cell>
          <cell r="V258" t="str">
            <v xml:space="preserve">295670 E, 2370700 N </v>
          </cell>
          <cell r="W258"/>
          <cell r="X258"/>
          <cell r="Y258"/>
          <cell r="Z258"/>
          <cell r="AA258" t="str">
            <v>NALA, CART TRACK, CANAL, NALA</v>
          </cell>
          <cell r="AB258"/>
        </row>
        <row r="259">
          <cell r="C259" t="str">
            <v>165/5</v>
          </cell>
          <cell r="D259" t="str">
            <v>Loc No. From 165/5 To Loc No. 165/6</v>
          </cell>
          <cell r="E259">
            <v>366</v>
          </cell>
          <cell r="F259" t="str">
            <v>DA-3</v>
          </cell>
          <cell r="G259">
            <v>68.89</v>
          </cell>
          <cell r="H259">
            <v>521.31200000000001</v>
          </cell>
          <cell r="I259"/>
          <cell r="J259">
            <v>46528.103999999999</v>
          </cell>
          <cell r="K259"/>
          <cell r="L259"/>
          <cell r="M259"/>
          <cell r="N259"/>
          <cell r="O259">
            <v>20.983000000000001</v>
          </cell>
          <cell r="P259">
            <v>680</v>
          </cell>
          <cell r="Q259">
            <v>340</v>
          </cell>
          <cell r="R259">
            <v>161</v>
          </cell>
          <cell r="S259">
            <v>163</v>
          </cell>
          <cell r="T259">
            <v>324</v>
          </cell>
          <cell r="U259">
            <v>160</v>
          </cell>
          <cell r="V259">
            <v>171</v>
          </cell>
          <cell r="W259" t="str">
            <v>KIM RIVER</v>
          </cell>
          <cell r="X259">
            <v>294303.41399999999</v>
          </cell>
          <cell r="Y259">
            <v>2372382.7930000001</v>
          </cell>
          <cell r="Z259"/>
          <cell r="AA259"/>
          <cell r="AB259"/>
        </row>
        <row r="260">
          <cell r="C260"/>
          <cell r="D260"/>
          <cell r="E260"/>
          <cell r="F260"/>
          <cell r="G260"/>
          <cell r="H260"/>
          <cell r="I260">
            <v>49251.568233579354</v>
          </cell>
          <cell r="J260"/>
          <cell r="K260">
            <v>19.693000000000001</v>
          </cell>
          <cell r="L260">
            <v>782.75800000000004</v>
          </cell>
          <cell r="M260">
            <v>391.37900000000002</v>
          </cell>
          <cell r="N260">
            <v>199</v>
          </cell>
          <cell r="O260">
            <v>2</v>
          </cell>
          <cell r="P260">
            <v>201</v>
          </cell>
          <cell r="Q260">
            <v>210</v>
          </cell>
          <cell r="R260">
            <v>68</v>
          </cell>
          <cell r="S260">
            <v>278</v>
          </cell>
          <cell r="T260">
            <v>295759.96500000003</v>
          </cell>
          <cell r="U260">
            <v>2370186.5090000001</v>
          </cell>
          <cell r="V260" t="str">
            <v xml:space="preserve">295759.965 E, 2370186.509 N </v>
          </cell>
          <cell r="W260"/>
          <cell r="X260"/>
          <cell r="Y260"/>
          <cell r="Z260"/>
          <cell r="AA260" t="str">
            <v>11 KV LINE, NALA, TAR ROAD, CART TRACK</v>
          </cell>
          <cell r="AB260"/>
        </row>
        <row r="261">
          <cell r="C261" t="str">
            <v>165/6</v>
          </cell>
          <cell r="D261" t="str">
            <v>Loc No. From 165/6 To Loc No. 165/7</v>
          </cell>
          <cell r="E261">
            <v>381</v>
          </cell>
          <cell r="F261" t="str">
            <v>DA+0</v>
          </cell>
          <cell r="G261">
            <v>71.89</v>
          </cell>
          <cell r="H261">
            <v>261.44600000000003</v>
          </cell>
          <cell r="I261"/>
          <cell r="J261">
            <v>46894.103999999999</v>
          </cell>
          <cell r="K261"/>
          <cell r="L261"/>
          <cell r="M261"/>
          <cell r="N261"/>
          <cell r="O261">
            <v>21.105</v>
          </cell>
          <cell r="P261">
            <v>747</v>
          </cell>
          <cell r="Q261">
            <v>373.5</v>
          </cell>
          <cell r="R261">
            <v>203</v>
          </cell>
          <cell r="S261">
            <v>188</v>
          </cell>
          <cell r="T261">
            <v>391</v>
          </cell>
          <cell r="U261">
            <v>196</v>
          </cell>
          <cell r="V261">
            <v>189</v>
          </cell>
          <cell r="W261" t="str">
            <v>CART TRACK, 66 KV LINE LILO TO SIMODRA (GETCO)</v>
          </cell>
          <cell r="X261">
            <v>294539.01799999998</v>
          </cell>
          <cell r="Y261">
            <v>2372102.71</v>
          </cell>
          <cell r="Z261"/>
          <cell r="AA261"/>
          <cell r="AB261"/>
        </row>
        <row r="262">
          <cell r="C262"/>
          <cell r="D262"/>
          <cell r="E262"/>
          <cell r="F262"/>
          <cell r="G262"/>
          <cell r="H262"/>
          <cell r="I262">
            <v>49513.014233579357</v>
          </cell>
          <cell r="J262"/>
          <cell r="K262">
            <v>20.388000000000002</v>
          </cell>
          <cell r="L262">
            <v>448.21800000000002</v>
          </cell>
          <cell r="M262">
            <v>224.10900000000001</v>
          </cell>
          <cell r="N262">
            <v>260</v>
          </cell>
          <cell r="O262">
            <v>211</v>
          </cell>
          <cell r="P262">
            <v>471</v>
          </cell>
          <cell r="Q262">
            <v>194</v>
          </cell>
          <cell r="R262">
            <v>137</v>
          </cell>
          <cell r="S262">
            <v>331</v>
          </cell>
          <cell r="T262">
            <v>296005.245</v>
          </cell>
          <cell r="U262">
            <v>2370096</v>
          </cell>
          <cell r="V262" t="str">
            <v xml:space="preserve">296005.245 E, 2370096 N </v>
          </cell>
          <cell r="W262"/>
          <cell r="X262"/>
          <cell r="Y262"/>
          <cell r="Z262"/>
          <cell r="AA262" t="str">
            <v>NALA, CART TRACK, 11 KV LINE</v>
          </cell>
          <cell r="AB262"/>
        </row>
        <row r="263">
          <cell r="C263" t="str">
            <v>165/7</v>
          </cell>
          <cell r="D263" t="str">
            <v>Loc No. From 165/7 To Loc No. 166/0</v>
          </cell>
          <cell r="E263">
            <v>349.096</v>
          </cell>
          <cell r="F263" t="str">
            <v>DA+0</v>
          </cell>
          <cell r="G263">
            <v>71.89</v>
          </cell>
          <cell r="H263">
            <v>186.77199999999999</v>
          </cell>
          <cell r="I263"/>
          <cell r="J263">
            <v>47275.103999999999</v>
          </cell>
          <cell r="K263"/>
          <cell r="L263"/>
          <cell r="M263"/>
          <cell r="N263"/>
          <cell r="O263">
            <v>21.492999999999999</v>
          </cell>
          <cell r="P263">
            <v>730.096</v>
          </cell>
          <cell r="Q263">
            <v>365.048</v>
          </cell>
          <cell r="R263">
            <v>193</v>
          </cell>
          <cell r="S263">
            <v>194</v>
          </cell>
          <cell r="T263">
            <v>387</v>
          </cell>
          <cell r="U263">
            <v>193</v>
          </cell>
          <cell r="V263">
            <v>187</v>
          </cell>
          <cell r="W263" t="str">
            <v>KOSAMBA-VAV 220 KV D/C LINE (GETCO) , NALA, TAR ROAD</v>
          </cell>
          <cell r="X263">
            <v>294784.27799999999</v>
          </cell>
          <cell r="Y263">
            <v>2371811.1469999999</v>
          </cell>
          <cell r="Z263"/>
          <cell r="AA263"/>
          <cell r="AB263"/>
        </row>
        <row r="264">
          <cell r="C264"/>
          <cell r="D264"/>
          <cell r="E264"/>
          <cell r="F264"/>
          <cell r="G264"/>
          <cell r="H264"/>
          <cell r="I264">
            <v>49699.786233579354</v>
          </cell>
          <cell r="J264"/>
          <cell r="K264">
            <v>21.975000000000001</v>
          </cell>
          <cell r="L264">
            <v>440.76800000000003</v>
          </cell>
          <cell r="M264">
            <v>220.38400000000001</v>
          </cell>
          <cell r="N264">
            <v>-24</v>
          </cell>
          <cell r="O264">
            <v>128</v>
          </cell>
          <cell r="P264">
            <v>104</v>
          </cell>
          <cell r="Q264">
            <v>50</v>
          </cell>
          <cell r="R264">
            <v>128</v>
          </cell>
          <cell r="S264">
            <v>178</v>
          </cell>
          <cell r="T264">
            <v>296187</v>
          </cell>
          <cell r="U264">
            <v>2370053</v>
          </cell>
          <cell r="V264" t="str">
            <v xml:space="preserve">296187 E, 2370053 N </v>
          </cell>
          <cell r="W264"/>
          <cell r="X264"/>
          <cell r="Y264"/>
          <cell r="Z264"/>
          <cell r="AA264" t="str">
            <v xml:space="preserve">NALA, TAR ROAD, 11 KV LINE </v>
          </cell>
          <cell r="AB264"/>
        </row>
        <row r="265">
          <cell r="C265" t="str">
            <v>166/0</v>
          </cell>
          <cell r="D265" t="str">
            <v>Loc No. From 166/0 To Loc No. 167/0</v>
          </cell>
          <cell r="E265">
            <v>274.31099999999998</v>
          </cell>
          <cell r="F265" t="str">
            <v>DD60+0</v>
          </cell>
          <cell r="G265">
            <v>70.53</v>
          </cell>
          <cell r="H265">
            <v>253.99600000000001</v>
          </cell>
          <cell r="I265"/>
          <cell r="J265">
            <v>47624.2</v>
          </cell>
          <cell r="K265"/>
          <cell r="L265"/>
          <cell r="M265"/>
          <cell r="N265"/>
          <cell r="O265">
            <v>18.163</v>
          </cell>
          <cell r="P265">
            <v>623.40699999999993</v>
          </cell>
          <cell r="Q265">
            <v>311.70349999999996</v>
          </cell>
          <cell r="R265">
            <v>156</v>
          </cell>
          <cell r="S265">
            <v>25</v>
          </cell>
          <cell r="T265">
            <v>181</v>
          </cell>
          <cell r="U265">
            <v>163</v>
          </cell>
          <cell r="V265">
            <v>81</v>
          </cell>
          <cell r="W265" t="str">
            <v>NALA</v>
          </cell>
          <cell r="X265">
            <v>295009</v>
          </cell>
          <cell r="Y265">
            <v>2371544</v>
          </cell>
          <cell r="Z265"/>
          <cell r="AA265"/>
          <cell r="AB265"/>
        </row>
        <row r="266">
          <cell r="C266"/>
          <cell r="D266"/>
          <cell r="E266"/>
          <cell r="F266"/>
          <cell r="G266"/>
          <cell r="H266"/>
          <cell r="I266">
            <v>49953.782233579353</v>
          </cell>
          <cell r="J266"/>
          <cell r="K266">
            <v>22.364999999999998</v>
          </cell>
          <cell r="L266">
            <v>689.62900000000002</v>
          </cell>
          <cell r="M266">
            <v>344.81450000000001</v>
          </cell>
          <cell r="N266">
            <v>126</v>
          </cell>
          <cell r="O266">
            <v>163</v>
          </cell>
          <cell r="P266">
            <v>289</v>
          </cell>
          <cell r="Q266">
            <v>127</v>
          </cell>
          <cell r="R266">
            <v>183</v>
          </cell>
          <cell r="S266">
            <v>310</v>
          </cell>
          <cell r="T266">
            <v>296326.505</v>
          </cell>
          <cell r="U266">
            <v>2369840.7450000001</v>
          </cell>
          <cell r="V266" t="str">
            <v xml:space="preserve">296326.505 E, 2369840.745 N </v>
          </cell>
          <cell r="W266"/>
          <cell r="X266"/>
          <cell r="Y266"/>
          <cell r="Z266"/>
          <cell r="AA266" t="str">
            <v>NALA, RAILWAY LINE, SH-166, 11 KV LINE</v>
          </cell>
          <cell r="AB266"/>
        </row>
        <row r="267">
          <cell r="C267" t="str">
            <v>167/0</v>
          </cell>
          <cell r="D267" t="str">
            <v>Loc No. From 167/0 To Loc No. 168/0</v>
          </cell>
          <cell r="E267">
            <v>576.14499999999998</v>
          </cell>
          <cell r="F267" t="str">
            <v>DD60+9</v>
          </cell>
          <cell r="G267">
            <v>79.53</v>
          </cell>
          <cell r="H267">
            <v>435.63299999999998</v>
          </cell>
          <cell r="I267"/>
          <cell r="J267">
            <v>47898.510999999999</v>
          </cell>
          <cell r="K267"/>
          <cell r="L267"/>
          <cell r="M267"/>
          <cell r="N267"/>
          <cell r="O267">
            <v>20.902999999999999</v>
          </cell>
          <cell r="P267">
            <v>850.4559999999999</v>
          </cell>
          <cell r="Q267">
            <v>425.22799999999995</v>
          </cell>
          <cell r="R267">
            <v>250</v>
          </cell>
          <cell r="S267">
            <v>228</v>
          </cell>
          <cell r="T267">
            <v>478</v>
          </cell>
          <cell r="U267">
            <v>194</v>
          </cell>
          <cell r="V267">
            <v>237</v>
          </cell>
          <cell r="W267" t="str">
            <v>CART TRACK, 11 KV LINE,TAR ROAD, NALA</v>
          </cell>
          <cell r="X267">
            <v>295075.87699999998</v>
          </cell>
          <cell r="Y267">
            <v>2371277.966</v>
          </cell>
          <cell r="Z267"/>
          <cell r="AA267"/>
          <cell r="AB267"/>
        </row>
        <row r="268">
          <cell r="C268"/>
          <cell r="D268"/>
          <cell r="E268"/>
          <cell r="F268"/>
          <cell r="G268"/>
          <cell r="H268"/>
          <cell r="I268">
            <v>50389.415233579355</v>
          </cell>
          <cell r="J268"/>
          <cell r="K268">
            <v>23.195</v>
          </cell>
          <cell r="L268">
            <v>650.86</v>
          </cell>
          <cell r="M268">
            <v>325.43</v>
          </cell>
          <cell r="N268">
            <v>273</v>
          </cell>
          <cell r="O268">
            <v>185</v>
          </cell>
          <cell r="P268">
            <v>458</v>
          </cell>
          <cell r="Q268">
            <v>254</v>
          </cell>
          <cell r="R268">
            <v>140</v>
          </cell>
          <cell r="S268">
            <v>394</v>
          </cell>
          <cell r="T268">
            <v>296565.77299999999</v>
          </cell>
          <cell r="U268">
            <v>2369476.702</v>
          </cell>
          <cell r="V268" t="str">
            <v xml:space="preserve">296565.773 E, 2369476.702 N </v>
          </cell>
          <cell r="W268"/>
          <cell r="X268"/>
          <cell r="Y268"/>
          <cell r="Z268"/>
          <cell r="AA268" t="str">
            <v>11 KV LINE, NALA</v>
          </cell>
          <cell r="AB268"/>
        </row>
        <row r="269">
          <cell r="C269" t="str">
            <v>168/0</v>
          </cell>
          <cell r="D269" t="str">
            <v>Loc No. From 168/0 To Loc No. 169/0</v>
          </cell>
          <cell r="E269">
            <v>255.601</v>
          </cell>
          <cell r="F269" t="str">
            <v>DD60+30</v>
          </cell>
          <cell r="G269">
            <v>100.53</v>
          </cell>
          <cell r="H269">
            <v>215.227</v>
          </cell>
          <cell r="I269"/>
          <cell r="J269">
            <v>48474.655999999995</v>
          </cell>
          <cell r="K269"/>
          <cell r="L269"/>
          <cell r="M269"/>
          <cell r="N269"/>
          <cell r="O269">
            <v>20.777999999999999</v>
          </cell>
          <cell r="P269">
            <v>831.74599999999998</v>
          </cell>
          <cell r="Q269">
            <v>415.87299999999999</v>
          </cell>
          <cell r="R269">
            <v>352</v>
          </cell>
          <cell r="S269">
            <v>184</v>
          </cell>
          <cell r="T269">
            <v>536</v>
          </cell>
          <cell r="U269">
            <v>343</v>
          </cell>
          <cell r="V269">
            <v>155</v>
          </cell>
          <cell r="W269" t="str">
            <v>KIM-KOSAMBA 220 KV D/C LINE (GETCO)</v>
          </cell>
          <cell r="X269">
            <v>295466</v>
          </cell>
          <cell r="Y269">
            <v>2370854</v>
          </cell>
          <cell r="Z269"/>
          <cell r="AA269"/>
          <cell r="AB269"/>
        </row>
        <row r="270">
          <cell r="C270"/>
          <cell r="D270"/>
          <cell r="E270"/>
          <cell r="F270"/>
          <cell r="G270"/>
          <cell r="H270"/>
          <cell r="I270">
            <v>50604.642233579354</v>
          </cell>
          <cell r="J270"/>
          <cell r="K270">
            <v>24.324999999999999</v>
          </cell>
          <cell r="L270">
            <v>542.22699999999998</v>
          </cell>
          <cell r="M270">
            <v>271.11349999999999</v>
          </cell>
          <cell r="N270">
            <v>30</v>
          </cell>
          <cell r="O270">
            <v>220</v>
          </cell>
          <cell r="P270">
            <v>250</v>
          </cell>
          <cell r="Q270">
            <v>75</v>
          </cell>
          <cell r="R270">
            <v>200</v>
          </cell>
          <cell r="S270">
            <v>275</v>
          </cell>
          <cell r="T270">
            <v>296736</v>
          </cell>
          <cell r="U270">
            <v>2369345</v>
          </cell>
          <cell r="V270" t="str">
            <v xml:space="preserve">296736 E, 2369345 N </v>
          </cell>
          <cell r="W270"/>
          <cell r="X270"/>
          <cell r="Y270"/>
          <cell r="Z270"/>
          <cell r="AA270" t="str">
            <v>SUG-PIR 400 KV D/C LINE (TORRENT POWER)</v>
          </cell>
          <cell r="AB270"/>
        </row>
        <row r="271">
          <cell r="C271" t="str">
            <v>169/0</v>
          </cell>
          <cell r="D271" t="str">
            <v>Loc No. From 169/0 To Loc No. 170/0</v>
          </cell>
          <cell r="E271">
            <v>521.31200000000001</v>
          </cell>
          <cell r="F271" t="str">
            <v>DD60+25</v>
          </cell>
          <cell r="G271">
            <v>95.53</v>
          </cell>
          <cell r="H271">
            <v>327</v>
          </cell>
          <cell r="I271"/>
          <cell r="J271">
            <v>48730.256999999998</v>
          </cell>
          <cell r="K271"/>
          <cell r="L271"/>
          <cell r="M271"/>
          <cell r="N271"/>
          <cell r="O271">
            <v>20.434000000000001</v>
          </cell>
          <cell r="P271">
            <v>776.91300000000001</v>
          </cell>
          <cell r="Q271">
            <v>388.45650000000001</v>
          </cell>
          <cell r="R271">
            <v>72</v>
          </cell>
          <cell r="S271">
            <v>325</v>
          </cell>
          <cell r="T271">
            <v>397</v>
          </cell>
          <cell r="U271">
            <v>101</v>
          </cell>
          <cell r="V271">
            <v>315</v>
          </cell>
          <cell r="W271">
            <v>416</v>
          </cell>
          <cell r="X271">
            <v>295670</v>
          </cell>
          <cell r="Y271">
            <v>2370700</v>
          </cell>
          <cell r="Z271"/>
          <cell r="AA271"/>
          <cell r="AB271"/>
        </row>
        <row r="272">
          <cell r="C272"/>
          <cell r="D272"/>
          <cell r="E272"/>
          <cell r="F272"/>
          <cell r="G272"/>
          <cell r="H272"/>
          <cell r="I272">
            <v>50931.642233579354</v>
          </cell>
          <cell r="J272"/>
          <cell r="K272">
            <v>24.882999999999999</v>
          </cell>
          <cell r="L272">
            <v>737</v>
          </cell>
          <cell r="M272">
            <v>368.5</v>
          </cell>
          <cell r="N272">
            <v>107</v>
          </cell>
          <cell r="O272">
            <v>227</v>
          </cell>
          <cell r="P272">
            <v>334</v>
          </cell>
          <cell r="Q272">
            <v>127</v>
          </cell>
          <cell r="R272">
            <v>220</v>
          </cell>
          <cell r="S272">
            <v>347</v>
          </cell>
          <cell r="T272">
            <v>296770.114</v>
          </cell>
          <cell r="U272">
            <v>2369019.7850000001</v>
          </cell>
          <cell r="V272" t="str">
            <v xml:space="preserve">296770.114 E, 2369019.785 N </v>
          </cell>
          <cell r="W272"/>
          <cell r="X272"/>
          <cell r="Y272"/>
          <cell r="Z272"/>
          <cell r="AA272" t="str">
            <v>KIM RIVER</v>
          </cell>
          <cell r="AB272"/>
        </row>
        <row r="273">
          <cell r="C273" t="str">
            <v>170/0</v>
          </cell>
          <cell r="D273" t="str">
            <v>Loc No. From 170/0 To Loc No. 171/0</v>
          </cell>
          <cell r="E273">
            <v>261.44600000000003</v>
          </cell>
          <cell r="F273" t="str">
            <v>DD60+6</v>
          </cell>
          <cell r="G273">
            <v>76.53</v>
          </cell>
          <cell r="H273">
            <v>410</v>
          </cell>
          <cell r="I273"/>
          <cell r="J273">
            <v>49251.568999999996</v>
          </cell>
          <cell r="K273"/>
          <cell r="L273"/>
          <cell r="M273"/>
          <cell r="N273"/>
          <cell r="O273">
            <v>19.693000000000001</v>
          </cell>
          <cell r="P273">
            <v>782.75800000000004</v>
          </cell>
          <cell r="Q273">
            <v>391.37900000000002</v>
          </cell>
          <cell r="R273">
            <v>199</v>
          </cell>
          <cell r="S273">
            <v>2</v>
          </cell>
          <cell r="T273">
            <v>201</v>
          </cell>
          <cell r="U273">
            <v>210</v>
          </cell>
          <cell r="V273">
            <v>68</v>
          </cell>
          <cell r="W273" t="str">
            <v>CART TRACK, 11 KV LINE, TAR ROAD, NALA</v>
          </cell>
          <cell r="X273">
            <v>295759.96500000003</v>
          </cell>
          <cell r="Y273">
            <v>2370186.5090000001</v>
          </cell>
          <cell r="Z273"/>
          <cell r="AA273"/>
          <cell r="AB273"/>
        </row>
        <row r="274">
          <cell r="C274"/>
          <cell r="D274"/>
          <cell r="E274"/>
          <cell r="F274"/>
          <cell r="G274"/>
          <cell r="H274"/>
          <cell r="I274">
            <v>51341.642233579354</v>
          </cell>
          <cell r="J274"/>
          <cell r="K274">
            <v>24.032</v>
          </cell>
          <cell r="L274">
            <v>796</v>
          </cell>
          <cell r="M274">
            <v>398</v>
          </cell>
          <cell r="N274">
            <v>183</v>
          </cell>
          <cell r="O274">
            <v>203</v>
          </cell>
          <cell r="P274">
            <v>386</v>
          </cell>
          <cell r="Q274">
            <v>191</v>
          </cell>
          <cell r="R274">
            <v>200</v>
          </cell>
          <cell r="S274">
            <v>391</v>
          </cell>
          <cell r="T274">
            <v>296812.886</v>
          </cell>
          <cell r="U274">
            <v>2368612.0219999999</v>
          </cell>
          <cell r="V274" t="str">
            <v xml:space="preserve">296812.886 E, 2368612.022 N </v>
          </cell>
          <cell r="W274"/>
          <cell r="X274"/>
          <cell r="Y274"/>
          <cell r="Z274"/>
          <cell r="AA274" t="str">
            <v>CART TRACK, 66 KV LINE LILO TO SIMODRA (GETCO)</v>
          </cell>
          <cell r="AB274"/>
        </row>
        <row r="275">
          <cell r="C275" t="str">
            <v>171/0</v>
          </cell>
          <cell r="D275" t="str">
            <v>Loc No. From 171/0 To Loc No. 172/0</v>
          </cell>
          <cell r="E275">
            <v>186.77199999999999</v>
          </cell>
          <cell r="F275" t="str">
            <v>DB1+18</v>
          </cell>
          <cell r="G275">
            <v>88.53</v>
          </cell>
          <cell r="H275">
            <v>386</v>
          </cell>
          <cell r="I275"/>
          <cell r="J275">
            <v>49513.014999999999</v>
          </cell>
          <cell r="K275"/>
          <cell r="L275"/>
          <cell r="M275"/>
          <cell r="N275"/>
          <cell r="O275">
            <v>20.388000000000002</v>
          </cell>
          <cell r="P275">
            <v>448.21800000000002</v>
          </cell>
          <cell r="Q275">
            <v>224.10900000000001</v>
          </cell>
          <cell r="R275">
            <v>260</v>
          </cell>
          <cell r="S275">
            <v>211</v>
          </cell>
          <cell r="T275">
            <v>471</v>
          </cell>
          <cell r="U275">
            <v>194</v>
          </cell>
          <cell r="V275">
            <v>137</v>
          </cell>
          <cell r="W275" t="str">
            <v>CART TRACK, NALA</v>
          </cell>
          <cell r="X275">
            <v>296005.245</v>
          </cell>
          <cell r="Y275">
            <v>2370096</v>
          </cell>
          <cell r="Z275"/>
          <cell r="AA275"/>
          <cell r="AB275"/>
        </row>
        <row r="276">
          <cell r="C276"/>
          <cell r="D276"/>
          <cell r="E276"/>
          <cell r="F276"/>
          <cell r="G276"/>
          <cell r="H276"/>
          <cell r="I276">
            <v>51727.642233579354</v>
          </cell>
          <cell r="J276"/>
          <cell r="K276">
            <v>22.369</v>
          </cell>
          <cell r="L276">
            <v>758</v>
          </cell>
          <cell r="M276">
            <v>379</v>
          </cell>
          <cell r="N276">
            <v>183</v>
          </cell>
          <cell r="O276">
            <v>180</v>
          </cell>
          <cell r="P276">
            <v>363</v>
          </cell>
          <cell r="Q276">
            <v>187</v>
          </cell>
          <cell r="R276">
            <v>182</v>
          </cell>
          <cell r="S276">
            <v>369</v>
          </cell>
          <cell r="T276">
            <v>296853.15500000003</v>
          </cell>
          <cell r="U276">
            <v>2368228.128</v>
          </cell>
          <cell r="V276" t="str">
            <v xml:space="preserve">296853.155 E, 2368228.128 N </v>
          </cell>
          <cell r="W276"/>
          <cell r="X276"/>
          <cell r="Y276"/>
          <cell r="Z276"/>
          <cell r="AA276" t="str">
            <v>KOSAMBA-VAV 220 KV D/C LINE (GETCO) , NALA, TAR ROAD</v>
          </cell>
          <cell r="AB276"/>
        </row>
        <row r="277">
          <cell r="C277" t="str">
            <v>172/0</v>
          </cell>
          <cell r="D277" t="str">
            <v>Loc No. From 172/0 To Loc No. 172/1</v>
          </cell>
          <cell r="E277">
            <v>253.99600000000001</v>
          </cell>
          <cell r="F277" t="str">
            <v>DD45+9</v>
          </cell>
          <cell r="G277">
            <v>79.53</v>
          </cell>
          <cell r="H277">
            <v>372</v>
          </cell>
          <cell r="I277"/>
          <cell r="J277">
            <v>49699.786999999997</v>
          </cell>
          <cell r="K277"/>
          <cell r="L277"/>
          <cell r="M277"/>
          <cell r="N277"/>
          <cell r="O277">
            <v>21.975000000000001</v>
          </cell>
          <cell r="P277">
            <v>440.76800000000003</v>
          </cell>
          <cell r="Q277">
            <v>220.38400000000001</v>
          </cell>
          <cell r="R277">
            <v>-24</v>
          </cell>
          <cell r="S277">
            <v>128</v>
          </cell>
          <cell r="T277">
            <v>104</v>
          </cell>
          <cell r="U277">
            <v>50</v>
          </cell>
          <cell r="V277">
            <v>128</v>
          </cell>
          <cell r="W277" t="str">
            <v>11 KV LINE, NALA</v>
          </cell>
          <cell r="X277">
            <v>296187</v>
          </cell>
          <cell r="Y277">
            <v>2370053</v>
          </cell>
          <cell r="Z277"/>
          <cell r="AA277"/>
          <cell r="AB277"/>
        </row>
        <row r="278">
          <cell r="C278"/>
          <cell r="D278"/>
          <cell r="E278"/>
          <cell r="F278"/>
          <cell r="G278"/>
          <cell r="H278"/>
          <cell r="I278">
            <v>52099.642233579354</v>
          </cell>
          <cell r="J278"/>
          <cell r="K278">
            <v>23.367000000000001</v>
          </cell>
          <cell r="L278">
            <v>747</v>
          </cell>
          <cell r="M278">
            <v>373.5</v>
          </cell>
          <cell r="N278">
            <v>192</v>
          </cell>
          <cell r="O278">
            <v>180</v>
          </cell>
          <cell r="P278">
            <v>372</v>
          </cell>
          <cell r="Q278">
            <v>191</v>
          </cell>
          <cell r="R278">
            <v>183</v>
          </cell>
          <cell r="S278">
            <v>374</v>
          </cell>
          <cell r="T278">
            <v>296891.96299999999</v>
          </cell>
          <cell r="U278">
            <v>2367858.1579999998</v>
          </cell>
          <cell r="V278" t="str">
            <v xml:space="preserve">296891.963 E, 2367858.158 N </v>
          </cell>
          <cell r="W278"/>
          <cell r="X278"/>
          <cell r="Y278"/>
          <cell r="Z278"/>
          <cell r="AA278" t="str">
            <v>NALA</v>
          </cell>
          <cell r="AB278"/>
        </row>
        <row r="279">
          <cell r="C279" t="str">
            <v>172/1</v>
          </cell>
          <cell r="D279" t="str">
            <v>Loc No. From 172/1 To Loc No. 173/0</v>
          </cell>
          <cell r="E279">
            <v>435.63299999999998</v>
          </cell>
          <cell r="F279" t="str">
            <v>DA+9</v>
          </cell>
          <cell r="G279">
            <v>80.89</v>
          </cell>
          <cell r="H279">
            <v>375</v>
          </cell>
          <cell r="I279"/>
          <cell r="J279">
            <v>49953.782999999996</v>
          </cell>
          <cell r="K279"/>
          <cell r="L279"/>
          <cell r="M279"/>
          <cell r="N279"/>
          <cell r="O279">
            <v>22.364999999999998</v>
          </cell>
          <cell r="P279">
            <v>689.62900000000002</v>
          </cell>
          <cell r="Q279">
            <v>344.81450000000001</v>
          </cell>
          <cell r="R279">
            <v>126</v>
          </cell>
          <cell r="S279">
            <v>163</v>
          </cell>
          <cell r="T279">
            <v>289</v>
          </cell>
          <cell r="U279">
            <v>127</v>
          </cell>
          <cell r="V279">
            <v>183</v>
          </cell>
          <cell r="W279" t="str">
            <v>CART TRACK, NALA</v>
          </cell>
          <cell r="X279">
            <v>296326.505</v>
          </cell>
          <cell r="Y279">
            <v>2369840.7450000001</v>
          </cell>
          <cell r="Z279"/>
          <cell r="AA279"/>
          <cell r="AB279"/>
        </row>
        <row r="280">
          <cell r="C280"/>
          <cell r="D280"/>
          <cell r="E280"/>
          <cell r="F280"/>
          <cell r="G280"/>
          <cell r="H280"/>
          <cell r="I280">
            <v>52474.642233579354</v>
          </cell>
          <cell r="J280"/>
          <cell r="K280">
            <v>24.582000000000001</v>
          </cell>
          <cell r="L280">
            <v>806</v>
          </cell>
          <cell r="M280">
            <v>403</v>
          </cell>
          <cell r="N280">
            <v>195</v>
          </cell>
          <cell r="O280">
            <v>200</v>
          </cell>
          <cell r="P280">
            <v>395</v>
          </cell>
          <cell r="Q280">
            <v>193</v>
          </cell>
          <cell r="R280">
            <v>206</v>
          </cell>
          <cell r="S280">
            <v>399</v>
          </cell>
          <cell r="T280">
            <v>296931.08399999997</v>
          </cell>
          <cell r="U280">
            <v>2367485.2039999999</v>
          </cell>
          <cell r="V280" t="str">
            <v xml:space="preserve">296931.084 E, 2367485.204 N </v>
          </cell>
          <cell r="W280"/>
          <cell r="X280"/>
          <cell r="Y280"/>
          <cell r="Z280"/>
          <cell r="AA280" t="str">
            <v>CART TRACK, 11 KV LINE,TAR ROAD, NALA</v>
          </cell>
          <cell r="AB280"/>
        </row>
        <row r="281">
          <cell r="C281" t="str">
            <v>173/0</v>
          </cell>
          <cell r="D281" t="str">
            <v xml:space="preserve">Loc No. From 173/0 To Loc No. 174/0 </v>
          </cell>
          <cell r="E281">
            <v>215.227</v>
          </cell>
          <cell r="F281" t="str">
            <v>DC2+18</v>
          </cell>
          <cell r="G281">
            <v>88.53</v>
          </cell>
          <cell r="H281">
            <v>431</v>
          </cell>
          <cell r="I281"/>
          <cell r="J281">
            <v>50389.415999999997</v>
          </cell>
          <cell r="K281"/>
          <cell r="L281"/>
          <cell r="M281"/>
          <cell r="N281"/>
          <cell r="O281">
            <v>23.195</v>
          </cell>
          <cell r="P281">
            <v>650.86</v>
          </cell>
          <cell r="Q281">
            <v>325.43</v>
          </cell>
          <cell r="R281">
            <v>273</v>
          </cell>
          <cell r="S281">
            <v>185</v>
          </cell>
          <cell r="T281">
            <v>458</v>
          </cell>
          <cell r="U281">
            <v>254</v>
          </cell>
          <cell r="V281">
            <v>140</v>
          </cell>
          <cell r="W281" t="str">
            <v>NALA</v>
          </cell>
          <cell r="X281">
            <v>296565.77299999999</v>
          </cell>
          <cell r="Y281">
            <v>2369476.702</v>
          </cell>
          <cell r="Z281"/>
          <cell r="AA281"/>
          <cell r="AB281"/>
        </row>
        <row r="282">
          <cell r="C282"/>
          <cell r="D282"/>
          <cell r="E282"/>
          <cell r="F282"/>
          <cell r="G282"/>
          <cell r="H282"/>
          <cell r="I282">
            <v>52905.642233579354</v>
          </cell>
          <cell r="J282"/>
          <cell r="K282">
            <v>24.428000000000001</v>
          </cell>
          <cell r="L282">
            <v>763.36900000000003</v>
          </cell>
          <cell r="M282">
            <v>381.68450000000001</v>
          </cell>
          <cell r="N282">
            <v>231</v>
          </cell>
          <cell r="O282">
            <v>130</v>
          </cell>
          <cell r="P282">
            <v>361</v>
          </cell>
          <cell r="Q282">
            <v>226</v>
          </cell>
          <cell r="R282">
            <v>143</v>
          </cell>
          <cell r="S282">
            <v>369</v>
          </cell>
          <cell r="T282">
            <v>296976.04700000002</v>
          </cell>
          <cell r="U282">
            <v>2367056.5559999999</v>
          </cell>
          <cell r="V282" t="str">
            <v xml:space="preserve">296976.047 E, 2367056.556 N </v>
          </cell>
          <cell r="W282"/>
          <cell r="X282"/>
          <cell r="Y282"/>
          <cell r="Z282"/>
          <cell r="AA282" t="str">
            <v>KIM-KOSAMBA 220 KV D/C LINE (GETCO)</v>
          </cell>
          <cell r="AB282"/>
        </row>
        <row r="283">
          <cell r="C283" t="str">
            <v xml:space="preserve">174/0 </v>
          </cell>
          <cell r="D283" t="str">
            <v>Loc No. From 174/0  To Loc No. 174/1</v>
          </cell>
          <cell r="E283">
            <v>327</v>
          </cell>
          <cell r="F283" t="str">
            <v>DD60+9</v>
          </cell>
          <cell r="G283">
            <v>79.53</v>
          </cell>
          <cell r="H283">
            <v>332.36900000000003</v>
          </cell>
          <cell r="I283"/>
          <cell r="J283">
            <v>50604.642999999996</v>
          </cell>
          <cell r="K283"/>
          <cell r="L283"/>
          <cell r="M283"/>
          <cell r="N283"/>
          <cell r="O283">
            <v>24.324999999999999</v>
          </cell>
          <cell r="P283">
            <v>542.22699999999998</v>
          </cell>
          <cell r="Q283">
            <v>271.11349999999999</v>
          </cell>
          <cell r="R283">
            <v>30</v>
          </cell>
          <cell r="S283">
            <v>220</v>
          </cell>
          <cell r="T283">
            <v>250</v>
          </cell>
          <cell r="U283">
            <v>75</v>
          </cell>
          <cell r="V283">
            <v>200</v>
          </cell>
          <cell r="W283" t="str">
            <v>CART TRACK</v>
          </cell>
          <cell r="X283">
            <v>296736</v>
          </cell>
          <cell r="Y283">
            <v>2369345</v>
          </cell>
          <cell r="Z283"/>
          <cell r="AA283"/>
          <cell r="AB283"/>
        </row>
        <row r="284">
          <cell r="C284"/>
          <cell r="D284"/>
          <cell r="E284"/>
          <cell r="F284"/>
          <cell r="G284"/>
          <cell r="H284"/>
          <cell r="I284">
            <v>53238.011233579353</v>
          </cell>
          <cell r="J284"/>
          <cell r="K284">
            <v>26.125</v>
          </cell>
          <cell r="L284">
            <v>800.37</v>
          </cell>
          <cell r="M284">
            <v>400.185</v>
          </cell>
          <cell r="N284">
            <v>203</v>
          </cell>
          <cell r="O284">
            <v>220</v>
          </cell>
          <cell r="P284">
            <v>423</v>
          </cell>
          <cell r="Q284">
            <v>190</v>
          </cell>
          <cell r="R284">
            <v>224</v>
          </cell>
          <cell r="S284">
            <v>414</v>
          </cell>
          <cell r="T284">
            <v>297010.72100000002</v>
          </cell>
          <cell r="U284">
            <v>2366726</v>
          </cell>
          <cell r="V284" t="str">
            <v xml:space="preserve">297010.721 E, 2366726 N </v>
          </cell>
          <cell r="W284"/>
          <cell r="X284"/>
          <cell r="Y284"/>
          <cell r="Z284"/>
          <cell r="AA284"/>
          <cell r="AB284"/>
        </row>
        <row r="285">
          <cell r="C285" t="str">
            <v>174/1</v>
          </cell>
          <cell r="D285" t="str">
            <v>Loc No. From 174/1 To Loc No. 174/2</v>
          </cell>
          <cell r="E285">
            <v>410</v>
          </cell>
          <cell r="F285" t="str">
            <v>DA+3</v>
          </cell>
          <cell r="G285">
            <v>74.89</v>
          </cell>
          <cell r="H285">
            <v>468.00099999999998</v>
          </cell>
          <cell r="I285"/>
          <cell r="J285">
            <v>50931.642999999996</v>
          </cell>
          <cell r="K285"/>
          <cell r="L285"/>
          <cell r="M285"/>
          <cell r="N285"/>
          <cell r="O285">
            <v>24.882999999999999</v>
          </cell>
          <cell r="P285">
            <v>737</v>
          </cell>
          <cell r="Q285">
            <v>368.5</v>
          </cell>
          <cell r="R285">
            <v>107</v>
          </cell>
          <cell r="S285">
            <v>227</v>
          </cell>
          <cell r="T285">
            <v>334</v>
          </cell>
          <cell r="U285">
            <v>127</v>
          </cell>
          <cell r="V285">
            <v>220</v>
          </cell>
          <cell r="W285" t="str">
            <v>KIM-MASOLI 66 KV LINE H FREM (GETCO)</v>
          </cell>
          <cell r="X285">
            <v>296770.114</v>
          </cell>
          <cell r="Y285">
            <v>2369019.7850000001</v>
          </cell>
          <cell r="Z285"/>
          <cell r="AA285"/>
          <cell r="AB285"/>
        </row>
        <row r="286">
          <cell r="C286"/>
          <cell r="D286"/>
          <cell r="E286"/>
          <cell r="F286"/>
          <cell r="G286"/>
          <cell r="H286"/>
          <cell r="I286">
            <v>53706.012233579349</v>
          </cell>
          <cell r="J286"/>
          <cell r="K286">
            <v>26.579000000000001</v>
          </cell>
          <cell r="L286">
            <v>913.529</v>
          </cell>
          <cell r="M286">
            <v>456.7645</v>
          </cell>
          <cell r="N286">
            <v>249</v>
          </cell>
          <cell r="O286">
            <v>270</v>
          </cell>
          <cell r="P286">
            <v>519</v>
          </cell>
          <cell r="Q286">
            <v>246</v>
          </cell>
          <cell r="R286">
            <v>258</v>
          </cell>
          <cell r="S286">
            <v>504</v>
          </cell>
          <cell r="T286">
            <v>297284.43199999997</v>
          </cell>
          <cell r="U286">
            <v>2366346.3859999999</v>
          </cell>
          <cell r="V286" t="str">
            <v xml:space="preserve">297284.432 E, 2366346.386 N </v>
          </cell>
          <cell r="W286"/>
          <cell r="X286"/>
          <cell r="Y286"/>
          <cell r="Z286"/>
          <cell r="AA286" t="str">
            <v>CART TRACK, 11 KV LINE, TAR ROAD, NALA</v>
          </cell>
          <cell r="AB286"/>
        </row>
        <row r="287">
          <cell r="C287" t="str">
            <v>174/2</v>
          </cell>
          <cell r="D287" t="str">
            <v>Loc No. From 174/2 To Loc No. 174/3</v>
          </cell>
          <cell r="E287">
            <v>386</v>
          </cell>
          <cell r="F287" t="str">
            <v>DA+0</v>
          </cell>
          <cell r="G287">
            <v>71.89</v>
          </cell>
          <cell r="H287">
            <v>445.52800000000002</v>
          </cell>
          <cell r="I287"/>
          <cell r="J287">
            <v>51341.642999999996</v>
          </cell>
          <cell r="K287"/>
          <cell r="L287"/>
          <cell r="M287"/>
          <cell r="N287"/>
          <cell r="O287">
            <v>24.032</v>
          </cell>
          <cell r="P287">
            <v>796</v>
          </cell>
          <cell r="Q287">
            <v>398</v>
          </cell>
          <cell r="R287">
            <v>183</v>
          </cell>
          <cell r="S287">
            <v>203</v>
          </cell>
          <cell r="T287">
            <v>386</v>
          </cell>
          <cell r="U287">
            <v>191</v>
          </cell>
          <cell r="V287">
            <v>200</v>
          </cell>
          <cell r="W287" t="str">
            <v>NALA</v>
          </cell>
          <cell r="X287">
            <v>296812.886</v>
          </cell>
          <cell r="Y287">
            <v>2368612.0219999999</v>
          </cell>
          <cell r="Z287"/>
          <cell r="AA287"/>
          <cell r="AB287"/>
        </row>
        <row r="288">
          <cell r="C288"/>
          <cell r="D288"/>
          <cell r="E288"/>
          <cell r="F288"/>
          <cell r="G288"/>
          <cell r="H288"/>
          <cell r="I288">
            <v>54151.540233579348</v>
          </cell>
          <cell r="J288"/>
          <cell r="K288">
            <v>25.498999999999999</v>
          </cell>
          <cell r="L288">
            <v>835.53</v>
          </cell>
          <cell r="M288">
            <v>417.76499999999999</v>
          </cell>
          <cell r="N288">
            <v>177</v>
          </cell>
          <cell r="O288">
            <v>188</v>
          </cell>
          <cell r="P288">
            <v>365</v>
          </cell>
          <cell r="Q288">
            <v>189</v>
          </cell>
          <cell r="R288">
            <v>191</v>
          </cell>
          <cell r="S288">
            <v>380</v>
          </cell>
          <cell r="T288">
            <v>297545</v>
          </cell>
          <cell r="U288">
            <v>2365985</v>
          </cell>
          <cell r="V288" t="str">
            <v xml:space="preserve">297545 E, 2365985 N </v>
          </cell>
          <cell r="W288"/>
          <cell r="X288"/>
          <cell r="Y288"/>
          <cell r="Z288"/>
          <cell r="AA288" t="str">
            <v>CART TRACK, NALA</v>
          </cell>
          <cell r="AB288"/>
        </row>
        <row r="289">
          <cell r="C289" t="str">
            <v>174/3</v>
          </cell>
          <cell r="D289" t="str">
            <v>Loc No. From 174/3 To Loc No. 174/4</v>
          </cell>
          <cell r="E289">
            <v>372</v>
          </cell>
          <cell r="F289" t="str">
            <v>DA+0</v>
          </cell>
          <cell r="G289">
            <v>71.89</v>
          </cell>
          <cell r="H289">
            <v>390.00200000000001</v>
          </cell>
          <cell r="I289"/>
          <cell r="J289">
            <v>51727.642999999996</v>
          </cell>
          <cell r="K289"/>
          <cell r="L289"/>
          <cell r="M289"/>
          <cell r="N289"/>
          <cell r="O289">
            <v>22.369</v>
          </cell>
          <cell r="P289">
            <v>758</v>
          </cell>
          <cell r="Q289">
            <v>379</v>
          </cell>
          <cell r="R289">
            <v>183</v>
          </cell>
          <cell r="S289">
            <v>180</v>
          </cell>
          <cell r="T289">
            <v>363</v>
          </cell>
          <cell r="U289">
            <v>187</v>
          </cell>
          <cell r="V289">
            <v>182</v>
          </cell>
          <cell r="W289" t="str">
            <v>NALA, 11 KV LINE</v>
          </cell>
          <cell r="X289">
            <v>296853.15500000003</v>
          </cell>
          <cell r="Y289">
            <v>2368228.128</v>
          </cell>
          <cell r="Z289"/>
          <cell r="AA289"/>
          <cell r="AB289"/>
        </row>
        <row r="290">
          <cell r="C290"/>
          <cell r="D290"/>
          <cell r="E290"/>
          <cell r="F290"/>
          <cell r="G290"/>
          <cell r="H290"/>
          <cell r="I290">
            <v>54541.542233579348</v>
          </cell>
          <cell r="J290"/>
          <cell r="K290">
            <v>27.201000000000001</v>
          </cell>
          <cell r="L290">
            <v>685.00199999999995</v>
          </cell>
          <cell r="M290">
            <v>342.50099999999998</v>
          </cell>
          <cell r="N290">
            <v>203</v>
          </cell>
          <cell r="O290">
            <v>169</v>
          </cell>
          <cell r="P290">
            <v>372</v>
          </cell>
          <cell r="Q290">
            <v>200</v>
          </cell>
          <cell r="R290">
            <v>161</v>
          </cell>
          <cell r="S290">
            <v>361</v>
          </cell>
          <cell r="T290">
            <v>297580.511</v>
          </cell>
          <cell r="U290">
            <v>2365596.6179999998</v>
          </cell>
          <cell r="V290" t="str">
            <v xml:space="preserve">297580.511 E, 2365596.618 N </v>
          </cell>
          <cell r="W290"/>
          <cell r="X290"/>
          <cell r="Y290"/>
          <cell r="Z290"/>
          <cell r="AA290" t="str">
            <v>11 KV LINE, NALA</v>
          </cell>
          <cell r="AB290"/>
        </row>
        <row r="291">
          <cell r="C291" t="str">
            <v>174/4</v>
          </cell>
          <cell r="D291" t="str">
            <v>Loc No. From 174/4 To Loc No. 174/5</v>
          </cell>
          <cell r="E291">
            <v>375</v>
          </cell>
          <cell r="F291" t="str">
            <v>DA+0</v>
          </cell>
          <cell r="G291">
            <v>71.89</v>
          </cell>
          <cell r="H291">
            <v>295</v>
          </cell>
          <cell r="I291"/>
          <cell r="J291">
            <v>52099.642999999996</v>
          </cell>
          <cell r="K291"/>
          <cell r="L291"/>
          <cell r="M291"/>
          <cell r="N291"/>
          <cell r="O291">
            <v>23.367000000000001</v>
          </cell>
          <cell r="P291">
            <v>747</v>
          </cell>
          <cell r="Q291">
            <v>373.5</v>
          </cell>
          <cell r="R291">
            <v>192</v>
          </cell>
          <cell r="S291">
            <v>180</v>
          </cell>
          <cell r="T291">
            <v>372</v>
          </cell>
          <cell r="U291">
            <v>191</v>
          </cell>
          <cell r="V291">
            <v>183</v>
          </cell>
          <cell r="W291" t="str">
            <v>CART TRACK</v>
          </cell>
          <cell r="X291">
            <v>296891.96299999999</v>
          </cell>
          <cell r="Y291">
            <v>2367858.1579999998</v>
          </cell>
          <cell r="Z291"/>
          <cell r="AA291"/>
          <cell r="AB291"/>
        </row>
        <row r="292">
          <cell r="C292"/>
          <cell r="D292"/>
          <cell r="E292"/>
          <cell r="F292"/>
          <cell r="G292"/>
          <cell r="H292"/>
          <cell r="I292">
            <v>54836.542233579348</v>
          </cell>
          <cell r="J292"/>
          <cell r="K292">
            <v>27.588000000000001</v>
          </cell>
          <cell r="L292">
            <v>653.33199999999999</v>
          </cell>
          <cell r="M292">
            <v>326.666</v>
          </cell>
          <cell r="N292">
            <v>126</v>
          </cell>
          <cell r="O292">
            <v>108</v>
          </cell>
          <cell r="P292">
            <v>234</v>
          </cell>
          <cell r="Q292">
            <v>135</v>
          </cell>
          <cell r="R292">
            <v>135</v>
          </cell>
          <cell r="S292">
            <v>270</v>
          </cell>
          <cell r="T292">
            <v>297607.37199999997</v>
          </cell>
          <cell r="U292">
            <v>2365302.844</v>
          </cell>
          <cell r="V292" t="str">
            <v xml:space="preserve">297607.372 E, 2365302.844 N </v>
          </cell>
          <cell r="W292"/>
          <cell r="X292"/>
          <cell r="Y292"/>
          <cell r="Z292"/>
          <cell r="AA292" t="str">
            <v>CART TRACK, NALA</v>
          </cell>
          <cell r="AB292"/>
        </row>
        <row r="293">
          <cell r="C293" t="str">
            <v>174/5</v>
          </cell>
          <cell r="D293" t="str">
            <v>Loc No. From 174/5 To Loc No. 174/6</v>
          </cell>
          <cell r="E293">
            <v>431</v>
          </cell>
          <cell r="F293" t="str">
            <v>DA+0</v>
          </cell>
          <cell r="G293">
            <v>71.89</v>
          </cell>
          <cell r="H293">
            <v>358.33199999999999</v>
          </cell>
          <cell r="I293"/>
          <cell r="J293">
            <v>52474.642999999996</v>
          </cell>
          <cell r="K293"/>
          <cell r="L293"/>
          <cell r="M293"/>
          <cell r="N293"/>
          <cell r="O293">
            <v>24.582000000000001</v>
          </cell>
          <cell r="P293">
            <v>806</v>
          </cell>
          <cell r="Q293">
            <v>403</v>
          </cell>
          <cell r="R293">
            <v>195</v>
          </cell>
          <cell r="S293">
            <v>200</v>
          </cell>
          <cell r="T293">
            <v>395</v>
          </cell>
          <cell r="U293">
            <v>193</v>
          </cell>
          <cell r="V293">
            <v>206</v>
          </cell>
          <cell r="W293" t="str">
            <v>CART TRACK, 11 KV LINE, TAR ROAD, NALA</v>
          </cell>
          <cell r="X293">
            <v>296931.08399999997</v>
          </cell>
          <cell r="Y293">
            <v>2367485.2039999999</v>
          </cell>
          <cell r="Z293"/>
          <cell r="AA293"/>
          <cell r="AB293"/>
        </row>
        <row r="294">
          <cell r="C294"/>
          <cell r="D294"/>
          <cell r="E294"/>
          <cell r="F294"/>
          <cell r="G294"/>
          <cell r="H294"/>
          <cell r="I294">
            <v>55194.87423357935</v>
          </cell>
          <cell r="J294"/>
          <cell r="K294">
            <v>28.867000000000001</v>
          </cell>
          <cell r="L294">
            <v>586.42200000000003</v>
          </cell>
          <cell r="M294">
            <v>293.21100000000001</v>
          </cell>
          <cell r="N294">
            <v>251</v>
          </cell>
          <cell r="O294">
            <v>112</v>
          </cell>
          <cell r="P294">
            <v>363</v>
          </cell>
          <cell r="Q294">
            <v>224</v>
          </cell>
          <cell r="R294">
            <v>113</v>
          </cell>
          <cell r="S294">
            <v>337</v>
          </cell>
          <cell r="T294">
            <v>297640</v>
          </cell>
          <cell r="U294">
            <v>2364946</v>
          </cell>
          <cell r="V294" t="str">
            <v xml:space="preserve">297640 E, 2364946 N </v>
          </cell>
          <cell r="W294"/>
          <cell r="X294"/>
          <cell r="Y294"/>
          <cell r="Z294"/>
          <cell r="AA294" t="str">
            <v>NALA</v>
          </cell>
          <cell r="AB294"/>
        </row>
        <row r="295">
          <cell r="C295" t="str">
            <v>174/6</v>
          </cell>
          <cell r="D295" t="str">
            <v>Loc No. From 174/6 To Loc No. 175/0</v>
          </cell>
          <cell r="E295">
            <v>332.36900000000003</v>
          </cell>
          <cell r="F295" t="str">
            <v>DA+3</v>
          </cell>
          <cell r="G295">
            <v>74.89</v>
          </cell>
          <cell r="H295">
            <v>228.09</v>
          </cell>
          <cell r="I295"/>
          <cell r="J295">
            <v>52905.642999999996</v>
          </cell>
          <cell r="K295"/>
          <cell r="L295"/>
          <cell r="M295"/>
          <cell r="N295"/>
          <cell r="O295">
            <v>24.428000000000001</v>
          </cell>
          <cell r="P295">
            <v>763.36900000000003</v>
          </cell>
          <cell r="Q295">
            <v>381.68450000000001</v>
          </cell>
          <cell r="R295">
            <v>231</v>
          </cell>
          <cell r="S295">
            <v>130</v>
          </cell>
          <cell r="T295">
            <v>361</v>
          </cell>
          <cell r="U295">
            <v>226</v>
          </cell>
          <cell r="V295">
            <v>143</v>
          </cell>
          <cell r="W295" t="str">
            <v>GHT-TPL 400 KV S/C LINE (TORRENT POWER), LT LINE</v>
          </cell>
          <cell r="X295">
            <v>296976.04700000002</v>
          </cell>
          <cell r="Y295">
            <v>2367056.5559999999</v>
          </cell>
          <cell r="Z295"/>
          <cell r="AA295"/>
          <cell r="AB295"/>
        </row>
        <row r="296">
          <cell r="C296"/>
          <cell r="D296"/>
          <cell r="E296"/>
          <cell r="F296"/>
          <cell r="G296"/>
          <cell r="H296"/>
          <cell r="I296">
            <v>55422.964233579347</v>
          </cell>
          <cell r="J296"/>
          <cell r="K296">
            <v>29.024000000000001</v>
          </cell>
          <cell r="L296">
            <v>597.08799999999997</v>
          </cell>
          <cell r="M296">
            <v>298.54399999999998</v>
          </cell>
          <cell r="N296">
            <v>116</v>
          </cell>
          <cell r="O296">
            <v>229</v>
          </cell>
          <cell r="P296">
            <v>345</v>
          </cell>
          <cell r="Q296">
            <v>115</v>
          </cell>
          <cell r="R296">
            <v>211</v>
          </cell>
          <cell r="S296">
            <v>326</v>
          </cell>
          <cell r="T296">
            <v>297744</v>
          </cell>
          <cell r="U296">
            <v>2364743</v>
          </cell>
          <cell r="V296" t="str">
            <v xml:space="preserve">297744 E, 2364743 N </v>
          </cell>
          <cell r="W296"/>
          <cell r="X296"/>
          <cell r="Y296"/>
          <cell r="Z296"/>
          <cell r="AA296" t="str">
            <v>CART TRACK</v>
          </cell>
          <cell r="AB296"/>
        </row>
        <row r="297">
          <cell r="C297" t="str">
            <v>175/0</v>
          </cell>
          <cell r="D297" t="str">
            <v>Loc No. From 175/0 To Loc No. 175/1</v>
          </cell>
          <cell r="E297">
            <v>468.00099999999998</v>
          </cell>
          <cell r="F297" t="str">
            <v>DC2+6</v>
          </cell>
          <cell r="G297">
            <v>76.53</v>
          </cell>
          <cell r="H297">
            <v>368.99799999999999</v>
          </cell>
          <cell r="I297"/>
          <cell r="J297">
            <v>53238.011999999995</v>
          </cell>
          <cell r="K297"/>
          <cell r="L297"/>
          <cell r="M297"/>
          <cell r="N297"/>
          <cell r="O297">
            <v>26.125</v>
          </cell>
          <cell r="P297">
            <v>800.37</v>
          </cell>
          <cell r="Q297">
            <v>400.185</v>
          </cell>
          <cell r="R297">
            <v>203</v>
          </cell>
          <cell r="S297">
            <v>220</v>
          </cell>
          <cell r="T297">
            <v>423</v>
          </cell>
          <cell r="U297">
            <v>190</v>
          </cell>
          <cell r="V297">
            <v>224</v>
          </cell>
          <cell r="W297" t="str">
            <v>NALA, 11 KV LINE, SH-65, GAS PIPE LINE, 11 KV LINE</v>
          </cell>
          <cell r="X297">
            <v>297010.72100000002</v>
          </cell>
          <cell r="Y297">
            <v>2366726</v>
          </cell>
          <cell r="Z297"/>
          <cell r="AA297"/>
          <cell r="AB297"/>
        </row>
        <row r="298">
          <cell r="C298"/>
          <cell r="D298"/>
          <cell r="E298"/>
          <cell r="F298"/>
          <cell r="G298"/>
          <cell r="H298"/>
          <cell r="I298">
            <v>55791.962233579347</v>
          </cell>
          <cell r="J298"/>
          <cell r="K298">
            <v>28.87</v>
          </cell>
          <cell r="L298">
            <v>673.99800000000005</v>
          </cell>
          <cell r="M298">
            <v>336.99900000000002</v>
          </cell>
          <cell r="N298">
            <v>141</v>
          </cell>
          <cell r="O298">
            <v>158</v>
          </cell>
          <cell r="P298">
            <v>299</v>
          </cell>
          <cell r="Q298">
            <v>159</v>
          </cell>
          <cell r="R298">
            <v>156</v>
          </cell>
          <cell r="S298">
            <v>315</v>
          </cell>
          <cell r="T298">
            <v>297787.13199999998</v>
          </cell>
          <cell r="U298">
            <v>2364376.5320000001</v>
          </cell>
          <cell r="V298" t="str">
            <v xml:space="preserve">297787.132 E, 2364376.532 N </v>
          </cell>
          <cell r="W298"/>
          <cell r="X298"/>
          <cell r="Y298"/>
          <cell r="Z298"/>
          <cell r="AA298" t="str">
            <v>KIM-MASOLI 66 KV LINE H FREM (GETCO)</v>
          </cell>
          <cell r="AB298"/>
        </row>
        <row r="299">
          <cell r="C299" t="str">
            <v>175/1</v>
          </cell>
          <cell r="D299" t="str">
            <v>Loc No. From 175/1 To Loc No. 176/0</v>
          </cell>
          <cell r="E299">
            <v>445.52800000000002</v>
          </cell>
          <cell r="F299" t="str">
            <v>DB1+9</v>
          </cell>
          <cell r="G299">
            <v>79.53</v>
          </cell>
          <cell r="H299">
            <v>305</v>
          </cell>
          <cell r="I299"/>
          <cell r="J299">
            <v>53706.012999999992</v>
          </cell>
          <cell r="K299"/>
          <cell r="L299"/>
          <cell r="M299"/>
          <cell r="N299"/>
          <cell r="O299">
            <v>26.579000000000001</v>
          </cell>
          <cell r="P299">
            <v>913.529</v>
          </cell>
          <cell r="Q299">
            <v>456.7645</v>
          </cell>
          <cell r="R299">
            <v>249</v>
          </cell>
          <cell r="S299">
            <v>270</v>
          </cell>
          <cell r="T299">
            <v>519</v>
          </cell>
          <cell r="U299">
            <v>246</v>
          </cell>
          <cell r="V299">
            <v>258</v>
          </cell>
          <cell r="W299" t="str">
            <v>POND, NALA</v>
          </cell>
          <cell r="X299">
            <v>297284.43199999997</v>
          </cell>
          <cell r="Y299">
            <v>2366346.3859999999</v>
          </cell>
          <cell r="Z299"/>
          <cell r="AA299"/>
          <cell r="AB299"/>
        </row>
        <row r="300">
          <cell r="C300"/>
          <cell r="D300"/>
          <cell r="E300"/>
          <cell r="F300"/>
          <cell r="G300"/>
          <cell r="H300"/>
          <cell r="I300">
            <v>56096.962233579347</v>
          </cell>
          <cell r="J300"/>
          <cell r="K300">
            <v>31.173999999999999</v>
          </cell>
          <cell r="L300">
            <v>621</v>
          </cell>
          <cell r="M300">
            <v>310.5</v>
          </cell>
          <cell r="N300">
            <v>147</v>
          </cell>
          <cell r="O300">
            <v>128</v>
          </cell>
          <cell r="P300">
            <v>275</v>
          </cell>
          <cell r="Q300">
            <v>149</v>
          </cell>
          <cell r="R300">
            <v>140</v>
          </cell>
          <cell r="S300">
            <v>289</v>
          </cell>
          <cell r="T300">
            <v>297822.78399999999</v>
          </cell>
          <cell r="U300">
            <v>2364073.6230000001</v>
          </cell>
          <cell r="V300" t="str">
            <v xml:space="preserve">297822.784 E, 2364073.623 N </v>
          </cell>
          <cell r="W300"/>
          <cell r="X300"/>
          <cell r="Y300"/>
          <cell r="Z300"/>
          <cell r="AA300" t="str">
            <v>NALA</v>
          </cell>
          <cell r="AB300"/>
        </row>
        <row r="301">
          <cell r="C301" t="str">
            <v>176/0</v>
          </cell>
          <cell r="D301" t="str">
            <v>Loc No. From 176/0 To Loc No. 176/1</v>
          </cell>
          <cell r="E301">
            <v>390.00200000000001</v>
          </cell>
          <cell r="F301" t="str">
            <v>DD45+0</v>
          </cell>
          <cell r="G301">
            <v>70.53</v>
          </cell>
          <cell r="H301">
            <v>316</v>
          </cell>
          <cell r="I301"/>
          <cell r="J301">
            <v>54151.54099999999</v>
          </cell>
          <cell r="K301"/>
          <cell r="L301"/>
          <cell r="M301"/>
          <cell r="N301"/>
          <cell r="O301">
            <v>25.498999999999999</v>
          </cell>
          <cell r="P301">
            <v>835.53</v>
          </cell>
          <cell r="Q301">
            <v>417.76499999999999</v>
          </cell>
          <cell r="R301">
            <v>177</v>
          </cell>
          <cell r="S301">
            <v>188</v>
          </cell>
          <cell r="T301">
            <v>365</v>
          </cell>
          <cell r="U301">
            <v>189</v>
          </cell>
          <cell r="V301">
            <v>191</v>
          </cell>
          <cell r="W301">
            <v>380</v>
          </cell>
          <cell r="X301">
            <v>297545</v>
          </cell>
          <cell r="Y301">
            <v>2365985</v>
          </cell>
          <cell r="Z301"/>
          <cell r="AA301"/>
          <cell r="AB301"/>
        </row>
        <row r="302">
          <cell r="C302"/>
          <cell r="D302"/>
          <cell r="E302"/>
          <cell r="F302"/>
          <cell r="G302"/>
          <cell r="H302"/>
          <cell r="I302">
            <v>56412.962233579347</v>
          </cell>
          <cell r="J302"/>
          <cell r="K302">
            <v>35.082999999999998</v>
          </cell>
          <cell r="L302">
            <v>652.50900000000001</v>
          </cell>
          <cell r="M302">
            <v>326.25450000000001</v>
          </cell>
          <cell r="N302">
            <v>188</v>
          </cell>
          <cell r="O302">
            <v>140</v>
          </cell>
          <cell r="P302">
            <v>328</v>
          </cell>
          <cell r="Q302">
            <v>176</v>
          </cell>
          <cell r="R302">
            <v>152</v>
          </cell>
          <cell r="S302">
            <v>328</v>
          </cell>
          <cell r="T302">
            <v>297859.72100000002</v>
          </cell>
          <cell r="U302">
            <v>2363759.7889999999</v>
          </cell>
          <cell r="V302" t="str">
            <v xml:space="preserve">297859.721 E, 2363759.789 N </v>
          </cell>
          <cell r="W302"/>
          <cell r="X302"/>
          <cell r="Y302"/>
          <cell r="Z302"/>
          <cell r="AA302" t="str">
            <v>NALA, 11 KV LINE</v>
          </cell>
          <cell r="AB302"/>
        </row>
        <row r="303">
          <cell r="C303" t="str">
            <v>176/1</v>
          </cell>
          <cell r="D303" t="str">
            <v>Loc No. From 176/1 To Loc No. 176/2</v>
          </cell>
          <cell r="E303">
            <v>295</v>
          </cell>
          <cell r="F303" t="str">
            <v>DA+0</v>
          </cell>
          <cell r="G303">
            <v>71.89</v>
          </cell>
          <cell r="H303">
            <v>336.50900000000001</v>
          </cell>
          <cell r="I303"/>
          <cell r="J303">
            <v>54541.542999999991</v>
          </cell>
          <cell r="K303"/>
          <cell r="L303"/>
          <cell r="M303"/>
          <cell r="N303"/>
          <cell r="O303">
            <v>27.201000000000001</v>
          </cell>
          <cell r="P303">
            <v>685.00199999999995</v>
          </cell>
          <cell r="Q303">
            <v>342.50099999999998</v>
          </cell>
          <cell r="R303">
            <v>203</v>
          </cell>
          <cell r="S303">
            <v>169</v>
          </cell>
          <cell r="T303">
            <v>372</v>
          </cell>
          <cell r="U303">
            <v>200</v>
          </cell>
          <cell r="V303">
            <v>161</v>
          </cell>
          <cell r="W303" t="str">
            <v>11 KV LINE, CART TRACK, CANAL, NALA</v>
          </cell>
          <cell r="X303">
            <v>297580.511</v>
          </cell>
          <cell r="Y303">
            <v>2365596.6179999998</v>
          </cell>
          <cell r="Z303"/>
          <cell r="AA303"/>
          <cell r="AB303"/>
        </row>
        <row r="304">
          <cell r="C304"/>
          <cell r="D304"/>
          <cell r="E304"/>
          <cell r="F304"/>
          <cell r="G304"/>
          <cell r="H304"/>
          <cell r="I304">
            <v>56749.471233579345</v>
          </cell>
          <cell r="J304"/>
          <cell r="K304">
            <v>35.536000000000001</v>
          </cell>
          <cell r="L304">
            <v>752.51</v>
          </cell>
          <cell r="M304">
            <v>376.255</v>
          </cell>
          <cell r="N304">
            <v>197</v>
          </cell>
          <cell r="O304">
            <v>188</v>
          </cell>
          <cell r="P304">
            <v>385</v>
          </cell>
          <cell r="Q304">
            <v>185</v>
          </cell>
          <cell r="R304">
            <v>195</v>
          </cell>
          <cell r="S304">
            <v>380</v>
          </cell>
          <cell r="T304">
            <v>297899.05599999998</v>
          </cell>
          <cell r="U304">
            <v>2363425.5869999998</v>
          </cell>
          <cell r="V304" t="str">
            <v xml:space="preserve">297899.056 E, 2363425.587 N </v>
          </cell>
          <cell r="W304"/>
          <cell r="X304"/>
          <cell r="Y304"/>
          <cell r="Z304"/>
          <cell r="AA304" t="str">
            <v>CART TRACK</v>
          </cell>
          <cell r="AB304"/>
        </row>
        <row r="305">
          <cell r="C305" t="str">
            <v>176/2</v>
          </cell>
          <cell r="D305" t="str">
            <v>Loc No. From 176/2 To Loc No. 177/0</v>
          </cell>
          <cell r="E305">
            <v>358.33199999999999</v>
          </cell>
          <cell r="F305" t="str">
            <v>DA-3</v>
          </cell>
          <cell r="G305">
            <v>68.89</v>
          </cell>
          <cell r="H305">
            <v>416.00099999999998</v>
          </cell>
          <cell r="I305"/>
          <cell r="J305">
            <v>54836.542999999991</v>
          </cell>
          <cell r="K305"/>
          <cell r="L305"/>
          <cell r="M305"/>
          <cell r="N305"/>
          <cell r="O305">
            <v>27.588000000000001</v>
          </cell>
          <cell r="P305">
            <v>653.33199999999999</v>
          </cell>
          <cell r="Q305">
            <v>326.666</v>
          </cell>
          <cell r="R305">
            <v>126</v>
          </cell>
          <cell r="S305">
            <v>108</v>
          </cell>
          <cell r="T305">
            <v>234</v>
          </cell>
          <cell r="U305">
            <v>135</v>
          </cell>
          <cell r="V305">
            <v>135</v>
          </cell>
          <cell r="W305" t="str">
            <v>CART TRACK</v>
          </cell>
          <cell r="X305">
            <v>297607.37199999997</v>
          </cell>
          <cell r="Y305">
            <v>2365302.844</v>
          </cell>
          <cell r="Z305"/>
          <cell r="AA305"/>
          <cell r="AB305"/>
        </row>
        <row r="306">
          <cell r="C306"/>
          <cell r="D306"/>
          <cell r="E306"/>
          <cell r="F306"/>
          <cell r="G306"/>
          <cell r="H306"/>
          <cell r="I306">
            <v>57165.472233579341</v>
          </cell>
          <cell r="J306"/>
          <cell r="K306">
            <v>36.715000000000003</v>
          </cell>
          <cell r="L306">
            <v>802.00099999999998</v>
          </cell>
          <cell r="M306">
            <v>401.00049999999999</v>
          </cell>
          <cell r="N306">
            <v>229</v>
          </cell>
          <cell r="O306">
            <v>219</v>
          </cell>
          <cell r="P306">
            <v>448</v>
          </cell>
          <cell r="Q306">
            <v>222</v>
          </cell>
          <cell r="R306">
            <v>211</v>
          </cell>
          <cell r="S306">
            <v>433</v>
          </cell>
          <cell r="T306">
            <v>297996.34999999998</v>
          </cell>
          <cell r="U306">
            <v>2363021.1230000001</v>
          </cell>
          <cell r="V306" t="str">
            <v xml:space="preserve">297996.35 E, 2363021.123 N </v>
          </cell>
          <cell r="W306"/>
          <cell r="X306"/>
          <cell r="Y306"/>
          <cell r="Z306"/>
          <cell r="AA306" t="str">
            <v>CART TRACK, 11 KV LINE, TAR ROAD, NALA</v>
          </cell>
          <cell r="AB306"/>
        </row>
        <row r="307">
          <cell r="C307" t="str">
            <v>177/0</v>
          </cell>
          <cell r="D307" t="str">
            <v>Loc No. From 177/0 To Loc No. 178/0</v>
          </cell>
          <cell r="E307">
            <v>228.09</v>
          </cell>
          <cell r="F307" t="str">
            <v>DD60+6</v>
          </cell>
          <cell r="G307">
            <v>76.53</v>
          </cell>
          <cell r="H307">
            <v>386</v>
          </cell>
          <cell r="I307"/>
          <cell r="J307">
            <v>55194.874999999993</v>
          </cell>
          <cell r="K307"/>
          <cell r="L307"/>
          <cell r="M307"/>
          <cell r="N307"/>
          <cell r="O307">
            <v>28.867000000000001</v>
          </cell>
          <cell r="P307">
            <v>586.42200000000003</v>
          </cell>
          <cell r="Q307">
            <v>293.21100000000001</v>
          </cell>
          <cell r="R307">
            <v>251</v>
          </cell>
          <cell r="S307">
            <v>112</v>
          </cell>
          <cell r="T307">
            <v>363</v>
          </cell>
          <cell r="U307">
            <v>224</v>
          </cell>
          <cell r="V307">
            <v>113</v>
          </cell>
          <cell r="W307" t="str">
            <v>TAR ROAD, 11 KV LINE, NALA</v>
          </cell>
          <cell r="X307">
            <v>297640</v>
          </cell>
          <cell r="Y307">
            <v>2364946</v>
          </cell>
          <cell r="Z307"/>
          <cell r="AA307"/>
          <cell r="AB307"/>
        </row>
        <row r="308">
          <cell r="C308"/>
          <cell r="D308"/>
          <cell r="E308"/>
          <cell r="F308"/>
          <cell r="G308"/>
          <cell r="H308"/>
          <cell r="I308">
            <v>57551.472233579341</v>
          </cell>
          <cell r="J308"/>
          <cell r="K308">
            <v>32.354999999999997</v>
          </cell>
          <cell r="L308">
            <v>796</v>
          </cell>
          <cell r="M308">
            <v>398</v>
          </cell>
          <cell r="N308">
            <v>167</v>
          </cell>
          <cell r="O308">
            <v>195</v>
          </cell>
          <cell r="P308">
            <v>362</v>
          </cell>
          <cell r="Q308">
            <v>176</v>
          </cell>
          <cell r="R308">
            <v>199</v>
          </cell>
          <cell r="S308">
            <v>375</v>
          </cell>
          <cell r="T308">
            <v>298086.62599999999</v>
          </cell>
          <cell r="U308">
            <v>2362645.8280000002</v>
          </cell>
          <cell r="V308" t="str">
            <v xml:space="preserve">298086.626 E, 2362645.828 N </v>
          </cell>
          <cell r="W308"/>
          <cell r="X308"/>
          <cell r="Y308"/>
          <cell r="Z308"/>
          <cell r="AA308" t="str">
            <v>GHT-TPL 400 KV S/C LINE (TORRENT POWER), LT LINE</v>
          </cell>
          <cell r="AB308"/>
        </row>
        <row r="309">
          <cell r="C309" t="str">
            <v>178/0</v>
          </cell>
          <cell r="D309" t="str">
            <v>Loc No. From 178/0 To Loc No. 178/1</v>
          </cell>
          <cell r="E309">
            <v>368.99799999999999</v>
          </cell>
          <cell r="F309" t="str">
            <v>DD60+6</v>
          </cell>
          <cell r="G309">
            <v>76.53</v>
          </cell>
          <cell r="H309">
            <v>410</v>
          </cell>
          <cell r="I309"/>
          <cell r="J309">
            <v>55422.964999999989</v>
          </cell>
          <cell r="K309"/>
          <cell r="L309"/>
          <cell r="M309"/>
          <cell r="N309"/>
          <cell r="O309">
            <v>29.024000000000001</v>
          </cell>
          <cell r="P309">
            <v>597.08799999999997</v>
          </cell>
          <cell r="Q309">
            <v>298.54399999999998</v>
          </cell>
          <cell r="R309">
            <v>116</v>
          </cell>
          <cell r="S309">
            <v>229</v>
          </cell>
          <cell r="T309">
            <v>345</v>
          </cell>
          <cell r="U309">
            <v>115</v>
          </cell>
          <cell r="V309">
            <v>211</v>
          </cell>
          <cell r="W309" t="str">
            <v>NALA, POND, 11 KV LINE, CART TRACK</v>
          </cell>
          <cell r="X309">
            <v>297744</v>
          </cell>
          <cell r="Y309">
            <v>2364743</v>
          </cell>
          <cell r="Z309"/>
          <cell r="AA309"/>
          <cell r="AB309"/>
        </row>
        <row r="310">
          <cell r="C310"/>
          <cell r="D310"/>
          <cell r="E310"/>
          <cell r="F310"/>
          <cell r="G310"/>
          <cell r="H310"/>
          <cell r="I310">
            <v>57961.472233579341</v>
          </cell>
          <cell r="J310"/>
          <cell r="K310">
            <v>37.139000000000003</v>
          </cell>
          <cell r="L310">
            <v>780.47299999999996</v>
          </cell>
          <cell r="M310">
            <v>390.23649999999998</v>
          </cell>
          <cell r="N310">
            <v>215</v>
          </cell>
          <cell r="O310">
            <v>171</v>
          </cell>
          <cell r="P310">
            <v>386</v>
          </cell>
          <cell r="Q310">
            <v>212</v>
          </cell>
          <cell r="R310">
            <v>176</v>
          </cell>
          <cell r="S310">
            <v>388</v>
          </cell>
          <cell r="T310">
            <v>298182.516</v>
          </cell>
          <cell r="U310">
            <v>2362247.199</v>
          </cell>
          <cell r="V310" t="str">
            <v xml:space="preserve">298182.516 E, 2362247.199 N </v>
          </cell>
          <cell r="W310"/>
          <cell r="X310"/>
          <cell r="Y310"/>
          <cell r="Z310"/>
          <cell r="AA310" t="str">
            <v>NALA, 11 KV LINE, SH-65, GAS PIPE LINE, 11 KV LINE</v>
          </cell>
          <cell r="AB310"/>
        </row>
        <row r="311">
          <cell r="C311" t="str">
            <v>178/1</v>
          </cell>
          <cell r="D311" t="str">
            <v>Loc No. From 178/1 To Loc No. 178/2</v>
          </cell>
          <cell r="E311">
            <v>305</v>
          </cell>
          <cell r="F311" t="str">
            <v>DA+0</v>
          </cell>
          <cell r="G311">
            <v>71.89</v>
          </cell>
          <cell r="H311">
            <v>370.47300000000001</v>
          </cell>
          <cell r="I311"/>
          <cell r="J311">
            <v>55791.962999999989</v>
          </cell>
          <cell r="K311"/>
          <cell r="L311"/>
          <cell r="M311"/>
          <cell r="N311"/>
          <cell r="O311">
            <v>28.87</v>
          </cell>
          <cell r="P311">
            <v>673.99800000000005</v>
          </cell>
          <cell r="Q311">
            <v>336.99900000000002</v>
          </cell>
          <cell r="R311">
            <v>141</v>
          </cell>
          <cell r="S311">
            <v>158</v>
          </cell>
          <cell r="T311">
            <v>299</v>
          </cell>
          <cell r="U311">
            <v>159</v>
          </cell>
          <cell r="V311">
            <v>156</v>
          </cell>
          <cell r="W311">
            <v>315</v>
          </cell>
          <cell r="X311">
            <v>297787.13199999998</v>
          </cell>
          <cell r="Y311">
            <v>2364376.5320000001</v>
          </cell>
          <cell r="Z311"/>
          <cell r="AA311"/>
          <cell r="AB311"/>
        </row>
        <row r="312">
          <cell r="C312"/>
          <cell r="D312"/>
          <cell r="E312"/>
          <cell r="F312"/>
          <cell r="G312"/>
          <cell r="H312"/>
          <cell r="I312">
            <v>58331.945233579339</v>
          </cell>
          <cell r="J312"/>
          <cell r="K312">
            <v>39.064999999999998</v>
          </cell>
          <cell r="L312">
            <v>751.47</v>
          </cell>
          <cell r="M312">
            <v>375.73500000000001</v>
          </cell>
          <cell r="N312">
            <v>200</v>
          </cell>
          <cell r="O312">
            <v>211</v>
          </cell>
          <cell r="P312">
            <v>411</v>
          </cell>
          <cell r="Q312">
            <v>196</v>
          </cell>
          <cell r="R312">
            <v>205</v>
          </cell>
          <cell r="S312">
            <v>401</v>
          </cell>
          <cell r="T312">
            <v>298269.16200000001</v>
          </cell>
          <cell r="U312">
            <v>2361887.0010000002</v>
          </cell>
          <cell r="V312" t="str">
            <v xml:space="preserve">298269.162 E, 2361887.001 N </v>
          </cell>
          <cell r="W312"/>
          <cell r="X312"/>
          <cell r="Y312"/>
          <cell r="Z312"/>
          <cell r="AA312" t="str">
            <v>POND, NALA</v>
          </cell>
          <cell r="AB312"/>
        </row>
        <row r="313">
          <cell r="C313" t="str">
            <v>178/2</v>
          </cell>
          <cell r="D313" t="str">
            <v>Loc No. From 178/2 To Loc No. 178/3</v>
          </cell>
          <cell r="E313">
            <v>316</v>
          </cell>
          <cell r="F313" t="str">
            <v>DA-3</v>
          </cell>
          <cell r="G313">
            <v>68.89</v>
          </cell>
          <cell r="H313">
            <v>380.99700000000001</v>
          </cell>
          <cell r="I313"/>
          <cell r="J313">
            <v>56096.962999999989</v>
          </cell>
          <cell r="K313"/>
          <cell r="L313"/>
          <cell r="M313"/>
          <cell r="N313"/>
          <cell r="O313">
            <v>31.173999999999999</v>
          </cell>
          <cell r="P313">
            <v>621</v>
          </cell>
          <cell r="Q313">
            <v>310.5</v>
          </cell>
          <cell r="R313">
            <v>147</v>
          </cell>
          <cell r="S313">
            <v>128</v>
          </cell>
          <cell r="T313">
            <v>275</v>
          </cell>
          <cell r="U313">
            <v>149</v>
          </cell>
          <cell r="V313">
            <v>140</v>
          </cell>
          <cell r="W313">
            <v>289</v>
          </cell>
          <cell r="X313">
            <v>297822.78399999999</v>
          </cell>
          <cell r="Y313">
            <v>2364073.6230000001</v>
          </cell>
          <cell r="Z313"/>
          <cell r="AA313"/>
          <cell r="AB313"/>
        </row>
        <row r="314">
          <cell r="C314"/>
          <cell r="D314"/>
          <cell r="E314"/>
          <cell r="F314"/>
          <cell r="G314"/>
          <cell r="H314"/>
          <cell r="I314">
            <v>58712.942233579342</v>
          </cell>
          <cell r="J314"/>
          <cell r="K314">
            <v>33.146999999999998</v>
          </cell>
          <cell r="L314">
            <v>821.99700000000007</v>
          </cell>
          <cell r="M314">
            <v>410.99850000000004</v>
          </cell>
          <cell r="N314">
            <v>171</v>
          </cell>
          <cell r="O314">
            <v>220</v>
          </cell>
          <cell r="P314">
            <v>391</v>
          </cell>
          <cell r="Q314">
            <v>177</v>
          </cell>
          <cell r="R314">
            <v>221</v>
          </cell>
          <cell r="S314">
            <v>398</v>
          </cell>
          <cell r="T314">
            <v>298105.277</v>
          </cell>
          <cell r="U314">
            <v>2361543.0529999998</v>
          </cell>
          <cell r="V314" t="str">
            <v xml:space="preserve">298105.277 E, 2361543.053 N </v>
          </cell>
          <cell r="W314"/>
          <cell r="X314"/>
          <cell r="Y314"/>
          <cell r="Z314"/>
          <cell r="AA314"/>
          <cell r="AB314"/>
        </row>
        <row r="315">
          <cell r="C315" t="str">
            <v>178/3</v>
          </cell>
          <cell r="D315" t="str">
            <v>Loc No. From 178/3 To Loc No. 179/0</v>
          </cell>
          <cell r="E315">
            <v>336.50900000000001</v>
          </cell>
          <cell r="F315" t="str">
            <v>DA-3</v>
          </cell>
          <cell r="G315">
            <v>68.89</v>
          </cell>
          <cell r="H315">
            <v>441</v>
          </cell>
          <cell r="I315"/>
          <cell r="J315">
            <v>56412.962999999989</v>
          </cell>
          <cell r="K315"/>
          <cell r="L315"/>
          <cell r="M315"/>
          <cell r="N315"/>
          <cell r="O315">
            <v>35.082999999999998</v>
          </cell>
          <cell r="P315">
            <v>652.50900000000001</v>
          </cell>
          <cell r="Q315">
            <v>326.25450000000001</v>
          </cell>
          <cell r="R315">
            <v>188</v>
          </cell>
          <cell r="S315">
            <v>140</v>
          </cell>
          <cell r="T315">
            <v>328</v>
          </cell>
          <cell r="U315">
            <v>176</v>
          </cell>
          <cell r="V315">
            <v>152</v>
          </cell>
          <cell r="W315" t="str">
            <v>CART TRACK, PUMP HOUSE, 11 KV LINE, NALA</v>
          </cell>
          <cell r="X315">
            <v>297859.72100000002</v>
          </cell>
          <cell r="Y315">
            <v>2363759.7889999999</v>
          </cell>
          <cell r="Z315"/>
          <cell r="AA315"/>
          <cell r="AB315"/>
        </row>
        <row r="316">
          <cell r="C316"/>
          <cell r="D316"/>
          <cell r="E316"/>
          <cell r="F316"/>
          <cell r="G316"/>
          <cell r="H316"/>
          <cell r="I316">
            <v>59153.942233579342</v>
          </cell>
          <cell r="J316"/>
          <cell r="K316">
            <v>32.884</v>
          </cell>
          <cell r="L316">
            <v>896</v>
          </cell>
          <cell r="M316">
            <v>448</v>
          </cell>
          <cell r="N316">
            <v>222</v>
          </cell>
          <cell r="O316">
            <v>185</v>
          </cell>
          <cell r="P316">
            <v>407</v>
          </cell>
          <cell r="Q316">
            <v>222</v>
          </cell>
          <cell r="R316">
            <v>199</v>
          </cell>
          <cell r="S316">
            <v>421</v>
          </cell>
          <cell r="T316">
            <v>297915.58100000001</v>
          </cell>
          <cell r="U316">
            <v>2361144.9369999999</v>
          </cell>
          <cell r="V316" t="str">
            <v xml:space="preserve">297915.581 E, 2361144.937 N </v>
          </cell>
          <cell r="W316"/>
          <cell r="X316"/>
          <cell r="Y316"/>
          <cell r="Z316"/>
          <cell r="AA316" t="str">
            <v>11 KV LINE, CART TRACK, CANAL, NALA</v>
          </cell>
          <cell r="AB316"/>
        </row>
        <row r="317">
          <cell r="C317" t="str">
            <v>179/0</v>
          </cell>
          <cell r="D317" t="str">
            <v>Loc No. From 179/0 To Loc No. 179/1</v>
          </cell>
          <cell r="E317">
            <v>416.00099999999998</v>
          </cell>
          <cell r="F317" t="str">
            <v>DB1+0</v>
          </cell>
          <cell r="G317">
            <v>70.53</v>
          </cell>
          <cell r="H317">
            <v>455</v>
          </cell>
          <cell r="I317"/>
          <cell r="J317">
            <v>56749.471999999987</v>
          </cell>
          <cell r="K317"/>
          <cell r="L317"/>
          <cell r="M317"/>
          <cell r="N317"/>
          <cell r="O317">
            <v>35.536000000000001</v>
          </cell>
          <cell r="P317">
            <v>752.51</v>
          </cell>
          <cell r="Q317">
            <v>376.255</v>
          </cell>
          <cell r="R317">
            <v>197</v>
          </cell>
          <cell r="S317">
            <v>188</v>
          </cell>
          <cell r="T317">
            <v>385</v>
          </cell>
          <cell r="U317">
            <v>185</v>
          </cell>
          <cell r="V317">
            <v>195</v>
          </cell>
          <cell r="W317" t="str">
            <v>NALA, CART TRACK</v>
          </cell>
          <cell r="X317">
            <v>297899.05599999998</v>
          </cell>
          <cell r="Y317">
            <v>2363425.5869999998</v>
          </cell>
          <cell r="Z317"/>
          <cell r="AA317"/>
          <cell r="AB317"/>
        </row>
        <row r="318">
          <cell r="C318"/>
          <cell r="D318"/>
          <cell r="E318"/>
          <cell r="F318"/>
          <cell r="G318"/>
          <cell r="H318"/>
          <cell r="I318">
            <v>59608.942233579342</v>
          </cell>
          <cell r="J318"/>
          <cell r="K318">
            <v>35.976999999999997</v>
          </cell>
          <cell r="L318">
            <v>838</v>
          </cell>
          <cell r="M318">
            <v>419</v>
          </cell>
          <cell r="N318">
            <v>271</v>
          </cell>
          <cell r="O318">
            <v>265</v>
          </cell>
          <cell r="P318">
            <v>536</v>
          </cell>
          <cell r="Q318">
            <v>257</v>
          </cell>
          <cell r="R318">
            <v>242</v>
          </cell>
          <cell r="S318">
            <v>499</v>
          </cell>
          <cell r="T318">
            <v>297719.86300000001</v>
          </cell>
          <cell r="U318">
            <v>2360734.182</v>
          </cell>
          <cell r="V318" t="str">
            <v xml:space="preserve">297719.863 E, 2360734.182 N </v>
          </cell>
          <cell r="W318"/>
          <cell r="X318"/>
          <cell r="Y318"/>
          <cell r="Z318"/>
          <cell r="AA318" t="str">
            <v>CART TRACK</v>
          </cell>
          <cell r="AB318"/>
        </row>
        <row r="319">
          <cell r="C319" t="str">
            <v>179/1</v>
          </cell>
          <cell r="D319" t="str">
            <v>Loc No. From 179/1 To Loc No. 179/2</v>
          </cell>
          <cell r="E319">
            <v>386</v>
          </cell>
          <cell r="F319" t="str">
            <v>DA+3</v>
          </cell>
          <cell r="G319">
            <v>74.89</v>
          </cell>
          <cell r="H319">
            <v>383</v>
          </cell>
          <cell r="I319"/>
          <cell r="J319">
            <v>57165.472999999984</v>
          </cell>
          <cell r="K319"/>
          <cell r="L319"/>
          <cell r="M319"/>
          <cell r="N319"/>
          <cell r="O319">
            <v>36.715000000000003</v>
          </cell>
          <cell r="P319">
            <v>802.00099999999998</v>
          </cell>
          <cell r="Q319">
            <v>401.00049999999999</v>
          </cell>
          <cell r="R319">
            <v>229</v>
          </cell>
          <cell r="S319">
            <v>219</v>
          </cell>
          <cell r="T319">
            <v>448</v>
          </cell>
          <cell r="U319">
            <v>222</v>
          </cell>
          <cell r="V319">
            <v>211</v>
          </cell>
          <cell r="W319" t="str">
            <v>NALA, CART TRACK</v>
          </cell>
          <cell r="X319">
            <v>297996.34999999998</v>
          </cell>
          <cell r="Y319">
            <v>2363021.1230000001</v>
          </cell>
          <cell r="Z319"/>
          <cell r="AA319"/>
          <cell r="AB319"/>
        </row>
        <row r="320">
          <cell r="C320"/>
          <cell r="D320"/>
          <cell r="E320"/>
          <cell r="F320"/>
          <cell r="G320"/>
          <cell r="H320"/>
          <cell r="I320">
            <v>59991.942233579342</v>
          </cell>
          <cell r="J320"/>
          <cell r="K320">
            <v>35.578000000000003</v>
          </cell>
          <cell r="L320">
            <v>728</v>
          </cell>
          <cell r="M320">
            <v>364</v>
          </cell>
          <cell r="N320">
            <v>119</v>
          </cell>
          <cell r="O320">
            <v>171</v>
          </cell>
          <cell r="P320">
            <v>290</v>
          </cell>
          <cell r="Q320">
            <v>142</v>
          </cell>
          <cell r="R320">
            <v>172</v>
          </cell>
          <cell r="S320">
            <v>314</v>
          </cell>
          <cell r="T320">
            <v>297555.11700000003</v>
          </cell>
          <cell r="U320">
            <v>2360388.4249999998</v>
          </cell>
          <cell r="V320" t="str">
            <v xml:space="preserve">297555.117 E, 2360388.425 N </v>
          </cell>
          <cell r="W320"/>
          <cell r="X320"/>
          <cell r="Y320"/>
          <cell r="Z320"/>
          <cell r="AA320" t="str">
            <v>TAR ROAD, 11 KV LINE, NALA</v>
          </cell>
          <cell r="AB320"/>
        </row>
        <row r="321">
          <cell r="C321" t="str">
            <v>179/2</v>
          </cell>
          <cell r="D321" t="str">
            <v>Loc No. From 179/2 To Loc No. 179/3</v>
          </cell>
          <cell r="E321">
            <v>410</v>
          </cell>
          <cell r="F321" t="str">
            <v>DA+3</v>
          </cell>
          <cell r="G321">
            <v>74.89</v>
          </cell>
          <cell r="H321">
            <v>345</v>
          </cell>
          <cell r="I321"/>
          <cell r="J321">
            <v>57551.472999999984</v>
          </cell>
          <cell r="K321">
            <v>1</v>
          </cell>
          <cell r="L321">
            <v>1</v>
          </cell>
          <cell r="M321"/>
          <cell r="N321"/>
          <cell r="O321">
            <v>32.354999999999997</v>
          </cell>
          <cell r="P321">
            <v>796</v>
          </cell>
          <cell r="Q321">
            <v>398</v>
          </cell>
          <cell r="R321">
            <v>167</v>
          </cell>
          <cell r="S321">
            <v>195</v>
          </cell>
          <cell r="T321">
            <v>362</v>
          </cell>
          <cell r="U321">
            <v>176</v>
          </cell>
          <cell r="V321">
            <v>199</v>
          </cell>
          <cell r="W321" t="str">
            <v>CART TRACK, NALA</v>
          </cell>
          <cell r="X321">
            <v>298086.62599999999</v>
          </cell>
          <cell r="Y321">
            <v>2362645.8280000002</v>
          </cell>
          <cell r="Z321"/>
          <cell r="AA321"/>
          <cell r="AB321"/>
        </row>
        <row r="322">
          <cell r="C322"/>
          <cell r="D322"/>
          <cell r="E322"/>
          <cell r="F322"/>
          <cell r="G322"/>
          <cell r="H322"/>
          <cell r="I322">
            <v>60336.942233579342</v>
          </cell>
          <cell r="J322"/>
          <cell r="K322">
            <v>29.797000000000001</v>
          </cell>
          <cell r="L322">
            <v>769</v>
          </cell>
          <cell r="M322">
            <v>384.5</v>
          </cell>
          <cell r="N322">
            <v>174</v>
          </cell>
          <cell r="O322">
            <v>238</v>
          </cell>
          <cell r="P322">
            <v>412</v>
          </cell>
          <cell r="Q322">
            <v>174</v>
          </cell>
          <cell r="R322">
            <v>230</v>
          </cell>
          <cell r="S322">
            <v>404</v>
          </cell>
          <cell r="T322">
            <v>297406.71500000003</v>
          </cell>
          <cell r="U322">
            <v>2360076.9739999999</v>
          </cell>
          <cell r="V322" t="str">
            <v xml:space="preserve">297406.715 E, 2360076.974 N </v>
          </cell>
          <cell r="W322"/>
          <cell r="X322"/>
          <cell r="Y322"/>
          <cell r="Z322"/>
          <cell r="AA322" t="str">
            <v>NALA, POND, 11 KV LINE, CART TRACK</v>
          </cell>
          <cell r="AB322"/>
        </row>
        <row r="323">
          <cell r="C323" t="str">
            <v>179/3</v>
          </cell>
          <cell r="D323" t="str">
            <v>Loc No. From 179/3 To Loc No. 180/0</v>
          </cell>
          <cell r="E323">
            <v>370.47300000000001</v>
          </cell>
          <cell r="F323" t="str">
            <v>DA+0</v>
          </cell>
          <cell r="G323">
            <v>71.89</v>
          </cell>
          <cell r="H323">
            <v>424</v>
          </cell>
          <cell r="I323"/>
          <cell r="J323">
            <v>57961.472999999984</v>
          </cell>
          <cell r="K323"/>
          <cell r="L323"/>
          <cell r="M323"/>
          <cell r="N323"/>
          <cell r="O323">
            <v>37.139000000000003</v>
          </cell>
          <cell r="P323">
            <v>780.47299999999996</v>
          </cell>
          <cell r="Q323">
            <v>390.23649999999998</v>
          </cell>
          <cell r="R323">
            <v>215</v>
          </cell>
          <cell r="S323">
            <v>171</v>
          </cell>
          <cell r="T323">
            <v>386</v>
          </cell>
          <cell r="U323">
            <v>212</v>
          </cell>
          <cell r="V323">
            <v>176</v>
          </cell>
          <cell r="W323" t="str">
            <v>NALA, CART TRACK</v>
          </cell>
          <cell r="X323">
            <v>298182.516</v>
          </cell>
          <cell r="Y323">
            <v>2362247.199</v>
          </cell>
          <cell r="Z323"/>
          <cell r="AA323"/>
          <cell r="AB323"/>
        </row>
        <row r="324">
          <cell r="C324"/>
          <cell r="D324"/>
          <cell r="E324"/>
          <cell r="F324"/>
          <cell r="G324"/>
          <cell r="H324"/>
          <cell r="I324">
            <v>60760.942233579342</v>
          </cell>
          <cell r="J324"/>
          <cell r="K324">
            <v>27.997</v>
          </cell>
          <cell r="L324">
            <v>837</v>
          </cell>
          <cell r="M324">
            <v>418.5</v>
          </cell>
          <cell r="N324">
            <v>187</v>
          </cell>
          <cell r="O324">
            <v>206</v>
          </cell>
          <cell r="P324">
            <v>393</v>
          </cell>
          <cell r="Q324">
            <v>195</v>
          </cell>
          <cell r="R324">
            <v>207</v>
          </cell>
          <cell r="S324">
            <v>402</v>
          </cell>
          <cell r="T324">
            <v>297224.33199999999</v>
          </cell>
          <cell r="U324">
            <v>2359694.2050000001</v>
          </cell>
          <cell r="V324" t="str">
            <v xml:space="preserve">297224.332 E, 2359694.205 N </v>
          </cell>
          <cell r="W324"/>
          <cell r="X324"/>
          <cell r="Y324"/>
          <cell r="Z324"/>
          <cell r="AA324"/>
          <cell r="AB324"/>
        </row>
        <row r="325">
          <cell r="C325" t="str">
            <v>180/0</v>
          </cell>
          <cell r="D325" t="str">
            <v>Loc No. From 180/0 To Loc No. 180/1</v>
          </cell>
          <cell r="E325">
            <v>380.99700000000001</v>
          </cell>
          <cell r="F325" t="str">
            <v>DD45+0</v>
          </cell>
          <cell r="G325">
            <v>70.53</v>
          </cell>
          <cell r="H325">
            <v>413</v>
          </cell>
          <cell r="I325"/>
          <cell r="J325">
            <v>58331.945999999982</v>
          </cell>
          <cell r="K325"/>
          <cell r="L325"/>
          <cell r="M325"/>
          <cell r="N325"/>
          <cell r="O325">
            <v>39.064999999999998</v>
          </cell>
          <cell r="P325">
            <v>751.47</v>
          </cell>
          <cell r="Q325">
            <v>375.73500000000001</v>
          </cell>
          <cell r="R325">
            <v>200</v>
          </cell>
          <cell r="S325">
            <v>211</v>
          </cell>
          <cell r="T325">
            <v>411</v>
          </cell>
          <cell r="U325">
            <v>196</v>
          </cell>
          <cell r="V325">
            <v>205</v>
          </cell>
          <cell r="W325" t="str">
            <v>CART TRACK, NALA</v>
          </cell>
          <cell r="X325">
            <v>298269.16200000001</v>
          </cell>
          <cell r="Y325">
            <v>2361887.0010000002</v>
          </cell>
          <cell r="Z325"/>
          <cell r="AA325"/>
          <cell r="AB325"/>
        </row>
        <row r="326">
          <cell r="C326"/>
          <cell r="D326"/>
          <cell r="E326"/>
          <cell r="F326"/>
          <cell r="G326"/>
          <cell r="H326"/>
          <cell r="I326">
            <v>61173.942233579342</v>
          </cell>
          <cell r="J326"/>
          <cell r="K326">
            <v>28.158999999999999</v>
          </cell>
          <cell r="L326">
            <v>805.62</v>
          </cell>
          <cell r="M326">
            <v>402.81</v>
          </cell>
          <cell r="N326">
            <v>208</v>
          </cell>
          <cell r="O326">
            <v>227</v>
          </cell>
          <cell r="P326">
            <v>435</v>
          </cell>
          <cell r="Q326">
            <v>208</v>
          </cell>
          <cell r="R326">
            <v>217</v>
          </cell>
          <cell r="S326">
            <v>425</v>
          </cell>
          <cell r="T326">
            <v>297046.68099999998</v>
          </cell>
          <cell r="U326">
            <v>2359321.3650000002</v>
          </cell>
          <cell r="V326" t="str">
            <v xml:space="preserve">297046.681 E, 2359321.365 N </v>
          </cell>
          <cell r="W326"/>
          <cell r="X326"/>
          <cell r="Y326"/>
          <cell r="Z326"/>
          <cell r="AA326"/>
          <cell r="AB326"/>
        </row>
        <row r="327">
          <cell r="C327" t="str">
            <v>180/1</v>
          </cell>
          <cell r="D327" t="str">
            <v>Loc No. From 180/1 To Loc No. 180/2</v>
          </cell>
          <cell r="E327">
            <v>441</v>
          </cell>
          <cell r="F327" t="str">
            <v>DA+3</v>
          </cell>
          <cell r="G327">
            <v>74.89</v>
          </cell>
          <cell r="H327">
            <v>392.62</v>
          </cell>
          <cell r="I327"/>
          <cell r="J327">
            <v>58712.942999999985</v>
          </cell>
          <cell r="K327"/>
          <cell r="L327"/>
          <cell r="M327"/>
          <cell r="N327"/>
          <cell r="O327">
            <v>33.146999999999998</v>
          </cell>
          <cell r="P327">
            <v>821.99700000000007</v>
          </cell>
          <cell r="Q327">
            <v>410.99850000000004</v>
          </cell>
          <cell r="R327">
            <v>171</v>
          </cell>
          <cell r="S327">
            <v>220</v>
          </cell>
          <cell r="T327">
            <v>391</v>
          </cell>
          <cell r="U327">
            <v>177</v>
          </cell>
          <cell r="V327">
            <v>221</v>
          </cell>
          <cell r="W327" t="str">
            <v>CART TRACK</v>
          </cell>
          <cell r="X327">
            <v>298105.277</v>
          </cell>
          <cell r="Y327">
            <v>2361543.0529999998</v>
          </cell>
          <cell r="Z327"/>
          <cell r="AA327"/>
          <cell r="AB327"/>
        </row>
        <row r="328">
          <cell r="C328"/>
          <cell r="D328"/>
          <cell r="E328"/>
          <cell r="F328"/>
          <cell r="G328"/>
          <cell r="H328"/>
          <cell r="I328">
            <v>61566.562233579345</v>
          </cell>
          <cell r="J328"/>
          <cell r="K328">
            <v>22.454999999999998</v>
          </cell>
          <cell r="L328">
            <v>601.529</v>
          </cell>
          <cell r="M328">
            <v>300.7645</v>
          </cell>
          <cell r="N328">
            <v>166</v>
          </cell>
          <cell r="O328">
            <v>120</v>
          </cell>
          <cell r="P328">
            <v>286</v>
          </cell>
          <cell r="Q328">
            <v>176</v>
          </cell>
          <cell r="R328">
            <v>111</v>
          </cell>
          <cell r="S328">
            <v>287</v>
          </cell>
          <cell r="T328">
            <v>296877.79599999997</v>
          </cell>
          <cell r="U328">
            <v>2358966.9249999998</v>
          </cell>
          <cell r="V328" t="str">
            <v xml:space="preserve">296877.796 E, 2358966.925 N </v>
          </cell>
          <cell r="W328"/>
          <cell r="X328"/>
          <cell r="Y328"/>
          <cell r="Z328"/>
          <cell r="AA328" t="str">
            <v>CART TRACK, PUMP HOUSE, 11 KV LINE, NALA</v>
          </cell>
          <cell r="AB328"/>
        </row>
        <row r="329">
          <cell r="C329" t="str">
            <v>180/2</v>
          </cell>
          <cell r="D329" t="str">
            <v>Loc No. From 180/2 To Loc No. 180/3</v>
          </cell>
          <cell r="E329">
            <v>455</v>
          </cell>
          <cell r="F329" t="str">
            <v>DB1+3</v>
          </cell>
          <cell r="G329">
            <v>73.53</v>
          </cell>
          <cell r="H329">
            <v>208.90899999999999</v>
          </cell>
          <cell r="I329"/>
          <cell r="J329">
            <v>59153.942999999985</v>
          </cell>
          <cell r="K329"/>
          <cell r="L329"/>
          <cell r="M329"/>
          <cell r="N329"/>
          <cell r="O329">
            <v>32.884</v>
          </cell>
          <cell r="P329">
            <v>896</v>
          </cell>
          <cell r="Q329">
            <v>448</v>
          </cell>
          <cell r="R329">
            <v>222</v>
          </cell>
          <cell r="S329">
            <v>185</v>
          </cell>
          <cell r="T329">
            <v>407</v>
          </cell>
          <cell r="U329">
            <v>222</v>
          </cell>
          <cell r="V329">
            <v>199</v>
          </cell>
          <cell r="W329" t="str">
            <v>11 KV LINE, TAR ROAD, EXPRESS HIGHWAY</v>
          </cell>
          <cell r="X329">
            <v>297915.58100000001</v>
          </cell>
          <cell r="Y329">
            <v>2361144.9369999999</v>
          </cell>
          <cell r="Z329"/>
          <cell r="AA329"/>
          <cell r="AB329"/>
        </row>
        <row r="330">
          <cell r="C330"/>
          <cell r="D330"/>
          <cell r="E330"/>
          <cell r="F330"/>
          <cell r="G330"/>
          <cell r="H330"/>
          <cell r="I330">
            <v>61775.471233579345</v>
          </cell>
          <cell r="J330"/>
          <cell r="K330">
            <v>21.327000000000002</v>
          </cell>
          <cell r="L330">
            <v>556.91</v>
          </cell>
          <cell r="M330">
            <v>278.45499999999998</v>
          </cell>
          <cell r="N330">
            <v>89</v>
          </cell>
          <cell r="O330">
            <v>197</v>
          </cell>
          <cell r="P330">
            <v>286</v>
          </cell>
          <cell r="Q330">
            <v>98</v>
          </cell>
          <cell r="R330">
            <v>189</v>
          </cell>
          <cell r="S330">
            <v>287</v>
          </cell>
          <cell r="T330">
            <v>296682.43300000002</v>
          </cell>
          <cell r="U330">
            <v>2358892.9219999998</v>
          </cell>
          <cell r="V330" t="str">
            <v xml:space="preserve">296682.433 E, 2358892.922 N </v>
          </cell>
          <cell r="W330"/>
          <cell r="X330"/>
          <cell r="Y330"/>
          <cell r="Z330"/>
          <cell r="AA330" t="str">
            <v>NALA, CART TRACK</v>
          </cell>
          <cell r="AB330"/>
        </row>
        <row r="331">
          <cell r="C331" t="str">
            <v>180/3</v>
          </cell>
          <cell r="D331" t="str">
            <v>Loc No. From 180/3 To Loc No. 180/4</v>
          </cell>
          <cell r="E331">
            <v>383</v>
          </cell>
          <cell r="F331" t="str">
            <v>DA+9</v>
          </cell>
          <cell r="G331">
            <v>80.89</v>
          </cell>
          <cell r="H331">
            <v>348.00099999999998</v>
          </cell>
          <cell r="I331"/>
          <cell r="J331">
            <v>59608.942999999985</v>
          </cell>
          <cell r="K331"/>
          <cell r="L331"/>
          <cell r="M331"/>
          <cell r="N331"/>
          <cell r="O331">
            <v>35.976999999999997</v>
          </cell>
          <cell r="P331">
            <v>838</v>
          </cell>
          <cell r="Q331">
            <v>419</v>
          </cell>
          <cell r="R331">
            <v>271</v>
          </cell>
          <cell r="S331">
            <v>265</v>
          </cell>
          <cell r="T331">
            <v>536</v>
          </cell>
          <cell r="U331">
            <v>257</v>
          </cell>
          <cell r="V331">
            <v>242</v>
          </cell>
          <cell r="W331" t="str">
            <v>PUMP HOUSE, CART TRACK, BORE, POND, NALA</v>
          </cell>
          <cell r="X331">
            <v>297719.86300000001</v>
          </cell>
          <cell r="Y331">
            <v>2360734.182</v>
          </cell>
          <cell r="Z331"/>
          <cell r="AA331"/>
          <cell r="AB331"/>
        </row>
        <row r="332">
          <cell r="C332"/>
          <cell r="D332"/>
          <cell r="E332"/>
          <cell r="F332"/>
          <cell r="G332"/>
          <cell r="H332"/>
          <cell r="I332">
            <v>62123.472233579341</v>
          </cell>
          <cell r="J332"/>
          <cell r="K332">
            <v>18.387</v>
          </cell>
          <cell r="L332">
            <v>738.00099999999998</v>
          </cell>
          <cell r="M332">
            <v>369.00049999999999</v>
          </cell>
          <cell r="N332">
            <v>151</v>
          </cell>
          <cell r="O332">
            <v>174</v>
          </cell>
          <cell r="P332">
            <v>325</v>
          </cell>
          <cell r="Q332">
            <v>160</v>
          </cell>
          <cell r="R332">
            <v>182</v>
          </cell>
          <cell r="S332">
            <v>342</v>
          </cell>
          <cell r="T332">
            <v>296618.11300000001</v>
          </cell>
          <cell r="U332">
            <v>2358550.9169999999</v>
          </cell>
          <cell r="V332" t="str">
            <v xml:space="preserve">296618.113 E, 2358550.917 N </v>
          </cell>
          <cell r="W332"/>
          <cell r="X332"/>
          <cell r="Y332"/>
          <cell r="Z332"/>
          <cell r="AA332" t="str">
            <v>NALA, CART TRACK</v>
          </cell>
          <cell r="AB332"/>
        </row>
        <row r="333">
          <cell r="C333" t="str">
            <v>180/4</v>
          </cell>
          <cell r="D333" t="str">
            <v>Loc No. From 180/4 To Loc No. 180/5</v>
          </cell>
          <cell r="E333">
            <v>345</v>
          </cell>
          <cell r="F333" t="str">
            <v>DA-3</v>
          </cell>
          <cell r="G333">
            <v>68.89</v>
          </cell>
          <cell r="H333">
            <v>390</v>
          </cell>
          <cell r="I333"/>
          <cell r="J333">
            <v>59991.942999999985</v>
          </cell>
          <cell r="K333"/>
          <cell r="L333"/>
          <cell r="M333"/>
          <cell r="N333"/>
          <cell r="O333">
            <v>35.578000000000003</v>
          </cell>
          <cell r="P333">
            <v>728</v>
          </cell>
          <cell r="Q333">
            <v>364</v>
          </cell>
          <cell r="R333">
            <v>119</v>
          </cell>
          <cell r="S333">
            <v>171</v>
          </cell>
          <cell r="T333">
            <v>290</v>
          </cell>
          <cell r="U333">
            <v>142</v>
          </cell>
          <cell r="V333">
            <v>172</v>
          </cell>
          <cell r="W333" t="str">
            <v>NALA, CART TRACK</v>
          </cell>
          <cell r="X333">
            <v>297555.11700000003</v>
          </cell>
          <cell r="Y333">
            <v>2360388.4249999998</v>
          </cell>
          <cell r="Z333"/>
          <cell r="AA333"/>
          <cell r="AB333"/>
        </row>
        <row r="334">
          <cell r="C334"/>
          <cell r="D334"/>
          <cell r="E334"/>
          <cell r="F334"/>
          <cell r="G334"/>
          <cell r="H334"/>
          <cell r="I334">
            <v>62513.472233579341</v>
          </cell>
          <cell r="J334"/>
          <cell r="K334">
            <v>21.954999999999998</v>
          </cell>
          <cell r="L334">
            <v>759</v>
          </cell>
          <cell r="M334">
            <v>379.5</v>
          </cell>
          <cell r="N334">
            <v>217</v>
          </cell>
          <cell r="O334">
            <v>212</v>
          </cell>
          <cell r="P334">
            <v>429</v>
          </cell>
          <cell r="Q334">
            <v>209</v>
          </cell>
          <cell r="R334">
            <v>203</v>
          </cell>
          <cell r="S334">
            <v>412</v>
          </cell>
          <cell r="T334">
            <v>296546.03100000002</v>
          </cell>
          <cell r="U334">
            <v>2358167.6359999999</v>
          </cell>
          <cell r="V334" t="str">
            <v xml:space="preserve">296546.031 E, 2358167.636 N </v>
          </cell>
          <cell r="W334"/>
          <cell r="X334"/>
          <cell r="Y334"/>
          <cell r="Z334"/>
          <cell r="AA334" t="str">
            <v>CART TRACK, NALA</v>
          </cell>
          <cell r="AB334"/>
        </row>
        <row r="335">
          <cell r="C335" t="str">
            <v>180/5</v>
          </cell>
          <cell r="D335" t="str">
            <v>Loc No. From 180/5 To Loc No. 180/6</v>
          </cell>
          <cell r="E335">
            <v>424</v>
          </cell>
          <cell r="F335" t="str">
            <v>DA+3</v>
          </cell>
          <cell r="G335">
            <v>74.89</v>
          </cell>
          <cell r="H335">
            <v>369</v>
          </cell>
          <cell r="I335"/>
          <cell r="J335">
            <v>60336.942999999985</v>
          </cell>
          <cell r="K335"/>
          <cell r="L335"/>
          <cell r="M335"/>
          <cell r="N335"/>
          <cell r="O335">
            <v>29.797000000000001</v>
          </cell>
          <cell r="P335">
            <v>769</v>
          </cell>
          <cell r="Q335">
            <v>384.5</v>
          </cell>
          <cell r="R335">
            <v>174</v>
          </cell>
          <cell r="S335">
            <v>238</v>
          </cell>
          <cell r="T335">
            <v>412</v>
          </cell>
          <cell r="U335">
            <v>174</v>
          </cell>
          <cell r="V335">
            <v>230</v>
          </cell>
          <cell r="W335" t="str">
            <v>NALA</v>
          </cell>
          <cell r="X335">
            <v>297406.71500000003</v>
          </cell>
          <cell r="Y335">
            <v>2360076.9739999999</v>
          </cell>
          <cell r="Z335"/>
          <cell r="AA335"/>
          <cell r="AB335"/>
        </row>
        <row r="336">
          <cell r="C336"/>
          <cell r="D336"/>
          <cell r="E336"/>
          <cell r="F336"/>
          <cell r="G336"/>
          <cell r="H336"/>
          <cell r="I336">
            <v>62882.472233579341</v>
          </cell>
          <cell r="J336"/>
          <cell r="K336">
            <v>17.635000000000002</v>
          </cell>
          <cell r="L336">
            <v>741.40899999999999</v>
          </cell>
          <cell r="M336">
            <v>370.7045</v>
          </cell>
          <cell r="N336">
            <v>157</v>
          </cell>
          <cell r="O336">
            <v>130</v>
          </cell>
          <cell r="P336">
            <v>287</v>
          </cell>
          <cell r="Q336">
            <v>167</v>
          </cell>
          <cell r="R336">
            <v>151</v>
          </cell>
          <cell r="S336">
            <v>318</v>
          </cell>
          <cell r="T336">
            <v>296477.83100000001</v>
          </cell>
          <cell r="U336">
            <v>2357804.9929999998</v>
          </cell>
          <cell r="V336" t="str">
            <v xml:space="preserve">296477.831 E, 2357804.993 N </v>
          </cell>
          <cell r="W336"/>
          <cell r="X336"/>
          <cell r="Y336"/>
          <cell r="Z336"/>
          <cell r="AA336" t="str">
            <v>NALA, CART TRACK</v>
          </cell>
          <cell r="AB336"/>
        </row>
        <row r="337">
          <cell r="C337" t="str">
            <v>180/6</v>
          </cell>
          <cell r="D337" t="str">
            <v>Loc No. From 180/6 To Loc No. 180/7</v>
          </cell>
          <cell r="E337">
            <v>413</v>
          </cell>
          <cell r="F337" t="str">
            <v>DA+0</v>
          </cell>
          <cell r="G337">
            <v>71.89</v>
          </cell>
          <cell r="H337">
            <v>372.40899999999999</v>
          </cell>
          <cell r="I337"/>
          <cell r="J337">
            <v>60760.942999999985</v>
          </cell>
          <cell r="K337"/>
          <cell r="L337"/>
          <cell r="M337"/>
          <cell r="N337"/>
          <cell r="O337">
            <v>27.997</v>
          </cell>
          <cell r="P337">
            <v>837</v>
          </cell>
          <cell r="Q337">
            <v>418.5</v>
          </cell>
          <cell r="R337">
            <v>187</v>
          </cell>
          <cell r="S337">
            <v>206</v>
          </cell>
          <cell r="T337">
            <v>393</v>
          </cell>
          <cell r="U337">
            <v>195</v>
          </cell>
          <cell r="V337">
            <v>207</v>
          </cell>
          <cell r="W337" t="str">
            <v>NALA, CART TRACK, 11 KV LINE, PUMP HOUSE</v>
          </cell>
          <cell r="X337">
            <v>297224.33199999999</v>
          </cell>
          <cell r="Y337">
            <v>2359694.2050000001</v>
          </cell>
          <cell r="Z337"/>
          <cell r="AA337"/>
          <cell r="AB337"/>
        </row>
        <row r="338">
          <cell r="C338"/>
          <cell r="D338"/>
          <cell r="E338"/>
          <cell r="F338"/>
          <cell r="G338"/>
          <cell r="H338"/>
          <cell r="I338">
            <v>63254.881233579341</v>
          </cell>
          <cell r="J338"/>
          <cell r="K338">
            <v>17.146000000000001</v>
          </cell>
          <cell r="L338">
            <v>372.40899999999999</v>
          </cell>
          <cell r="M338">
            <v>186.2045</v>
          </cell>
          <cell r="N338">
            <v>243</v>
          </cell>
          <cell r="O338">
            <v>0</v>
          </cell>
          <cell r="P338">
            <v>243</v>
          </cell>
          <cell r="Q338">
            <v>223</v>
          </cell>
          <cell r="R338">
            <v>0</v>
          </cell>
          <cell r="S338">
            <v>223</v>
          </cell>
          <cell r="T338">
            <v>296409</v>
          </cell>
          <cell r="U338">
            <v>2357439</v>
          </cell>
          <cell r="V338" t="str">
            <v xml:space="preserve">296409 E, 2357439 N </v>
          </cell>
          <cell r="W338"/>
          <cell r="X338"/>
          <cell r="Y338"/>
          <cell r="Z338"/>
          <cell r="AA338" t="str">
            <v>CART TRACK, NALA</v>
          </cell>
          <cell r="AB338"/>
        </row>
        <row r="339">
          <cell r="C339" t="str">
            <v>180/7</v>
          </cell>
          <cell r="D339" t="str">
            <v>Loc No. From 180/7 To Loc No. 182/0</v>
          </cell>
          <cell r="E339">
            <v>392.62</v>
          </cell>
          <cell r="F339" t="str">
            <v>DA+0</v>
          </cell>
          <cell r="G339">
            <v>71.89</v>
          </cell>
          <cell r="H339">
            <v>245.489307302783</v>
          </cell>
          <cell r="I339"/>
          <cell r="J339">
            <v>61173.942999999985</v>
          </cell>
          <cell r="K339"/>
          <cell r="L339"/>
          <cell r="M339"/>
          <cell r="N339"/>
          <cell r="O339">
            <v>28.158999999999999</v>
          </cell>
          <cell r="P339">
            <v>805.62</v>
          </cell>
          <cell r="Q339">
            <v>402.81</v>
          </cell>
          <cell r="R339">
            <v>208</v>
          </cell>
          <cell r="S339">
            <v>227</v>
          </cell>
          <cell r="T339">
            <v>435</v>
          </cell>
          <cell r="U339">
            <v>208</v>
          </cell>
          <cell r="V339">
            <v>217</v>
          </cell>
          <cell r="W339">
            <v>425</v>
          </cell>
          <cell r="X339">
            <v>297046.68099999998</v>
          </cell>
          <cell r="Y339">
            <v>2359321.3650000002</v>
          </cell>
          <cell r="Z339"/>
          <cell r="AA339"/>
          <cell r="AB339"/>
        </row>
        <row r="340">
          <cell r="C340"/>
          <cell r="D340"/>
          <cell r="E340"/>
          <cell r="F340"/>
          <cell r="G340"/>
          <cell r="H340"/>
          <cell r="I340">
            <v>63500.370540882126</v>
          </cell>
          <cell r="J340"/>
          <cell r="K340"/>
          <cell r="L340"/>
          <cell r="M340"/>
          <cell r="N340"/>
          <cell r="O340"/>
          <cell r="P340"/>
          <cell r="Q340"/>
          <cell r="R340"/>
          <cell r="S340"/>
          <cell r="T340">
            <v>296345</v>
          </cell>
          <cell r="U340">
            <v>2357202</v>
          </cell>
          <cell r="V340" t="str">
            <v xml:space="preserve">296345 E, 2357202 N </v>
          </cell>
          <cell r="W340"/>
          <cell r="X340"/>
          <cell r="Y340"/>
          <cell r="Z340"/>
          <cell r="AA340" t="str">
            <v>CART TRACK</v>
          </cell>
          <cell r="AB340"/>
        </row>
        <row r="341">
          <cell r="C341" t="str">
            <v>182/0</v>
          </cell>
          <cell r="D341" t="str">
            <v>Loc No. From 182/0 To Loc No. 183/0</v>
          </cell>
          <cell r="E341">
            <v>208.90899999999999</v>
          </cell>
          <cell r="F341" t="str">
            <v>DD45+0</v>
          </cell>
          <cell r="G341">
            <v>70.53</v>
          </cell>
          <cell r="H341">
            <v>266.09208932247498</v>
          </cell>
          <cell r="I341"/>
          <cell r="J341">
            <v>61566.562999999987</v>
          </cell>
          <cell r="K341"/>
          <cell r="L341"/>
          <cell r="M341"/>
          <cell r="N341"/>
          <cell r="O341">
            <v>22.454999999999998</v>
          </cell>
          <cell r="P341">
            <v>601.529</v>
          </cell>
          <cell r="Q341">
            <v>300.7645</v>
          </cell>
          <cell r="R341">
            <v>166</v>
          </cell>
          <cell r="S341">
            <v>120</v>
          </cell>
          <cell r="T341">
            <v>286</v>
          </cell>
          <cell r="U341">
            <v>176</v>
          </cell>
          <cell r="V341">
            <v>111</v>
          </cell>
          <cell r="W341">
            <v>287</v>
          </cell>
          <cell r="X341">
            <v>296877.79599999997</v>
          </cell>
          <cell r="Y341">
            <v>2358966.9249999998</v>
          </cell>
          <cell r="Z341"/>
          <cell r="AA341"/>
          <cell r="AB341"/>
        </row>
        <row r="342">
          <cell r="C342"/>
          <cell r="D342"/>
          <cell r="E342"/>
          <cell r="F342"/>
          <cell r="G342"/>
          <cell r="H342"/>
          <cell r="I342">
            <v>63766.462630204602</v>
          </cell>
          <cell r="J342"/>
          <cell r="K342"/>
          <cell r="L342"/>
          <cell r="M342"/>
          <cell r="N342"/>
          <cell r="O342"/>
          <cell r="P342"/>
          <cell r="Q342"/>
          <cell r="R342"/>
          <cell r="S342"/>
          <cell r="T342">
            <v>296128</v>
          </cell>
          <cell r="U342">
            <v>2357048</v>
          </cell>
          <cell r="V342" t="str">
            <v xml:space="preserve">296128 E, 2357048 N </v>
          </cell>
          <cell r="W342"/>
          <cell r="X342"/>
          <cell r="Y342"/>
          <cell r="Z342"/>
          <cell r="AA342" t="str">
            <v>11 KV LINE, TAR ROAD, EXPRESS HIGHWAY</v>
          </cell>
          <cell r="AB342"/>
        </row>
        <row r="343">
          <cell r="C343" t="str">
            <v>183/0</v>
          </cell>
          <cell r="D343" t="str">
            <v>Loc No. From 183/0 To Loc No. 183/1</v>
          </cell>
          <cell r="E343">
            <v>348.00099999999998</v>
          </cell>
          <cell r="F343" t="str">
            <v>DD60+0</v>
          </cell>
          <cell r="G343">
            <v>70.53</v>
          </cell>
          <cell r="H343">
            <v>370.26747089097631</v>
          </cell>
          <cell r="I343"/>
          <cell r="J343">
            <v>61775.471999999987</v>
          </cell>
          <cell r="K343"/>
          <cell r="L343"/>
          <cell r="M343"/>
          <cell r="N343"/>
          <cell r="O343">
            <v>21.327000000000002</v>
          </cell>
          <cell r="P343">
            <v>348.00099999999998</v>
          </cell>
          <cell r="Q343">
            <v>174.00049999999999</v>
          </cell>
          <cell r="R343">
            <v>89</v>
          </cell>
          <cell r="S343">
            <v>197</v>
          </cell>
          <cell r="T343">
            <v>286</v>
          </cell>
          <cell r="U343">
            <v>98</v>
          </cell>
          <cell r="V343">
            <v>189</v>
          </cell>
          <cell r="W343">
            <v>287</v>
          </cell>
          <cell r="X343">
            <v>296682.43300000002</v>
          </cell>
          <cell r="Y343">
            <v>2358892.9219999998</v>
          </cell>
          <cell r="Z343"/>
          <cell r="AA343"/>
          <cell r="AB343"/>
        </row>
        <row r="344">
          <cell r="C344"/>
          <cell r="D344"/>
          <cell r="E344"/>
          <cell r="F344"/>
          <cell r="G344"/>
          <cell r="H344"/>
          <cell r="I344">
            <v>64136.730101095578</v>
          </cell>
          <cell r="J344"/>
          <cell r="K344"/>
          <cell r="L344"/>
          <cell r="M344"/>
          <cell r="N344"/>
          <cell r="O344"/>
          <cell r="P344"/>
          <cell r="Q344"/>
          <cell r="R344"/>
          <cell r="S344"/>
          <cell r="T344">
            <v>295921</v>
          </cell>
          <cell r="U344">
            <v>2356741</v>
          </cell>
          <cell r="V344" t="str">
            <v xml:space="preserve">295921 E, 2356741 N </v>
          </cell>
          <cell r="W344"/>
          <cell r="X344"/>
          <cell r="Y344"/>
          <cell r="Z344"/>
          <cell r="AA344" t="str">
            <v>PUMP HOUSE/CAR TRACK/11 KV LINE/BORE/NALA/POND</v>
          </cell>
          <cell r="AB344"/>
        </row>
        <row r="345">
          <cell r="C345" t="str">
            <v>183/1</v>
          </cell>
          <cell r="D345" t="str">
            <v>Loc No. From 183/1 To Loc No. 183/2</v>
          </cell>
          <cell r="E345">
            <v>390</v>
          </cell>
          <cell r="F345" t="str">
            <v>DA+0</v>
          </cell>
          <cell r="G345">
            <v>71.89</v>
          </cell>
          <cell r="H345">
            <v>426.64270766063726</v>
          </cell>
          <cell r="I345"/>
          <cell r="J345">
            <v>62123.472999999984</v>
          </cell>
          <cell r="K345"/>
          <cell r="L345"/>
          <cell r="M345"/>
          <cell r="N345"/>
          <cell r="O345">
            <v>18.387</v>
          </cell>
          <cell r="P345">
            <v>738.00099999999998</v>
          </cell>
          <cell r="Q345">
            <v>369.00049999999999</v>
          </cell>
          <cell r="R345">
            <v>151</v>
          </cell>
          <cell r="S345">
            <v>174</v>
          </cell>
          <cell r="T345">
            <v>325</v>
          </cell>
          <cell r="U345">
            <v>160</v>
          </cell>
          <cell r="V345">
            <v>182</v>
          </cell>
          <cell r="W345">
            <v>342</v>
          </cell>
          <cell r="X345">
            <v>296618.11300000001</v>
          </cell>
          <cell r="Y345">
            <v>2358550.9160000002</v>
          </cell>
          <cell r="Z345"/>
          <cell r="AA345"/>
          <cell r="AB345"/>
        </row>
        <row r="346">
          <cell r="C346"/>
          <cell r="D346"/>
          <cell r="E346"/>
          <cell r="F346"/>
          <cell r="G346"/>
          <cell r="H346"/>
          <cell r="I346">
            <v>64563.372808756212</v>
          </cell>
          <cell r="J346"/>
          <cell r="K346"/>
          <cell r="L346"/>
          <cell r="M346"/>
          <cell r="N346"/>
          <cell r="O346"/>
          <cell r="P346"/>
          <cell r="Q346"/>
          <cell r="R346"/>
          <cell r="S346"/>
          <cell r="T346">
            <v>295803</v>
          </cell>
          <cell r="U346">
            <v>2356331</v>
          </cell>
          <cell r="V346" t="str">
            <v xml:space="preserve">295803 E, 2356331 N </v>
          </cell>
          <cell r="W346"/>
          <cell r="X346"/>
          <cell r="Y346"/>
          <cell r="Z346"/>
          <cell r="AA346" t="str">
            <v>NALA/CAR TRACK</v>
          </cell>
          <cell r="AB346"/>
        </row>
        <row r="347">
          <cell r="C347" t="str">
            <v>183/2</v>
          </cell>
          <cell r="D347" t="str">
            <v>Loc No. From 183/2 To Loc No. 183/3</v>
          </cell>
          <cell r="E347">
            <v>329</v>
          </cell>
          <cell r="F347" t="str">
            <v>DA+0</v>
          </cell>
          <cell r="G347">
            <v>71.89</v>
          </cell>
          <cell r="H347">
            <v>704.32449907695241</v>
          </cell>
          <cell r="I347"/>
          <cell r="J347">
            <v>62513.472999999984</v>
          </cell>
          <cell r="K347"/>
          <cell r="L347"/>
          <cell r="M347"/>
          <cell r="N347"/>
          <cell r="O347">
            <v>21.954999999999998</v>
          </cell>
          <cell r="P347">
            <v>719</v>
          </cell>
          <cell r="Q347">
            <v>359.5</v>
          </cell>
          <cell r="R347">
            <v>217</v>
          </cell>
          <cell r="S347">
            <v>172</v>
          </cell>
          <cell r="T347">
            <v>389</v>
          </cell>
          <cell r="U347">
            <v>209</v>
          </cell>
          <cell r="V347">
            <v>170</v>
          </cell>
          <cell r="W347">
            <v>379</v>
          </cell>
          <cell r="X347">
            <v>296546.03100000002</v>
          </cell>
          <cell r="Y347">
            <v>2358167.6349999998</v>
          </cell>
          <cell r="Z347"/>
          <cell r="AA347"/>
          <cell r="AB347"/>
        </row>
        <row r="348">
          <cell r="C348"/>
          <cell r="D348"/>
          <cell r="E348"/>
          <cell r="F348"/>
          <cell r="G348"/>
          <cell r="H348"/>
          <cell r="I348">
            <v>65267.697307833165</v>
          </cell>
          <cell r="J348"/>
          <cell r="K348"/>
          <cell r="L348"/>
          <cell r="M348"/>
          <cell r="N348"/>
          <cell r="O348"/>
          <cell r="P348"/>
          <cell r="Q348"/>
          <cell r="R348"/>
          <cell r="S348"/>
          <cell r="T348">
            <v>295631</v>
          </cell>
          <cell r="U348">
            <v>2355648</v>
          </cell>
          <cell r="V348" t="str">
            <v xml:space="preserve">295631 E, 2355648 N </v>
          </cell>
          <cell r="W348"/>
          <cell r="X348"/>
          <cell r="Y348"/>
          <cell r="Z348"/>
          <cell r="AA348" t="str">
            <v>NALA</v>
          </cell>
          <cell r="AB348"/>
        </row>
        <row r="349">
          <cell r="C349" t="str">
            <v>183/3</v>
          </cell>
          <cell r="D349" t="str">
            <v>Loc No. From 183/3 To Loc No. 184/0</v>
          </cell>
          <cell r="E349">
            <v>412.40899999999999</v>
          </cell>
          <cell r="F349" t="str">
            <v>DA+3</v>
          </cell>
          <cell r="G349">
            <v>74.89</v>
          </cell>
          <cell r="H349">
            <v>788.40598678599599</v>
          </cell>
          <cell r="I349"/>
          <cell r="J349">
            <v>62842.472999999984</v>
          </cell>
          <cell r="K349"/>
          <cell r="L349"/>
          <cell r="M349"/>
          <cell r="N349"/>
          <cell r="O349">
            <v>17.925000000000001</v>
          </cell>
          <cell r="P349">
            <v>741.40899999999999</v>
          </cell>
          <cell r="Q349">
            <v>370.7045</v>
          </cell>
          <cell r="R349">
            <v>157</v>
          </cell>
          <cell r="S349">
            <v>106</v>
          </cell>
          <cell r="T349">
            <v>263</v>
          </cell>
          <cell r="U349">
            <v>160</v>
          </cell>
          <cell r="V349">
            <v>142</v>
          </cell>
          <cell r="W349">
            <v>302</v>
          </cell>
          <cell r="X349">
            <v>296485.22399999999</v>
          </cell>
          <cell r="Y349">
            <v>2357844.304</v>
          </cell>
          <cell r="Z349"/>
          <cell r="AA349"/>
          <cell r="AB349"/>
        </row>
        <row r="350">
          <cell r="C350"/>
          <cell r="D350"/>
          <cell r="E350"/>
          <cell r="F350"/>
          <cell r="G350"/>
          <cell r="H350"/>
          <cell r="I350">
            <v>66056.103294619155</v>
          </cell>
          <cell r="J350"/>
          <cell r="K350"/>
          <cell r="L350"/>
          <cell r="M350"/>
          <cell r="N350"/>
          <cell r="O350"/>
          <cell r="P350"/>
          <cell r="Q350"/>
          <cell r="R350"/>
          <cell r="S350"/>
          <cell r="T350">
            <v>295791</v>
          </cell>
          <cell r="U350">
            <v>2354876</v>
          </cell>
          <cell r="V350" t="str">
            <v xml:space="preserve">295791 E, 2354876 N </v>
          </cell>
          <cell r="W350"/>
          <cell r="X350"/>
          <cell r="Y350"/>
          <cell r="Z350"/>
          <cell r="AA350" t="str">
            <v>NALA/CAR TRACK/11 KV LINE/NALA/LT LINE/BORE</v>
          </cell>
          <cell r="AB350"/>
        </row>
        <row r="351">
          <cell r="C351" t="str">
            <v>184/0</v>
          </cell>
          <cell r="D351" t="str">
            <v>Loc No. From 184/0 To Loc No. 185/0</v>
          </cell>
          <cell r="E351">
            <v>245.489</v>
          </cell>
          <cell r="F351" t="str">
            <v>DB1+18</v>
          </cell>
          <cell r="G351">
            <v>88.53</v>
          </cell>
          <cell r="H351">
            <v>281.64161624305456</v>
          </cell>
          <cell r="I351"/>
          <cell r="J351">
            <v>63254.881999999983</v>
          </cell>
          <cell r="K351"/>
          <cell r="L351"/>
          <cell r="M351"/>
          <cell r="N351"/>
          <cell r="O351">
            <v>20.274999999999999</v>
          </cell>
          <cell r="P351">
            <v>657.89800000000002</v>
          </cell>
          <cell r="Q351">
            <v>328.94900000000001</v>
          </cell>
          <cell r="R351">
            <v>308</v>
          </cell>
          <cell r="S351">
            <v>3</v>
          </cell>
          <cell r="T351">
            <v>311</v>
          </cell>
          <cell r="U351">
            <v>272</v>
          </cell>
          <cell r="V351">
            <v>67</v>
          </cell>
          <cell r="W351">
            <v>339</v>
          </cell>
          <cell r="X351">
            <v>296409</v>
          </cell>
          <cell r="Y351">
            <v>2357439</v>
          </cell>
          <cell r="Z351"/>
          <cell r="AA351"/>
          <cell r="AB351"/>
        </row>
        <row r="352">
          <cell r="C352"/>
          <cell r="D352"/>
          <cell r="E352"/>
          <cell r="F352"/>
          <cell r="G352"/>
          <cell r="H352"/>
          <cell r="I352">
            <v>66337.74491086221</v>
          </cell>
          <cell r="J352"/>
          <cell r="K352"/>
          <cell r="L352"/>
          <cell r="M352"/>
          <cell r="N352"/>
          <cell r="O352"/>
          <cell r="P352"/>
          <cell r="Q352"/>
          <cell r="R352"/>
          <cell r="S352"/>
          <cell r="T352">
            <v>295810</v>
          </cell>
          <cell r="U352">
            <v>2354595</v>
          </cell>
          <cell r="V352" t="str">
            <v xml:space="preserve">295810 E, 2354595 N </v>
          </cell>
          <cell r="W352"/>
          <cell r="X352"/>
          <cell r="Y352"/>
          <cell r="Z352"/>
          <cell r="AA352" t="str">
            <v>220 KV D/C  SUG-BHA  LINE CENTER/CAR TRACK/LT LINE</v>
          </cell>
          <cell r="AB352"/>
        </row>
        <row r="353">
          <cell r="C353" t="str">
            <v>185/0</v>
          </cell>
          <cell r="D353" t="str">
            <v>Loc No. From 185/0 To Loc No. 186/0</v>
          </cell>
          <cell r="E353">
            <v>266.09199999999998</v>
          </cell>
          <cell r="F353" t="str">
            <v>DD45+25</v>
          </cell>
          <cell r="G353">
            <v>95.53</v>
          </cell>
          <cell r="H353">
            <v>809.27869118122715</v>
          </cell>
          <cell r="I353"/>
          <cell r="J353">
            <v>63500.370999999985</v>
          </cell>
          <cell r="K353"/>
          <cell r="L353"/>
          <cell r="M353"/>
          <cell r="N353"/>
          <cell r="O353">
            <v>24.120999999999999</v>
          </cell>
          <cell r="P353">
            <v>511.58100000000002</v>
          </cell>
          <cell r="Q353">
            <v>255.79050000000001</v>
          </cell>
          <cell r="R353">
            <v>243</v>
          </cell>
          <cell r="S353">
            <v>204</v>
          </cell>
          <cell r="T353">
            <v>447</v>
          </cell>
          <cell r="U353">
            <v>179</v>
          </cell>
          <cell r="V353">
            <v>168</v>
          </cell>
          <cell r="W353">
            <v>347</v>
          </cell>
          <cell r="X353">
            <v>296345</v>
          </cell>
          <cell r="Y353">
            <v>2357202</v>
          </cell>
          <cell r="Z353"/>
          <cell r="AA353"/>
          <cell r="AB353"/>
        </row>
        <row r="354">
          <cell r="C354"/>
          <cell r="D354"/>
          <cell r="E354"/>
          <cell r="F354"/>
          <cell r="G354"/>
          <cell r="H354"/>
          <cell r="I354">
            <v>67147.023602043439</v>
          </cell>
          <cell r="J354"/>
          <cell r="K354"/>
          <cell r="L354"/>
          <cell r="M354"/>
          <cell r="N354"/>
          <cell r="O354"/>
          <cell r="P354"/>
          <cell r="Q354"/>
          <cell r="R354"/>
          <cell r="S354"/>
          <cell r="T354">
            <v>295664</v>
          </cell>
          <cell r="U354">
            <v>2353799</v>
          </cell>
          <cell r="V354" t="str">
            <v xml:space="preserve">295664 E, 2353799 N </v>
          </cell>
          <cell r="W354"/>
          <cell r="X354"/>
          <cell r="Y354"/>
          <cell r="Z354"/>
          <cell r="AA354" t="str">
            <v>BANANA GARDEN/220 KV DC GAG-PUNA LINE</v>
          </cell>
          <cell r="AB354"/>
        </row>
        <row r="355">
          <cell r="C355" t="str">
            <v>186/0</v>
          </cell>
          <cell r="D355" t="str">
            <v>Loc No. From 186/0 To Loc No. 187/0</v>
          </cell>
          <cell r="E355">
            <v>370.267</v>
          </cell>
          <cell r="F355" t="str">
            <v>DC1+18</v>
          </cell>
          <cell r="G355">
            <v>88.53</v>
          </cell>
          <cell r="H355">
            <v>222.82702152617765</v>
          </cell>
          <cell r="I355"/>
          <cell r="J355">
            <v>63766.462999999982</v>
          </cell>
          <cell r="K355"/>
          <cell r="L355"/>
          <cell r="M355"/>
          <cell r="N355"/>
          <cell r="O355">
            <v>24.047999999999998</v>
          </cell>
          <cell r="P355">
            <v>636.35899999999992</v>
          </cell>
          <cell r="Q355">
            <v>318.17949999999996</v>
          </cell>
          <cell r="R355">
            <v>63</v>
          </cell>
          <cell r="S355">
            <v>291</v>
          </cell>
          <cell r="T355">
            <v>354</v>
          </cell>
          <cell r="U355">
            <v>98</v>
          </cell>
          <cell r="V355">
            <v>253</v>
          </cell>
          <cell r="W355">
            <v>351</v>
          </cell>
          <cell r="X355">
            <v>296128</v>
          </cell>
          <cell r="Y355">
            <v>2357048</v>
          </cell>
          <cell r="Z355"/>
          <cell r="AA355"/>
          <cell r="AB355"/>
        </row>
        <row r="356">
          <cell r="C356"/>
          <cell r="D356"/>
          <cell r="E356"/>
          <cell r="F356"/>
          <cell r="G356"/>
          <cell r="H356"/>
          <cell r="I356">
            <v>67369.850623569611</v>
          </cell>
          <cell r="J356"/>
          <cell r="K356"/>
          <cell r="L356"/>
          <cell r="M356"/>
          <cell r="N356"/>
          <cell r="O356"/>
          <cell r="P356"/>
          <cell r="Q356"/>
          <cell r="R356"/>
          <cell r="S356"/>
          <cell r="T356">
            <v>295780.89250000002</v>
          </cell>
          <cell r="U356">
            <v>2353609.2949000001</v>
          </cell>
          <cell r="V356" t="str">
            <v xml:space="preserve">295780.8925 E, 2353609.2949 N </v>
          </cell>
          <cell r="W356"/>
          <cell r="X356"/>
          <cell r="Y356"/>
          <cell r="Z356"/>
          <cell r="AA356" t="str">
            <v>BANANA GARDEN/LT LINE/66 KV H FREM  CENTER/TAR ROAD</v>
          </cell>
          <cell r="AB356"/>
        </row>
        <row r="357">
          <cell r="C357" t="str">
            <v>187/0</v>
          </cell>
          <cell r="D357" t="str">
            <v xml:space="preserve">Loc No. From 187/0 To Loc No. 188/0 </v>
          </cell>
          <cell r="E357">
            <v>426.64299999999997</v>
          </cell>
          <cell r="F357" t="str">
            <v>DC1+0</v>
          </cell>
          <cell r="G357">
            <v>70.53</v>
          </cell>
          <cell r="H357">
            <v>277.41444072416203</v>
          </cell>
          <cell r="I357"/>
          <cell r="J357">
            <v>64136.729999999981</v>
          </cell>
          <cell r="K357"/>
          <cell r="L357"/>
          <cell r="M357"/>
          <cell r="N357"/>
          <cell r="O357">
            <v>25.48</v>
          </cell>
          <cell r="P357">
            <v>796.91</v>
          </cell>
          <cell r="Q357">
            <v>398.45499999999998</v>
          </cell>
          <cell r="R357">
            <v>80</v>
          </cell>
          <cell r="S357">
            <v>69</v>
          </cell>
          <cell r="T357">
            <v>149</v>
          </cell>
          <cell r="U357">
            <v>119</v>
          </cell>
          <cell r="V357">
            <v>107</v>
          </cell>
          <cell r="W357">
            <v>226</v>
          </cell>
          <cell r="X357">
            <v>295921</v>
          </cell>
          <cell r="Y357">
            <v>2356741</v>
          </cell>
          <cell r="Z357"/>
          <cell r="AA357"/>
          <cell r="AB357"/>
        </row>
        <row r="358">
          <cell r="C358"/>
          <cell r="D358"/>
          <cell r="E358"/>
          <cell r="F358"/>
          <cell r="G358"/>
          <cell r="H358"/>
          <cell r="I358">
            <v>67647.265064293781</v>
          </cell>
          <cell r="J358"/>
          <cell r="K358"/>
          <cell r="L358"/>
          <cell r="M358"/>
          <cell r="N358"/>
          <cell r="O358"/>
          <cell r="P358"/>
          <cell r="Q358"/>
          <cell r="R358"/>
          <cell r="S358"/>
          <cell r="T358">
            <v>295931</v>
          </cell>
          <cell r="U358">
            <v>2353376</v>
          </cell>
          <cell r="V358" t="str">
            <v xml:space="preserve">295931 E, 2353376 N </v>
          </cell>
          <cell r="W358"/>
          <cell r="X358"/>
          <cell r="Y358"/>
          <cell r="Z358"/>
          <cell r="AA358" t="str">
            <v>PUMP HOUSE/BORE/LT LINE/11KV LINE//LT LINE/11KV LINE</v>
          </cell>
          <cell r="AB358"/>
        </row>
        <row r="359">
          <cell r="C359" t="str">
            <v xml:space="preserve">188/0 </v>
          </cell>
          <cell r="D359" t="str">
            <v xml:space="preserve">Loc No. From 188/0  To Loc No. 189/0 </v>
          </cell>
          <cell r="E359">
            <v>672.58699999999999</v>
          </cell>
          <cell r="F359" t="str">
            <v>DD60+35</v>
          </cell>
          <cell r="G359">
            <v>105.53</v>
          </cell>
          <cell r="H359">
            <v>963.99429458892541</v>
          </cell>
          <cell r="I359"/>
          <cell r="J359">
            <v>64563.372999999978</v>
          </cell>
          <cell r="K359"/>
          <cell r="L359"/>
          <cell r="M359"/>
          <cell r="N359"/>
          <cell r="O359">
            <v>22.452000000000002</v>
          </cell>
          <cell r="P359">
            <v>1099.23</v>
          </cell>
          <cell r="Q359">
            <v>549.61500000000001</v>
          </cell>
          <cell r="R359">
            <v>360</v>
          </cell>
          <cell r="S359">
            <v>337</v>
          </cell>
          <cell r="T359">
            <v>697</v>
          </cell>
          <cell r="U359">
            <v>322</v>
          </cell>
          <cell r="V359">
            <v>338</v>
          </cell>
          <cell r="W359">
            <v>660</v>
          </cell>
          <cell r="X359">
            <v>295803</v>
          </cell>
          <cell r="Y359">
            <v>2356331</v>
          </cell>
          <cell r="Z359"/>
          <cell r="AA359" t="str">
            <v>(Strengthen check required)</v>
          </cell>
          <cell r="AB359"/>
        </row>
        <row r="360">
          <cell r="C360"/>
          <cell r="D360"/>
          <cell r="E360"/>
          <cell r="F360"/>
          <cell r="G360"/>
          <cell r="H360"/>
          <cell r="I360">
            <v>68611.2593588827</v>
          </cell>
          <cell r="J360"/>
          <cell r="K360"/>
          <cell r="L360"/>
          <cell r="M360"/>
          <cell r="N360"/>
          <cell r="O360"/>
          <cell r="P360"/>
          <cell r="Q360"/>
          <cell r="R360"/>
          <cell r="S360"/>
          <cell r="T360">
            <v>296029</v>
          </cell>
          <cell r="U360">
            <v>2352417</v>
          </cell>
          <cell r="V360" t="str">
            <v xml:space="preserve">296029 E, 2352417 N </v>
          </cell>
          <cell r="W360"/>
          <cell r="X360"/>
          <cell r="Y360"/>
          <cell r="Z360"/>
          <cell r="AA360" t="str">
            <v>BOUNDARY/HOUSE/TAPI RIVER /LT LINE</v>
          </cell>
          <cell r="AB360"/>
        </row>
        <row r="361">
          <cell r="C361" t="str">
            <v xml:space="preserve">189/0 </v>
          </cell>
          <cell r="D361" t="str">
            <v>Loc No. From 189/0  To Loc No. 189/1</v>
          </cell>
          <cell r="E361">
            <v>447.476</v>
          </cell>
          <cell r="F361" t="str">
            <v>DD60+35</v>
          </cell>
          <cell r="G361">
            <v>105.53</v>
          </cell>
          <cell r="H361">
            <v>239.6899935332145</v>
          </cell>
          <cell r="I361"/>
          <cell r="J361">
            <v>65235.959999999977</v>
          </cell>
          <cell r="K361"/>
          <cell r="L361"/>
          <cell r="M361"/>
          <cell r="N361"/>
          <cell r="O361">
            <v>23.716999999999999</v>
          </cell>
          <cell r="P361">
            <v>1120.0630000000001</v>
          </cell>
          <cell r="Q361">
            <v>560.03150000000005</v>
          </cell>
          <cell r="R361">
            <v>342</v>
          </cell>
          <cell r="S361">
            <v>335</v>
          </cell>
          <cell r="T361">
            <v>677</v>
          </cell>
          <cell r="U361">
            <v>343</v>
          </cell>
          <cell r="V361">
            <v>304</v>
          </cell>
          <cell r="W361">
            <v>647</v>
          </cell>
          <cell r="X361">
            <v>295648.78999999998</v>
          </cell>
          <cell r="Y361">
            <v>2355676.33</v>
          </cell>
          <cell r="Z361"/>
          <cell r="AA361" t="str">
            <v>(Strengthen check required)</v>
          </cell>
          <cell r="AB361"/>
        </row>
        <row r="362">
          <cell r="C362"/>
          <cell r="D362"/>
          <cell r="E362"/>
          <cell r="F362"/>
          <cell r="G362"/>
          <cell r="H362"/>
          <cell r="I362">
            <v>68850.949352415919</v>
          </cell>
          <cell r="J362"/>
          <cell r="K362"/>
          <cell r="L362"/>
          <cell r="M362"/>
          <cell r="N362"/>
          <cell r="O362"/>
          <cell r="P362"/>
          <cell r="Q362"/>
          <cell r="R362"/>
          <cell r="S362"/>
          <cell r="T362">
            <v>296134.69</v>
          </cell>
          <cell r="U362">
            <v>2352201.87</v>
          </cell>
          <cell r="V362" t="str">
            <v xml:space="preserve">296134.69 E, 2352201.87 N </v>
          </cell>
          <cell r="W362"/>
          <cell r="X362"/>
          <cell r="Y362"/>
          <cell r="Z362"/>
          <cell r="AA362" t="str">
            <v>LT LINE/CAR TRACK/BORE</v>
          </cell>
          <cell r="AB362"/>
        </row>
        <row r="363">
          <cell r="C363" t="str">
            <v>189/1</v>
          </cell>
          <cell r="D363" t="str">
            <v>Loc No. From 189/1 To Loc No. 190/0</v>
          </cell>
          <cell r="E363">
            <v>360.50099999999998</v>
          </cell>
          <cell r="F363" t="str">
            <v>DA+9</v>
          </cell>
          <cell r="G363">
            <v>80.89</v>
          </cell>
          <cell r="H363">
            <v>1148.4228992841151</v>
          </cell>
          <cell r="I363"/>
          <cell r="J363">
            <v>65683.435999999972</v>
          </cell>
          <cell r="K363"/>
          <cell r="L363"/>
          <cell r="M363"/>
          <cell r="N363"/>
          <cell r="O363">
            <v>25.756</v>
          </cell>
          <cell r="P363">
            <v>807.97699999999998</v>
          </cell>
          <cell r="Q363">
            <v>403.98849999999999</v>
          </cell>
          <cell r="R363">
            <v>114</v>
          </cell>
          <cell r="S363">
            <v>168</v>
          </cell>
          <cell r="T363">
            <v>282</v>
          </cell>
          <cell r="U363">
            <v>146</v>
          </cell>
          <cell r="V363">
            <v>172</v>
          </cell>
          <cell r="W363">
            <v>318</v>
          </cell>
          <cell r="X363">
            <v>295660.73</v>
          </cell>
          <cell r="Y363">
            <v>2355229.0129999998</v>
          </cell>
          <cell r="Z363"/>
          <cell r="AA363"/>
          <cell r="AB363"/>
        </row>
        <row r="364">
          <cell r="C364"/>
          <cell r="D364"/>
          <cell r="E364"/>
          <cell r="F364"/>
          <cell r="G364"/>
          <cell r="H364"/>
          <cell r="I364">
            <v>69999.372251700028</v>
          </cell>
          <cell r="J364"/>
          <cell r="K364"/>
          <cell r="L364"/>
          <cell r="M364"/>
          <cell r="N364"/>
          <cell r="O364"/>
          <cell r="P364"/>
          <cell r="Q364"/>
          <cell r="R364"/>
          <cell r="S364"/>
          <cell r="T364">
            <v>296838.34999999998</v>
          </cell>
          <cell r="U364">
            <v>2351294.27</v>
          </cell>
          <cell r="V364" t="str">
            <v xml:space="preserve">296838.35 E, 2351294.27 N </v>
          </cell>
          <cell r="W364"/>
          <cell r="X364"/>
          <cell r="Y364"/>
          <cell r="Z364"/>
          <cell r="AA364" t="str">
            <v>BANANA GARDEN/NALA/PUMP HOUSE/11KV LINE/LT LINE/TAR ROAD</v>
          </cell>
          <cell r="AB364"/>
        </row>
        <row r="365">
          <cell r="C365" t="str">
            <v>190/0</v>
          </cell>
          <cell r="D365" t="str">
            <v>Loc No. From 190/0 To Loc No. 191/0</v>
          </cell>
          <cell r="E365">
            <v>226.477</v>
          </cell>
          <cell r="F365" t="str">
            <v>DD60+9</v>
          </cell>
          <cell r="G365">
            <v>79.53</v>
          </cell>
          <cell r="H365">
            <v>983.72155501434963</v>
          </cell>
          <cell r="I365"/>
          <cell r="J365">
            <v>66043.936999999976</v>
          </cell>
          <cell r="K365"/>
          <cell r="L365"/>
          <cell r="M365"/>
          <cell r="N365"/>
          <cell r="O365">
            <v>27.585999999999999</v>
          </cell>
          <cell r="P365">
            <v>586.97799999999995</v>
          </cell>
          <cell r="Q365">
            <v>293.48899999999998</v>
          </cell>
          <cell r="R365">
            <v>193</v>
          </cell>
          <cell r="S365">
            <v>115</v>
          </cell>
          <cell r="T365">
            <v>308</v>
          </cell>
          <cell r="U365">
            <v>190</v>
          </cell>
          <cell r="V365">
            <v>114</v>
          </cell>
          <cell r="W365">
            <v>304</v>
          </cell>
          <cell r="X365">
            <v>295670.34999999998</v>
          </cell>
          <cell r="Y365">
            <v>2354868.64</v>
          </cell>
          <cell r="Z365"/>
          <cell r="AA365"/>
          <cell r="AB365"/>
        </row>
        <row r="366">
          <cell r="C366"/>
          <cell r="D366"/>
          <cell r="E366"/>
          <cell r="F366"/>
          <cell r="G366"/>
          <cell r="H366"/>
          <cell r="I366">
            <v>70983.093806714372</v>
          </cell>
          <cell r="J366"/>
          <cell r="K366"/>
          <cell r="L366"/>
          <cell r="M366"/>
          <cell r="N366"/>
          <cell r="O366"/>
          <cell r="P366"/>
          <cell r="Q366"/>
          <cell r="R366"/>
          <cell r="S366"/>
          <cell r="T366">
            <v>297396.38</v>
          </cell>
          <cell r="U366">
            <v>2350484.14</v>
          </cell>
          <cell r="V366" t="str">
            <v xml:space="preserve">297396.38 E, 2350484.14 N </v>
          </cell>
          <cell r="W366"/>
          <cell r="X366"/>
          <cell r="Y366"/>
          <cell r="Z366"/>
          <cell r="AA366" t="str">
            <v>400 KV LINE/CAR TRACK/LT LINE</v>
          </cell>
          <cell r="AB366"/>
        </row>
        <row r="367">
          <cell r="C367" t="str">
            <v>191/0</v>
          </cell>
          <cell r="D367" t="str">
            <v>Loc No. From 191/0 To Loc No. 191/1</v>
          </cell>
          <cell r="E367">
            <v>465.47399999999999</v>
          </cell>
          <cell r="F367" t="str">
            <v>DD60+9</v>
          </cell>
          <cell r="G367">
            <v>79.53</v>
          </cell>
          <cell r="H367">
            <v>246.73560606449735</v>
          </cell>
          <cell r="I367"/>
          <cell r="J367">
            <v>66270.413999999975</v>
          </cell>
          <cell r="K367"/>
          <cell r="L367"/>
          <cell r="M367"/>
          <cell r="N367"/>
          <cell r="O367">
            <v>27.417000000000002</v>
          </cell>
          <cell r="P367">
            <v>691.95100000000002</v>
          </cell>
          <cell r="Q367">
            <v>345.97550000000001</v>
          </cell>
          <cell r="R367">
            <v>111</v>
          </cell>
          <cell r="S367">
            <v>265</v>
          </cell>
          <cell r="T367">
            <v>376</v>
          </cell>
          <cell r="U367">
            <v>112</v>
          </cell>
          <cell r="V367">
            <v>258</v>
          </cell>
          <cell r="W367">
            <v>370</v>
          </cell>
          <cell r="X367">
            <v>295604.59000000003</v>
          </cell>
          <cell r="Y367">
            <v>2354651.92</v>
          </cell>
          <cell r="Z367"/>
          <cell r="AA367"/>
          <cell r="AB367"/>
        </row>
        <row r="368">
          <cell r="C368"/>
          <cell r="D368"/>
          <cell r="E368"/>
          <cell r="F368"/>
          <cell r="G368"/>
          <cell r="H368"/>
          <cell r="I368">
            <v>71229.829412778869</v>
          </cell>
          <cell r="J368"/>
          <cell r="K368"/>
          <cell r="L368"/>
          <cell r="M368"/>
          <cell r="N368"/>
          <cell r="O368"/>
          <cell r="P368"/>
          <cell r="Q368"/>
          <cell r="R368"/>
          <cell r="S368"/>
          <cell r="T368">
            <v>297640.26</v>
          </cell>
          <cell r="U368">
            <v>2350446.71</v>
          </cell>
          <cell r="V368" t="str">
            <v xml:space="preserve">297640.26 E, 2350446.71 N </v>
          </cell>
          <cell r="W368"/>
          <cell r="X368"/>
          <cell r="Y368"/>
          <cell r="Z368"/>
          <cell r="AA368" t="str">
            <v>11KV LINE/TAR ROAD/PUMP HOUSE/11KV LINE/PUMP HOUSE/TAR ROAD</v>
          </cell>
          <cell r="AB368"/>
        </row>
        <row r="369">
          <cell r="C369" t="str">
            <v>191/1</v>
          </cell>
          <cell r="D369" t="str">
            <v>Loc No. From 191/1 To Loc No. 192/0</v>
          </cell>
          <cell r="E369">
            <v>389.51299999999998</v>
          </cell>
          <cell r="F369" t="str">
            <v>DB1+3</v>
          </cell>
          <cell r="G369">
            <v>73.53</v>
          </cell>
          <cell r="H369">
            <v>1266.2860689433342</v>
          </cell>
          <cell r="I369"/>
          <cell r="J369">
            <v>66735.887999999977</v>
          </cell>
          <cell r="K369"/>
          <cell r="L369"/>
          <cell r="M369"/>
          <cell r="N369"/>
          <cell r="O369">
            <v>26.042999999999999</v>
          </cell>
          <cell r="P369">
            <v>854.98699999999997</v>
          </cell>
          <cell r="Q369">
            <v>427.49349999999998</v>
          </cell>
          <cell r="R369">
            <v>202</v>
          </cell>
          <cell r="S369">
            <v>157</v>
          </cell>
          <cell r="T369">
            <v>359</v>
          </cell>
          <cell r="U369">
            <v>210</v>
          </cell>
          <cell r="V369">
            <v>170</v>
          </cell>
          <cell r="W369">
            <v>380</v>
          </cell>
          <cell r="X369">
            <v>295636.93400000001</v>
          </cell>
          <cell r="Y369">
            <v>2354187.571</v>
          </cell>
          <cell r="Z369"/>
          <cell r="AA369"/>
          <cell r="AB369"/>
        </row>
        <row r="370">
          <cell r="C370"/>
          <cell r="D370"/>
          <cell r="E370"/>
          <cell r="F370"/>
          <cell r="G370"/>
          <cell r="H370"/>
          <cell r="I370">
            <v>72496.115481722198</v>
          </cell>
          <cell r="J370"/>
          <cell r="K370"/>
          <cell r="L370"/>
          <cell r="M370"/>
          <cell r="N370"/>
          <cell r="O370"/>
          <cell r="P370"/>
          <cell r="Q370"/>
          <cell r="R370"/>
          <cell r="S370"/>
          <cell r="T370">
            <v>298309.48</v>
          </cell>
          <cell r="U370">
            <v>2349371.71</v>
          </cell>
          <cell r="V370" t="str">
            <v xml:space="preserve">298309.48 E, 2349371.71 N </v>
          </cell>
          <cell r="W370"/>
          <cell r="X370"/>
          <cell r="Y370"/>
          <cell r="Z370"/>
          <cell r="AA370" t="str">
            <v>11KV LINE/TAR ROAD/NALA</v>
          </cell>
          <cell r="AB370"/>
        </row>
        <row r="371">
          <cell r="C371" t="str">
            <v>192/0</v>
          </cell>
          <cell r="D371" t="str">
            <v>Loc No. From 192/0 To Loc No. 193/0</v>
          </cell>
          <cell r="E371">
            <v>222.827</v>
          </cell>
          <cell r="F371" t="str">
            <v>DC2+9</v>
          </cell>
          <cell r="G371">
            <v>79.53</v>
          </cell>
          <cell r="H371">
            <v>709.98056212834547</v>
          </cell>
          <cell r="I371"/>
          <cell r="J371">
            <v>67125.400999999983</v>
          </cell>
          <cell r="K371"/>
          <cell r="L371"/>
          <cell r="M371"/>
          <cell r="N371"/>
          <cell r="O371">
            <v>26.385000000000002</v>
          </cell>
          <cell r="P371">
            <v>612.33999999999992</v>
          </cell>
          <cell r="Q371">
            <v>306.16999999999996</v>
          </cell>
          <cell r="R371">
            <v>233</v>
          </cell>
          <cell r="S371">
            <v>-90</v>
          </cell>
          <cell r="T371">
            <v>143</v>
          </cell>
          <cell r="U371">
            <v>220</v>
          </cell>
          <cell r="V371">
            <v>25</v>
          </cell>
          <cell r="W371">
            <v>245</v>
          </cell>
          <cell r="X371">
            <v>295664</v>
          </cell>
          <cell r="Y371">
            <v>2353799</v>
          </cell>
          <cell r="Z371"/>
          <cell r="AA371"/>
          <cell r="AB371"/>
        </row>
        <row r="372">
          <cell r="C372"/>
          <cell r="D372"/>
          <cell r="E372"/>
          <cell r="F372"/>
          <cell r="G372"/>
          <cell r="H372"/>
          <cell r="I372">
            <v>73206.096043850543</v>
          </cell>
          <cell r="J372"/>
          <cell r="K372"/>
          <cell r="L372"/>
          <cell r="M372"/>
          <cell r="N372"/>
          <cell r="O372"/>
          <cell r="P372"/>
          <cell r="Q372"/>
          <cell r="R372"/>
          <cell r="S372"/>
          <cell r="T372">
            <v>298340.33</v>
          </cell>
          <cell r="U372">
            <v>2348662.4</v>
          </cell>
          <cell r="V372" t="str">
            <v xml:space="preserve">298340.33 E, 2348662.4 N </v>
          </cell>
          <cell r="W372"/>
          <cell r="X372"/>
          <cell r="Y372"/>
          <cell r="Z372"/>
          <cell r="AA372" t="str">
            <v>LT LINE/PUMP HOUSE/220 KV LINE</v>
          </cell>
          <cell r="AB372"/>
        </row>
        <row r="373">
          <cell r="C373" t="str">
            <v>193/0</v>
          </cell>
          <cell r="D373" t="str">
            <v>Loc No. From 193/0 To Loc No. 194/0</v>
          </cell>
          <cell r="E373">
            <v>277.41500000000002</v>
          </cell>
          <cell r="F373" t="str">
            <v>DD60+25</v>
          </cell>
          <cell r="G373">
            <v>95.53</v>
          </cell>
          <cell r="H373">
            <v>506.5003148073107</v>
          </cell>
          <cell r="I373"/>
          <cell r="J373">
            <v>67348.227999999988</v>
          </cell>
          <cell r="K373"/>
          <cell r="L373"/>
          <cell r="M373"/>
          <cell r="N373"/>
          <cell r="O373">
            <v>26.393999999999998</v>
          </cell>
          <cell r="P373" t="e">
            <v>#REF!</v>
          </cell>
          <cell r="Q373" t="e">
            <v>#REF!</v>
          </cell>
          <cell r="R373">
            <v>313</v>
          </cell>
          <cell r="S373">
            <v>139</v>
          </cell>
          <cell r="T373">
            <v>452</v>
          </cell>
          <cell r="U373">
            <v>198</v>
          </cell>
          <cell r="V373">
            <v>139</v>
          </cell>
          <cell r="W373">
            <v>337</v>
          </cell>
          <cell r="X373">
            <v>295780.89299999998</v>
          </cell>
          <cell r="Y373">
            <v>2353609.2949999999</v>
          </cell>
          <cell r="Z373"/>
          <cell r="AA373"/>
          <cell r="AB373"/>
        </row>
        <row r="374">
          <cell r="C374"/>
          <cell r="D374"/>
          <cell r="E374"/>
          <cell r="F374"/>
          <cell r="G374"/>
          <cell r="H374"/>
          <cell r="I374">
            <v>73712.596358657858</v>
          </cell>
          <cell r="J374"/>
          <cell r="K374"/>
          <cell r="L374"/>
          <cell r="M374"/>
          <cell r="N374"/>
          <cell r="O374"/>
          <cell r="P374"/>
          <cell r="Q374"/>
          <cell r="R374"/>
          <cell r="S374"/>
          <cell r="T374">
            <v>298485</v>
          </cell>
          <cell r="U374">
            <v>2348177</v>
          </cell>
          <cell r="V374" t="str">
            <v xml:space="preserve">298485 E, 2348177 N </v>
          </cell>
          <cell r="W374"/>
          <cell r="X374"/>
          <cell r="Y374"/>
          <cell r="Z374"/>
          <cell r="AA374" t="str">
            <v>400 KV LINE/NALA/CAR TRACK/11KV LINE</v>
          </cell>
          <cell r="AB374"/>
        </row>
        <row r="375">
          <cell r="C375" t="str">
            <v>194/0</v>
          </cell>
          <cell r="D375" t="str">
            <v>Loc No. From 194/0 To Loc No. 194/1</v>
          </cell>
          <cell r="E375">
            <v>470</v>
          </cell>
          <cell r="F375" t="str">
            <v>DD60+25</v>
          </cell>
          <cell r="G375">
            <v>95.53</v>
          </cell>
          <cell r="H375">
            <v>252.00992043965255</v>
          </cell>
          <cell r="I375"/>
          <cell r="J375">
            <v>67625.642999999982</v>
          </cell>
          <cell r="K375"/>
          <cell r="L375"/>
          <cell r="M375"/>
          <cell r="N375"/>
          <cell r="O375">
            <v>26.361999999999998</v>
          </cell>
          <cell r="P375" t="e">
            <v>#REF!</v>
          </cell>
          <cell r="Q375" t="e">
            <v>#REF!</v>
          </cell>
          <cell r="R375">
            <v>138</v>
          </cell>
          <cell r="S375">
            <v>297</v>
          </cell>
          <cell r="T375">
            <v>435</v>
          </cell>
          <cell r="U375">
            <v>139</v>
          </cell>
          <cell r="V375">
            <v>280</v>
          </cell>
          <cell r="W375">
            <v>419</v>
          </cell>
          <cell r="X375">
            <v>295931</v>
          </cell>
          <cell r="Y375">
            <v>2353376</v>
          </cell>
          <cell r="Z375"/>
          <cell r="AA375"/>
          <cell r="AB375"/>
        </row>
        <row r="376">
          <cell r="C376"/>
          <cell r="D376"/>
          <cell r="E376"/>
          <cell r="F376"/>
          <cell r="G376"/>
          <cell r="H376"/>
          <cell r="I376">
            <v>73964.606279097512</v>
          </cell>
          <cell r="J376"/>
          <cell r="K376"/>
          <cell r="L376"/>
          <cell r="M376"/>
          <cell r="N376"/>
          <cell r="O376"/>
          <cell r="P376"/>
          <cell r="Q376"/>
          <cell r="R376"/>
          <cell r="S376"/>
          <cell r="T376">
            <v>298435</v>
          </cell>
          <cell r="U376">
            <v>2347930</v>
          </cell>
          <cell r="V376" t="str">
            <v xml:space="preserve">298435 E, 2347930 N </v>
          </cell>
          <cell r="W376"/>
          <cell r="X376"/>
          <cell r="Y376"/>
          <cell r="Z376"/>
          <cell r="AA376" t="str">
            <v>MANGOGARDEN START/LT LINE/11KV LINE/NALA/TAR ROAD</v>
          </cell>
          <cell r="AB376"/>
        </row>
        <row r="377">
          <cell r="C377" t="str">
            <v>194/1</v>
          </cell>
          <cell r="D377" t="str">
            <v>Loc No. From 194/1 To Loc No. 195/0</v>
          </cell>
          <cell r="E377">
            <v>479.7</v>
          </cell>
          <cell r="F377" t="str">
            <v>DB1+9</v>
          </cell>
          <cell r="G377">
            <v>79.53</v>
          </cell>
          <cell r="H377">
            <v>967.78923325277799</v>
          </cell>
          <cell r="I377"/>
          <cell r="J377">
            <v>68095.642999999982</v>
          </cell>
          <cell r="K377"/>
          <cell r="L377"/>
          <cell r="M377"/>
          <cell r="N377"/>
          <cell r="O377">
            <v>26.16</v>
          </cell>
          <cell r="P377" t="e">
            <v>#REF!</v>
          </cell>
          <cell r="Q377" t="e">
            <v>#REF!</v>
          </cell>
          <cell r="R377">
            <v>172</v>
          </cell>
          <cell r="S377">
            <v>217</v>
          </cell>
          <cell r="T377">
            <v>389</v>
          </cell>
          <cell r="U377">
            <v>190</v>
          </cell>
          <cell r="V377">
            <v>224</v>
          </cell>
          <cell r="W377">
            <v>414</v>
          </cell>
          <cell r="X377">
            <v>295978.78000000003</v>
          </cell>
          <cell r="Y377">
            <v>2352908.4350000001</v>
          </cell>
          <cell r="Z377"/>
          <cell r="AA377"/>
          <cell r="AB377"/>
        </row>
        <row r="378">
          <cell r="C378"/>
          <cell r="D378"/>
          <cell r="E378"/>
          <cell r="F378"/>
          <cell r="G378"/>
          <cell r="H378"/>
          <cell r="I378">
            <v>74932.395512350296</v>
          </cell>
          <cell r="J378"/>
          <cell r="K378"/>
          <cell r="L378"/>
          <cell r="M378"/>
          <cell r="N378"/>
          <cell r="O378"/>
          <cell r="P378"/>
          <cell r="Q378"/>
          <cell r="R378"/>
          <cell r="S378"/>
          <cell r="T378">
            <v>298905</v>
          </cell>
          <cell r="U378">
            <v>2347084</v>
          </cell>
          <cell r="V378" t="str">
            <v xml:space="preserve">298905 E, 2347084 N </v>
          </cell>
          <cell r="W378"/>
          <cell r="X378"/>
          <cell r="Y378"/>
          <cell r="Z378"/>
          <cell r="AA378" t="str">
            <v>LT LINE/CAR TRACK</v>
          </cell>
          <cell r="AB378"/>
        </row>
        <row r="379">
          <cell r="C379" t="str">
            <v>195/0</v>
          </cell>
          <cell r="D379" t="str">
            <v>Loc No. From 195/0 To Loc No. 196/0</v>
          </cell>
          <cell r="E379">
            <v>239.69</v>
          </cell>
          <cell r="F379" t="str">
            <v>DC1+18</v>
          </cell>
          <cell r="G379">
            <v>88.53</v>
          </cell>
          <cell r="H379">
            <v>294.33484333323503</v>
          </cell>
          <cell r="I379"/>
          <cell r="J379">
            <v>68575.342999999979</v>
          </cell>
          <cell r="K379"/>
          <cell r="L379"/>
          <cell r="M379"/>
          <cell r="N379"/>
          <cell r="O379">
            <v>26.382000000000001</v>
          </cell>
          <cell r="P379" t="e">
            <v>#REF!</v>
          </cell>
          <cell r="Q379" t="e">
            <v>#REF!</v>
          </cell>
          <cell r="R379">
            <v>277</v>
          </cell>
          <cell r="S379">
            <v>120</v>
          </cell>
          <cell r="T379">
            <v>397</v>
          </cell>
          <cell r="U379">
            <v>270</v>
          </cell>
          <cell r="V379">
            <v>120</v>
          </cell>
          <cell r="W379">
            <v>390</v>
          </cell>
          <cell r="X379">
            <v>296029</v>
          </cell>
          <cell r="Y379">
            <v>2352417</v>
          </cell>
          <cell r="Z379"/>
          <cell r="AA379"/>
          <cell r="AB379"/>
        </row>
        <row r="380">
          <cell r="C380"/>
          <cell r="D380"/>
          <cell r="E380"/>
          <cell r="F380"/>
          <cell r="G380"/>
          <cell r="H380"/>
          <cell r="I380">
            <v>75226.730355683525</v>
          </cell>
          <cell r="J380"/>
          <cell r="K380"/>
          <cell r="L380"/>
          <cell r="M380"/>
          <cell r="N380"/>
          <cell r="O380"/>
          <cell r="P380"/>
          <cell r="Q380"/>
          <cell r="R380"/>
          <cell r="S380"/>
          <cell r="T380">
            <v>299198</v>
          </cell>
          <cell r="U380">
            <v>2347056</v>
          </cell>
          <cell r="V380" t="str">
            <v xml:space="preserve">299198 E, 2347056 N </v>
          </cell>
          <cell r="W380"/>
          <cell r="X380"/>
          <cell r="Y380"/>
          <cell r="Z380"/>
          <cell r="AA380" t="str">
            <v xml:space="preserve">LT LINE/220 KV D/C LINE </v>
          </cell>
          <cell r="AB380"/>
        </row>
        <row r="381">
          <cell r="C381" t="str">
            <v>196/0</v>
          </cell>
          <cell r="D381" t="str">
            <v>Loc No. From 196/0 To Loc No. 196/1</v>
          </cell>
          <cell r="E381">
            <v>350.92200000000003</v>
          </cell>
          <cell r="F381" t="str">
            <v>DB2+18</v>
          </cell>
          <cell r="G381">
            <v>88.53</v>
          </cell>
          <cell r="H381">
            <v>1040.416964730852</v>
          </cell>
          <cell r="I381"/>
          <cell r="J381">
            <v>68815.032999999981</v>
          </cell>
          <cell r="K381"/>
          <cell r="L381"/>
          <cell r="M381"/>
          <cell r="N381"/>
          <cell r="O381">
            <v>26.08</v>
          </cell>
          <cell r="P381">
            <v>590.61200000000008</v>
          </cell>
          <cell r="Q381">
            <v>295.30600000000004</v>
          </cell>
          <cell r="R381">
            <v>119</v>
          </cell>
          <cell r="S381">
            <v>234</v>
          </cell>
          <cell r="T381">
            <v>353</v>
          </cell>
          <cell r="U381">
            <v>119</v>
          </cell>
          <cell r="V381">
            <v>216</v>
          </cell>
          <cell r="W381">
            <v>335</v>
          </cell>
          <cell r="X381">
            <v>296134.69</v>
          </cell>
          <cell r="Y381">
            <v>2352201.87</v>
          </cell>
          <cell r="Z381"/>
          <cell r="AA381"/>
          <cell r="AB381"/>
        </row>
        <row r="382">
          <cell r="C382"/>
          <cell r="D382"/>
          <cell r="E382"/>
          <cell r="F382"/>
          <cell r="G382"/>
          <cell r="H382"/>
          <cell r="I382">
            <v>76267.147320414384</v>
          </cell>
          <cell r="J382"/>
          <cell r="K382"/>
          <cell r="L382"/>
          <cell r="M382"/>
          <cell r="N382"/>
          <cell r="O382"/>
          <cell r="P382"/>
          <cell r="Q382"/>
          <cell r="R382"/>
          <cell r="S382"/>
          <cell r="T382">
            <v>299813.82</v>
          </cell>
          <cell r="U382">
            <v>2346217.41</v>
          </cell>
          <cell r="V382" t="str">
            <v xml:space="preserve">299813.82 E, 2346217.41 N </v>
          </cell>
          <cell r="W382"/>
          <cell r="X382"/>
          <cell r="Y382"/>
          <cell r="Z382"/>
          <cell r="AA382" t="str">
            <v>PUCCA ROAD /LT LINE</v>
          </cell>
          <cell r="AB382"/>
        </row>
        <row r="383">
          <cell r="C383" t="str">
            <v>196/1</v>
          </cell>
          <cell r="D383" t="str">
            <v>Loc No. From 196/1 To Loc No. 196/2</v>
          </cell>
          <cell r="E383">
            <v>450.38900000000001</v>
          </cell>
          <cell r="F383" t="str">
            <v>DA+9</v>
          </cell>
          <cell r="G383">
            <v>80.89</v>
          </cell>
          <cell r="H383">
            <v>399.08124197974956</v>
          </cell>
          <cell r="I383"/>
          <cell r="J383">
            <v>69165.954999999987</v>
          </cell>
          <cell r="K383"/>
          <cell r="L383"/>
          <cell r="M383"/>
          <cell r="N383"/>
          <cell r="O383">
            <v>25.957000000000001</v>
          </cell>
          <cell r="P383">
            <v>801.31100000000004</v>
          </cell>
          <cell r="Q383">
            <v>400.65550000000002</v>
          </cell>
          <cell r="R383">
            <v>117</v>
          </cell>
          <cell r="S383">
            <v>250</v>
          </cell>
          <cell r="T383">
            <v>367</v>
          </cell>
          <cell r="U383">
            <v>136</v>
          </cell>
          <cell r="V383">
            <v>243</v>
          </cell>
          <cell r="W383">
            <v>379</v>
          </cell>
          <cell r="X383">
            <v>296349.70600000001</v>
          </cell>
          <cell r="Y383">
            <v>2351924.5359999998</v>
          </cell>
          <cell r="Z383"/>
          <cell r="AA383"/>
          <cell r="AB383"/>
        </row>
        <row r="384">
          <cell r="C384"/>
          <cell r="D384"/>
          <cell r="E384"/>
          <cell r="F384"/>
          <cell r="G384"/>
          <cell r="H384"/>
          <cell r="I384">
            <v>76666.228562394128</v>
          </cell>
          <cell r="J384"/>
          <cell r="K384"/>
          <cell r="L384"/>
          <cell r="M384"/>
          <cell r="N384"/>
          <cell r="O384"/>
          <cell r="P384"/>
          <cell r="Q384"/>
          <cell r="R384"/>
          <cell r="S384"/>
          <cell r="T384">
            <v>299877.98</v>
          </cell>
          <cell r="U384">
            <v>2345823.52</v>
          </cell>
          <cell r="V384" t="str">
            <v xml:space="preserve">299877.98 E, 2345823.52 N </v>
          </cell>
          <cell r="W384"/>
          <cell r="X384"/>
          <cell r="Y384"/>
          <cell r="Z384"/>
          <cell r="AA384" t="str">
            <v xml:space="preserve">PUCCA ROAD /LT LINE/MANGO PLANTATIONS </v>
          </cell>
          <cell r="AB384"/>
        </row>
        <row r="385">
          <cell r="C385" t="str">
            <v>196/2</v>
          </cell>
          <cell r="D385" t="str">
            <v>Loc No. From 196/2 To Loc No. 197/0</v>
          </cell>
          <cell r="E385">
            <v>347.11200000000002</v>
          </cell>
          <cell r="F385" t="str">
            <v>DA+3</v>
          </cell>
          <cell r="G385">
            <v>74.89</v>
          </cell>
          <cell r="H385">
            <v>272.30083675969394</v>
          </cell>
          <cell r="I385"/>
          <cell r="J385">
            <v>69616.343999999983</v>
          </cell>
          <cell r="K385"/>
          <cell r="L385"/>
          <cell r="M385"/>
          <cell r="N385"/>
          <cell r="O385">
            <v>26.78</v>
          </cell>
          <cell r="P385">
            <v>797.50099999999998</v>
          </cell>
          <cell r="Q385">
            <v>398.75049999999999</v>
          </cell>
          <cell r="R385">
            <v>201</v>
          </cell>
          <cell r="S385">
            <v>191</v>
          </cell>
          <cell r="T385">
            <v>392</v>
          </cell>
          <cell r="U385">
            <v>209</v>
          </cell>
          <cell r="V385">
            <v>186</v>
          </cell>
          <cell r="W385">
            <v>395</v>
          </cell>
          <cell r="X385">
            <v>296625.66800000001</v>
          </cell>
          <cell r="Y385">
            <v>2351568.5929999999</v>
          </cell>
          <cell r="Z385"/>
          <cell r="AA385"/>
          <cell r="AB385"/>
        </row>
        <row r="386">
          <cell r="C386"/>
          <cell r="D386"/>
          <cell r="E386"/>
          <cell r="F386"/>
          <cell r="G386"/>
          <cell r="H386"/>
          <cell r="I386">
            <v>76938.52939915382</v>
          </cell>
          <cell r="J386"/>
          <cell r="K386"/>
          <cell r="L386"/>
          <cell r="M386"/>
          <cell r="N386"/>
          <cell r="O386"/>
          <cell r="P386"/>
          <cell r="Q386"/>
          <cell r="R386"/>
          <cell r="S386"/>
          <cell r="T386">
            <v>300127.67</v>
          </cell>
          <cell r="U386">
            <v>2345714.88</v>
          </cell>
          <cell r="V386" t="str">
            <v xml:space="preserve">300127.67 E, 2345714.88 N </v>
          </cell>
          <cell r="W386"/>
          <cell r="X386"/>
          <cell r="Y386"/>
          <cell r="Z386"/>
          <cell r="AA386" t="str">
            <v>CART TRACK,,</v>
          </cell>
          <cell r="AB386"/>
        </row>
        <row r="387">
          <cell r="C387" t="str">
            <v>197/0</v>
          </cell>
          <cell r="D387" t="str">
            <v>Loc No. From 197/0 To Loc No. 197/1</v>
          </cell>
          <cell r="E387">
            <v>320.83999999999997</v>
          </cell>
          <cell r="F387" t="str">
            <v>DB1+0</v>
          </cell>
          <cell r="G387">
            <v>70.53</v>
          </cell>
          <cell r="H387">
            <v>284.63706452252035</v>
          </cell>
          <cell r="I387"/>
          <cell r="J387">
            <v>69963.455999999976</v>
          </cell>
          <cell r="K387"/>
          <cell r="L387"/>
          <cell r="M387"/>
          <cell r="N387"/>
          <cell r="O387">
            <v>26.555</v>
          </cell>
          <cell r="P387">
            <v>667.952</v>
          </cell>
          <cell r="Q387">
            <v>333.976</v>
          </cell>
          <cell r="R387">
            <v>157</v>
          </cell>
          <cell r="S387">
            <v>188</v>
          </cell>
          <cell r="T387">
            <v>345</v>
          </cell>
          <cell r="U387">
            <v>162</v>
          </cell>
          <cell r="V387">
            <v>177</v>
          </cell>
          <cell r="W387">
            <v>339</v>
          </cell>
          <cell r="X387">
            <v>296838.34999999998</v>
          </cell>
          <cell r="Y387">
            <v>2351294.27</v>
          </cell>
          <cell r="Z387"/>
          <cell r="AA387"/>
          <cell r="AB387"/>
        </row>
        <row r="388">
          <cell r="C388"/>
          <cell r="D388"/>
          <cell r="E388"/>
          <cell r="F388"/>
          <cell r="G388"/>
          <cell r="H388"/>
          <cell r="I388">
            <v>77223.166463676345</v>
          </cell>
          <cell r="J388"/>
          <cell r="K388"/>
          <cell r="L388"/>
          <cell r="M388"/>
          <cell r="N388"/>
          <cell r="O388"/>
          <cell r="P388"/>
          <cell r="Q388"/>
          <cell r="R388"/>
          <cell r="S388"/>
          <cell r="T388">
            <v>300395.59000000003</v>
          </cell>
          <cell r="U388">
            <v>2345618.77</v>
          </cell>
          <cell r="V388" t="str">
            <v xml:space="preserve">300395.59 E, 2345618.77 N </v>
          </cell>
          <cell r="W388"/>
          <cell r="X388"/>
          <cell r="Y388"/>
          <cell r="Z388"/>
          <cell r="AA388"/>
          <cell r="AB388"/>
        </row>
        <row r="389">
          <cell r="C389" t="str">
            <v>197/1</v>
          </cell>
          <cell r="D389" t="str">
            <v>Loc No. From 197/1 To Loc No. 197/2</v>
          </cell>
          <cell r="E389">
            <v>311.86700000000002</v>
          </cell>
          <cell r="F389" t="str">
            <v>DA-3</v>
          </cell>
          <cell r="G389">
            <v>68.89</v>
          </cell>
          <cell r="H389">
            <v>1078.9814497943867</v>
          </cell>
          <cell r="I389"/>
          <cell r="J389">
            <v>70284.295999999973</v>
          </cell>
          <cell r="K389"/>
          <cell r="L389"/>
          <cell r="M389"/>
          <cell r="N389"/>
          <cell r="O389">
            <v>26.433</v>
          </cell>
          <cell r="P389">
            <v>632.70699999999999</v>
          </cell>
          <cell r="Q389">
            <v>316.3535</v>
          </cell>
          <cell r="R389">
            <v>133</v>
          </cell>
          <cell r="S389">
            <v>159</v>
          </cell>
          <cell r="T389">
            <v>292</v>
          </cell>
          <cell r="U389">
            <v>145</v>
          </cell>
          <cell r="V389">
            <v>158</v>
          </cell>
          <cell r="W389">
            <v>303</v>
          </cell>
          <cell r="X389">
            <v>297020.35100000002</v>
          </cell>
          <cell r="Y389">
            <v>2351030.0469999998</v>
          </cell>
          <cell r="Z389"/>
          <cell r="AA389"/>
          <cell r="AB389"/>
        </row>
        <row r="390">
          <cell r="C390"/>
          <cell r="D390"/>
          <cell r="E390"/>
          <cell r="F390"/>
          <cell r="G390"/>
          <cell r="H390"/>
          <cell r="I390">
            <v>78302.147913470733</v>
          </cell>
          <cell r="J390"/>
          <cell r="K390">
            <v>29.408999999999999</v>
          </cell>
          <cell r="L390"/>
          <cell r="M390"/>
          <cell r="N390">
            <v>0</v>
          </cell>
          <cell r="O390">
            <v>202</v>
          </cell>
          <cell r="P390">
            <v>202</v>
          </cell>
          <cell r="Q390">
            <v>0</v>
          </cell>
          <cell r="R390">
            <v>202</v>
          </cell>
          <cell r="S390">
            <v>202</v>
          </cell>
          <cell r="T390">
            <v>300741.68</v>
          </cell>
          <cell r="U390">
            <v>2344596.7999999998</v>
          </cell>
          <cell r="V390" t="str">
            <v xml:space="preserve">300741.68 E, 2344596.8 N </v>
          </cell>
          <cell r="W390"/>
          <cell r="X390"/>
          <cell r="Y390"/>
          <cell r="Z390"/>
          <cell r="AA390"/>
          <cell r="AB390"/>
        </row>
        <row r="391">
          <cell r="C391" t="str">
            <v>197/2</v>
          </cell>
          <cell r="D391" t="str">
            <v>Loc No. From 197/2 To Loc No. 198/0</v>
          </cell>
          <cell r="E391">
            <v>351.01400000000001</v>
          </cell>
          <cell r="F391" t="str">
            <v>DA-3</v>
          </cell>
          <cell r="G391">
            <v>68.89</v>
          </cell>
          <cell r="H391">
            <v>396.09199999999998</v>
          </cell>
          <cell r="I391"/>
          <cell r="J391">
            <v>70596.162999999971</v>
          </cell>
          <cell r="K391"/>
          <cell r="L391"/>
          <cell r="M391"/>
          <cell r="N391"/>
          <cell r="O391">
            <v>26.018000000000001</v>
          </cell>
          <cell r="P391">
            <v>662.88100000000009</v>
          </cell>
          <cell r="Q391">
            <v>331.44050000000004</v>
          </cell>
          <cell r="R391">
            <v>153</v>
          </cell>
          <cell r="S391">
            <v>112</v>
          </cell>
          <cell r="T391">
            <v>265</v>
          </cell>
          <cell r="U391">
            <v>154</v>
          </cell>
          <cell r="V391">
            <v>139</v>
          </cell>
          <cell r="W391" t="str">
            <v>66 KV LINE, NALA, CANAL, CART TRACK</v>
          </cell>
          <cell r="X391">
            <v>297197.26199999999</v>
          </cell>
          <cell r="Y391">
            <v>2350773.213</v>
          </cell>
          <cell r="Z391"/>
          <cell r="AA391"/>
          <cell r="AB391"/>
        </row>
        <row r="392">
          <cell r="C392"/>
          <cell r="D392"/>
          <cell r="E392"/>
          <cell r="F392"/>
          <cell r="G392"/>
          <cell r="H392"/>
          <cell r="I392">
            <v>78698.239913470738</v>
          </cell>
          <cell r="J392"/>
          <cell r="K392">
            <v>29.068000000000001</v>
          </cell>
          <cell r="L392">
            <v>764.08999999999992</v>
          </cell>
          <cell r="M392">
            <v>382.04500000000002</v>
          </cell>
          <cell r="N392">
            <v>198</v>
          </cell>
          <cell r="O392">
            <v>267</v>
          </cell>
          <cell r="P392">
            <v>465</v>
          </cell>
          <cell r="Q392">
            <v>199</v>
          </cell>
          <cell r="R392">
            <v>237</v>
          </cell>
          <cell r="S392">
            <v>436</v>
          </cell>
          <cell r="T392">
            <v>300638.14500000002</v>
          </cell>
          <cell r="U392">
            <v>2344214.4789999998</v>
          </cell>
          <cell r="V392" t="str">
            <v xml:space="preserve">300638.145 E, 2344214.479 N </v>
          </cell>
          <cell r="W392"/>
          <cell r="X392"/>
          <cell r="Y392"/>
          <cell r="Z392"/>
          <cell r="AA392" t="str">
            <v>PH/LT LINE/CT</v>
          </cell>
          <cell r="AB392"/>
        </row>
        <row r="393">
          <cell r="C393" t="str">
            <v>198/0</v>
          </cell>
          <cell r="D393" t="str">
            <v>Loc No. From 198/0 To Loc No. 199/0</v>
          </cell>
          <cell r="E393">
            <v>246.73599999999999</v>
          </cell>
          <cell r="F393" t="str">
            <v>DD60+6</v>
          </cell>
          <cell r="G393">
            <v>76.53</v>
          </cell>
          <cell r="H393">
            <v>367.99799999999999</v>
          </cell>
          <cell r="I393"/>
          <cell r="J393">
            <v>70947.176999999967</v>
          </cell>
          <cell r="K393"/>
          <cell r="L393"/>
          <cell r="M393"/>
          <cell r="N393"/>
          <cell r="O393">
            <v>25.707000000000001</v>
          </cell>
          <cell r="P393">
            <v>597.75</v>
          </cell>
          <cell r="Q393">
            <v>298.875</v>
          </cell>
          <cell r="R393">
            <v>240</v>
          </cell>
          <cell r="S393">
            <v>118</v>
          </cell>
          <cell r="T393">
            <v>358</v>
          </cell>
          <cell r="U393">
            <v>214</v>
          </cell>
          <cell r="V393">
            <v>121</v>
          </cell>
          <cell r="W393" t="str">
            <v>NALA, CART TRACK</v>
          </cell>
          <cell r="X393">
            <v>297396.38</v>
          </cell>
          <cell r="Y393">
            <v>2350484.14</v>
          </cell>
          <cell r="Z393"/>
          <cell r="AA393"/>
          <cell r="AB393"/>
        </row>
        <row r="394">
          <cell r="C394"/>
          <cell r="D394"/>
          <cell r="E394"/>
          <cell r="F394"/>
          <cell r="G394"/>
          <cell r="H394"/>
          <cell r="I394">
            <v>79066.237913470744</v>
          </cell>
          <cell r="J394"/>
          <cell r="K394">
            <v>29.006</v>
          </cell>
          <cell r="L394">
            <v>658.99800000000005</v>
          </cell>
          <cell r="M394">
            <v>329.49900000000002</v>
          </cell>
          <cell r="N394">
            <v>100</v>
          </cell>
          <cell r="O394">
            <v>118</v>
          </cell>
          <cell r="P394">
            <v>218</v>
          </cell>
          <cell r="Q394">
            <v>131</v>
          </cell>
          <cell r="R394">
            <v>127</v>
          </cell>
          <cell r="S394">
            <v>258</v>
          </cell>
          <cell r="T394">
            <v>300631.08600000001</v>
          </cell>
          <cell r="U394">
            <v>2343846.5490000001</v>
          </cell>
          <cell r="V394" t="str">
            <v xml:space="preserve">300631.086 E, 2343846.549 N </v>
          </cell>
          <cell r="W394"/>
          <cell r="X394"/>
          <cell r="Y394"/>
          <cell r="Z394"/>
          <cell r="AA394" t="str">
            <v>EXPRESS WAY</v>
          </cell>
          <cell r="AB394"/>
        </row>
        <row r="395">
          <cell r="C395" t="str">
            <v>199/0</v>
          </cell>
          <cell r="D395" t="str">
            <v>Loc No. From 199/0 To Loc No. 199/1</v>
          </cell>
          <cell r="E395">
            <v>436.26900000000001</v>
          </cell>
          <cell r="F395" t="str">
            <v>DD60+6</v>
          </cell>
          <cell r="G395">
            <v>76.53</v>
          </cell>
          <cell r="H395">
            <v>291</v>
          </cell>
          <cell r="I395"/>
          <cell r="J395">
            <v>71193.912999999971</v>
          </cell>
          <cell r="K395"/>
          <cell r="L395"/>
          <cell r="M395"/>
          <cell r="N395"/>
          <cell r="O395">
            <v>26.170999999999999</v>
          </cell>
          <cell r="P395">
            <v>683.005</v>
          </cell>
          <cell r="Q395">
            <v>341.5025</v>
          </cell>
          <cell r="R395">
            <v>129</v>
          </cell>
          <cell r="S395">
            <v>234</v>
          </cell>
          <cell r="T395">
            <v>363</v>
          </cell>
          <cell r="U395">
            <v>126</v>
          </cell>
          <cell r="V395">
            <v>230</v>
          </cell>
          <cell r="W395" t="str">
            <v>CART TRACK, NALA</v>
          </cell>
          <cell r="X395">
            <v>297640.26</v>
          </cell>
          <cell r="Y395">
            <v>2350446.71</v>
          </cell>
          <cell r="Z395"/>
          <cell r="AA395"/>
          <cell r="AB395"/>
        </row>
        <row r="396">
          <cell r="C396"/>
          <cell r="D396"/>
          <cell r="E396"/>
          <cell r="F396"/>
          <cell r="G396"/>
          <cell r="H396"/>
          <cell r="I396">
            <v>79357.237913470744</v>
          </cell>
          <cell r="J396"/>
          <cell r="K396">
            <v>28.956</v>
          </cell>
          <cell r="L396">
            <v>731</v>
          </cell>
          <cell r="M396">
            <v>365.5</v>
          </cell>
          <cell r="N396">
            <v>165</v>
          </cell>
          <cell r="O396">
            <v>179</v>
          </cell>
          <cell r="P396">
            <v>344</v>
          </cell>
          <cell r="Q396">
            <v>157</v>
          </cell>
          <cell r="R396">
            <v>195</v>
          </cell>
          <cell r="S396">
            <v>352</v>
          </cell>
          <cell r="T396">
            <v>300625.50300000003</v>
          </cell>
          <cell r="U396">
            <v>2343555.602</v>
          </cell>
          <cell r="V396" t="str">
            <v xml:space="preserve">300625.503 E, 2343555.602 N </v>
          </cell>
          <cell r="W396"/>
          <cell r="X396"/>
          <cell r="Y396"/>
          <cell r="Z396"/>
          <cell r="AA396" t="str">
            <v>LT LINE/NALLA</v>
          </cell>
          <cell r="AB396"/>
        </row>
        <row r="397">
          <cell r="C397" t="str">
            <v>199/1</v>
          </cell>
          <cell r="D397" t="str">
            <v>Loc No. From 199/1 To Loc No. 199/2</v>
          </cell>
          <cell r="E397">
            <v>404.29599999999999</v>
          </cell>
          <cell r="F397" t="str">
            <v>DA+3</v>
          </cell>
          <cell r="G397">
            <v>74.89</v>
          </cell>
          <cell r="H397">
            <v>440</v>
          </cell>
          <cell r="I397"/>
          <cell r="J397">
            <v>71630.181999999972</v>
          </cell>
          <cell r="K397"/>
          <cell r="L397"/>
          <cell r="M397"/>
          <cell r="N397"/>
          <cell r="O397">
            <v>26.617999999999999</v>
          </cell>
          <cell r="P397">
            <v>840.56500000000005</v>
          </cell>
          <cell r="Q397">
            <v>420.28250000000003</v>
          </cell>
          <cell r="R397">
            <v>203</v>
          </cell>
          <cell r="S397">
            <v>184</v>
          </cell>
          <cell r="T397">
            <v>387</v>
          </cell>
          <cell r="U397">
            <v>208</v>
          </cell>
          <cell r="V397">
            <v>190</v>
          </cell>
          <cell r="W397" t="str">
            <v>CANAL, CART TRACK</v>
          </cell>
          <cell r="X397">
            <v>297870.82400000002</v>
          </cell>
          <cell r="Y397">
            <v>2350076.344</v>
          </cell>
          <cell r="Z397"/>
          <cell r="AA397"/>
          <cell r="AB397"/>
        </row>
        <row r="398">
          <cell r="C398"/>
          <cell r="D398"/>
          <cell r="E398"/>
          <cell r="F398"/>
          <cell r="G398"/>
          <cell r="H398"/>
          <cell r="I398">
            <v>79797.237913470744</v>
          </cell>
          <cell r="J398"/>
          <cell r="K398">
            <v>27.649000000000001</v>
          </cell>
          <cell r="L398">
            <v>837</v>
          </cell>
          <cell r="M398">
            <v>418.5</v>
          </cell>
          <cell r="N398">
            <v>265</v>
          </cell>
          <cell r="O398">
            <v>266</v>
          </cell>
          <cell r="P398">
            <v>531</v>
          </cell>
          <cell r="Q398">
            <v>250</v>
          </cell>
          <cell r="R398">
            <v>242</v>
          </cell>
          <cell r="S398">
            <v>492</v>
          </cell>
          <cell r="T398">
            <v>300617.06199999998</v>
          </cell>
          <cell r="U398">
            <v>2343115.6830000002</v>
          </cell>
          <cell r="V398" t="str">
            <v xml:space="preserve">300617.062 E, 2343115.683 N </v>
          </cell>
          <cell r="W398"/>
          <cell r="X398"/>
          <cell r="Y398"/>
          <cell r="Z398"/>
          <cell r="AA398" t="str">
            <v>CT/LT LINE</v>
          </cell>
          <cell r="AB398"/>
        </row>
        <row r="399">
          <cell r="C399" t="str">
            <v>199/2</v>
          </cell>
          <cell r="D399" t="str">
            <v>Loc No. From 199/2 To Loc No. 200/0</v>
          </cell>
          <cell r="E399">
            <v>425.721</v>
          </cell>
          <cell r="F399" t="str">
            <v>DA+6</v>
          </cell>
          <cell r="G399">
            <v>77.89</v>
          </cell>
          <cell r="H399">
            <v>397</v>
          </cell>
          <cell r="I399"/>
          <cell r="J399">
            <v>72034.477999999974</v>
          </cell>
          <cell r="K399"/>
          <cell r="L399"/>
          <cell r="M399"/>
          <cell r="N399"/>
          <cell r="O399">
            <v>26.97</v>
          </cell>
          <cell r="P399">
            <v>830.01700000000005</v>
          </cell>
          <cell r="Q399">
            <v>415.00850000000003</v>
          </cell>
          <cell r="R399">
            <v>221</v>
          </cell>
          <cell r="S399">
            <v>239</v>
          </cell>
          <cell r="T399">
            <v>460</v>
          </cell>
          <cell r="U399">
            <v>215</v>
          </cell>
          <cell r="V399">
            <v>232</v>
          </cell>
          <cell r="W399" t="str">
            <v>TAR ROAD, 11KV LINE, CANAL</v>
          </cell>
          <cell r="X399">
            <v>298084.49099999998</v>
          </cell>
          <cell r="Y399">
            <v>2349733.1209999998</v>
          </cell>
          <cell r="Z399"/>
          <cell r="AA399"/>
          <cell r="AB399"/>
        </row>
        <row r="400">
          <cell r="C400"/>
          <cell r="D400"/>
          <cell r="E400"/>
          <cell r="F400"/>
          <cell r="G400"/>
          <cell r="H400"/>
          <cell r="I400">
            <v>80194.237913470744</v>
          </cell>
          <cell r="J400"/>
          <cell r="K400">
            <v>28.1</v>
          </cell>
          <cell r="L400">
            <v>773</v>
          </cell>
          <cell r="M400">
            <v>386.5</v>
          </cell>
          <cell r="N400">
            <v>131</v>
          </cell>
          <cell r="O400">
            <v>130</v>
          </cell>
          <cell r="P400">
            <v>261</v>
          </cell>
          <cell r="Q400">
            <v>156</v>
          </cell>
          <cell r="R400">
            <v>151</v>
          </cell>
          <cell r="S400">
            <v>307</v>
          </cell>
          <cell r="T400">
            <v>300609.44699999999</v>
          </cell>
          <cell r="U400">
            <v>2342718.7560000001</v>
          </cell>
          <cell r="V400" t="str">
            <v xml:space="preserve">300609.447 E, 2342718.756 N </v>
          </cell>
          <cell r="W400"/>
          <cell r="X400"/>
          <cell r="Y400"/>
          <cell r="Z400"/>
          <cell r="AA400" t="str">
            <v>CT/LT LINE/PH./  CANAL</v>
          </cell>
          <cell r="AB400"/>
        </row>
        <row r="401">
          <cell r="C401" t="str">
            <v>200/0</v>
          </cell>
          <cell r="D401" t="str">
            <v>Loc No. From 200/0 To Loc No. 200/1</v>
          </cell>
          <cell r="E401">
            <v>393.99200000000002</v>
          </cell>
          <cell r="F401" t="str">
            <v>DC2+0</v>
          </cell>
          <cell r="G401">
            <v>77.89</v>
          </cell>
          <cell r="H401">
            <v>376</v>
          </cell>
          <cell r="I401"/>
          <cell r="J401">
            <v>72460.198999999979</v>
          </cell>
          <cell r="K401"/>
          <cell r="L401"/>
          <cell r="M401"/>
          <cell r="N401"/>
          <cell r="O401">
            <v>27.506</v>
          </cell>
          <cell r="P401">
            <v>819.71299999999997</v>
          </cell>
          <cell r="Q401">
            <v>409.85649999999998</v>
          </cell>
          <cell r="R401">
            <v>188</v>
          </cell>
          <cell r="S401">
            <v>163</v>
          </cell>
          <cell r="T401">
            <v>351</v>
          </cell>
          <cell r="U401">
            <v>196</v>
          </cell>
          <cell r="V401">
            <v>176</v>
          </cell>
          <cell r="W401" t="str">
            <v>11KV LINE, CART TRACK, NALA, TAR ROAD</v>
          </cell>
          <cell r="X401">
            <v>298309.48</v>
          </cell>
          <cell r="Y401">
            <v>2349371.71</v>
          </cell>
          <cell r="Z401"/>
          <cell r="AA401"/>
          <cell r="AB401"/>
        </row>
        <row r="402">
          <cell r="C402"/>
          <cell r="D402"/>
          <cell r="E402"/>
          <cell r="F402"/>
          <cell r="G402"/>
          <cell r="H402"/>
          <cell r="I402">
            <v>80570.237913470744</v>
          </cell>
          <cell r="J402"/>
          <cell r="K402">
            <v>28.187000000000001</v>
          </cell>
          <cell r="L402">
            <v>642.96100000000001</v>
          </cell>
          <cell r="M402">
            <v>321.48050000000001</v>
          </cell>
          <cell r="N402">
            <v>244</v>
          </cell>
          <cell r="O402">
            <v>103</v>
          </cell>
          <cell r="P402">
            <v>347</v>
          </cell>
          <cell r="Q402">
            <v>224</v>
          </cell>
          <cell r="R402">
            <v>114</v>
          </cell>
          <cell r="S402">
            <v>338</v>
          </cell>
          <cell r="T402">
            <v>300602.234</v>
          </cell>
          <cell r="U402">
            <v>2342342.8250000002</v>
          </cell>
          <cell r="V402" t="str">
            <v xml:space="preserve">300602.234 E, 2342342.825 N </v>
          </cell>
          <cell r="W402"/>
          <cell r="X402"/>
          <cell r="Y402"/>
          <cell r="Z402"/>
          <cell r="AA402" t="str">
            <v>LT LINE/PH./CT/CANAL</v>
          </cell>
          <cell r="AB402"/>
        </row>
        <row r="403">
          <cell r="C403" t="str">
            <v>200/1</v>
          </cell>
          <cell r="D403" t="str">
            <v>Loc No. From 200/1 To Loc No. 201/0</v>
          </cell>
          <cell r="E403">
            <v>315.98899999999998</v>
          </cell>
          <cell r="F403" t="str">
            <v>DA+6</v>
          </cell>
          <cell r="G403">
            <v>88.53</v>
          </cell>
          <cell r="H403">
            <v>266.96100000000001</v>
          </cell>
          <cell r="I403"/>
          <cell r="J403">
            <v>72854.190999999977</v>
          </cell>
          <cell r="K403"/>
          <cell r="L403"/>
          <cell r="M403"/>
          <cell r="N403"/>
          <cell r="O403">
            <v>27.597000000000001</v>
          </cell>
          <cell r="P403">
            <v>709.98099999999999</v>
          </cell>
          <cell r="Q403">
            <v>354.9905</v>
          </cell>
          <cell r="R403">
            <v>231</v>
          </cell>
          <cell r="S403">
            <v>154</v>
          </cell>
          <cell r="T403">
            <v>385</v>
          </cell>
          <cell r="U403">
            <v>219</v>
          </cell>
          <cell r="V403">
            <v>156</v>
          </cell>
          <cell r="W403" t="str">
            <v>NALA</v>
          </cell>
          <cell r="X403">
            <v>298326.59999999998</v>
          </cell>
          <cell r="Y403">
            <v>2348978.09</v>
          </cell>
          <cell r="Z403"/>
          <cell r="AA403"/>
          <cell r="AB403"/>
        </row>
        <row r="404">
          <cell r="C404"/>
          <cell r="D404"/>
          <cell r="E404"/>
          <cell r="F404"/>
          <cell r="G404"/>
          <cell r="H404"/>
          <cell r="I404">
            <v>80837.19891347074</v>
          </cell>
          <cell r="J404"/>
          <cell r="K404">
            <v>28.087</v>
          </cell>
          <cell r="L404">
            <v>645.18200000000002</v>
          </cell>
          <cell r="M404">
            <v>322.59100000000001</v>
          </cell>
          <cell r="N404">
            <v>162</v>
          </cell>
          <cell r="O404">
            <v>32</v>
          </cell>
          <cell r="P404">
            <v>194</v>
          </cell>
          <cell r="Q404">
            <v>152</v>
          </cell>
          <cell r="R404">
            <v>88</v>
          </cell>
          <cell r="S404">
            <v>240</v>
          </cell>
          <cell r="T404">
            <v>300597.11200000002</v>
          </cell>
          <cell r="U404">
            <v>2342075.9139999999</v>
          </cell>
          <cell r="V404" t="str">
            <v xml:space="preserve">300597.112 E, 2342075.914 N </v>
          </cell>
          <cell r="W404"/>
          <cell r="X404"/>
          <cell r="Y404"/>
          <cell r="Z404"/>
          <cell r="AA404" t="str">
            <v>LT LINE/PH./CT/CANAL/NALA/66KV LINE</v>
          </cell>
          <cell r="AB404"/>
        </row>
        <row r="405">
          <cell r="C405" t="str">
            <v>201/0</v>
          </cell>
          <cell r="D405" t="str">
            <v>Loc No. From 201/0 To Loc No. 202/0</v>
          </cell>
          <cell r="E405">
            <v>506.5</v>
          </cell>
          <cell r="F405" t="str">
            <v>DB2+6</v>
          </cell>
          <cell r="G405">
            <v>68.89</v>
          </cell>
          <cell r="H405">
            <v>378.221</v>
          </cell>
          <cell r="I405"/>
          <cell r="J405">
            <v>73170.179999999978</v>
          </cell>
          <cell r="K405"/>
          <cell r="L405"/>
          <cell r="M405"/>
          <cell r="N405"/>
          <cell r="O405">
            <v>27.684999999999999</v>
          </cell>
          <cell r="P405">
            <v>822.48900000000003</v>
          </cell>
          <cell r="Q405">
            <v>411.24450000000002</v>
          </cell>
          <cell r="R405">
            <v>162</v>
          </cell>
          <cell r="S405">
            <v>215</v>
          </cell>
          <cell r="T405">
            <v>377</v>
          </cell>
          <cell r="U405">
            <v>161</v>
          </cell>
          <cell r="V405">
            <v>222</v>
          </cell>
          <cell r="W405" t="str">
            <v>CANAL, NALA, 220 KV MOTA- AMB LINE</v>
          </cell>
          <cell r="X405">
            <v>298340.33</v>
          </cell>
          <cell r="Y405">
            <v>2348662.4</v>
          </cell>
          <cell r="Z405"/>
          <cell r="AA405"/>
          <cell r="AB405"/>
        </row>
        <row r="406">
          <cell r="C406"/>
          <cell r="D406"/>
          <cell r="E406"/>
          <cell r="F406"/>
          <cell r="G406"/>
          <cell r="H406"/>
          <cell r="I406">
            <v>81215.419913470745</v>
          </cell>
          <cell r="J406"/>
          <cell r="K406">
            <v>27.77</v>
          </cell>
          <cell r="L406">
            <v>703.45</v>
          </cell>
          <cell r="M406">
            <v>351.72500000000002</v>
          </cell>
          <cell r="N406">
            <v>348</v>
          </cell>
          <cell r="O406">
            <v>202</v>
          </cell>
          <cell r="P406">
            <v>550</v>
          </cell>
          <cell r="Q406">
            <v>292</v>
          </cell>
          <cell r="R406">
            <v>186</v>
          </cell>
          <cell r="S406">
            <v>478</v>
          </cell>
          <cell r="T406">
            <v>300330.53999999998</v>
          </cell>
          <cell r="U406">
            <v>2341807.6039999998</v>
          </cell>
          <cell r="V406" t="str">
            <v xml:space="preserve">300330.54 E, 2341807.604 N </v>
          </cell>
          <cell r="W406"/>
          <cell r="X406"/>
          <cell r="Y406"/>
          <cell r="Z406"/>
          <cell r="AA406" t="str">
            <v>ROAD /PRIVETE LAND /LT LINE/ROAD /MAIN ROAD /NALA/LT LINE</v>
          </cell>
          <cell r="AB406"/>
        </row>
        <row r="407">
          <cell r="C407" t="str">
            <v>202/0</v>
          </cell>
          <cell r="D407" t="str">
            <v>Loc No. From 202/0 To Loc No. 203/0</v>
          </cell>
          <cell r="E407">
            <v>252.01</v>
          </cell>
          <cell r="F407" t="str">
            <v>DC2+18</v>
          </cell>
          <cell r="G407">
            <v>88.53</v>
          </cell>
          <cell r="H407">
            <v>325.22899999999998</v>
          </cell>
          <cell r="I407"/>
          <cell r="J407">
            <v>73676.679999999978</v>
          </cell>
          <cell r="K407"/>
          <cell r="L407"/>
          <cell r="M407"/>
          <cell r="N407"/>
          <cell r="O407">
            <v>27.609000000000002</v>
          </cell>
          <cell r="P407">
            <v>758.51</v>
          </cell>
          <cell r="Q407">
            <v>379.255</v>
          </cell>
          <cell r="R407">
            <v>294</v>
          </cell>
          <cell r="S407">
            <v>221</v>
          </cell>
          <cell r="T407">
            <v>515</v>
          </cell>
          <cell r="U407">
            <v>288</v>
          </cell>
          <cell r="V407">
            <v>171</v>
          </cell>
          <cell r="W407" t="str">
            <v>CANAL, 400 KV  KPP-NAV LINE (PGCIL), TAR ROAD, 11 KV LINE</v>
          </cell>
          <cell r="X407">
            <v>298485</v>
          </cell>
          <cell r="Y407">
            <v>2348177</v>
          </cell>
          <cell r="Z407"/>
          <cell r="AA407"/>
          <cell r="AB407"/>
        </row>
        <row r="408">
          <cell r="C408"/>
          <cell r="D408"/>
          <cell r="E408"/>
          <cell r="F408"/>
          <cell r="G408"/>
          <cell r="H408"/>
          <cell r="I408">
            <v>81540.648913470752</v>
          </cell>
          <cell r="J408"/>
          <cell r="K408">
            <v>27.606000000000002</v>
          </cell>
          <cell r="L408">
            <v>777.226</v>
          </cell>
          <cell r="M408">
            <v>388.613</v>
          </cell>
          <cell r="N408">
            <v>124</v>
          </cell>
          <cell r="O408">
            <v>352</v>
          </cell>
          <cell r="P408">
            <v>476</v>
          </cell>
          <cell r="Q408">
            <v>140</v>
          </cell>
          <cell r="R408">
            <v>310</v>
          </cell>
          <cell r="S408">
            <v>450</v>
          </cell>
          <cell r="T408">
            <v>300292.98499999999</v>
          </cell>
          <cell r="U408">
            <v>2341484.551</v>
          </cell>
          <cell r="V408" t="str">
            <v xml:space="preserve">300292.985 E, 2341484.551 N </v>
          </cell>
          <cell r="W408"/>
          <cell r="X408"/>
          <cell r="Y408"/>
          <cell r="Z408"/>
          <cell r="AA408" t="str">
            <v xml:space="preserve">CT/LT LINE/220 KV LINE </v>
          </cell>
          <cell r="AB408"/>
        </row>
        <row r="409">
          <cell r="C409" t="str">
            <v>203/0</v>
          </cell>
          <cell r="D409" t="str">
            <v>Loc No. From 203/0 To Loc No. 203/1</v>
          </cell>
          <cell r="E409">
            <v>399.80599999999998</v>
          </cell>
          <cell r="F409" t="str">
            <v>DD45+9</v>
          </cell>
          <cell r="G409">
            <v>80.89</v>
          </cell>
          <cell r="H409">
            <v>451.99700000000001</v>
          </cell>
          <cell r="I409"/>
          <cell r="J409">
            <v>73928.689999999973</v>
          </cell>
          <cell r="K409"/>
          <cell r="L409"/>
          <cell r="M409"/>
          <cell r="N409"/>
          <cell r="O409">
            <v>27.734000000000002</v>
          </cell>
          <cell r="P409">
            <v>651.81600000000003</v>
          </cell>
          <cell r="Q409">
            <v>325.90800000000002</v>
          </cell>
          <cell r="R409">
            <v>31</v>
          </cell>
          <cell r="S409">
            <v>280</v>
          </cell>
          <cell r="T409">
            <v>311</v>
          </cell>
          <cell r="U409">
            <v>81</v>
          </cell>
          <cell r="V409">
            <v>250</v>
          </cell>
          <cell r="W409" t="str">
            <v>11 KV LINE, TAR ROAD, GAS PIPE LINE</v>
          </cell>
          <cell r="X409">
            <v>298435</v>
          </cell>
          <cell r="Y409">
            <v>2347930</v>
          </cell>
          <cell r="Z409"/>
          <cell r="AA409"/>
          <cell r="AB409"/>
        </row>
        <row r="410">
          <cell r="C410"/>
          <cell r="D410"/>
          <cell r="E410"/>
          <cell r="F410"/>
          <cell r="G410"/>
          <cell r="H410"/>
          <cell r="I410">
            <v>81992.645913470755</v>
          </cell>
          <cell r="J410"/>
          <cell r="K410">
            <v>24.518000000000001</v>
          </cell>
          <cell r="L410">
            <v>841.99700000000007</v>
          </cell>
          <cell r="M410">
            <v>420.99850000000004</v>
          </cell>
          <cell r="N410">
            <v>102</v>
          </cell>
          <cell r="O410">
            <v>253</v>
          </cell>
          <cell r="P410">
            <v>355</v>
          </cell>
          <cell r="Q410">
            <v>145</v>
          </cell>
          <cell r="R410">
            <v>234</v>
          </cell>
          <cell r="S410">
            <v>379</v>
          </cell>
          <cell r="T410">
            <v>300220.04499999998</v>
          </cell>
          <cell r="U410">
            <v>2341038.4780000001</v>
          </cell>
          <cell r="V410" t="str">
            <v xml:space="preserve">300220.045 E, 2341038.478 N </v>
          </cell>
          <cell r="W410"/>
          <cell r="X410"/>
          <cell r="Y410"/>
          <cell r="Z410"/>
          <cell r="AA410" t="str">
            <v>CT/PUMP HOUSE /LT LINE/CT</v>
          </cell>
          <cell r="AB410"/>
        </row>
        <row r="411">
          <cell r="C411" t="str">
            <v>203/1</v>
          </cell>
          <cell r="D411" t="str">
            <v>Loc No. From 203/1 To Loc No. 203/2</v>
          </cell>
          <cell r="E411">
            <v>292.2</v>
          </cell>
          <cell r="F411" t="str">
            <v>DA-3</v>
          </cell>
          <cell r="G411">
            <v>70.53</v>
          </cell>
          <cell r="H411">
            <v>390</v>
          </cell>
          <cell r="I411"/>
          <cell r="J411">
            <v>74328.49599999997</v>
          </cell>
          <cell r="K411"/>
          <cell r="L411"/>
          <cell r="M411"/>
          <cell r="N411"/>
          <cell r="O411">
            <v>26.86</v>
          </cell>
          <cell r="P411">
            <v>692.00599999999997</v>
          </cell>
          <cell r="Q411">
            <v>346.00299999999999</v>
          </cell>
          <cell r="R411">
            <v>121</v>
          </cell>
          <cell r="S411">
            <v>121</v>
          </cell>
          <cell r="T411">
            <v>242</v>
          </cell>
          <cell r="U411">
            <v>151</v>
          </cell>
          <cell r="V411">
            <v>131</v>
          </cell>
          <cell r="W411" t="str">
            <v>NALA, LT LINE</v>
          </cell>
          <cell r="X411">
            <v>298629.163</v>
          </cell>
          <cell r="Y411">
            <v>2347580.5070000002</v>
          </cell>
          <cell r="Z411"/>
          <cell r="AA411"/>
          <cell r="AB411"/>
        </row>
        <row r="412">
          <cell r="C412"/>
          <cell r="D412"/>
          <cell r="E412"/>
          <cell r="F412"/>
          <cell r="G412"/>
          <cell r="H412"/>
          <cell r="I412">
            <v>82382.645913470755</v>
          </cell>
          <cell r="J412"/>
          <cell r="K412">
            <v>26.745000000000001</v>
          </cell>
          <cell r="L412">
            <v>668</v>
          </cell>
          <cell r="M412">
            <v>334</v>
          </cell>
          <cell r="N412">
            <v>138</v>
          </cell>
          <cell r="O412">
            <v>136</v>
          </cell>
          <cell r="P412">
            <v>274</v>
          </cell>
          <cell r="Q412">
            <v>158</v>
          </cell>
          <cell r="R412">
            <v>137</v>
          </cell>
          <cell r="S412">
            <v>295</v>
          </cell>
          <cell r="T412">
            <v>300157.109</v>
          </cell>
          <cell r="U412">
            <v>2340653.59</v>
          </cell>
          <cell r="V412" t="str">
            <v xml:space="preserve">300157.109 E, 2340653.59 N </v>
          </cell>
          <cell r="W412"/>
          <cell r="X412"/>
          <cell r="Y412"/>
          <cell r="Z412"/>
          <cell r="AA412" t="str">
            <v xml:space="preserve">PROPOSED ROAD </v>
          </cell>
          <cell r="AB412"/>
        </row>
        <row r="413">
          <cell r="C413" t="str">
            <v>203/2</v>
          </cell>
          <cell r="D413" t="str">
            <v>Loc No. From 203/2 To Loc No. 204/0</v>
          </cell>
          <cell r="E413">
            <v>275.78300000000002</v>
          </cell>
          <cell r="F413" t="str">
            <v>DB1+0</v>
          </cell>
          <cell r="G413">
            <v>88.53</v>
          </cell>
          <cell r="H413">
            <v>278</v>
          </cell>
          <cell r="I413"/>
          <cell r="J413">
            <v>74620.695999999967</v>
          </cell>
          <cell r="K413"/>
          <cell r="L413"/>
          <cell r="M413"/>
          <cell r="N413"/>
          <cell r="O413">
            <v>26.491</v>
          </cell>
          <cell r="P413">
            <v>567.98299999999995</v>
          </cell>
          <cell r="Q413">
            <v>283.99149999999997</v>
          </cell>
          <cell r="R413">
            <v>171</v>
          </cell>
          <cell r="S413">
            <v>-32</v>
          </cell>
          <cell r="T413">
            <v>139</v>
          </cell>
          <cell r="U413">
            <v>162</v>
          </cell>
          <cell r="V413">
            <v>51</v>
          </cell>
          <cell r="W413" t="str">
            <v>CANAL</v>
          </cell>
          <cell r="X413">
            <v>298771.06800000003</v>
          </cell>
          <cell r="Y413">
            <v>2347325.0780000002</v>
          </cell>
          <cell r="Z413"/>
          <cell r="AA413"/>
          <cell r="AB413"/>
        </row>
        <row r="414">
          <cell r="C414"/>
          <cell r="D414"/>
          <cell r="E414"/>
          <cell r="F414"/>
          <cell r="G414"/>
          <cell r="H414"/>
          <cell r="I414">
            <v>82660.645913470755</v>
          </cell>
          <cell r="J414"/>
          <cell r="K414">
            <v>27.093</v>
          </cell>
          <cell r="L414">
            <v>559</v>
          </cell>
          <cell r="M414">
            <v>279.5</v>
          </cell>
          <cell r="N414">
            <v>142</v>
          </cell>
          <cell r="O414">
            <v>134</v>
          </cell>
          <cell r="P414">
            <v>276</v>
          </cell>
          <cell r="Q414">
            <v>141</v>
          </cell>
          <cell r="R414">
            <v>136</v>
          </cell>
          <cell r="S414">
            <v>277</v>
          </cell>
          <cell r="T414">
            <v>300112.24599999998</v>
          </cell>
          <cell r="U414">
            <v>2340379.233</v>
          </cell>
          <cell r="V414" t="str">
            <v xml:space="preserve">300112.246 E, 2340379.233 N </v>
          </cell>
          <cell r="W414"/>
          <cell r="X414"/>
          <cell r="Y414"/>
          <cell r="Z414"/>
          <cell r="AA414" t="str">
            <v>PUCCA ROAD /LT LINE/CANAL /CT</v>
          </cell>
          <cell r="AB414"/>
        </row>
        <row r="415">
          <cell r="C415" t="str">
            <v>204/0</v>
          </cell>
          <cell r="D415" t="str">
            <v>Loc No. From 204/0 To Loc No. 205/0</v>
          </cell>
          <cell r="E415">
            <v>294.33499999999998</v>
          </cell>
          <cell r="F415" t="str">
            <v>DD60+18</v>
          </cell>
          <cell r="G415">
            <v>68.89</v>
          </cell>
          <cell r="H415">
            <v>281</v>
          </cell>
          <cell r="I415"/>
          <cell r="J415">
            <v>74896.478999999963</v>
          </cell>
          <cell r="K415"/>
          <cell r="L415"/>
          <cell r="M415"/>
          <cell r="N415"/>
          <cell r="O415">
            <v>26.56</v>
          </cell>
          <cell r="P415">
            <v>570.11799999999994</v>
          </cell>
          <cell r="Q415">
            <v>285.05899999999997</v>
          </cell>
          <cell r="R415">
            <v>309</v>
          </cell>
          <cell r="S415">
            <v>80</v>
          </cell>
          <cell r="T415">
            <v>389</v>
          </cell>
          <cell r="U415">
            <v>226</v>
          </cell>
          <cell r="V415">
            <v>112</v>
          </cell>
          <cell r="W415" t="str">
            <v>CANAL</v>
          </cell>
          <cell r="X415">
            <v>298905</v>
          </cell>
          <cell r="Y415">
            <v>2347084</v>
          </cell>
          <cell r="Z415"/>
          <cell r="AA415"/>
          <cell r="AB415"/>
        </row>
        <row r="416">
          <cell r="C416"/>
          <cell r="D416"/>
          <cell r="E416"/>
          <cell r="F416"/>
          <cell r="G416"/>
          <cell r="H416"/>
          <cell r="I416">
            <v>82941.645913470755</v>
          </cell>
          <cell r="J416"/>
          <cell r="K416">
            <v>27.920999999999999</v>
          </cell>
          <cell r="L416">
            <v>619</v>
          </cell>
          <cell r="M416">
            <v>309.5</v>
          </cell>
          <cell r="N416">
            <v>147</v>
          </cell>
          <cell r="O416">
            <v>150</v>
          </cell>
          <cell r="P416">
            <v>297</v>
          </cell>
          <cell r="Q416">
            <v>145</v>
          </cell>
          <cell r="R416">
            <v>157</v>
          </cell>
          <cell r="S416">
            <v>302</v>
          </cell>
          <cell r="T416">
            <v>300066.90000000002</v>
          </cell>
          <cell r="U416">
            <v>2340101.9160000002</v>
          </cell>
          <cell r="V416" t="str">
            <v xml:space="preserve">300066.9 E, 2340101.916 N </v>
          </cell>
          <cell r="W416"/>
          <cell r="X416"/>
          <cell r="Y416"/>
          <cell r="Z416"/>
          <cell r="AA416" t="str">
            <v>CT/400KV TL</v>
          </cell>
          <cell r="AB416"/>
        </row>
        <row r="417">
          <cell r="C417" t="str">
            <v>205/0</v>
          </cell>
          <cell r="D417" t="str">
            <v>Loc No. From 205/0 To Loc No. 205/1</v>
          </cell>
          <cell r="E417">
            <v>504.73599999999999</v>
          </cell>
          <cell r="F417" t="str">
            <v>DD60+25</v>
          </cell>
          <cell r="G417">
            <v>95.53</v>
          </cell>
          <cell r="H417">
            <v>338</v>
          </cell>
          <cell r="I417"/>
          <cell r="J417">
            <v>75190.813999999969</v>
          </cell>
          <cell r="K417"/>
          <cell r="L417"/>
          <cell r="M417"/>
          <cell r="N417"/>
          <cell r="O417">
            <v>27.244</v>
          </cell>
          <cell r="P417">
            <v>799.07099999999991</v>
          </cell>
          <cell r="Q417">
            <v>399.53549999999996</v>
          </cell>
          <cell r="R417">
            <v>214</v>
          </cell>
          <cell r="S417">
            <v>331</v>
          </cell>
          <cell r="T417">
            <v>545</v>
          </cell>
          <cell r="U417">
            <v>183</v>
          </cell>
          <cell r="V417">
            <v>309</v>
          </cell>
          <cell r="W417" t="str">
            <v>CART TRACK, CANAL, TAR ROAD</v>
          </cell>
          <cell r="X417">
            <v>299198</v>
          </cell>
          <cell r="Y417">
            <v>2347056</v>
          </cell>
          <cell r="Z417"/>
          <cell r="AA417"/>
          <cell r="AB417"/>
        </row>
        <row r="418">
          <cell r="C418"/>
          <cell r="D418"/>
          <cell r="E418"/>
          <cell r="F418"/>
          <cell r="G418"/>
          <cell r="H418"/>
          <cell r="I418">
            <v>83279.645913470755</v>
          </cell>
          <cell r="J418"/>
          <cell r="K418">
            <v>27.788</v>
          </cell>
          <cell r="L418">
            <v>748</v>
          </cell>
          <cell r="M418">
            <v>374</v>
          </cell>
          <cell r="N418">
            <v>189</v>
          </cell>
          <cell r="O418">
            <v>188</v>
          </cell>
          <cell r="P418">
            <v>377</v>
          </cell>
          <cell r="Q418">
            <v>182</v>
          </cell>
          <cell r="R418">
            <v>194</v>
          </cell>
          <cell r="S418">
            <v>376</v>
          </cell>
          <cell r="T418">
            <v>300012.35600000003</v>
          </cell>
          <cell r="U418">
            <v>2339768.3459999999</v>
          </cell>
          <cell r="V418" t="str">
            <v xml:space="preserve">300012.356 E, 2339768.346 N </v>
          </cell>
          <cell r="W418"/>
          <cell r="X418"/>
          <cell r="Y418"/>
          <cell r="Z418"/>
          <cell r="AA418" t="str">
            <v>CT /LT LINE/PUCCA ROAD /ROAD /NALLA</v>
          </cell>
          <cell r="AB418"/>
        </row>
        <row r="419">
          <cell r="C419" t="str">
            <v>205/1</v>
          </cell>
          <cell r="D419" t="str">
            <v>Loc No. From 205/1 To Loc No. 205/2</v>
          </cell>
          <cell r="E419">
            <v>301.2</v>
          </cell>
          <cell r="F419" t="str">
            <v>DA+9</v>
          </cell>
          <cell r="G419">
            <v>80.89</v>
          </cell>
          <cell r="H419">
            <v>410</v>
          </cell>
          <cell r="I419"/>
          <cell r="J419">
            <v>75695.549999999974</v>
          </cell>
          <cell r="K419"/>
          <cell r="L419"/>
          <cell r="M419"/>
          <cell r="N419"/>
          <cell r="O419">
            <v>24.59</v>
          </cell>
          <cell r="P419">
            <v>805.93599999999992</v>
          </cell>
          <cell r="Q419">
            <v>402.96799999999996</v>
          </cell>
          <cell r="R419">
            <v>175</v>
          </cell>
          <cell r="S419">
            <v>191</v>
          </cell>
          <cell r="T419">
            <v>366</v>
          </cell>
          <cell r="U419">
            <v>199</v>
          </cell>
          <cell r="V419">
            <v>179</v>
          </cell>
          <cell r="W419" t="str">
            <v>CART TRACK, 11 KV LINE</v>
          </cell>
          <cell r="X419">
            <v>299496.75199999998</v>
          </cell>
          <cell r="Y419">
            <v>2346649.176</v>
          </cell>
          <cell r="Z419"/>
          <cell r="AA419"/>
          <cell r="AB419"/>
        </row>
        <row r="420">
          <cell r="C420"/>
          <cell r="D420"/>
          <cell r="E420"/>
          <cell r="F420"/>
          <cell r="G420"/>
          <cell r="H420"/>
          <cell r="I420">
            <v>83689.645913470755</v>
          </cell>
          <cell r="J420"/>
          <cell r="K420">
            <v>27.91</v>
          </cell>
          <cell r="L420">
            <v>840</v>
          </cell>
          <cell r="M420">
            <v>420</v>
          </cell>
          <cell r="N420">
            <v>223</v>
          </cell>
          <cell r="O420">
            <v>218</v>
          </cell>
          <cell r="P420">
            <v>441</v>
          </cell>
          <cell r="Q420">
            <v>217</v>
          </cell>
          <cell r="R420">
            <v>217</v>
          </cell>
          <cell r="S420">
            <v>434</v>
          </cell>
          <cell r="T420">
            <v>299946.19199999998</v>
          </cell>
          <cell r="U420">
            <v>2339363.7200000002</v>
          </cell>
          <cell r="V420" t="str">
            <v xml:space="preserve">299946.192 E, 2339363.72 N </v>
          </cell>
          <cell r="W420"/>
          <cell r="X420"/>
          <cell r="Y420"/>
          <cell r="Z420"/>
          <cell r="AA420" t="str">
            <v>CT</v>
          </cell>
          <cell r="AB420"/>
        </row>
        <row r="421">
          <cell r="C421" t="str">
            <v>205/2</v>
          </cell>
          <cell r="D421" t="str">
            <v>Loc No. From 205/2 To Loc No. 206/0</v>
          </cell>
          <cell r="E421">
            <v>234.48099999999999</v>
          </cell>
          <cell r="F421" t="str">
            <v>DA+0</v>
          </cell>
          <cell r="G421">
            <v>71.89</v>
          </cell>
          <cell r="H421">
            <v>430</v>
          </cell>
          <cell r="I421"/>
          <cell r="J421">
            <v>75996.749999999971</v>
          </cell>
          <cell r="K421"/>
          <cell r="L421"/>
          <cell r="M421"/>
          <cell r="N421"/>
          <cell r="O421">
            <v>27.648</v>
          </cell>
          <cell r="P421">
            <v>535.68100000000004</v>
          </cell>
          <cell r="Q421">
            <v>267.84050000000002</v>
          </cell>
          <cell r="R421">
            <v>110</v>
          </cell>
          <cell r="S421">
            <v>112</v>
          </cell>
          <cell r="T421">
            <v>222</v>
          </cell>
          <cell r="U421">
            <v>122</v>
          </cell>
          <cell r="V421">
            <v>113</v>
          </cell>
          <cell r="W421" t="str">
            <v>CART TRACK, CANAL, 11KV</v>
          </cell>
          <cell r="X421">
            <v>299675.03100000002</v>
          </cell>
          <cell r="Y421">
            <v>2346406.4049999998</v>
          </cell>
          <cell r="Z421"/>
          <cell r="AA421"/>
          <cell r="AB421"/>
        </row>
        <row r="422">
          <cell r="C422"/>
          <cell r="D422"/>
          <cell r="E422"/>
          <cell r="F422"/>
          <cell r="G422"/>
          <cell r="H422"/>
          <cell r="I422">
            <v>84119.645913470755</v>
          </cell>
          <cell r="J422"/>
          <cell r="K422">
            <v>27.437000000000001</v>
          </cell>
          <cell r="L422">
            <v>837.68700000000001</v>
          </cell>
          <cell r="M422">
            <v>418.84350000000001</v>
          </cell>
          <cell r="N422">
            <v>213</v>
          </cell>
          <cell r="O422">
            <v>210</v>
          </cell>
          <cell r="P422">
            <v>423</v>
          </cell>
          <cell r="Q422">
            <v>214</v>
          </cell>
          <cell r="R422">
            <v>208</v>
          </cell>
          <cell r="S422">
            <v>422</v>
          </cell>
          <cell r="T422">
            <v>299876.80099999998</v>
          </cell>
          <cell r="U422">
            <v>2338939.3560000001</v>
          </cell>
          <cell r="V422" t="str">
            <v xml:space="preserve">299876.801 E, 2338939.356 N </v>
          </cell>
          <cell r="W422"/>
          <cell r="X422"/>
          <cell r="Y422"/>
          <cell r="Z422"/>
          <cell r="AA422" t="str">
            <v>CT/CANAL</v>
          </cell>
          <cell r="AB422"/>
        </row>
        <row r="423">
          <cell r="C423" t="str">
            <v>206/0</v>
          </cell>
          <cell r="D423" t="str">
            <v>Loc No. From 206/0 To Loc No. 207/0</v>
          </cell>
          <cell r="E423">
            <v>399.08100000000002</v>
          </cell>
          <cell r="F423" t="str">
            <v>DC2+0</v>
          </cell>
          <cell r="G423">
            <v>70.53</v>
          </cell>
          <cell r="H423">
            <v>407.68700000000001</v>
          </cell>
          <cell r="I423"/>
          <cell r="J423">
            <v>76231.230999999971</v>
          </cell>
          <cell r="K423"/>
          <cell r="L423"/>
          <cell r="M423"/>
          <cell r="N423"/>
          <cell r="O423">
            <v>27.809000000000001</v>
          </cell>
          <cell r="P423">
            <v>633.56200000000001</v>
          </cell>
          <cell r="Q423">
            <v>316.78100000000001</v>
          </cell>
          <cell r="R423">
            <v>123</v>
          </cell>
          <cell r="S423">
            <v>140</v>
          </cell>
          <cell r="T423">
            <v>263</v>
          </cell>
          <cell r="U423">
            <v>121</v>
          </cell>
          <cell r="V423">
            <v>160</v>
          </cell>
          <cell r="W423" t="str">
            <v>TAR ROAD, LT LINE</v>
          </cell>
          <cell r="X423">
            <v>299813.82</v>
          </cell>
          <cell r="Y423">
            <v>2346217.41</v>
          </cell>
          <cell r="Z423"/>
          <cell r="AA423"/>
          <cell r="AB423"/>
        </row>
        <row r="424">
          <cell r="C424"/>
          <cell r="D424"/>
          <cell r="E424"/>
          <cell r="F424"/>
          <cell r="G424"/>
          <cell r="H424"/>
          <cell r="I424">
            <v>84527.33291347076</v>
          </cell>
          <cell r="J424"/>
          <cell r="K424">
            <v>25.943999999999999</v>
          </cell>
          <cell r="L424">
            <v>639.09799999999996</v>
          </cell>
          <cell r="M424">
            <v>319.54899999999998</v>
          </cell>
          <cell r="N424">
            <v>198</v>
          </cell>
          <cell r="O424">
            <v>125</v>
          </cell>
          <cell r="P424">
            <v>323</v>
          </cell>
          <cell r="Q424">
            <v>201</v>
          </cell>
          <cell r="R424">
            <v>120</v>
          </cell>
          <cell r="S424">
            <v>321</v>
          </cell>
          <cell r="T424">
            <v>299811.011</v>
          </cell>
          <cell r="U424">
            <v>2338537.0120000001</v>
          </cell>
          <cell r="V424" t="str">
            <v xml:space="preserve">299811.011 E, 2338537.012 N </v>
          </cell>
          <cell r="W424"/>
          <cell r="X424"/>
          <cell r="Y424"/>
          <cell r="Z424"/>
          <cell r="AA424" t="str">
            <v>ROAD</v>
          </cell>
          <cell r="AB424"/>
        </row>
        <row r="425">
          <cell r="C425" t="str">
            <v>207/0</v>
          </cell>
          <cell r="D425" t="str">
            <v>Loc No. From 207/0 To Loc No. 208/0</v>
          </cell>
          <cell r="E425">
            <v>272.30099999999999</v>
          </cell>
          <cell r="F425" t="str">
            <v>DD60+9</v>
          </cell>
          <cell r="G425">
            <v>79.53</v>
          </cell>
          <cell r="H425">
            <v>231.411</v>
          </cell>
          <cell r="I425"/>
          <cell r="J425">
            <v>76630.311999999976</v>
          </cell>
          <cell r="K425"/>
          <cell r="L425"/>
          <cell r="M425"/>
          <cell r="N425"/>
          <cell r="O425">
            <v>27.231999999999999</v>
          </cell>
          <cell r="P425">
            <v>671.38200000000006</v>
          </cell>
          <cell r="Q425">
            <v>335.69100000000003</v>
          </cell>
          <cell r="R425">
            <v>260</v>
          </cell>
          <cell r="S425">
            <v>64</v>
          </cell>
          <cell r="T425">
            <v>324</v>
          </cell>
          <cell r="U425">
            <v>240</v>
          </cell>
          <cell r="V425">
            <v>100</v>
          </cell>
          <cell r="W425" t="str">
            <v>RAILWAY LINE TRACK, NALA</v>
          </cell>
          <cell r="X425">
            <v>299877.98</v>
          </cell>
          <cell r="Y425">
            <v>2345823.52</v>
          </cell>
          <cell r="Z425"/>
          <cell r="AA425"/>
          <cell r="AB425"/>
        </row>
        <row r="426">
          <cell r="C426"/>
          <cell r="D426"/>
          <cell r="E426"/>
          <cell r="F426"/>
          <cell r="G426"/>
          <cell r="H426"/>
          <cell r="I426">
            <v>84758.743913470753</v>
          </cell>
          <cell r="J426"/>
          <cell r="K426">
            <v>25.195</v>
          </cell>
          <cell r="L426">
            <v>646.41200000000003</v>
          </cell>
          <cell r="M426">
            <v>323.20600000000002</v>
          </cell>
          <cell r="N426">
            <v>107</v>
          </cell>
          <cell r="O426">
            <v>226</v>
          </cell>
          <cell r="P426">
            <v>333</v>
          </cell>
          <cell r="Q426">
            <v>112</v>
          </cell>
          <cell r="R426">
            <v>220</v>
          </cell>
          <cell r="S426">
            <v>332</v>
          </cell>
          <cell r="T426">
            <v>299765.98599999998</v>
          </cell>
          <cell r="U426">
            <v>2338310.023</v>
          </cell>
          <cell r="V426" t="str">
            <v xml:space="preserve">299765.986 E, 2338310.023 N </v>
          </cell>
          <cell r="W426"/>
          <cell r="X426"/>
          <cell r="Y426"/>
          <cell r="Z426"/>
          <cell r="AA426" t="str">
            <v xml:space="preserve">220 KV LINE </v>
          </cell>
          <cell r="AB426"/>
        </row>
        <row r="427">
          <cell r="C427" t="str">
            <v>208/0</v>
          </cell>
          <cell r="D427" t="str">
            <v>Loc No. From 208/0 To Loc No. 209/0</v>
          </cell>
          <cell r="E427">
            <v>284.637</v>
          </cell>
          <cell r="F427" t="str">
            <v>DB1+18</v>
          </cell>
          <cell r="G427">
            <v>88.53</v>
          </cell>
          <cell r="H427">
            <v>415.00099999999998</v>
          </cell>
          <cell r="I427"/>
          <cell r="J427">
            <v>76902.612999999983</v>
          </cell>
          <cell r="K427"/>
          <cell r="L427"/>
          <cell r="M427"/>
          <cell r="N427"/>
          <cell r="O427">
            <v>27.72</v>
          </cell>
          <cell r="P427">
            <v>556.93799999999999</v>
          </cell>
          <cell r="Q427">
            <v>278.46899999999999</v>
          </cell>
          <cell r="R427">
            <v>209</v>
          </cell>
          <cell r="S427">
            <v>302</v>
          </cell>
          <cell r="T427">
            <v>511</v>
          </cell>
          <cell r="U427">
            <v>173</v>
          </cell>
          <cell r="V427">
            <v>226</v>
          </cell>
          <cell r="W427" t="str">
            <v>NALA</v>
          </cell>
          <cell r="X427">
            <v>300127.67</v>
          </cell>
          <cell r="Y427">
            <v>2345714.88</v>
          </cell>
          <cell r="Z427"/>
          <cell r="AA427"/>
          <cell r="AB427"/>
        </row>
        <row r="428">
          <cell r="C428"/>
          <cell r="D428"/>
          <cell r="E428"/>
          <cell r="F428"/>
          <cell r="G428"/>
          <cell r="H428"/>
          <cell r="I428">
            <v>85173.744913470757</v>
          </cell>
          <cell r="J428"/>
          <cell r="K428">
            <v>25.469000000000001</v>
          </cell>
          <cell r="L428">
            <v>803.00099999999998</v>
          </cell>
          <cell r="M428">
            <v>401.50049999999999</v>
          </cell>
          <cell r="N428">
            <v>190</v>
          </cell>
          <cell r="O428">
            <v>189</v>
          </cell>
          <cell r="P428">
            <v>379</v>
          </cell>
          <cell r="Q428">
            <v>196</v>
          </cell>
          <cell r="R428">
            <v>191</v>
          </cell>
          <cell r="S428">
            <v>387</v>
          </cell>
          <cell r="T428">
            <v>299708.68</v>
          </cell>
          <cell r="U428">
            <v>2337898.9980000001</v>
          </cell>
          <cell r="V428" t="str">
            <v xml:space="preserve">299708.68 E, 2337898.998 N </v>
          </cell>
          <cell r="W428"/>
          <cell r="X428"/>
          <cell r="Y428"/>
          <cell r="Z428"/>
          <cell r="AA428" t="str">
            <v xml:space="preserve">66 KV LINE /ROAD </v>
          </cell>
          <cell r="AB428"/>
        </row>
        <row r="429">
          <cell r="C429" t="str">
            <v>209/0</v>
          </cell>
          <cell r="D429" t="str">
            <v>Loc No. From 209/0 To Loc No. 209/1</v>
          </cell>
          <cell r="E429">
            <v>316.28300000000002</v>
          </cell>
          <cell r="F429" t="str">
            <v>DD60+0</v>
          </cell>
          <cell r="G429">
            <v>70.53</v>
          </cell>
          <cell r="H429">
            <v>388</v>
          </cell>
          <cell r="I429"/>
          <cell r="J429">
            <v>77187.249999999985</v>
          </cell>
          <cell r="K429"/>
          <cell r="L429"/>
          <cell r="M429"/>
          <cell r="N429"/>
          <cell r="O429">
            <v>28.120999999999999</v>
          </cell>
          <cell r="P429">
            <v>600.92000000000007</v>
          </cell>
          <cell r="Q429">
            <v>300.46000000000004</v>
          </cell>
          <cell r="R429">
            <v>-17</v>
          </cell>
          <cell r="S429">
            <v>177</v>
          </cell>
          <cell r="T429">
            <v>160</v>
          </cell>
          <cell r="U429">
            <v>59</v>
          </cell>
          <cell r="V429">
            <v>170</v>
          </cell>
          <cell r="W429" t="str">
            <v>TAR ROAD, 11 KV LINE, 66 KV H FRAME LINE (GETCO)</v>
          </cell>
          <cell r="X429">
            <v>300395.59000000003</v>
          </cell>
          <cell r="Y429">
            <v>2345618.77</v>
          </cell>
          <cell r="Z429"/>
          <cell r="AA429"/>
          <cell r="AB429"/>
        </row>
        <row r="430">
          <cell r="C430"/>
          <cell r="D430"/>
          <cell r="E430"/>
          <cell r="F430"/>
          <cell r="G430"/>
          <cell r="H430"/>
          <cell r="I430">
            <v>85561.744913470757</v>
          </cell>
          <cell r="J430"/>
          <cell r="K430">
            <v>26.263999999999999</v>
          </cell>
          <cell r="L430">
            <v>747</v>
          </cell>
          <cell r="M430">
            <v>373.5</v>
          </cell>
          <cell r="N430">
            <v>199</v>
          </cell>
          <cell r="O430">
            <v>194</v>
          </cell>
          <cell r="P430">
            <v>393</v>
          </cell>
          <cell r="Q430">
            <v>198</v>
          </cell>
          <cell r="R430">
            <v>189</v>
          </cell>
          <cell r="S430">
            <v>387</v>
          </cell>
          <cell r="T430">
            <v>299655.10200000001</v>
          </cell>
          <cell r="U430">
            <v>2337514.7149999999</v>
          </cell>
          <cell r="V430" t="str">
            <v xml:space="preserve">299655.102 E, 2337514.715 N </v>
          </cell>
          <cell r="W430"/>
          <cell r="X430"/>
          <cell r="Y430"/>
          <cell r="Z430"/>
          <cell r="AA430"/>
          <cell r="AB430"/>
        </row>
        <row r="431">
          <cell r="C431" t="str">
            <v>209/1</v>
          </cell>
          <cell r="D431" t="str">
            <v>Loc No. From 209/1 To Loc No. 209/2</v>
          </cell>
          <cell r="E431">
            <v>323.18400000000003</v>
          </cell>
          <cell r="F431" t="str">
            <v>DA-3</v>
          </cell>
          <cell r="G431">
            <v>68.89</v>
          </cell>
          <cell r="H431">
            <v>359</v>
          </cell>
          <cell r="I431"/>
          <cell r="J431">
            <v>77503.532999999981</v>
          </cell>
          <cell r="K431"/>
          <cell r="L431"/>
          <cell r="M431"/>
          <cell r="N431"/>
          <cell r="O431">
            <v>29.103999999999999</v>
          </cell>
          <cell r="P431">
            <v>639.4670000000001</v>
          </cell>
          <cell r="Q431">
            <v>319.73350000000005</v>
          </cell>
          <cell r="R431">
            <v>139</v>
          </cell>
          <cell r="S431">
            <v>158</v>
          </cell>
          <cell r="T431">
            <v>297</v>
          </cell>
          <cell r="U431">
            <v>147</v>
          </cell>
          <cell r="V431">
            <v>160</v>
          </cell>
          <cell r="W431" t="str">
            <v>TAR ROAD, LT LINE</v>
          </cell>
          <cell r="X431">
            <v>300470.69699999999</v>
          </cell>
          <cell r="Y431">
            <v>2345311.534</v>
          </cell>
          <cell r="Z431"/>
          <cell r="AA431"/>
          <cell r="AB431"/>
        </row>
        <row r="432">
          <cell r="C432"/>
          <cell r="D432"/>
          <cell r="E432"/>
          <cell r="F432"/>
          <cell r="G432"/>
          <cell r="H432"/>
          <cell r="I432">
            <v>85920.744913470757</v>
          </cell>
          <cell r="J432"/>
          <cell r="K432">
            <v>27.102</v>
          </cell>
          <cell r="L432">
            <v>749.96499999999992</v>
          </cell>
          <cell r="M432">
            <v>374.98249999999996</v>
          </cell>
          <cell r="N432">
            <v>166</v>
          </cell>
          <cell r="O432">
            <v>122</v>
          </cell>
          <cell r="P432">
            <v>288</v>
          </cell>
          <cell r="Q432">
            <v>171</v>
          </cell>
          <cell r="R432">
            <v>148</v>
          </cell>
          <cell r="S432">
            <v>319</v>
          </cell>
          <cell r="T432">
            <v>299605.52799999999</v>
          </cell>
          <cell r="U432">
            <v>2337159.1540000001</v>
          </cell>
          <cell r="V432" t="str">
            <v xml:space="preserve">299605.528 E, 2337159.154 N </v>
          </cell>
          <cell r="W432"/>
          <cell r="X432"/>
          <cell r="Y432"/>
          <cell r="Z432"/>
          <cell r="AA432" t="str">
            <v>CANAL</v>
          </cell>
          <cell r="AB432"/>
        </row>
        <row r="433">
          <cell r="C433" t="str">
            <v>209/2</v>
          </cell>
          <cell r="D433" t="str">
            <v>Loc No. From 209/2 To Loc No. 210/0</v>
          </cell>
          <cell r="E433">
            <v>396.81900000000002</v>
          </cell>
          <cell r="F433" t="str">
            <v>DA-3</v>
          </cell>
          <cell r="G433">
            <v>68.89</v>
          </cell>
          <cell r="H433">
            <v>390.96499999999997</v>
          </cell>
          <cell r="I433"/>
          <cell r="J433">
            <v>77826.716999999975</v>
          </cell>
          <cell r="K433"/>
          <cell r="L433"/>
          <cell r="M433"/>
          <cell r="N433"/>
          <cell r="O433">
            <v>29.613</v>
          </cell>
          <cell r="P433">
            <v>720.00300000000004</v>
          </cell>
          <cell r="Q433">
            <v>360.00150000000002</v>
          </cell>
          <cell r="R433">
            <v>165</v>
          </cell>
          <cell r="S433">
            <v>112</v>
          </cell>
          <cell r="T433">
            <v>277</v>
          </cell>
          <cell r="U433">
            <v>164</v>
          </cell>
          <cell r="V433">
            <v>146</v>
          </cell>
          <cell r="W433" t="str">
            <v>LT LINE, 11 KV LINE, NALA</v>
          </cell>
          <cell r="X433">
            <v>300547.44300000003</v>
          </cell>
          <cell r="Y433">
            <v>2344997.5950000002</v>
          </cell>
          <cell r="Z433"/>
          <cell r="AA433"/>
          <cell r="AB433"/>
        </row>
        <row r="434">
          <cell r="C434"/>
          <cell r="D434"/>
          <cell r="E434"/>
          <cell r="F434"/>
          <cell r="G434"/>
          <cell r="H434"/>
          <cell r="I434">
            <v>86311.709913470753</v>
          </cell>
          <cell r="J434"/>
          <cell r="K434">
            <v>27.053000000000001</v>
          </cell>
          <cell r="L434">
            <v>788.97</v>
          </cell>
          <cell r="M434">
            <v>394.48500000000001</v>
          </cell>
          <cell r="N434">
            <v>269</v>
          </cell>
          <cell r="O434">
            <v>237</v>
          </cell>
          <cell r="P434">
            <v>506</v>
          </cell>
          <cell r="Q434">
            <v>245</v>
          </cell>
          <cell r="R434">
            <v>225</v>
          </cell>
          <cell r="S434">
            <v>470</v>
          </cell>
          <cell r="T434">
            <v>299551.54100000003</v>
          </cell>
          <cell r="U434">
            <v>2336771.9339999999</v>
          </cell>
          <cell r="V434" t="str">
            <v xml:space="preserve">299551.541 E, 2336771.934 N </v>
          </cell>
          <cell r="W434"/>
          <cell r="X434"/>
          <cell r="Y434"/>
          <cell r="Z434"/>
          <cell r="AA434" t="str">
            <v>PATH MEASURE/CANAL</v>
          </cell>
          <cell r="AB434"/>
        </row>
        <row r="435">
          <cell r="C435" t="str">
            <v>210/0</v>
          </cell>
          <cell r="D435" t="str">
            <v>Loc No. From 210/0 To Loc No. 211/0</v>
          </cell>
          <cell r="E435">
            <v>397.66199999999998</v>
          </cell>
          <cell r="F435" t="str">
            <v>DB2+9+2MRC</v>
          </cell>
          <cell r="G435">
            <v>79.53</v>
          </cell>
          <cell r="H435">
            <v>398.005</v>
          </cell>
          <cell r="I435"/>
          <cell r="J435">
            <v>78223.535999999978</v>
          </cell>
          <cell r="K435"/>
          <cell r="L435"/>
          <cell r="M435"/>
          <cell r="N435"/>
          <cell r="O435">
            <v>29.456</v>
          </cell>
          <cell r="P435">
            <v>794.48099999999999</v>
          </cell>
          <cell r="Q435">
            <v>397.2405</v>
          </cell>
          <cell r="R435">
            <v>285</v>
          </cell>
          <cell r="S435">
            <v>213</v>
          </cell>
          <cell r="T435">
            <v>498</v>
          </cell>
          <cell r="U435">
            <v>252</v>
          </cell>
          <cell r="V435">
            <v>209</v>
          </cell>
          <cell r="W435" t="str">
            <v>66 KV DC LINE MOTA TO BARDOLI(GETCO), LT LINE, NALA</v>
          </cell>
          <cell r="X435">
            <v>300641.67499999999</v>
          </cell>
          <cell r="Y435">
            <v>2344612.1269999999</v>
          </cell>
          <cell r="Z435"/>
          <cell r="AA435"/>
          <cell r="AB435"/>
        </row>
        <row r="436">
          <cell r="C436"/>
          <cell r="D436"/>
          <cell r="E436"/>
          <cell r="F436"/>
          <cell r="G436"/>
          <cell r="H436"/>
          <cell r="I436">
            <v>86709.714913470758</v>
          </cell>
          <cell r="J436"/>
          <cell r="K436">
            <v>26.951000000000001</v>
          </cell>
          <cell r="L436">
            <v>778.005</v>
          </cell>
          <cell r="M436">
            <v>389.0025</v>
          </cell>
          <cell r="N436">
            <v>161</v>
          </cell>
          <cell r="O436">
            <v>208</v>
          </cell>
          <cell r="P436">
            <v>369</v>
          </cell>
          <cell r="Q436">
            <v>174</v>
          </cell>
          <cell r="R436">
            <v>203</v>
          </cell>
          <cell r="S436">
            <v>377</v>
          </cell>
          <cell r="T436">
            <v>299307.23499999999</v>
          </cell>
          <cell r="U436">
            <v>2336457.733</v>
          </cell>
          <cell r="V436" t="str">
            <v xml:space="preserve">299307.235 E, 2336457.733 N </v>
          </cell>
          <cell r="W436"/>
          <cell r="X436"/>
          <cell r="Y436"/>
          <cell r="Z436"/>
          <cell r="AA436" t="str">
            <v>PATH MEASURE/66 KV  LINE/PATH MEASURE/66 KV  LINE</v>
          </cell>
          <cell r="AB436"/>
        </row>
        <row r="437">
          <cell r="C437" t="str">
            <v>211/0</v>
          </cell>
          <cell r="D437" t="str">
            <v>Loc No. From 211/0 To Loc No. 211/1</v>
          </cell>
          <cell r="E437">
            <v>367.99799999999999</v>
          </cell>
          <cell r="F437" t="str">
            <v>DB2+9</v>
          </cell>
          <cell r="G437">
            <v>79.53</v>
          </cell>
          <cell r="H437">
            <v>380</v>
          </cell>
          <cell r="I437"/>
          <cell r="J437">
            <v>78621.197999999975</v>
          </cell>
          <cell r="K437"/>
          <cell r="L437"/>
          <cell r="M437"/>
          <cell r="N437"/>
          <cell r="O437">
            <v>29.07</v>
          </cell>
          <cell r="P437">
            <v>397.66199999999998</v>
          </cell>
          <cell r="Q437">
            <v>198.83099999999999</v>
          </cell>
          <cell r="R437">
            <v>185</v>
          </cell>
          <cell r="S437">
            <v>0</v>
          </cell>
          <cell r="T437">
            <v>185</v>
          </cell>
          <cell r="U437">
            <v>190</v>
          </cell>
          <cell r="V437">
            <v>0</v>
          </cell>
          <cell r="W437" t="str">
            <v>NALA, CANAL, TAR ROAD</v>
          </cell>
          <cell r="X437">
            <v>300638.15000000002</v>
          </cell>
          <cell r="Y437">
            <v>2344214.48</v>
          </cell>
          <cell r="Z437"/>
          <cell r="AA437"/>
          <cell r="AB437"/>
        </row>
        <row r="438">
          <cell r="C438"/>
          <cell r="D438"/>
          <cell r="E438"/>
          <cell r="F438"/>
          <cell r="G438"/>
          <cell r="H438"/>
          <cell r="I438">
            <v>87089.714913470758</v>
          </cell>
          <cell r="J438"/>
          <cell r="K438">
            <v>26.963000000000001</v>
          </cell>
          <cell r="L438">
            <v>725</v>
          </cell>
          <cell r="M438">
            <v>362.5</v>
          </cell>
          <cell r="N438">
            <v>172</v>
          </cell>
          <cell r="O438">
            <v>117</v>
          </cell>
          <cell r="P438">
            <v>289</v>
          </cell>
          <cell r="Q438">
            <v>179</v>
          </cell>
          <cell r="R438">
            <v>136</v>
          </cell>
          <cell r="S438">
            <v>315</v>
          </cell>
          <cell r="T438">
            <v>299073.98</v>
          </cell>
          <cell r="U438">
            <v>2336157.7459999998</v>
          </cell>
          <cell r="V438" t="str">
            <v xml:space="preserve">299073.98 E, 2336157.746 N </v>
          </cell>
          <cell r="W438"/>
          <cell r="X438"/>
          <cell r="Y438"/>
          <cell r="Z438"/>
          <cell r="AA438" t="str">
            <v>NALA, CART TRACK</v>
          </cell>
          <cell r="AB438"/>
        </row>
        <row r="439">
          <cell r="C439" t="str">
            <v>211/1</v>
          </cell>
          <cell r="D439" t="str">
            <v>Loc No. From 211/1 To Loc No. 211/2</v>
          </cell>
          <cell r="E439">
            <v>291</v>
          </cell>
          <cell r="F439" t="str">
            <v>DA-3</v>
          </cell>
          <cell r="G439">
            <v>68.89</v>
          </cell>
          <cell r="H439">
            <v>345</v>
          </cell>
          <cell r="I439"/>
          <cell r="J439">
            <v>78989.195999999982</v>
          </cell>
          <cell r="K439"/>
          <cell r="L439"/>
          <cell r="M439"/>
          <cell r="N439"/>
          <cell r="O439">
            <v>29.006</v>
          </cell>
          <cell r="P439">
            <v>658.99800000000005</v>
          </cell>
          <cell r="Q439">
            <v>329.49900000000002</v>
          </cell>
          <cell r="R439">
            <v>100</v>
          </cell>
          <cell r="S439">
            <v>118</v>
          </cell>
          <cell r="T439">
            <v>218</v>
          </cell>
          <cell r="U439">
            <v>131</v>
          </cell>
          <cell r="V439">
            <v>127</v>
          </cell>
          <cell r="W439" t="str">
            <v>TAR ROAD, 11KV LINE, CANAL</v>
          </cell>
          <cell r="X439">
            <v>300654.13400000002</v>
          </cell>
          <cell r="Y439">
            <v>2343837.2050000001</v>
          </cell>
          <cell r="Z439"/>
          <cell r="AA439"/>
          <cell r="AB439"/>
        </row>
        <row r="440">
          <cell r="C440"/>
          <cell r="D440"/>
          <cell r="E440"/>
          <cell r="F440"/>
          <cell r="G440"/>
          <cell r="H440"/>
          <cell r="I440">
            <v>87434.714913470758</v>
          </cell>
          <cell r="J440"/>
          <cell r="K440">
            <v>26.321999999999999</v>
          </cell>
          <cell r="L440">
            <v>842</v>
          </cell>
          <cell r="M440">
            <v>421</v>
          </cell>
          <cell r="N440">
            <v>229</v>
          </cell>
          <cell r="O440">
            <v>256</v>
          </cell>
          <cell r="P440">
            <v>485</v>
          </cell>
          <cell r="Q440">
            <v>210</v>
          </cell>
          <cell r="R440">
            <v>254</v>
          </cell>
          <cell r="S440">
            <v>464</v>
          </cell>
          <cell r="T440">
            <v>298862.21000000002</v>
          </cell>
          <cell r="U440">
            <v>2335885.389</v>
          </cell>
          <cell r="V440" t="str">
            <v xml:space="preserve">298862.21 E, 2335885.389 N </v>
          </cell>
          <cell r="W440"/>
          <cell r="X440"/>
          <cell r="Y440"/>
          <cell r="Z440"/>
          <cell r="AA440" t="str">
            <v>CART TRACK, NALA</v>
          </cell>
          <cell r="AB440"/>
        </row>
        <row r="441">
          <cell r="C441" t="str">
            <v>211/2</v>
          </cell>
          <cell r="D441" t="str">
            <v>Loc No. From 211/2 To Loc No. 211/3</v>
          </cell>
          <cell r="E441">
            <v>440</v>
          </cell>
          <cell r="F441" t="str">
            <v>DA+0</v>
          </cell>
          <cell r="G441">
            <v>71.89</v>
          </cell>
          <cell r="H441">
            <v>497</v>
          </cell>
          <cell r="I441"/>
          <cell r="J441">
            <v>79280.195999999982</v>
          </cell>
          <cell r="K441"/>
          <cell r="L441"/>
          <cell r="M441"/>
          <cell r="N441"/>
          <cell r="O441">
            <v>28.956</v>
          </cell>
          <cell r="P441">
            <v>731</v>
          </cell>
          <cell r="Q441">
            <v>365.5</v>
          </cell>
          <cell r="R441">
            <v>165</v>
          </cell>
          <cell r="S441">
            <v>179</v>
          </cell>
          <cell r="T441">
            <v>344</v>
          </cell>
          <cell r="U441">
            <v>157</v>
          </cell>
          <cell r="V441">
            <v>195</v>
          </cell>
          <cell r="W441" t="str">
            <v>11KV LINE, NALA, TAR ROAD, LT LINE</v>
          </cell>
          <cell r="X441">
            <v>300644.97700000001</v>
          </cell>
          <cell r="Y441">
            <v>2343554.3530000001</v>
          </cell>
          <cell r="Z441"/>
          <cell r="AA441"/>
          <cell r="AB441"/>
        </row>
        <row r="442">
          <cell r="C442"/>
          <cell r="D442"/>
          <cell r="E442"/>
          <cell r="F442"/>
          <cell r="G442"/>
          <cell r="H442"/>
          <cell r="I442">
            <v>87931.714913470758</v>
          </cell>
          <cell r="J442"/>
          <cell r="K442">
            <v>24.922000000000001</v>
          </cell>
          <cell r="L442">
            <v>837</v>
          </cell>
          <cell r="M442">
            <v>418.5</v>
          </cell>
          <cell r="N442">
            <v>242</v>
          </cell>
          <cell r="O442">
            <v>236</v>
          </cell>
          <cell r="P442">
            <v>478</v>
          </cell>
          <cell r="Q442">
            <v>245</v>
          </cell>
          <cell r="R442">
            <v>214</v>
          </cell>
          <cell r="S442">
            <v>459</v>
          </cell>
          <cell r="T442">
            <v>298557.13699999999</v>
          </cell>
          <cell r="U442">
            <v>2335493.037</v>
          </cell>
          <cell r="V442" t="str">
            <v xml:space="preserve">298557.137 E, 2335493.037 N </v>
          </cell>
          <cell r="W442"/>
          <cell r="X442"/>
          <cell r="Y442"/>
          <cell r="Z442"/>
          <cell r="AA442" t="str">
            <v>CANAL, CART TRACK</v>
          </cell>
          <cell r="AB442"/>
        </row>
        <row r="443">
          <cell r="C443" t="str">
            <v>211/3</v>
          </cell>
          <cell r="D443" t="str">
            <v>Loc No. From 211/3 To Loc No. 211/4</v>
          </cell>
          <cell r="E443">
            <v>397</v>
          </cell>
          <cell r="F443" t="str">
            <v>DA+9</v>
          </cell>
          <cell r="G443">
            <v>80.89</v>
          </cell>
          <cell r="H443">
            <v>340</v>
          </cell>
          <cell r="I443"/>
          <cell r="J443">
            <v>79720.195999999982</v>
          </cell>
          <cell r="K443"/>
          <cell r="L443"/>
          <cell r="M443"/>
          <cell r="N443"/>
          <cell r="O443">
            <v>27.649000000000001</v>
          </cell>
          <cell r="P443">
            <v>837</v>
          </cell>
          <cell r="Q443">
            <v>418.5</v>
          </cell>
          <cell r="R443">
            <v>265</v>
          </cell>
          <cell r="S443">
            <v>266</v>
          </cell>
          <cell r="T443">
            <v>531</v>
          </cell>
          <cell r="U443">
            <v>250</v>
          </cell>
          <cell r="V443">
            <v>242</v>
          </cell>
          <cell r="W443" t="str">
            <v>11KV LINE, LT LINE</v>
          </cell>
          <cell r="X443">
            <v>300630.61</v>
          </cell>
          <cell r="Y443">
            <v>2343110.585</v>
          </cell>
          <cell r="Z443"/>
          <cell r="AA443"/>
          <cell r="AB443"/>
        </row>
        <row r="444">
          <cell r="C444"/>
          <cell r="D444"/>
          <cell r="E444"/>
          <cell r="F444"/>
          <cell r="G444"/>
          <cell r="H444"/>
          <cell r="I444">
            <v>88271.714913470758</v>
          </cell>
          <cell r="J444"/>
          <cell r="K444">
            <v>24.221</v>
          </cell>
          <cell r="L444">
            <v>625.80600000000004</v>
          </cell>
          <cell r="M444">
            <v>312.90300000000002</v>
          </cell>
          <cell r="N444">
            <v>104</v>
          </cell>
          <cell r="O444">
            <v>146</v>
          </cell>
          <cell r="P444">
            <v>250</v>
          </cell>
          <cell r="Q444">
            <v>127</v>
          </cell>
          <cell r="R444">
            <v>145</v>
          </cell>
          <cell r="S444">
            <v>272</v>
          </cell>
          <cell r="T444">
            <v>298348.43599999999</v>
          </cell>
          <cell r="U444">
            <v>2335224.6269999999</v>
          </cell>
          <cell r="V444" t="str">
            <v xml:space="preserve">298348.436 E, 2335224.627 N </v>
          </cell>
          <cell r="W444"/>
          <cell r="X444"/>
          <cell r="Y444"/>
          <cell r="Z444"/>
          <cell r="AA444" t="str">
            <v>TAR ROAD, 11KV LINE, CANAL</v>
          </cell>
          <cell r="AB444"/>
        </row>
        <row r="445">
          <cell r="C445" t="str">
            <v>211/4</v>
          </cell>
          <cell r="D445" t="str">
            <v>Loc No. From 211/4 To Loc No. 211/5</v>
          </cell>
          <cell r="E445">
            <v>376</v>
          </cell>
          <cell r="F445" t="str">
            <v>DA-3</v>
          </cell>
          <cell r="G445">
            <v>68.89</v>
          </cell>
          <cell r="H445">
            <v>285.80599999999998</v>
          </cell>
          <cell r="I445"/>
          <cell r="J445">
            <v>80117.195999999982</v>
          </cell>
          <cell r="K445"/>
          <cell r="L445"/>
          <cell r="M445"/>
          <cell r="N445"/>
          <cell r="O445">
            <v>28.1</v>
          </cell>
          <cell r="P445">
            <v>773</v>
          </cell>
          <cell r="Q445">
            <v>386.5</v>
          </cell>
          <cell r="R445">
            <v>131</v>
          </cell>
          <cell r="S445">
            <v>130</v>
          </cell>
          <cell r="T445">
            <v>261</v>
          </cell>
          <cell r="U445">
            <v>156</v>
          </cell>
          <cell r="V445">
            <v>151</v>
          </cell>
          <cell r="W445" t="str">
            <v>LT LINE</v>
          </cell>
          <cell r="X445">
            <v>300617.79599999997</v>
          </cell>
          <cell r="Y445">
            <v>2342714.7930000001</v>
          </cell>
          <cell r="Z445"/>
          <cell r="AA445"/>
          <cell r="AB445"/>
        </row>
        <row r="446">
          <cell r="C446"/>
          <cell r="D446"/>
          <cell r="E446"/>
          <cell r="F446"/>
          <cell r="G446"/>
          <cell r="H446"/>
          <cell r="I446">
            <v>88557.520913470755</v>
          </cell>
          <cell r="J446"/>
          <cell r="K446">
            <v>23.347000000000001</v>
          </cell>
          <cell r="L446">
            <v>285.80599999999998</v>
          </cell>
          <cell r="M446">
            <v>142.90299999999999</v>
          </cell>
          <cell r="N446">
            <v>140</v>
          </cell>
          <cell r="O446">
            <v>0</v>
          </cell>
          <cell r="P446">
            <v>140</v>
          </cell>
          <cell r="Q446">
            <v>141</v>
          </cell>
          <cell r="R446">
            <v>0</v>
          </cell>
          <cell r="S446">
            <v>141</v>
          </cell>
          <cell r="T446">
            <v>298173</v>
          </cell>
          <cell r="U446">
            <v>2334999</v>
          </cell>
          <cell r="V446" t="str">
            <v xml:space="preserve">298173 E, 2334999 N </v>
          </cell>
          <cell r="W446"/>
          <cell r="X446"/>
          <cell r="Y446"/>
          <cell r="Z446"/>
          <cell r="AA446" t="str">
            <v>11KV LINE, CART TRACK, NALA, TAR ROAD</v>
          </cell>
          <cell r="AB446"/>
        </row>
        <row r="447">
          <cell r="C447" t="str">
            <v>211/5</v>
          </cell>
          <cell r="D447" t="str">
            <v>Loc No. From 211/5 To Loc No. 212/0</v>
          </cell>
          <cell r="E447">
            <v>266.96100000000001</v>
          </cell>
          <cell r="F447" t="str">
            <v>DA+6</v>
          </cell>
          <cell r="G447">
            <v>77.89</v>
          </cell>
          <cell r="H447">
            <v>239.47121373821756</v>
          </cell>
          <cell r="I447"/>
          <cell r="J447">
            <v>80493.195999999982</v>
          </cell>
          <cell r="K447"/>
          <cell r="L447"/>
          <cell r="M447"/>
          <cell r="N447"/>
          <cell r="O447">
            <v>28.187000000000001</v>
          </cell>
          <cell r="P447">
            <v>642.96100000000001</v>
          </cell>
          <cell r="Q447">
            <v>321.48050000000001</v>
          </cell>
          <cell r="R447">
            <v>244</v>
          </cell>
          <cell r="S447">
            <v>103</v>
          </cell>
          <cell r="T447">
            <v>347</v>
          </cell>
          <cell r="U447">
            <v>224</v>
          </cell>
          <cell r="V447">
            <v>114</v>
          </cell>
          <cell r="W447">
            <v>338</v>
          </cell>
          <cell r="X447">
            <v>300605.69400000002</v>
          </cell>
          <cell r="Y447">
            <v>2342340.9890000001</v>
          </cell>
          <cell r="Z447"/>
          <cell r="AA447"/>
          <cell r="AB447"/>
        </row>
        <row r="448">
          <cell r="C448"/>
          <cell r="D448"/>
          <cell r="E448"/>
          <cell r="F448"/>
          <cell r="G448"/>
          <cell r="H448"/>
          <cell r="I448">
            <v>88796.99212720897</v>
          </cell>
          <cell r="J448"/>
          <cell r="K448"/>
          <cell r="L448"/>
          <cell r="M448"/>
          <cell r="N448"/>
          <cell r="O448"/>
          <cell r="P448"/>
          <cell r="Q448"/>
          <cell r="R448"/>
          <cell r="S448"/>
          <cell r="T448">
            <v>298223.12310000003</v>
          </cell>
          <cell r="U448">
            <v>2334764.8330999999</v>
          </cell>
          <cell r="V448" t="str">
            <v xml:space="preserve">298223.1231 E, 2334764.8331 N </v>
          </cell>
          <cell r="W448"/>
          <cell r="X448"/>
          <cell r="Y448"/>
          <cell r="Z448"/>
          <cell r="AA448" t="str">
            <v>NALA</v>
          </cell>
          <cell r="AB448"/>
        </row>
        <row r="449">
          <cell r="C449" t="str">
            <v>212/0</v>
          </cell>
          <cell r="D449" t="str">
            <v>Loc No. From 212/0 To Loc No. 213/0</v>
          </cell>
          <cell r="E449">
            <v>378.221</v>
          </cell>
          <cell r="F449" t="str">
            <v>DD45+9</v>
          </cell>
          <cell r="G449">
            <v>79.53</v>
          </cell>
          <cell r="H449">
            <v>798.41035427224517</v>
          </cell>
          <cell r="I449"/>
          <cell r="J449">
            <v>80760.156999999977</v>
          </cell>
          <cell r="K449"/>
          <cell r="L449"/>
          <cell r="M449"/>
          <cell r="N449"/>
          <cell r="O449">
            <v>28.087</v>
          </cell>
          <cell r="P449">
            <v>645.18200000000002</v>
          </cell>
          <cell r="Q449">
            <v>322.59100000000001</v>
          </cell>
          <cell r="R449">
            <v>162</v>
          </cell>
          <cell r="S449">
            <v>32</v>
          </cell>
          <cell r="T449">
            <v>194</v>
          </cell>
          <cell r="U449">
            <v>152</v>
          </cell>
          <cell r="V449">
            <v>88</v>
          </cell>
          <cell r="W449">
            <v>240</v>
          </cell>
          <cell r="X449">
            <v>300597.11200000002</v>
          </cell>
          <cell r="Y449">
            <v>2342075.9139999999</v>
          </cell>
          <cell r="Z449"/>
          <cell r="AA449"/>
          <cell r="AB449"/>
        </row>
        <row r="450">
          <cell r="C450"/>
          <cell r="D450"/>
          <cell r="E450"/>
          <cell r="F450"/>
          <cell r="G450"/>
          <cell r="H450"/>
          <cell r="I450">
            <v>89595.402481481215</v>
          </cell>
          <cell r="J450"/>
          <cell r="K450"/>
          <cell r="L450"/>
          <cell r="M450"/>
          <cell r="N450"/>
          <cell r="O450"/>
          <cell r="P450"/>
          <cell r="Q450"/>
          <cell r="R450"/>
          <cell r="S450"/>
          <cell r="T450">
            <v>297933</v>
          </cell>
          <cell r="U450">
            <v>2334021</v>
          </cell>
          <cell r="V450" t="str">
            <v xml:space="preserve">297933 E, 2334021 N </v>
          </cell>
          <cell r="W450"/>
          <cell r="X450"/>
          <cell r="Y450"/>
          <cell r="Z450"/>
          <cell r="AA450" t="str">
            <v>CANAL, NALA, 220 KV MOTA- AMB LINE</v>
          </cell>
          <cell r="AB450"/>
        </row>
        <row r="451">
          <cell r="C451" t="str">
            <v>213/0</v>
          </cell>
          <cell r="D451" t="str">
            <v>Loc No. From 213/0 To Loc No. 214/0</v>
          </cell>
          <cell r="E451">
            <v>325.22899999999998</v>
          </cell>
          <cell r="F451" t="str">
            <v>DD60+35</v>
          </cell>
          <cell r="G451">
            <v>105.53</v>
          </cell>
          <cell r="H451">
            <v>819.2685762312625</v>
          </cell>
          <cell r="I451"/>
          <cell r="J451">
            <v>81138.377999999982</v>
          </cell>
          <cell r="K451"/>
          <cell r="L451"/>
          <cell r="M451"/>
          <cell r="N451"/>
          <cell r="O451">
            <v>27.77</v>
          </cell>
          <cell r="P451">
            <v>703.45</v>
          </cell>
          <cell r="Q451">
            <v>351.72500000000002</v>
          </cell>
          <cell r="R451">
            <v>348</v>
          </cell>
          <cell r="S451">
            <v>202</v>
          </cell>
          <cell r="T451">
            <v>550</v>
          </cell>
          <cell r="U451">
            <v>292</v>
          </cell>
          <cell r="V451">
            <v>186</v>
          </cell>
          <cell r="W451">
            <v>478</v>
          </cell>
          <cell r="X451">
            <v>300330.53999999998</v>
          </cell>
          <cell r="Y451">
            <v>2341807.6039999998</v>
          </cell>
          <cell r="Z451"/>
          <cell r="AA451"/>
          <cell r="AB451"/>
        </row>
        <row r="452">
          <cell r="C452"/>
          <cell r="D452"/>
          <cell r="E452"/>
          <cell r="F452"/>
          <cell r="G452"/>
          <cell r="H452"/>
          <cell r="I452">
            <v>90414.671057712476</v>
          </cell>
          <cell r="J452"/>
          <cell r="K452"/>
          <cell r="L452"/>
          <cell r="M452"/>
          <cell r="N452"/>
          <cell r="O452"/>
          <cell r="P452"/>
          <cell r="Q452"/>
          <cell r="R452"/>
          <cell r="S452"/>
          <cell r="T452">
            <v>297284</v>
          </cell>
          <cell r="U452">
            <v>2333521</v>
          </cell>
          <cell r="V452" t="str">
            <v xml:space="preserve">297284 E, 2333521 N </v>
          </cell>
          <cell r="W452"/>
          <cell r="X452"/>
          <cell r="Y452"/>
          <cell r="Z452"/>
          <cell r="AA452" t="str">
            <v>CANAL, 400 KV  KPP-NAV LINE (PGCIL), TAR ROAD, 11 KV LINE</v>
          </cell>
          <cell r="AB452"/>
        </row>
        <row r="453">
          <cell r="C453" t="str">
            <v>214/0</v>
          </cell>
          <cell r="D453" t="str">
            <v>Loc No. From 214/0 To Loc No. 214/1</v>
          </cell>
          <cell r="E453">
            <v>451.99700000000001</v>
          </cell>
          <cell r="F453" t="str">
            <v>DD60+30</v>
          </cell>
          <cell r="G453">
            <v>100.53</v>
          </cell>
          <cell r="H453">
            <v>213.02582003128165</v>
          </cell>
          <cell r="I453"/>
          <cell r="J453">
            <v>81463.606999999989</v>
          </cell>
          <cell r="K453"/>
          <cell r="L453"/>
          <cell r="M453"/>
          <cell r="N453"/>
          <cell r="O453">
            <v>27.606000000000002</v>
          </cell>
          <cell r="P453">
            <v>777.226</v>
          </cell>
          <cell r="Q453">
            <v>388.613</v>
          </cell>
          <cell r="R453">
            <v>124</v>
          </cell>
          <cell r="S453">
            <v>352</v>
          </cell>
          <cell r="T453">
            <v>476</v>
          </cell>
          <cell r="U453">
            <v>140</v>
          </cell>
          <cell r="V453">
            <v>310</v>
          </cell>
          <cell r="W453">
            <v>450</v>
          </cell>
          <cell r="X453">
            <v>300292.98499999999</v>
          </cell>
          <cell r="Y453">
            <v>2341484.551</v>
          </cell>
          <cell r="Z453"/>
          <cell r="AA453"/>
          <cell r="AB453"/>
        </row>
        <row r="454">
          <cell r="C454"/>
          <cell r="D454"/>
          <cell r="E454"/>
          <cell r="F454"/>
          <cell r="G454"/>
          <cell r="H454"/>
          <cell r="I454">
            <v>90627.696877743758</v>
          </cell>
          <cell r="J454"/>
          <cell r="K454"/>
          <cell r="L454"/>
          <cell r="M454"/>
          <cell r="N454"/>
          <cell r="O454"/>
          <cell r="P454"/>
          <cell r="Q454"/>
          <cell r="R454"/>
          <cell r="S454"/>
          <cell r="T454">
            <v>297090</v>
          </cell>
          <cell r="U454">
            <v>2333433</v>
          </cell>
          <cell r="V454" t="str">
            <v xml:space="preserve">297090 E, 2333433 N </v>
          </cell>
          <cell r="W454"/>
          <cell r="X454"/>
          <cell r="Y454"/>
          <cell r="Z454"/>
          <cell r="AA454" t="str">
            <v>11 KV LINE, TAR ROAD, GAS PIPE LINE</v>
          </cell>
          <cell r="AB454"/>
        </row>
        <row r="455">
          <cell r="C455" t="str">
            <v>214/1</v>
          </cell>
          <cell r="D455" t="str">
            <v>Loc No. From 214/1 To Loc No. 214/2</v>
          </cell>
          <cell r="E455">
            <v>390</v>
          </cell>
          <cell r="F455" t="str">
            <v>DA+9</v>
          </cell>
          <cell r="G455">
            <v>80.89</v>
          </cell>
          <cell r="H455">
            <v>225.58368735349637</v>
          </cell>
          <cell r="I455"/>
          <cell r="J455">
            <v>81915.603999999992</v>
          </cell>
          <cell r="K455"/>
          <cell r="L455"/>
          <cell r="M455"/>
          <cell r="N455"/>
          <cell r="O455">
            <v>24.518000000000001</v>
          </cell>
          <cell r="P455">
            <v>841.99700000000007</v>
          </cell>
          <cell r="Q455">
            <v>420.99850000000004</v>
          </cell>
          <cell r="R455">
            <v>102</v>
          </cell>
          <cell r="S455">
            <v>253</v>
          </cell>
          <cell r="T455">
            <v>355</v>
          </cell>
          <cell r="U455">
            <v>145</v>
          </cell>
          <cell r="V455">
            <v>234</v>
          </cell>
          <cell r="W455">
            <v>379</v>
          </cell>
          <cell r="X455">
            <v>300220.04499999998</v>
          </cell>
          <cell r="Y455">
            <v>2341038.4780000001</v>
          </cell>
          <cell r="Z455"/>
          <cell r="AA455"/>
          <cell r="AB455"/>
        </row>
        <row r="456">
          <cell r="C456"/>
          <cell r="D456"/>
          <cell r="E456"/>
          <cell r="F456"/>
          <cell r="G456"/>
          <cell r="H456"/>
          <cell r="I456">
            <v>90853.280565097259</v>
          </cell>
          <cell r="J456"/>
          <cell r="K456"/>
          <cell r="L456"/>
          <cell r="M456"/>
          <cell r="N456"/>
          <cell r="O456"/>
          <cell r="P456"/>
          <cell r="Q456"/>
          <cell r="R456"/>
          <cell r="S456"/>
          <cell r="T456">
            <v>296872</v>
          </cell>
          <cell r="U456">
            <v>2333375</v>
          </cell>
          <cell r="V456" t="str">
            <v xml:space="preserve">296872 E, 2333375 N </v>
          </cell>
          <cell r="W456"/>
          <cell r="X456"/>
          <cell r="Y456"/>
          <cell r="Z456"/>
          <cell r="AA456" t="str">
            <v>NALA, LT LINE</v>
          </cell>
          <cell r="AB456"/>
        </row>
        <row r="457">
          <cell r="C457" t="str">
            <v>214/2</v>
          </cell>
          <cell r="D457" t="str">
            <v>Loc No. From 214/2 To Loc No. 214/3</v>
          </cell>
          <cell r="E457">
            <v>278</v>
          </cell>
          <cell r="F457" t="str">
            <v>DA-3</v>
          </cell>
          <cell r="G457">
            <v>68.89</v>
          </cell>
          <cell r="H457">
            <v>1386.1737591659642</v>
          </cell>
          <cell r="I457"/>
          <cell r="J457">
            <v>82305.603999999992</v>
          </cell>
          <cell r="K457"/>
          <cell r="L457"/>
          <cell r="M457"/>
          <cell r="N457"/>
          <cell r="O457">
            <v>26.745000000000001</v>
          </cell>
          <cell r="P457">
            <v>668</v>
          </cell>
          <cell r="Q457">
            <v>334</v>
          </cell>
          <cell r="R457">
            <v>138</v>
          </cell>
          <cell r="S457">
            <v>136</v>
          </cell>
          <cell r="T457">
            <v>274</v>
          </cell>
          <cell r="U457">
            <v>158</v>
          </cell>
          <cell r="V457">
            <v>137</v>
          </cell>
          <cell r="W457">
            <v>295</v>
          </cell>
          <cell r="X457">
            <v>300157.109</v>
          </cell>
          <cell r="Y457">
            <v>2340653.59</v>
          </cell>
          <cell r="Z457"/>
          <cell r="AA457"/>
          <cell r="AB457"/>
        </row>
        <row r="458">
          <cell r="C458"/>
          <cell r="D458"/>
          <cell r="E458"/>
          <cell r="F458"/>
          <cell r="G458"/>
          <cell r="H458"/>
          <cell r="I458">
            <v>92239.454324263221</v>
          </cell>
          <cell r="J458"/>
          <cell r="K458"/>
          <cell r="L458"/>
          <cell r="M458"/>
          <cell r="N458"/>
          <cell r="O458"/>
          <cell r="P458"/>
          <cell r="Q458"/>
          <cell r="R458"/>
          <cell r="S458"/>
          <cell r="T458">
            <v>295765.84999999998</v>
          </cell>
          <cell r="U458">
            <v>2332539.59</v>
          </cell>
          <cell r="V458" t="str">
            <v xml:space="preserve">295765.85 E, 2332539.59 N </v>
          </cell>
          <cell r="W458"/>
          <cell r="X458"/>
          <cell r="Y458"/>
          <cell r="Z458"/>
          <cell r="AA458" t="str">
            <v>CANAL</v>
          </cell>
          <cell r="AB458"/>
        </row>
        <row r="459">
          <cell r="C459" t="str">
            <v>214/3</v>
          </cell>
          <cell r="D459" t="str">
            <v>Loc No. From 214/3 To Loc No. 214/4</v>
          </cell>
          <cell r="E459">
            <v>281</v>
          </cell>
          <cell r="F459" t="str">
            <v>DA-3</v>
          </cell>
          <cell r="G459">
            <v>68.89</v>
          </cell>
          <cell r="H459">
            <v>1145.197332602419</v>
          </cell>
          <cell r="I459"/>
          <cell r="J459">
            <v>82583.603999999992</v>
          </cell>
          <cell r="K459"/>
          <cell r="L459"/>
          <cell r="M459"/>
          <cell r="N459"/>
          <cell r="O459">
            <v>27.093</v>
          </cell>
          <cell r="P459">
            <v>559</v>
          </cell>
          <cell r="Q459">
            <v>279.5</v>
          </cell>
          <cell r="R459">
            <v>142</v>
          </cell>
          <cell r="S459">
            <v>134</v>
          </cell>
          <cell r="T459">
            <v>276</v>
          </cell>
          <cell r="U459">
            <v>141</v>
          </cell>
          <cell r="V459">
            <v>136</v>
          </cell>
          <cell r="W459">
            <v>277</v>
          </cell>
          <cell r="X459">
            <v>300112.24599999998</v>
          </cell>
          <cell r="Y459">
            <v>2340379.233</v>
          </cell>
          <cell r="Z459"/>
          <cell r="AA459"/>
          <cell r="AB459"/>
        </row>
        <row r="460">
          <cell r="C460"/>
          <cell r="D460"/>
          <cell r="E460"/>
          <cell r="F460"/>
          <cell r="G460"/>
          <cell r="H460"/>
          <cell r="I460">
            <v>93384.651656865637</v>
          </cell>
          <cell r="J460"/>
          <cell r="K460"/>
          <cell r="L460"/>
          <cell r="M460"/>
          <cell r="N460"/>
          <cell r="O460"/>
          <cell r="P460"/>
          <cell r="Q460"/>
          <cell r="R460"/>
          <cell r="S460"/>
          <cell r="T460">
            <v>295074</v>
          </cell>
          <cell r="U460">
            <v>2331627</v>
          </cell>
          <cell r="V460" t="str">
            <v xml:space="preserve">295074 E, 2331627 N </v>
          </cell>
          <cell r="W460"/>
          <cell r="X460"/>
          <cell r="Y460"/>
          <cell r="Z460"/>
          <cell r="AA460" t="str">
            <v>CANAL</v>
          </cell>
          <cell r="AB460"/>
        </row>
        <row r="461">
          <cell r="C461" t="str">
            <v>214/4</v>
          </cell>
          <cell r="D461" t="str">
            <v>Loc No. From 214/4 To Loc No. 214/5</v>
          </cell>
          <cell r="E461">
            <v>338</v>
          </cell>
          <cell r="F461" t="str">
            <v>DA-3</v>
          </cell>
          <cell r="G461">
            <v>68.89</v>
          </cell>
          <cell r="H461">
            <v>2965.4397650264286</v>
          </cell>
          <cell r="I461"/>
          <cell r="J461">
            <v>82864.603999999992</v>
          </cell>
          <cell r="K461"/>
          <cell r="L461"/>
          <cell r="M461"/>
          <cell r="N461"/>
          <cell r="O461">
            <v>27.920999999999999</v>
          </cell>
          <cell r="P461">
            <v>619</v>
          </cell>
          <cell r="Q461">
            <v>309.5</v>
          </cell>
          <cell r="R461">
            <v>147</v>
          </cell>
          <cell r="S461">
            <v>150</v>
          </cell>
          <cell r="T461">
            <v>297</v>
          </cell>
          <cell r="U461">
            <v>145</v>
          </cell>
          <cell r="V461">
            <v>157</v>
          </cell>
          <cell r="W461">
            <v>302</v>
          </cell>
          <cell r="X461">
            <v>300066.90000000002</v>
          </cell>
          <cell r="Y461">
            <v>2340101.9160000002</v>
          </cell>
          <cell r="Z461"/>
          <cell r="AA461"/>
          <cell r="AB461"/>
        </row>
        <row r="462">
          <cell r="C462"/>
          <cell r="D462"/>
          <cell r="E462"/>
          <cell r="F462"/>
          <cell r="G462"/>
          <cell r="H462"/>
          <cell r="I462">
            <v>96350.091421892066</v>
          </cell>
          <cell r="J462"/>
          <cell r="K462"/>
          <cell r="L462"/>
          <cell r="M462"/>
          <cell r="N462"/>
          <cell r="O462"/>
          <cell r="P462"/>
          <cell r="Q462"/>
          <cell r="R462"/>
          <cell r="S462"/>
          <cell r="T462">
            <v>292846</v>
          </cell>
          <cell r="U462">
            <v>2329670</v>
          </cell>
          <cell r="V462" t="str">
            <v xml:space="preserve">292846 E, 2329670 N </v>
          </cell>
          <cell r="W462"/>
          <cell r="X462"/>
          <cell r="Y462"/>
          <cell r="Z462"/>
          <cell r="AA462" t="str">
            <v>CART TRACK, CANAL, TAR ROAD</v>
          </cell>
          <cell r="AB462"/>
        </row>
        <row r="463">
          <cell r="C463" t="str">
            <v>214/5</v>
          </cell>
          <cell r="D463" t="str">
            <v>Loc No. From 214/5 To Loc No. 214/6</v>
          </cell>
          <cell r="E463">
            <v>410</v>
          </cell>
          <cell r="F463" t="str">
            <v>DA+0</v>
          </cell>
          <cell r="G463">
            <v>71.89</v>
          </cell>
          <cell r="H463">
            <v>1588.059507701144</v>
          </cell>
          <cell r="I463"/>
          <cell r="J463">
            <v>83202.603999999992</v>
          </cell>
          <cell r="K463"/>
          <cell r="L463"/>
          <cell r="M463"/>
          <cell r="N463"/>
          <cell r="O463">
            <v>27.788</v>
          </cell>
          <cell r="P463">
            <v>748</v>
          </cell>
          <cell r="Q463">
            <v>374</v>
          </cell>
          <cell r="R463">
            <v>189</v>
          </cell>
          <cell r="S463">
            <v>188</v>
          </cell>
          <cell r="T463">
            <v>377</v>
          </cell>
          <cell r="U463">
            <v>182</v>
          </cell>
          <cell r="V463">
            <v>194</v>
          </cell>
          <cell r="W463">
            <v>376</v>
          </cell>
          <cell r="X463">
            <v>300012.35600000003</v>
          </cell>
          <cell r="Y463">
            <v>2339768.3459999999</v>
          </cell>
          <cell r="Z463"/>
          <cell r="AA463"/>
          <cell r="AB463"/>
        </row>
        <row r="464">
          <cell r="C464"/>
          <cell r="D464"/>
          <cell r="E464"/>
          <cell r="F464"/>
          <cell r="G464"/>
          <cell r="H464"/>
          <cell r="I464">
            <v>97938.150929593205</v>
          </cell>
          <cell r="J464"/>
          <cell r="K464"/>
          <cell r="L464"/>
          <cell r="M464"/>
          <cell r="N464"/>
          <cell r="O464"/>
          <cell r="P464"/>
          <cell r="Q464"/>
          <cell r="R464"/>
          <cell r="S464"/>
          <cell r="T464">
            <v>291924</v>
          </cell>
          <cell r="U464">
            <v>2328377</v>
          </cell>
          <cell r="V464" t="str">
            <v xml:space="preserve">291924 E, 2328377 N </v>
          </cell>
          <cell r="W464"/>
          <cell r="X464"/>
          <cell r="Y464"/>
          <cell r="Z464"/>
          <cell r="AA464" t="str">
            <v>CART TRACK, 11 KV LINE</v>
          </cell>
          <cell r="AB464"/>
        </row>
        <row r="465">
          <cell r="C465" t="str">
            <v>214/6</v>
          </cell>
          <cell r="D465" t="str">
            <v>Loc No. From 214/6 To Loc No. 214/7</v>
          </cell>
          <cell r="E465">
            <v>430</v>
          </cell>
          <cell r="F465" t="str">
            <v>DA+3</v>
          </cell>
          <cell r="G465">
            <v>74.89</v>
          </cell>
          <cell r="H465">
            <v>1198.2821036800976</v>
          </cell>
          <cell r="I465"/>
          <cell r="J465">
            <v>83612.603999999992</v>
          </cell>
          <cell r="K465"/>
          <cell r="L465"/>
          <cell r="M465"/>
          <cell r="N465"/>
          <cell r="O465">
            <v>27.91</v>
          </cell>
          <cell r="P465">
            <v>840</v>
          </cell>
          <cell r="Q465">
            <v>420</v>
          </cell>
          <cell r="R465">
            <v>223</v>
          </cell>
          <cell r="S465">
            <v>218</v>
          </cell>
          <cell r="T465">
            <v>441</v>
          </cell>
          <cell r="U465">
            <v>217</v>
          </cell>
          <cell r="V465">
            <v>217</v>
          </cell>
          <cell r="W465">
            <v>434</v>
          </cell>
          <cell r="X465">
            <v>299946.19199999998</v>
          </cell>
          <cell r="Y465">
            <v>2339363.7200000002</v>
          </cell>
          <cell r="Z465"/>
          <cell r="AA465"/>
          <cell r="AB465"/>
        </row>
        <row r="466">
          <cell r="C466"/>
          <cell r="D466"/>
          <cell r="E466"/>
          <cell r="F466"/>
          <cell r="G466"/>
          <cell r="H466"/>
          <cell r="I466">
            <v>99136.433033273308</v>
          </cell>
          <cell r="J466"/>
          <cell r="K466"/>
          <cell r="L466"/>
          <cell r="M466"/>
          <cell r="N466"/>
          <cell r="O466"/>
          <cell r="P466"/>
          <cell r="Q466"/>
          <cell r="R466"/>
          <cell r="S466"/>
          <cell r="T466">
            <v>291950</v>
          </cell>
          <cell r="U466">
            <v>2327179</v>
          </cell>
          <cell r="V466" t="str">
            <v xml:space="preserve">291950 E, 2327179 N </v>
          </cell>
          <cell r="W466"/>
          <cell r="X466"/>
          <cell r="Y466"/>
          <cell r="Z466"/>
          <cell r="AA466" t="str">
            <v>CART TRACK, CANAL, 11KV</v>
          </cell>
          <cell r="AB466"/>
        </row>
        <row r="467">
          <cell r="C467" t="str">
            <v>214/7</v>
          </cell>
          <cell r="D467" t="str">
            <v>Loc No. From 214/7 To Loc No. 215/0</v>
          </cell>
          <cell r="E467">
            <v>407.68700000000001</v>
          </cell>
          <cell r="F467" t="str">
            <v>DA+3</v>
          </cell>
          <cell r="G467">
            <v>74.89</v>
          </cell>
          <cell r="H467">
            <v>1808.0732839130167</v>
          </cell>
          <cell r="I467"/>
          <cell r="J467">
            <v>84042.603999999992</v>
          </cell>
          <cell r="K467"/>
          <cell r="L467"/>
          <cell r="M467"/>
          <cell r="N467"/>
          <cell r="O467">
            <v>27.437000000000001</v>
          </cell>
          <cell r="P467">
            <v>837.68700000000001</v>
          </cell>
          <cell r="Q467">
            <v>418.84350000000001</v>
          </cell>
          <cell r="R467">
            <v>213</v>
          </cell>
          <cell r="S467">
            <v>210</v>
          </cell>
          <cell r="T467">
            <v>423</v>
          </cell>
          <cell r="U467">
            <v>214</v>
          </cell>
          <cell r="V467">
            <v>208</v>
          </cell>
          <cell r="W467">
            <v>422</v>
          </cell>
          <cell r="X467">
            <v>299876.80099999998</v>
          </cell>
          <cell r="Y467">
            <v>2338939.3560000001</v>
          </cell>
          <cell r="Z467"/>
          <cell r="AA467"/>
          <cell r="AB467"/>
        </row>
        <row r="468">
          <cell r="C468"/>
          <cell r="D468"/>
          <cell r="E468"/>
          <cell r="F468"/>
          <cell r="G468"/>
          <cell r="H468"/>
          <cell r="I468">
            <v>100944.50631718633</v>
          </cell>
          <cell r="J468"/>
          <cell r="K468"/>
          <cell r="L468"/>
          <cell r="M468"/>
          <cell r="N468"/>
          <cell r="O468"/>
          <cell r="P468"/>
          <cell r="Q468"/>
          <cell r="R468"/>
          <cell r="S468"/>
          <cell r="T468">
            <v>290745</v>
          </cell>
          <cell r="U468">
            <v>2325831</v>
          </cell>
          <cell r="V468" t="str">
            <v xml:space="preserve">290745 E, 2325831 N </v>
          </cell>
          <cell r="W468"/>
          <cell r="X468"/>
          <cell r="Y468"/>
          <cell r="Z468"/>
          <cell r="AA468" t="str">
            <v>TAR ROAD, LT LINE</v>
          </cell>
          <cell r="AB468"/>
        </row>
        <row r="469">
          <cell r="C469" t="str">
            <v>215/0</v>
          </cell>
          <cell r="D469" t="str">
            <v>Loc No. From 215/0 To Loc No. 216/0</v>
          </cell>
          <cell r="E469">
            <v>231.411</v>
          </cell>
          <cell r="F469" t="str">
            <v>DD60+3</v>
          </cell>
          <cell r="G469">
            <v>73.53</v>
          </cell>
          <cell r="H469">
            <v>246.94128856876083</v>
          </cell>
          <cell r="I469"/>
          <cell r="J469">
            <v>84450.290999999997</v>
          </cell>
          <cell r="K469"/>
          <cell r="L469"/>
          <cell r="M469"/>
          <cell r="N469"/>
          <cell r="O469">
            <v>25.943999999999999</v>
          </cell>
          <cell r="P469">
            <v>639.09799999999996</v>
          </cell>
          <cell r="Q469">
            <v>319.54899999999998</v>
          </cell>
          <cell r="R469">
            <v>198</v>
          </cell>
          <cell r="S469">
            <v>125</v>
          </cell>
          <cell r="T469">
            <v>323</v>
          </cell>
          <cell r="U469">
            <v>201</v>
          </cell>
          <cell r="V469">
            <v>120</v>
          </cell>
          <cell r="W469">
            <v>321</v>
          </cell>
          <cell r="X469">
            <v>299811.011</v>
          </cell>
          <cell r="Y469">
            <v>2338537.0120000001</v>
          </cell>
          <cell r="Z469"/>
          <cell r="AA469"/>
          <cell r="AB469"/>
        </row>
        <row r="470">
          <cell r="C470"/>
          <cell r="D470"/>
          <cell r="E470"/>
          <cell r="F470"/>
          <cell r="G470"/>
          <cell r="H470"/>
          <cell r="I470">
            <v>101191.44760575509</v>
          </cell>
          <cell r="J470"/>
          <cell r="K470"/>
          <cell r="L470"/>
          <cell r="M470"/>
          <cell r="N470"/>
          <cell r="O470"/>
          <cell r="P470"/>
          <cell r="Q470"/>
          <cell r="R470"/>
          <cell r="S470"/>
          <cell r="T470">
            <v>290501</v>
          </cell>
          <cell r="U470">
            <v>2325793</v>
          </cell>
          <cell r="V470" t="str">
            <v xml:space="preserve">290501 E, 2325793 N </v>
          </cell>
          <cell r="W470"/>
          <cell r="X470"/>
          <cell r="Y470"/>
          <cell r="Z470"/>
          <cell r="AA470" t="str">
            <v>RAILWAY LINE TRACK, NALA</v>
          </cell>
          <cell r="AB470"/>
        </row>
        <row r="471">
          <cell r="C471" t="str">
            <v>216/0</v>
          </cell>
          <cell r="D471" t="str">
            <v>Loc No. From 216/0 To Loc No. 216/1</v>
          </cell>
          <cell r="E471">
            <v>415.00099999999998</v>
          </cell>
          <cell r="F471" t="str">
            <v>DD60+3</v>
          </cell>
          <cell r="G471">
            <v>73.53</v>
          </cell>
          <cell r="H471">
            <v>1133.5188573640935</v>
          </cell>
          <cell r="I471"/>
          <cell r="J471">
            <v>84681.70199999999</v>
          </cell>
          <cell r="K471"/>
          <cell r="L471"/>
          <cell r="M471"/>
          <cell r="N471"/>
          <cell r="O471">
            <v>25.195</v>
          </cell>
          <cell r="P471">
            <v>646.41200000000003</v>
          </cell>
          <cell r="Q471">
            <v>323.20600000000002</v>
          </cell>
          <cell r="R471">
            <v>107</v>
          </cell>
          <cell r="S471">
            <v>226</v>
          </cell>
          <cell r="T471">
            <v>333</v>
          </cell>
          <cell r="U471">
            <v>112</v>
          </cell>
          <cell r="V471">
            <v>220</v>
          </cell>
          <cell r="W471">
            <v>332</v>
          </cell>
          <cell r="X471">
            <v>299765.98599999998</v>
          </cell>
          <cell r="Y471">
            <v>2338310.023</v>
          </cell>
          <cell r="Z471"/>
          <cell r="AA471"/>
          <cell r="AB471"/>
        </row>
        <row r="472">
          <cell r="C472"/>
          <cell r="D472"/>
          <cell r="E472"/>
          <cell r="F472"/>
          <cell r="G472"/>
          <cell r="H472"/>
          <cell r="I472">
            <v>102324.96646311918</v>
          </cell>
          <cell r="J472"/>
          <cell r="K472"/>
          <cell r="L472"/>
          <cell r="M472"/>
          <cell r="N472"/>
          <cell r="O472"/>
          <cell r="P472"/>
          <cell r="Q472"/>
          <cell r="R472"/>
          <cell r="S472"/>
          <cell r="T472">
            <v>289380</v>
          </cell>
          <cell r="U472">
            <v>2325625</v>
          </cell>
          <cell r="V472" t="str">
            <v xml:space="preserve">289380 E, 2325625 N </v>
          </cell>
          <cell r="W472"/>
          <cell r="X472"/>
          <cell r="Y472"/>
          <cell r="Z472"/>
          <cell r="AA472" t="str">
            <v>NALA</v>
          </cell>
          <cell r="AB472"/>
        </row>
        <row r="473">
          <cell r="C473" t="str">
            <v>216/1</v>
          </cell>
          <cell r="D473" t="str">
            <v>Loc No. From 216/1 To Loc No. 216/2</v>
          </cell>
          <cell r="E473">
            <v>388</v>
          </cell>
          <cell r="F473" t="str">
            <v>DA+0</v>
          </cell>
          <cell r="G473">
            <v>71.89</v>
          </cell>
          <cell r="H473">
            <v>246.98178070456939</v>
          </cell>
          <cell r="I473"/>
          <cell r="J473">
            <v>85096.702999999994</v>
          </cell>
          <cell r="K473"/>
          <cell r="L473"/>
          <cell r="M473"/>
          <cell r="N473"/>
          <cell r="O473">
            <v>25.469000000000001</v>
          </cell>
          <cell r="P473">
            <v>803.00099999999998</v>
          </cell>
          <cell r="Q473">
            <v>401.50049999999999</v>
          </cell>
          <cell r="R473">
            <v>190</v>
          </cell>
          <cell r="S473">
            <v>189</v>
          </cell>
          <cell r="T473">
            <v>379</v>
          </cell>
          <cell r="U473">
            <v>196</v>
          </cell>
          <cell r="V473">
            <v>191</v>
          </cell>
          <cell r="W473">
            <v>387</v>
          </cell>
          <cell r="X473">
            <v>299708.68</v>
          </cell>
          <cell r="Y473">
            <v>2337898.9980000001</v>
          </cell>
          <cell r="Z473"/>
          <cell r="AA473"/>
          <cell r="AB473"/>
        </row>
        <row r="474">
          <cell r="C474"/>
          <cell r="D474"/>
          <cell r="E474"/>
          <cell r="F474"/>
          <cell r="G474"/>
          <cell r="H474"/>
          <cell r="I474">
            <v>102571.94824382376</v>
          </cell>
          <cell r="J474" t="str">
            <v/>
          </cell>
          <cell r="K474">
            <v>19.286000000000001</v>
          </cell>
          <cell r="L474">
            <v>311</v>
          </cell>
          <cell r="M474">
            <v>155.5</v>
          </cell>
          <cell r="N474">
            <v>0</v>
          </cell>
          <cell r="O474">
            <v>161</v>
          </cell>
          <cell r="P474">
            <v>161</v>
          </cell>
          <cell r="Q474">
            <v>0</v>
          </cell>
          <cell r="R474">
            <v>159</v>
          </cell>
          <cell r="S474">
            <v>159</v>
          </cell>
          <cell r="T474">
            <v>289142</v>
          </cell>
          <cell r="U474">
            <v>2325559</v>
          </cell>
          <cell r="V474" t="str">
            <v xml:space="preserve">289142 E, 2325559 N </v>
          </cell>
          <cell r="W474"/>
          <cell r="X474"/>
          <cell r="Y474"/>
          <cell r="Z474"/>
          <cell r="AA474" t="str">
            <v>TAR ROAD, 11 KV LINE, 66 KV H FRAME LINE (GETCO)</v>
          </cell>
          <cell r="AB474"/>
        </row>
        <row r="475">
          <cell r="C475" t="str">
            <v>216/2</v>
          </cell>
          <cell r="D475" t="str">
            <v>Loc No. From 216/2 To Loc No. 216/3</v>
          </cell>
          <cell r="E475">
            <v>359</v>
          </cell>
          <cell r="F475" t="str">
            <v>DA+0</v>
          </cell>
          <cell r="G475">
            <v>71.89</v>
          </cell>
          <cell r="H475">
            <v>311</v>
          </cell>
          <cell r="I475"/>
          <cell r="J475">
            <v>85484.702999999994</v>
          </cell>
          <cell r="K475"/>
          <cell r="L475"/>
          <cell r="M475"/>
          <cell r="N475"/>
          <cell r="O475">
            <v>26.263999999999999</v>
          </cell>
          <cell r="P475">
            <v>747</v>
          </cell>
          <cell r="Q475">
            <v>373.5</v>
          </cell>
          <cell r="R475">
            <v>199</v>
          </cell>
          <cell r="S475">
            <v>194</v>
          </cell>
          <cell r="T475">
            <v>393</v>
          </cell>
          <cell r="U475">
            <v>198</v>
          </cell>
          <cell r="V475">
            <v>189</v>
          </cell>
          <cell r="W475">
            <v>387</v>
          </cell>
          <cell r="X475">
            <v>299655.10200000001</v>
          </cell>
          <cell r="Y475">
            <v>2337514.7149999999</v>
          </cell>
          <cell r="Z475"/>
          <cell r="AA475"/>
          <cell r="AB475"/>
        </row>
        <row r="476">
          <cell r="C476"/>
          <cell r="D476"/>
          <cell r="E476"/>
          <cell r="F476"/>
          <cell r="G476"/>
          <cell r="H476"/>
          <cell r="I476">
            <v>102882.94824382376</v>
          </cell>
          <cell r="J476"/>
          <cell r="K476">
            <v>19.055</v>
          </cell>
          <cell r="L476">
            <v>678</v>
          </cell>
          <cell r="M476">
            <v>339</v>
          </cell>
          <cell r="N476">
            <v>150</v>
          </cell>
          <cell r="O476">
            <v>188</v>
          </cell>
          <cell r="P476">
            <v>338</v>
          </cell>
          <cell r="Q476">
            <v>153</v>
          </cell>
          <cell r="R476">
            <v>186</v>
          </cell>
          <cell r="S476">
            <v>339</v>
          </cell>
          <cell r="T476">
            <v>288846.74</v>
          </cell>
          <cell r="U476">
            <v>2325460.2799999998</v>
          </cell>
          <cell r="V476" t="str">
            <v xml:space="preserve">288846.74 E, 2325460.28 N </v>
          </cell>
          <cell r="W476"/>
          <cell r="X476"/>
          <cell r="Y476"/>
          <cell r="Z476"/>
          <cell r="AA476" t="str">
            <v>TAR ROAD, LT LINE</v>
          </cell>
          <cell r="AB476"/>
        </row>
        <row r="477">
          <cell r="C477" t="str">
            <v>216/3</v>
          </cell>
          <cell r="D477" t="str">
            <v>Loc No. From 216/3 To Loc No. 217/0</v>
          </cell>
          <cell r="E477">
            <v>390.96499999999997</v>
          </cell>
          <cell r="F477" t="str">
            <v>DA-3</v>
          </cell>
          <cell r="G477">
            <v>68.89</v>
          </cell>
          <cell r="H477">
            <v>367</v>
          </cell>
          <cell r="I477"/>
          <cell r="J477">
            <v>85843.702999999994</v>
          </cell>
          <cell r="K477"/>
          <cell r="L477"/>
          <cell r="M477"/>
          <cell r="N477"/>
          <cell r="O477">
            <v>27.102</v>
          </cell>
          <cell r="P477">
            <v>749.96499999999992</v>
          </cell>
          <cell r="Q477">
            <v>374.98249999999996</v>
          </cell>
          <cell r="R477">
            <v>166</v>
          </cell>
          <cell r="S477">
            <v>122</v>
          </cell>
          <cell r="T477">
            <v>288</v>
          </cell>
          <cell r="U477">
            <v>171</v>
          </cell>
          <cell r="V477">
            <v>148</v>
          </cell>
          <cell r="W477" t="str">
            <v>TAR ROAD,CANAL,LT LINE</v>
          </cell>
          <cell r="X477">
            <v>299605.52799999999</v>
          </cell>
          <cell r="Y477">
            <v>2337159.1540000001</v>
          </cell>
          <cell r="Z477"/>
          <cell r="AA477"/>
          <cell r="AB477"/>
        </row>
        <row r="478">
          <cell r="C478"/>
          <cell r="D478"/>
          <cell r="E478"/>
          <cell r="F478"/>
          <cell r="G478"/>
          <cell r="H478"/>
          <cell r="I478">
            <v>103249.94824382376</v>
          </cell>
          <cell r="J478"/>
          <cell r="K478">
            <v>18.459</v>
          </cell>
          <cell r="L478">
            <v>719</v>
          </cell>
          <cell r="M478">
            <v>359.5</v>
          </cell>
          <cell r="N478">
            <v>180</v>
          </cell>
          <cell r="O478">
            <v>178</v>
          </cell>
          <cell r="P478">
            <v>358</v>
          </cell>
          <cell r="Q478">
            <v>182</v>
          </cell>
          <cell r="R478">
            <v>178</v>
          </cell>
          <cell r="S478">
            <v>360</v>
          </cell>
          <cell r="T478">
            <v>288498.81</v>
          </cell>
          <cell r="U478">
            <v>2325343.949</v>
          </cell>
          <cell r="V478" t="str">
            <v xml:space="preserve">288498.81 E, 2325343.949 N </v>
          </cell>
          <cell r="W478"/>
          <cell r="X478"/>
          <cell r="Y478"/>
          <cell r="Z478"/>
          <cell r="AA478" t="str">
            <v>LT LINE, 11 KV LINE, NALA</v>
          </cell>
          <cell r="AB478"/>
        </row>
        <row r="479">
          <cell r="C479" t="str">
            <v>217/0</v>
          </cell>
          <cell r="D479" t="str">
            <v>Loc No. From 217/0 To Loc No. 217/1</v>
          </cell>
          <cell r="E479">
            <v>398.005</v>
          </cell>
          <cell r="F479" t="str">
            <v>DC2+9</v>
          </cell>
          <cell r="G479">
            <v>79.53</v>
          </cell>
          <cell r="H479">
            <v>352</v>
          </cell>
          <cell r="I479"/>
          <cell r="J479">
            <v>86234.667999999991</v>
          </cell>
          <cell r="K479"/>
          <cell r="L479"/>
          <cell r="M479"/>
          <cell r="N479"/>
          <cell r="O479">
            <v>27.053000000000001</v>
          </cell>
          <cell r="P479">
            <v>788.97</v>
          </cell>
          <cell r="Q479">
            <v>394.48500000000001</v>
          </cell>
          <cell r="R479">
            <v>269</v>
          </cell>
          <cell r="S479">
            <v>237</v>
          </cell>
          <cell r="T479">
            <v>506</v>
          </cell>
          <cell r="U479">
            <v>245</v>
          </cell>
          <cell r="V479">
            <v>225</v>
          </cell>
          <cell r="W479" t="str">
            <v>NALA,CAR TRACK,11 KV LINE,TAR ROAD,MANGO GARDEN,POND,LT LINE</v>
          </cell>
          <cell r="X479">
            <v>299551.54100000003</v>
          </cell>
          <cell r="Y479">
            <v>2336771.9339999999</v>
          </cell>
          <cell r="Z479"/>
          <cell r="AA479"/>
          <cell r="AB479"/>
        </row>
        <row r="480">
          <cell r="C480"/>
          <cell r="D480"/>
          <cell r="E480"/>
          <cell r="F480"/>
          <cell r="G480"/>
          <cell r="H480"/>
          <cell r="I480">
            <v>103601.94824382376</v>
          </cell>
          <cell r="J480"/>
          <cell r="K480">
            <v>18.236999999999998</v>
          </cell>
          <cell r="L480">
            <v>674</v>
          </cell>
          <cell r="M480">
            <v>337</v>
          </cell>
          <cell r="N480">
            <v>175</v>
          </cell>
          <cell r="O480">
            <v>147</v>
          </cell>
          <cell r="P480">
            <v>322</v>
          </cell>
          <cell r="Q480">
            <v>176</v>
          </cell>
          <cell r="R480">
            <v>153</v>
          </cell>
          <cell r="S480">
            <v>329</v>
          </cell>
          <cell r="T480">
            <v>288164.44900000002</v>
          </cell>
          <cell r="U480">
            <v>2325232.156</v>
          </cell>
          <cell r="V480" t="str">
            <v xml:space="preserve">288164.449 E, 2325232.156 N </v>
          </cell>
          <cell r="W480"/>
          <cell r="X480"/>
          <cell r="Y480"/>
          <cell r="Z480"/>
          <cell r="AA480" t="str">
            <v>66 KV DC LINE MOTA TO BARDOLI(GETCO), LT LINE, NALA</v>
          </cell>
          <cell r="AB480"/>
        </row>
        <row r="481">
          <cell r="C481" t="str">
            <v>217/1</v>
          </cell>
          <cell r="D481" t="str">
            <v>Loc No. From 217/1 To Loc No. 217/2</v>
          </cell>
          <cell r="E481">
            <v>380</v>
          </cell>
          <cell r="F481" t="str">
            <v>DA+3</v>
          </cell>
          <cell r="G481">
            <v>74.89</v>
          </cell>
          <cell r="H481">
            <v>322</v>
          </cell>
          <cell r="I481"/>
          <cell r="J481">
            <v>86632.672999999995</v>
          </cell>
          <cell r="K481"/>
          <cell r="L481"/>
          <cell r="M481"/>
          <cell r="N481"/>
          <cell r="O481">
            <v>26.951000000000001</v>
          </cell>
          <cell r="P481">
            <v>778.005</v>
          </cell>
          <cell r="Q481">
            <v>389.0025</v>
          </cell>
          <cell r="R481">
            <v>161</v>
          </cell>
          <cell r="S481">
            <v>208</v>
          </cell>
          <cell r="T481">
            <v>369</v>
          </cell>
          <cell r="U481">
            <v>174</v>
          </cell>
          <cell r="V481">
            <v>203</v>
          </cell>
          <cell r="W481" t="str">
            <v>TAR ROAD, LT LINE,BORE</v>
          </cell>
          <cell r="X481">
            <v>299307.23499999999</v>
          </cell>
          <cell r="Y481">
            <v>2336457.733</v>
          </cell>
          <cell r="Z481"/>
          <cell r="AA481"/>
          <cell r="AB481"/>
        </row>
        <row r="482">
          <cell r="C482"/>
          <cell r="D482"/>
          <cell r="E482"/>
          <cell r="F482"/>
          <cell r="G482"/>
          <cell r="H482"/>
          <cell r="I482">
            <v>103923.94824382376</v>
          </cell>
          <cell r="J482"/>
          <cell r="K482">
            <v>17.077000000000002</v>
          </cell>
          <cell r="L482">
            <v>698.18499999999995</v>
          </cell>
          <cell r="M482">
            <v>349.09249999999997</v>
          </cell>
          <cell r="N482">
            <v>175</v>
          </cell>
          <cell r="O482">
            <v>207</v>
          </cell>
          <cell r="P482">
            <v>382</v>
          </cell>
          <cell r="Q482">
            <v>170</v>
          </cell>
          <cell r="R482">
            <v>200</v>
          </cell>
          <cell r="S482">
            <v>370</v>
          </cell>
          <cell r="T482">
            <v>287859.00300000003</v>
          </cell>
          <cell r="U482">
            <v>2325130.0299999998</v>
          </cell>
          <cell r="V482" t="str">
            <v xml:space="preserve">287859.003 E, 2325130.03 N </v>
          </cell>
          <cell r="W482"/>
          <cell r="X482"/>
          <cell r="Y482"/>
          <cell r="Z482"/>
          <cell r="AA482" t="str">
            <v>NALA, CANAL, TAR ROAD</v>
          </cell>
          <cell r="AB482"/>
        </row>
        <row r="483">
          <cell r="C483" t="str">
            <v>217/2</v>
          </cell>
          <cell r="D483" t="str">
            <v>Loc No. From 217/2 To Loc No. 217/3</v>
          </cell>
          <cell r="E483">
            <v>345</v>
          </cell>
          <cell r="F483" t="str">
            <v>DA+0</v>
          </cell>
          <cell r="G483">
            <v>71.89</v>
          </cell>
          <cell r="H483">
            <v>376.185</v>
          </cell>
          <cell r="I483"/>
          <cell r="J483">
            <v>87012.672999999995</v>
          </cell>
          <cell r="K483"/>
          <cell r="L483"/>
          <cell r="M483"/>
          <cell r="N483"/>
          <cell r="O483">
            <v>26.963000000000001</v>
          </cell>
          <cell r="P483">
            <v>725</v>
          </cell>
          <cell r="Q483">
            <v>362.5</v>
          </cell>
          <cell r="R483">
            <v>172</v>
          </cell>
          <cell r="S483">
            <v>117</v>
          </cell>
          <cell r="T483">
            <v>289</v>
          </cell>
          <cell r="U483">
            <v>179</v>
          </cell>
          <cell r="V483">
            <v>136</v>
          </cell>
          <cell r="W483" t="str">
            <v>TAR ROAD, 11 KV(2),BORE(2),PUMP HOUSE</v>
          </cell>
          <cell r="X483">
            <v>299073.98</v>
          </cell>
          <cell r="Y483">
            <v>2336157.7459999998</v>
          </cell>
          <cell r="Z483"/>
          <cell r="AA483"/>
          <cell r="AB483"/>
        </row>
        <row r="484">
          <cell r="C484"/>
          <cell r="D484"/>
          <cell r="E484"/>
          <cell r="F484"/>
          <cell r="G484"/>
          <cell r="H484"/>
          <cell r="I484">
            <v>104300.13324382376</v>
          </cell>
          <cell r="J484"/>
          <cell r="K484">
            <v>16.585000000000001</v>
          </cell>
          <cell r="L484">
            <v>769.81799999999998</v>
          </cell>
          <cell r="M484">
            <v>384.90899999999999</v>
          </cell>
          <cell r="N484">
            <v>169</v>
          </cell>
          <cell r="O484">
            <v>93</v>
          </cell>
          <cell r="P484">
            <v>262</v>
          </cell>
          <cell r="Q484">
            <v>176</v>
          </cell>
          <cell r="R484">
            <v>128</v>
          </cell>
          <cell r="S484">
            <v>304</v>
          </cell>
          <cell r="T484">
            <v>287503</v>
          </cell>
          <cell r="U484">
            <v>2325011</v>
          </cell>
          <cell r="V484" t="str">
            <v xml:space="preserve">287503 E, 2325011 N </v>
          </cell>
          <cell r="W484"/>
          <cell r="X484"/>
          <cell r="Y484"/>
          <cell r="Z484"/>
          <cell r="AA484" t="str">
            <v>TAR ROAD, 11KV LINE, CANAL</v>
          </cell>
          <cell r="AB484"/>
        </row>
        <row r="485">
          <cell r="C485" t="str">
            <v>217/3</v>
          </cell>
          <cell r="D485" t="str">
            <v>Loc No. From 217/3 To Loc No. 217/4</v>
          </cell>
          <cell r="E485">
            <v>497</v>
          </cell>
          <cell r="F485" t="str">
            <v>DA+9</v>
          </cell>
          <cell r="G485">
            <v>80.89</v>
          </cell>
          <cell r="H485">
            <v>393.63299999999998</v>
          </cell>
          <cell r="I485"/>
          <cell r="J485">
            <v>87357.672999999995</v>
          </cell>
          <cell r="K485"/>
          <cell r="L485"/>
          <cell r="M485"/>
          <cell r="N485"/>
          <cell r="O485">
            <v>26.321999999999999</v>
          </cell>
          <cell r="P485">
            <v>842</v>
          </cell>
          <cell r="Q485">
            <v>421</v>
          </cell>
          <cell r="R485">
            <v>229</v>
          </cell>
          <cell r="S485">
            <v>256</v>
          </cell>
          <cell r="T485">
            <v>485</v>
          </cell>
          <cell r="U485">
            <v>210</v>
          </cell>
          <cell r="V485">
            <v>254</v>
          </cell>
          <cell r="W485" t="str">
            <v>GAS PIPE LINE, TAR ROAD, LT LINE,NALA,CANAL</v>
          </cell>
          <cell r="X485">
            <v>298862.21000000002</v>
          </cell>
          <cell r="Y485">
            <v>2335885.389</v>
          </cell>
          <cell r="Z485"/>
          <cell r="AA485"/>
          <cell r="AB485"/>
        </row>
        <row r="486">
          <cell r="C486"/>
          <cell r="D486"/>
          <cell r="E486"/>
          <cell r="F486"/>
          <cell r="G486"/>
          <cell r="H486"/>
          <cell r="I486">
            <v>104693.76624382376</v>
          </cell>
          <cell r="J486"/>
          <cell r="K486">
            <v>16.457000000000001</v>
          </cell>
          <cell r="L486">
            <v>707.58799999999997</v>
          </cell>
          <cell r="M486">
            <v>353.79399999999998</v>
          </cell>
          <cell r="N486">
            <v>302</v>
          </cell>
          <cell r="O486">
            <v>216</v>
          </cell>
          <cell r="P486">
            <v>518</v>
          </cell>
          <cell r="Q486">
            <v>267</v>
          </cell>
          <cell r="R486">
            <v>191</v>
          </cell>
          <cell r="S486">
            <v>458</v>
          </cell>
          <cell r="T486">
            <v>287176.44</v>
          </cell>
          <cell r="U486">
            <v>2324791.2149999999</v>
          </cell>
          <cell r="V486" t="str">
            <v xml:space="preserve">287176.44 E, 2324791.215 N </v>
          </cell>
          <cell r="W486"/>
          <cell r="X486"/>
          <cell r="Y486"/>
          <cell r="Z486"/>
          <cell r="AA486" t="str">
            <v>11KV LINE, NALA, TAR ROAD, LT LINE</v>
          </cell>
          <cell r="AB486"/>
        </row>
        <row r="487">
          <cell r="C487" t="str">
            <v>217/4</v>
          </cell>
          <cell r="D487" t="str">
            <v>Loc No. From 217/4 To Loc No. 217/5</v>
          </cell>
          <cell r="E487">
            <v>340</v>
          </cell>
          <cell r="F487" t="str">
            <v>DA+9</v>
          </cell>
          <cell r="G487">
            <v>80.89</v>
          </cell>
          <cell r="H487">
            <v>313.95499999999998</v>
          </cell>
          <cell r="I487"/>
          <cell r="J487">
            <v>87854.672999999995</v>
          </cell>
          <cell r="K487"/>
          <cell r="L487"/>
          <cell r="M487"/>
          <cell r="N487"/>
          <cell r="O487">
            <v>24.922000000000001</v>
          </cell>
          <cell r="P487">
            <v>837</v>
          </cell>
          <cell r="Q487">
            <v>418.5</v>
          </cell>
          <cell r="R487">
            <v>242</v>
          </cell>
          <cell r="S487">
            <v>236</v>
          </cell>
          <cell r="T487">
            <v>478</v>
          </cell>
          <cell r="U487">
            <v>245</v>
          </cell>
          <cell r="V487">
            <v>214</v>
          </cell>
          <cell r="W487" t="str">
            <v>220 KV DC NAV-NAV LINE -PGCIL, TAR ROAD, BULLET TRAIN,BORE(2),11 KV LINE,LT LINE</v>
          </cell>
          <cell r="X487">
            <v>298557.13699999999</v>
          </cell>
          <cell r="Y487">
            <v>2335493.037</v>
          </cell>
          <cell r="Z487"/>
          <cell r="AA487"/>
          <cell r="AB487"/>
        </row>
        <row r="488">
          <cell r="C488"/>
          <cell r="D488"/>
          <cell r="E488"/>
          <cell r="F488"/>
          <cell r="G488"/>
          <cell r="H488"/>
          <cell r="I488">
            <v>105007.72124382376</v>
          </cell>
          <cell r="J488">
            <v>2</v>
          </cell>
          <cell r="K488">
            <v>16.001999999999999</v>
          </cell>
          <cell r="L488">
            <v>579.95100000000002</v>
          </cell>
          <cell r="M488">
            <v>289.97550000000001</v>
          </cell>
          <cell r="N488">
            <v>98</v>
          </cell>
          <cell r="O488">
            <v>158</v>
          </cell>
          <cell r="P488">
            <v>256</v>
          </cell>
          <cell r="Q488">
            <v>124</v>
          </cell>
          <cell r="R488">
            <v>149</v>
          </cell>
          <cell r="S488">
            <v>273</v>
          </cell>
          <cell r="T488">
            <v>286888.853</v>
          </cell>
          <cell r="U488">
            <v>2324665.2719999999</v>
          </cell>
          <cell r="V488" t="str">
            <v xml:space="preserve">286888.853 E, 2324665.272 N </v>
          </cell>
          <cell r="W488"/>
          <cell r="X488"/>
          <cell r="Y488"/>
          <cell r="Z488"/>
          <cell r="AA488" t="str">
            <v>11KV LINE, LT LINE</v>
          </cell>
          <cell r="AB488"/>
        </row>
        <row r="489">
          <cell r="C489" t="str">
            <v>217/5</v>
          </cell>
          <cell r="D489" t="str">
            <v>Loc No. From 217/5 To Loc No. 218/0</v>
          </cell>
          <cell r="E489">
            <v>285.80599999999998</v>
          </cell>
          <cell r="F489" t="str">
            <v>DA+0</v>
          </cell>
          <cell r="G489">
            <v>71.89</v>
          </cell>
          <cell r="H489">
            <v>265.99599999999998</v>
          </cell>
          <cell r="I489"/>
          <cell r="J489">
            <v>88194.672999999995</v>
          </cell>
          <cell r="K489"/>
          <cell r="L489"/>
          <cell r="M489"/>
          <cell r="N489"/>
          <cell r="O489">
            <v>24.221</v>
          </cell>
          <cell r="P489">
            <v>625.80600000000004</v>
          </cell>
          <cell r="Q489">
            <v>312.90300000000002</v>
          </cell>
          <cell r="R489">
            <v>104</v>
          </cell>
          <cell r="S489">
            <v>146</v>
          </cell>
          <cell r="T489">
            <v>250</v>
          </cell>
          <cell r="U489">
            <v>127</v>
          </cell>
          <cell r="V489">
            <v>145</v>
          </cell>
          <cell r="W489" t="str">
            <v>LT LINE,BORE</v>
          </cell>
          <cell r="X489">
            <v>298348.43599999999</v>
          </cell>
          <cell r="Y489">
            <v>2335224.6269999999</v>
          </cell>
          <cell r="Z489"/>
          <cell r="AA489"/>
          <cell r="AB489"/>
        </row>
        <row r="490">
          <cell r="C490"/>
          <cell r="D490"/>
          <cell r="E490"/>
          <cell r="F490"/>
          <cell r="G490"/>
          <cell r="H490"/>
          <cell r="I490">
            <v>105273.71724382376</v>
          </cell>
          <cell r="J490"/>
          <cell r="K490">
            <v>15.632</v>
          </cell>
          <cell r="L490">
            <v>618.99599999999998</v>
          </cell>
          <cell r="M490">
            <v>309.49799999999999</v>
          </cell>
          <cell r="N490">
            <v>108</v>
          </cell>
          <cell r="O490">
            <v>235</v>
          </cell>
          <cell r="P490">
            <v>343</v>
          </cell>
          <cell r="Q490">
            <v>117</v>
          </cell>
          <cell r="R490">
            <v>214</v>
          </cell>
          <cell r="S490">
            <v>331</v>
          </cell>
          <cell r="T490">
            <v>286623.48</v>
          </cell>
          <cell r="U490">
            <v>2324657.855</v>
          </cell>
          <cell r="V490" t="str">
            <v xml:space="preserve">286623.48 E, 2324657.855 N </v>
          </cell>
          <cell r="W490"/>
          <cell r="X490"/>
          <cell r="Y490"/>
          <cell r="Z490"/>
          <cell r="AA490" t="str">
            <v>LT LINE</v>
          </cell>
          <cell r="AB490"/>
        </row>
        <row r="491">
          <cell r="C491" t="str">
            <v>218/0</v>
          </cell>
          <cell r="D491" t="str">
            <v>Loc No. From 218/0 To Loc No. 219/0</v>
          </cell>
          <cell r="E491">
            <v>239.46899999999999</v>
          </cell>
          <cell r="F491" t="str">
            <v>DD60+3</v>
          </cell>
          <cell r="G491">
            <v>73.53</v>
          </cell>
          <cell r="H491">
            <v>353</v>
          </cell>
          <cell r="I491"/>
          <cell r="J491">
            <v>88480.478999999992</v>
          </cell>
          <cell r="K491"/>
          <cell r="L491"/>
          <cell r="M491"/>
          <cell r="N491"/>
          <cell r="O491">
            <v>23.084</v>
          </cell>
          <cell r="P491">
            <v>239.46899999999999</v>
          </cell>
          <cell r="Q491">
            <v>119.7345</v>
          </cell>
          <cell r="R491">
            <v>0</v>
          </cell>
          <cell r="S491">
            <v>134</v>
          </cell>
          <cell r="T491">
            <v>134</v>
          </cell>
          <cell r="U491">
            <v>0</v>
          </cell>
          <cell r="V491">
            <v>126</v>
          </cell>
          <cell r="W491" t="str">
            <v>TAR ROAD,CANAL(2), 11KV(3), LT LINE,CAR TRACK</v>
          </cell>
          <cell r="X491">
            <v>298173.02299999999</v>
          </cell>
          <cell r="Y491">
            <v>2334999.003</v>
          </cell>
          <cell r="Z491"/>
          <cell r="AA491"/>
          <cell r="AB491"/>
        </row>
        <row r="492">
          <cell r="C492"/>
          <cell r="D492"/>
          <cell r="E492"/>
          <cell r="F492"/>
          <cell r="G492"/>
          <cell r="H492"/>
          <cell r="I492">
            <v>105626.71724382376</v>
          </cell>
          <cell r="J492"/>
          <cell r="K492">
            <v>15.987</v>
          </cell>
          <cell r="L492">
            <v>654</v>
          </cell>
          <cell r="M492">
            <v>327</v>
          </cell>
          <cell r="N492">
            <v>119</v>
          </cell>
          <cell r="O492">
            <v>152</v>
          </cell>
          <cell r="P492">
            <v>271</v>
          </cell>
          <cell r="Q492">
            <v>141</v>
          </cell>
          <cell r="R492">
            <v>152</v>
          </cell>
          <cell r="S492">
            <v>293</v>
          </cell>
          <cell r="T492">
            <v>286269.96999999997</v>
          </cell>
          <cell r="U492">
            <v>2324647.9739999999</v>
          </cell>
          <cell r="V492" t="str">
            <v xml:space="preserve">286269.97 E, 2324647.974 N </v>
          </cell>
          <cell r="W492"/>
          <cell r="X492"/>
          <cell r="Y492"/>
          <cell r="Z492"/>
          <cell r="AA492" t="str">
            <v>NH-54</v>
          </cell>
          <cell r="AB492"/>
        </row>
        <row r="493">
          <cell r="C493" t="str">
            <v>219/0</v>
          </cell>
          <cell r="D493" t="str">
            <v>Loc No. From 219/0 To Loc No. 219/1</v>
          </cell>
          <cell r="E493">
            <v>343.00099999999998</v>
          </cell>
          <cell r="F493" t="str">
            <v>DD45+3</v>
          </cell>
          <cell r="G493">
            <v>73.53</v>
          </cell>
          <cell r="H493">
            <v>301</v>
          </cell>
          <cell r="I493"/>
          <cell r="J493">
            <v>88719.947999999989</v>
          </cell>
          <cell r="K493"/>
          <cell r="L493"/>
          <cell r="M493"/>
          <cell r="N493"/>
          <cell r="O493">
            <v>21.861000000000001</v>
          </cell>
          <cell r="P493">
            <v>582.47</v>
          </cell>
          <cell r="Q493">
            <v>291.23500000000001</v>
          </cell>
          <cell r="R493">
            <v>106</v>
          </cell>
          <cell r="S493">
            <v>127</v>
          </cell>
          <cell r="T493">
            <v>233</v>
          </cell>
          <cell r="U493">
            <v>114</v>
          </cell>
          <cell r="V493">
            <v>141</v>
          </cell>
          <cell r="W493" t="str">
            <v>CANAL,CAR TRACK,MANGO  GARDEN</v>
          </cell>
          <cell r="X493">
            <v>298223.12300000002</v>
          </cell>
          <cell r="Y493">
            <v>2334764.8330000001</v>
          </cell>
          <cell r="Z493"/>
          <cell r="AA493"/>
          <cell r="AB493"/>
        </row>
        <row r="494">
          <cell r="C494"/>
          <cell r="D494"/>
          <cell r="E494"/>
          <cell r="F494"/>
          <cell r="G494"/>
          <cell r="H494"/>
          <cell r="I494">
            <v>105927.71724382376</v>
          </cell>
          <cell r="J494"/>
          <cell r="K494">
            <v>15.760999999999999</v>
          </cell>
          <cell r="L494">
            <v>719</v>
          </cell>
          <cell r="M494">
            <v>359.5</v>
          </cell>
          <cell r="N494">
            <v>149</v>
          </cell>
          <cell r="O494">
            <v>200</v>
          </cell>
          <cell r="P494">
            <v>349</v>
          </cell>
          <cell r="Q494">
            <v>150</v>
          </cell>
          <cell r="R494">
            <v>203</v>
          </cell>
          <cell r="S494">
            <v>353</v>
          </cell>
          <cell r="T494">
            <v>285969.11099999998</v>
          </cell>
          <cell r="U494">
            <v>2324639.5649999999</v>
          </cell>
          <cell r="V494" t="str">
            <v xml:space="preserve">285969.111 E, 2324639.565 N </v>
          </cell>
          <cell r="W494"/>
          <cell r="X494"/>
          <cell r="Y494"/>
          <cell r="Z494"/>
          <cell r="AA494" t="str">
            <v xml:space="preserve">NALA ,CART TRACK </v>
          </cell>
          <cell r="AB494"/>
        </row>
        <row r="495">
          <cell r="C495" t="str">
            <v>219/1</v>
          </cell>
          <cell r="D495" t="str">
            <v>Loc No. From 219/1 To Loc No. 220/0</v>
          </cell>
          <cell r="E495">
            <v>455.41</v>
          </cell>
          <cell r="F495" t="str">
            <v>DA+9</v>
          </cell>
          <cell r="G495">
            <v>80.89</v>
          </cell>
          <cell r="H495">
            <v>418</v>
          </cell>
          <cell r="I495"/>
          <cell r="J495">
            <v>89062.948999999993</v>
          </cell>
          <cell r="K495"/>
          <cell r="L495"/>
          <cell r="M495"/>
          <cell r="N495"/>
          <cell r="O495">
            <v>23.172999999999998</v>
          </cell>
          <cell r="P495">
            <v>798.41100000000006</v>
          </cell>
          <cell r="Q495">
            <v>399.20550000000003</v>
          </cell>
          <cell r="R495">
            <v>217</v>
          </cell>
          <cell r="S495">
            <v>267</v>
          </cell>
          <cell r="T495">
            <v>484</v>
          </cell>
          <cell r="U495">
            <v>203</v>
          </cell>
          <cell r="V495">
            <v>255</v>
          </cell>
          <cell r="W495" t="str">
            <v>11 KV LINE(2), GAS PIPE LINE, TAR ROAD,POND,BORE</v>
          </cell>
          <cell r="X495">
            <v>298098.48499999999</v>
          </cell>
          <cell r="Y495">
            <v>2334445.2790000001</v>
          </cell>
          <cell r="Z495"/>
          <cell r="AA495"/>
          <cell r="AB495"/>
        </row>
        <row r="496">
          <cell r="C496"/>
          <cell r="D496"/>
          <cell r="E496"/>
          <cell r="F496"/>
          <cell r="G496"/>
          <cell r="H496"/>
          <cell r="I496">
            <v>106345.71724382376</v>
          </cell>
          <cell r="J496"/>
          <cell r="K496">
            <v>14.388</v>
          </cell>
          <cell r="L496">
            <v>843.54500000000007</v>
          </cell>
          <cell r="M496">
            <v>421.77250000000004</v>
          </cell>
          <cell r="N496">
            <v>218</v>
          </cell>
          <cell r="O496">
            <v>213</v>
          </cell>
          <cell r="P496">
            <v>431</v>
          </cell>
          <cell r="Q496">
            <v>215</v>
          </cell>
          <cell r="R496">
            <v>213</v>
          </cell>
          <cell r="S496">
            <v>428</v>
          </cell>
          <cell r="T496">
            <v>285552.01199999999</v>
          </cell>
          <cell r="U496">
            <v>2324627.9070000001</v>
          </cell>
          <cell r="V496" t="str">
            <v xml:space="preserve">285552.012 E, 2324627.907 N </v>
          </cell>
          <cell r="W496"/>
          <cell r="X496"/>
          <cell r="Y496"/>
          <cell r="Z496"/>
          <cell r="AA496" t="str">
            <v xml:space="preserve">ROAD ,CART TRACK, 11 KV ,LT 2, PUMP HOUSE </v>
          </cell>
          <cell r="AB496"/>
        </row>
        <row r="497">
          <cell r="C497" t="str">
            <v>220/0</v>
          </cell>
          <cell r="D497" t="str">
            <v>Loc No. From 220/0 To Loc No. 220/1</v>
          </cell>
          <cell r="E497">
            <v>336</v>
          </cell>
          <cell r="F497" t="str">
            <v>DD45+0</v>
          </cell>
          <cell r="G497">
            <v>70.53</v>
          </cell>
          <cell r="H497">
            <v>425.54500000000002</v>
          </cell>
          <cell r="I497"/>
          <cell r="J497">
            <v>89518.358999999997</v>
          </cell>
          <cell r="K497"/>
          <cell r="L497"/>
          <cell r="M497"/>
          <cell r="N497"/>
          <cell r="O497">
            <v>23.838000000000001</v>
          </cell>
          <cell r="P497">
            <v>791.41000000000008</v>
          </cell>
          <cell r="Q497">
            <v>395.70500000000004</v>
          </cell>
          <cell r="R497">
            <v>189</v>
          </cell>
          <cell r="S497">
            <v>147</v>
          </cell>
          <cell r="T497">
            <v>336</v>
          </cell>
          <cell r="U497">
            <v>202</v>
          </cell>
          <cell r="V497">
            <v>153</v>
          </cell>
          <cell r="W497" t="str">
            <v>NALA, 11KV LINE,LT LINE,CAR TRACK,MANGO GARDEN(2),BORE</v>
          </cell>
          <cell r="X497">
            <v>297933</v>
          </cell>
          <cell r="Y497">
            <v>2334021</v>
          </cell>
          <cell r="Z497"/>
          <cell r="AA497"/>
          <cell r="AB497"/>
        </row>
        <row r="498">
          <cell r="C498"/>
          <cell r="D498"/>
          <cell r="E498"/>
          <cell r="F498"/>
          <cell r="G498"/>
          <cell r="H498"/>
          <cell r="I498">
            <v>106771.26224382376</v>
          </cell>
          <cell r="J498"/>
          <cell r="K498">
            <v>14.012</v>
          </cell>
          <cell r="L498">
            <v>626.36599999999999</v>
          </cell>
          <cell r="M498">
            <v>313.18299999999999</v>
          </cell>
          <cell r="N498">
            <v>214</v>
          </cell>
          <cell r="O498">
            <v>105</v>
          </cell>
          <cell r="P498">
            <v>319</v>
          </cell>
          <cell r="Q498">
            <v>214</v>
          </cell>
          <cell r="R498">
            <v>102</v>
          </cell>
          <cell r="S498">
            <v>316</v>
          </cell>
          <cell r="T498">
            <v>285126</v>
          </cell>
          <cell r="U498">
            <v>2324616</v>
          </cell>
          <cell r="V498" t="str">
            <v xml:space="preserve">285126 E, 2324616 N </v>
          </cell>
          <cell r="W498"/>
          <cell r="X498"/>
          <cell r="Y498"/>
          <cell r="Z498"/>
          <cell r="AA498" t="str">
            <v xml:space="preserve">CART TRACK ,LT 2, PUMP HOUSE </v>
          </cell>
          <cell r="AB498"/>
        </row>
        <row r="499">
          <cell r="C499" t="str">
            <v>220/1</v>
          </cell>
          <cell r="D499" t="str">
            <v>Loc No. From 220/1 To Loc No. 221/0</v>
          </cell>
          <cell r="E499">
            <v>483.26799999999997</v>
          </cell>
          <cell r="F499" t="str">
            <v>DA+6</v>
          </cell>
          <cell r="G499">
            <v>77.89</v>
          </cell>
          <cell r="H499">
            <v>200.821</v>
          </cell>
          <cell r="I499"/>
          <cell r="J499">
            <v>89854.358999999997</v>
          </cell>
          <cell r="K499"/>
          <cell r="L499"/>
          <cell r="M499"/>
          <cell r="N499"/>
          <cell r="O499">
            <v>21.667000000000002</v>
          </cell>
          <cell r="P499">
            <v>819.26800000000003</v>
          </cell>
          <cell r="Q499">
            <v>409.63400000000001</v>
          </cell>
          <cell r="R499">
            <v>190</v>
          </cell>
          <cell r="S499">
            <v>127</v>
          </cell>
          <cell r="T499">
            <v>317</v>
          </cell>
          <cell r="U499">
            <v>184</v>
          </cell>
          <cell r="V499">
            <v>161</v>
          </cell>
          <cell r="W499" t="str">
            <v>66 KV D/C NAV-EKL &amp; TAVDI-VESSMA LINE - GETCO &amp;132 KV S/C NAV - POPDA CKT-1 LINE - GETCO,LT LINE,CAR TRACK</v>
          </cell>
          <cell r="X499">
            <v>297666.83100000001</v>
          </cell>
          <cell r="Y499">
            <v>2333815.9389999998</v>
          </cell>
          <cell r="Z499"/>
          <cell r="AA499"/>
          <cell r="AB499"/>
        </row>
        <row r="500">
          <cell r="C500"/>
          <cell r="D500"/>
          <cell r="E500"/>
          <cell r="F500"/>
          <cell r="G500"/>
          <cell r="H500"/>
          <cell r="I500">
            <v>106972.08324382376</v>
          </cell>
          <cell r="J500"/>
          <cell r="K500">
            <v>13.678000000000001</v>
          </cell>
          <cell r="L500">
            <v>403.09799999999996</v>
          </cell>
          <cell r="M500">
            <v>201.54899999999998</v>
          </cell>
          <cell r="N500">
            <v>96</v>
          </cell>
          <cell r="O500">
            <v>119</v>
          </cell>
          <cell r="P500">
            <v>215</v>
          </cell>
          <cell r="Q500">
            <v>99</v>
          </cell>
          <cell r="R500">
            <v>108</v>
          </cell>
          <cell r="S500">
            <v>207</v>
          </cell>
          <cell r="T500">
            <v>284931</v>
          </cell>
          <cell r="U500">
            <v>2324568</v>
          </cell>
          <cell r="V500" t="str">
            <v xml:space="preserve">284931 E, 2324568 N </v>
          </cell>
          <cell r="W500"/>
          <cell r="X500"/>
          <cell r="Y500"/>
          <cell r="Z500"/>
          <cell r="AA500" t="str">
            <v xml:space="preserve">ROAD ,CART TRACK, 11 KV2 ,LT 2, PUMP HOUSE </v>
          </cell>
          <cell r="AB500"/>
        </row>
        <row r="501">
          <cell r="C501" t="str">
            <v>221/0</v>
          </cell>
          <cell r="D501" t="str">
            <v>Loc No. From 221/0 To Loc No. 222/0</v>
          </cell>
          <cell r="E501">
            <v>213.017</v>
          </cell>
          <cell r="F501" t="str">
            <v>DD60+30</v>
          </cell>
          <cell r="G501">
            <v>100.53</v>
          </cell>
          <cell r="H501">
            <v>202.27699999999999</v>
          </cell>
          <cell r="I501"/>
          <cell r="J501">
            <v>90337.626999999993</v>
          </cell>
          <cell r="K501"/>
          <cell r="L501"/>
          <cell r="M501"/>
          <cell r="N501"/>
          <cell r="O501">
            <v>23.158999999999999</v>
          </cell>
          <cell r="P501">
            <v>696.28499999999997</v>
          </cell>
          <cell r="Q501">
            <v>348.14249999999998</v>
          </cell>
          <cell r="R501">
            <v>358</v>
          </cell>
          <cell r="S501">
            <v>175</v>
          </cell>
          <cell r="T501">
            <v>533</v>
          </cell>
          <cell r="U501">
            <v>325</v>
          </cell>
          <cell r="V501">
            <v>135</v>
          </cell>
          <cell r="W501" t="str">
            <v>132 KV S/C NAV-POPDA CKT-2 LINE (GETCO),SMALL NALA</v>
          </cell>
          <cell r="X501">
            <v>297284</v>
          </cell>
          <cell r="Y501">
            <v>2333521</v>
          </cell>
          <cell r="Z501"/>
          <cell r="AA501"/>
          <cell r="AB501"/>
        </row>
        <row r="502">
          <cell r="C502"/>
          <cell r="D502"/>
          <cell r="E502"/>
          <cell r="F502"/>
          <cell r="G502"/>
          <cell r="H502"/>
          <cell r="I502">
            <v>107174.36024382376</v>
          </cell>
          <cell r="J502"/>
          <cell r="K502">
            <v>12.449</v>
          </cell>
          <cell r="L502">
            <v>565.59799999999996</v>
          </cell>
          <cell r="M502">
            <v>282.79899999999998</v>
          </cell>
          <cell r="N502">
            <v>84</v>
          </cell>
          <cell r="O502">
            <v>201</v>
          </cell>
          <cell r="P502">
            <v>285</v>
          </cell>
          <cell r="Q502">
            <v>94</v>
          </cell>
          <cell r="R502">
            <v>194</v>
          </cell>
          <cell r="S502">
            <v>288</v>
          </cell>
          <cell r="T502">
            <v>284735</v>
          </cell>
          <cell r="U502">
            <v>2324518</v>
          </cell>
          <cell r="V502" t="str">
            <v xml:space="preserve">284735 E, 2324518 N </v>
          </cell>
          <cell r="W502"/>
          <cell r="X502"/>
          <cell r="Y502"/>
          <cell r="Z502"/>
          <cell r="AA502" t="str">
            <v xml:space="preserve">400 KV D/C NAV-BSR LINE </v>
          </cell>
          <cell r="AB502"/>
        </row>
        <row r="503">
          <cell r="C503" t="str">
            <v>222/0</v>
          </cell>
          <cell r="D503" t="str">
            <v>Loc No. From 222/0 To Loc No. 223/0</v>
          </cell>
          <cell r="E503">
            <v>225.59399999999999</v>
          </cell>
          <cell r="F503" t="str">
            <v>DD60+25</v>
          </cell>
          <cell r="G503">
            <v>95.53</v>
          </cell>
          <cell r="H503">
            <v>363.32100000000003</v>
          </cell>
          <cell r="I503"/>
          <cell r="J503">
            <v>90550.644</v>
          </cell>
          <cell r="K503"/>
          <cell r="L503"/>
          <cell r="M503"/>
          <cell r="N503"/>
          <cell r="O503">
            <v>23.062000000000001</v>
          </cell>
          <cell r="P503">
            <v>438.61099999999999</v>
          </cell>
          <cell r="Q503">
            <v>219.30549999999999</v>
          </cell>
          <cell r="R503">
            <v>39</v>
          </cell>
          <cell r="S503">
            <v>353</v>
          </cell>
          <cell r="T503">
            <v>392</v>
          </cell>
          <cell r="U503">
            <v>79</v>
          </cell>
          <cell r="V503">
            <v>218</v>
          </cell>
          <cell r="W503">
            <v>297</v>
          </cell>
          <cell r="X503">
            <v>297090.01199999999</v>
          </cell>
          <cell r="Y503">
            <v>2333432.9939999999</v>
          </cell>
          <cell r="Z503"/>
          <cell r="AA503"/>
          <cell r="AB503"/>
        </row>
        <row r="504">
          <cell r="C504"/>
          <cell r="D504"/>
          <cell r="E504"/>
          <cell r="F504"/>
          <cell r="G504"/>
          <cell r="H504"/>
          <cell r="I504">
            <v>107537.68124382375</v>
          </cell>
          <cell r="J504"/>
          <cell r="K504">
            <v>12.497</v>
          </cell>
          <cell r="L504">
            <v>727.31700000000001</v>
          </cell>
          <cell r="M504">
            <v>363.6585</v>
          </cell>
          <cell r="N504">
            <v>163</v>
          </cell>
          <cell r="O504">
            <v>190</v>
          </cell>
          <cell r="P504">
            <v>353</v>
          </cell>
          <cell r="Q504">
            <v>170</v>
          </cell>
          <cell r="R504">
            <v>187</v>
          </cell>
          <cell r="S504">
            <v>357</v>
          </cell>
          <cell r="T504">
            <v>284374</v>
          </cell>
          <cell r="U504">
            <v>2324559</v>
          </cell>
          <cell r="V504" t="str">
            <v xml:space="preserve">284374 E, 2324559 N </v>
          </cell>
          <cell r="W504"/>
          <cell r="X504"/>
          <cell r="Y504"/>
          <cell r="Z504"/>
          <cell r="AA504" t="str">
            <v xml:space="preserve">NE-4 , 11 KV  4 NOS CART TRACK </v>
          </cell>
          <cell r="AB504"/>
        </row>
        <row r="505">
          <cell r="C505" t="str">
            <v>223/0</v>
          </cell>
          <cell r="D505" t="str">
            <v>Loc No. From 223/0 To Loc No. 223/1</v>
          </cell>
          <cell r="E505">
            <v>380.00099999999998</v>
          </cell>
          <cell r="F505" t="str">
            <v>DC1+6</v>
          </cell>
          <cell r="G505">
            <v>76.53</v>
          </cell>
          <cell r="H505">
            <v>363.99599999999998</v>
          </cell>
          <cell r="I505"/>
          <cell r="J505">
            <v>90776.237999999998</v>
          </cell>
          <cell r="K505"/>
          <cell r="L505"/>
          <cell r="M505"/>
          <cell r="N505"/>
          <cell r="O505">
            <v>22.58</v>
          </cell>
          <cell r="P505">
            <v>605.59500000000003</v>
          </cell>
          <cell r="Q505">
            <v>302.79750000000001</v>
          </cell>
          <cell r="R505">
            <v>-127</v>
          </cell>
          <cell r="S505">
            <v>257</v>
          </cell>
          <cell r="T505">
            <v>130</v>
          </cell>
          <cell r="U505">
            <v>9</v>
          </cell>
          <cell r="V505">
            <v>231</v>
          </cell>
          <cell r="W505" t="str">
            <v>GAS PIPE LINE, 11KV LINE(3),CAR TRACK,BORE(3)</v>
          </cell>
          <cell r="X505">
            <v>296872</v>
          </cell>
          <cell r="Y505">
            <v>2333375</v>
          </cell>
          <cell r="Z505"/>
          <cell r="AA505"/>
          <cell r="AB505"/>
        </row>
        <row r="506">
          <cell r="C506"/>
          <cell r="D506"/>
          <cell r="E506"/>
          <cell r="F506"/>
          <cell r="G506"/>
          <cell r="H506"/>
          <cell r="I506">
            <v>107901.67724382375</v>
          </cell>
          <cell r="J506"/>
          <cell r="K506">
            <v>11.786</v>
          </cell>
          <cell r="L506">
            <v>737.40300000000002</v>
          </cell>
          <cell r="M506">
            <v>368.70150000000001</v>
          </cell>
          <cell r="N506">
            <v>174</v>
          </cell>
          <cell r="O506">
            <v>191</v>
          </cell>
          <cell r="P506">
            <v>365</v>
          </cell>
          <cell r="Q506">
            <v>177</v>
          </cell>
          <cell r="R506">
            <v>190</v>
          </cell>
          <cell r="S506">
            <v>367</v>
          </cell>
          <cell r="T506">
            <v>284043.44799999997</v>
          </cell>
          <cell r="U506">
            <v>2324407.0449999999</v>
          </cell>
          <cell r="V506" t="str">
            <v xml:space="preserve">284043.448 E, 2324407.045 N </v>
          </cell>
          <cell r="W506"/>
          <cell r="X506"/>
          <cell r="Y506"/>
          <cell r="Z506"/>
          <cell r="AA506" t="str">
            <v xml:space="preserve">ROAD ,CART TRACK 2 , ,LT </v>
          </cell>
          <cell r="AB506"/>
        </row>
        <row r="507">
          <cell r="C507" t="str">
            <v>223/1</v>
          </cell>
          <cell r="D507" t="str">
            <v>Loc No. From 223/1 To Loc No. 223/2</v>
          </cell>
          <cell r="E507">
            <v>359.46</v>
          </cell>
          <cell r="F507" t="str">
            <v>DA+0</v>
          </cell>
          <cell r="G507">
            <v>71.89</v>
          </cell>
          <cell r="H507">
            <v>373.40699999999998</v>
          </cell>
          <cell r="I507"/>
          <cell r="J507">
            <v>91156.239000000001</v>
          </cell>
          <cell r="K507"/>
          <cell r="L507"/>
          <cell r="M507"/>
          <cell r="N507"/>
          <cell r="O507">
            <v>18.585000000000001</v>
          </cell>
          <cell r="P507" t="e">
            <v>#REF!</v>
          </cell>
          <cell r="Q507" t="e">
            <v>#REF!</v>
          </cell>
          <cell r="R507">
            <v>124</v>
          </cell>
          <cell r="S507">
            <v>194</v>
          </cell>
          <cell r="T507">
            <v>296</v>
          </cell>
          <cell r="U507">
            <v>150</v>
          </cell>
          <cell r="V507">
            <v>189</v>
          </cell>
          <cell r="W507" t="str">
            <v>SH-6,11KV LINE(3),MANGO GARDEN,CAR TRACK</v>
          </cell>
          <cell r="X507">
            <v>296568.76400000002</v>
          </cell>
          <cell r="Y507">
            <v>2333145.9840000002</v>
          </cell>
          <cell r="Z507"/>
          <cell r="AA507"/>
          <cell r="AB507"/>
        </row>
        <row r="508">
          <cell r="C508"/>
          <cell r="D508"/>
          <cell r="E508"/>
          <cell r="F508"/>
          <cell r="G508"/>
          <cell r="H508"/>
          <cell r="I508">
            <v>108275.08424382376</v>
          </cell>
          <cell r="J508"/>
          <cell r="K508">
            <v>10.673</v>
          </cell>
          <cell r="L508">
            <v>708.41</v>
          </cell>
          <cell r="M508">
            <v>354.20499999999998</v>
          </cell>
          <cell r="N508">
            <v>183</v>
          </cell>
          <cell r="O508">
            <v>158</v>
          </cell>
          <cell r="P508">
            <v>341</v>
          </cell>
          <cell r="Q508">
            <v>185</v>
          </cell>
          <cell r="R508">
            <v>162</v>
          </cell>
          <cell r="S508">
            <v>347</v>
          </cell>
          <cell r="T508">
            <v>283704</v>
          </cell>
          <cell r="U508">
            <v>2324251</v>
          </cell>
          <cell r="V508" t="str">
            <v xml:space="preserve">283704 E, 2324251 N </v>
          </cell>
          <cell r="W508"/>
          <cell r="X508"/>
          <cell r="Y508"/>
          <cell r="Z508"/>
          <cell r="AA508" t="str">
            <v xml:space="preserve">CART TRACK 2 , ,LT ,11 KV, NALAL </v>
          </cell>
          <cell r="AB508"/>
        </row>
        <row r="509">
          <cell r="C509" t="str">
            <v>223/2</v>
          </cell>
          <cell r="D509" t="str">
            <v>Loc No. From 223/2 To Loc No. 223/3</v>
          </cell>
          <cell r="E509">
            <v>320.54000000000002</v>
          </cell>
          <cell r="F509" t="str">
            <v>DA+0</v>
          </cell>
          <cell r="G509">
            <v>71.89</v>
          </cell>
          <cell r="H509">
            <v>335.00299999999999</v>
          </cell>
          <cell r="I509"/>
          <cell r="J509">
            <v>91515.699000000008</v>
          </cell>
          <cell r="K509"/>
          <cell r="L509"/>
          <cell r="M509"/>
          <cell r="N509"/>
          <cell r="O509">
            <v>16.41</v>
          </cell>
          <cell r="P509" t="e">
            <v>#REF!</v>
          </cell>
          <cell r="Q509" t="e">
            <v>#REF!</v>
          </cell>
          <cell r="R509">
            <v>166</v>
          </cell>
          <cell r="S509">
            <v>165</v>
          </cell>
          <cell r="T509">
            <v>308</v>
          </cell>
          <cell r="U509">
            <v>171</v>
          </cell>
          <cell r="V509">
            <v>164</v>
          </cell>
          <cell r="W509">
            <v>317</v>
          </cell>
          <cell r="X509">
            <v>296281.90999999997</v>
          </cell>
          <cell r="Y509">
            <v>2332929.3472000002</v>
          </cell>
          <cell r="Z509"/>
          <cell r="AA509"/>
          <cell r="AB509"/>
        </row>
        <row r="510">
          <cell r="C510"/>
          <cell r="D510"/>
          <cell r="E510"/>
          <cell r="F510"/>
          <cell r="G510"/>
          <cell r="H510"/>
          <cell r="I510">
            <v>108610.08724382376</v>
          </cell>
          <cell r="J510"/>
          <cell r="K510">
            <v>9.532</v>
          </cell>
          <cell r="L510">
            <v>734.048</v>
          </cell>
          <cell r="M510">
            <v>367.024</v>
          </cell>
          <cell r="N510">
            <v>178</v>
          </cell>
          <cell r="O510">
            <v>219</v>
          </cell>
          <cell r="P510">
            <v>397</v>
          </cell>
          <cell r="Q510">
            <v>174</v>
          </cell>
          <cell r="R510">
            <v>212</v>
          </cell>
          <cell r="S510">
            <v>386</v>
          </cell>
          <cell r="T510">
            <v>283444.47399999999</v>
          </cell>
          <cell r="U510">
            <v>2324038.2629999998</v>
          </cell>
          <cell r="V510" t="str">
            <v xml:space="preserve">283444.474 E, 2324038.263 N </v>
          </cell>
          <cell r="W510"/>
          <cell r="X510"/>
          <cell r="Y510"/>
          <cell r="Z510"/>
          <cell r="AA510" t="str">
            <v xml:space="preserve">ROAD ,NALA , 11 KV ,LT </v>
          </cell>
          <cell r="AB510"/>
        </row>
        <row r="511">
          <cell r="C511" t="str">
            <v>223/3</v>
          </cell>
          <cell r="D511" t="str">
            <v>Loc No. From 223/3 To Loc No. 224/0</v>
          </cell>
          <cell r="E511">
            <v>326.173</v>
          </cell>
          <cell r="F511" t="str">
            <v>DA-3</v>
          </cell>
          <cell r="G511">
            <v>68.89</v>
          </cell>
          <cell r="H511">
            <v>399.04500000000002</v>
          </cell>
          <cell r="I511"/>
          <cell r="J511">
            <v>91836.239000000001</v>
          </cell>
          <cell r="K511"/>
          <cell r="L511"/>
          <cell r="M511"/>
          <cell r="N511"/>
          <cell r="O511">
            <v>18.760000000000002</v>
          </cell>
          <cell r="P511" t="e">
            <v>#REF!</v>
          </cell>
          <cell r="Q511" t="e">
            <v>#REF!</v>
          </cell>
          <cell r="R511">
            <v>156</v>
          </cell>
          <cell r="S511">
            <v>167</v>
          </cell>
          <cell r="T511">
            <v>372</v>
          </cell>
          <cell r="U511">
            <v>157</v>
          </cell>
          <cell r="V511">
            <v>166</v>
          </cell>
          <cell r="W511" t="str">
            <v>LT LINE(2), TAR ROAD, 11 KV LINE(2),BOUNDARY</v>
          </cell>
          <cell r="X511">
            <v>296026.13270000002</v>
          </cell>
          <cell r="Y511">
            <v>2332736.1661999999</v>
          </cell>
          <cell r="Z511"/>
          <cell r="AA511"/>
          <cell r="AB511"/>
        </row>
        <row r="512">
          <cell r="C512"/>
          <cell r="D512"/>
          <cell r="E512"/>
          <cell r="F512"/>
          <cell r="G512"/>
          <cell r="H512"/>
          <cell r="I512">
            <v>109009.13224382375</v>
          </cell>
          <cell r="J512"/>
          <cell r="K512">
            <v>8.8350000000000009</v>
          </cell>
          <cell r="L512">
            <v>765.05</v>
          </cell>
          <cell r="M512">
            <v>382.52499999999998</v>
          </cell>
          <cell r="N512">
            <v>180</v>
          </cell>
          <cell r="O512">
            <v>190</v>
          </cell>
          <cell r="P512">
            <v>370</v>
          </cell>
          <cell r="Q512">
            <v>188</v>
          </cell>
          <cell r="R512">
            <v>188</v>
          </cell>
          <cell r="S512">
            <v>376</v>
          </cell>
          <cell r="T512">
            <v>283136.30499999999</v>
          </cell>
          <cell r="U512">
            <v>2323785.6519999998</v>
          </cell>
          <cell r="V512" t="str">
            <v xml:space="preserve">283136.305 E, 2323785.652 N </v>
          </cell>
          <cell r="W512"/>
          <cell r="X512"/>
          <cell r="Y512"/>
          <cell r="Z512"/>
          <cell r="AA512" t="str">
            <v xml:space="preserve">NALA LT </v>
          </cell>
          <cell r="AB512"/>
        </row>
        <row r="513">
          <cell r="C513" t="str">
            <v>224/0</v>
          </cell>
          <cell r="D513" t="str">
            <v>Loc No. From 224/0 To Loc No. 224/1</v>
          </cell>
          <cell r="E513">
            <v>259.99700000000001</v>
          </cell>
          <cell r="F513" t="str">
            <v>DC1+0</v>
          </cell>
          <cell r="G513">
            <v>70.53</v>
          </cell>
          <cell r="H513">
            <v>366.005</v>
          </cell>
          <cell r="I513"/>
          <cell r="J513">
            <v>92162.411999999997</v>
          </cell>
          <cell r="K513"/>
          <cell r="L513"/>
          <cell r="M513"/>
          <cell r="N513"/>
          <cell r="O513">
            <v>15.529</v>
          </cell>
          <cell r="P513" t="e">
            <v>#REF!</v>
          </cell>
          <cell r="Q513" t="e">
            <v>#REF!</v>
          </cell>
          <cell r="R513">
            <v>160</v>
          </cell>
          <cell r="S513">
            <v>125</v>
          </cell>
          <cell r="T513">
            <v>281</v>
          </cell>
          <cell r="U513">
            <v>163</v>
          </cell>
          <cell r="V513">
            <v>127</v>
          </cell>
          <cell r="W513" t="str">
            <v>NALA</v>
          </cell>
          <cell r="X513">
            <v>295765.84999999998</v>
          </cell>
          <cell r="Y513">
            <v>2332539.59</v>
          </cell>
          <cell r="Z513"/>
          <cell r="AA513"/>
          <cell r="AB513"/>
        </row>
        <row r="514">
          <cell r="C514"/>
          <cell r="D514"/>
          <cell r="E514"/>
          <cell r="F514"/>
          <cell r="G514"/>
          <cell r="H514"/>
          <cell r="I514">
            <v>109375.13724382376</v>
          </cell>
          <cell r="J514"/>
          <cell r="K514">
            <v>8.3409999999999993</v>
          </cell>
          <cell r="L514">
            <v>639.005</v>
          </cell>
          <cell r="M514">
            <v>319.5025</v>
          </cell>
          <cell r="N514">
            <v>177</v>
          </cell>
          <cell r="O514">
            <v>125</v>
          </cell>
          <cell r="P514">
            <v>302</v>
          </cell>
          <cell r="Q514">
            <v>180</v>
          </cell>
          <cell r="R514">
            <v>129</v>
          </cell>
          <cell r="S514">
            <v>309</v>
          </cell>
          <cell r="T514">
            <v>282782.50400000002</v>
          </cell>
          <cell r="U514">
            <v>2323881.9780000001</v>
          </cell>
          <cell r="V514" t="str">
            <v xml:space="preserve">282782.504 E, 2323881.978 N </v>
          </cell>
          <cell r="W514"/>
          <cell r="X514"/>
          <cell r="Y514"/>
          <cell r="Z514"/>
          <cell r="AA514" t="str">
            <v xml:space="preserve">LT </v>
          </cell>
          <cell r="AB514"/>
        </row>
        <row r="515">
          <cell r="C515" t="str">
            <v>224/1</v>
          </cell>
          <cell r="D515" t="str">
            <v>Loc No. From 224/1 To Loc No. 224/2</v>
          </cell>
          <cell r="E515">
            <v>454</v>
          </cell>
          <cell r="F515" t="str">
            <v>DA+3</v>
          </cell>
          <cell r="G515">
            <v>74.89</v>
          </cell>
          <cell r="H515">
            <v>273</v>
          </cell>
          <cell r="I515"/>
          <cell r="J515">
            <v>92422.409</v>
          </cell>
          <cell r="K515"/>
          <cell r="L515"/>
          <cell r="M515"/>
          <cell r="N515"/>
          <cell r="O515">
            <v>13.548999999999999</v>
          </cell>
          <cell r="P515">
            <v>713.99700000000007</v>
          </cell>
          <cell r="Q515">
            <v>356.99850000000004</v>
          </cell>
          <cell r="R515">
            <v>135</v>
          </cell>
          <cell r="S515">
            <v>171</v>
          </cell>
          <cell r="T515">
            <v>306</v>
          </cell>
          <cell r="U515">
            <v>133</v>
          </cell>
          <cell r="V515">
            <v>190</v>
          </cell>
          <cell r="W515" t="str">
            <v>NALA</v>
          </cell>
          <cell r="X515">
            <v>295608.77799999999</v>
          </cell>
          <cell r="Y515">
            <v>2332332.4029999999</v>
          </cell>
          <cell r="Z515"/>
          <cell r="AA515"/>
          <cell r="AB515"/>
        </row>
        <row r="516">
          <cell r="C516"/>
          <cell r="D516"/>
          <cell r="E516"/>
          <cell r="F516"/>
          <cell r="G516"/>
          <cell r="H516"/>
          <cell r="I516">
            <v>109648.13724382376</v>
          </cell>
          <cell r="J516"/>
          <cell r="K516">
            <v>9.6630000000000003</v>
          </cell>
          <cell r="L516">
            <v>645</v>
          </cell>
          <cell r="M516">
            <v>322.5</v>
          </cell>
          <cell r="N516">
            <v>148</v>
          </cell>
          <cell r="O516">
            <v>198</v>
          </cell>
          <cell r="P516">
            <v>346</v>
          </cell>
          <cell r="Q516">
            <v>144</v>
          </cell>
          <cell r="R516">
            <v>194</v>
          </cell>
          <cell r="S516">
            <v>338</v>
          </cell>
          <cell r="T516">
            <v>282519.30300000001</v>
          </cell>
          <cell r="U516">
            <v>2323953.6359999999</v>
          </cell>
          <cell r="V516" t="str">
            <v xml:space="preserve">282519.303 E, 2323953.636 N </v>
          </cell>
          <cell r="W516"/>
          <cell r="X516"/>
          <cell r="Y516"/>
          <cell r="Z516"/>
          <cell r="AA516" t="str">
            <v xml:space="preserve">MINDHOLA RIVER.,LT </v>
          </cell>
          <cell r="AB516"/>
        </row>
        <row r="517">
          <cell r="C517" t="str">
            <v>224/2</v>
          </cell>
          <cell r="D517" t="str">
            <v>Loc No. From 224/2 To Loc No. 225/0</v>
          </cell>
          <cell r="E517">
            <v>431.2</v>
          </cell>
          <cell r="F517" t="str">
            <v>DB1+6</v>
          </cell>
          <cell r="G517">
            <v>76.53</v>
          </cell>
          <cell r="H517">
            <v>372</v>
          </cell>
          <cell r="I517"/>
          <cell r="J517">
            <v>92876.409</v>
          </cell>
          <cell r="K517"/>
          <cell r="L517"/>
          <cell r="M517"/>
          <cell r="N517"/>
          <cell r="O517">
            <v>21.175000000000001</v>
          </cell>
          <cell r="P517">
            <v>885.2</v>
          </cell>
          <cell r="Q517">
            <v>442.6</v>
          </cell>
          <cell r="R517">
            <v>284</v>
          </cell>
          <cell r="S517">
            <v>269</v>
          </cell>
          <cell r="T517">
            <v>553</v>
          </cell>
          <cell r="U517">
            <v>265</v>
          </cell>
          <cell r="V517">
            <v>254</v>
          </cell>
          <cell r="W517" t="str">
            <v>LT LINE(2), 11KV LINE,CAR TRACK(2),CHIKU GARDEN,BORE(2)</v>
          </cell>
          <cell r="X517">
            <v>295334.50199999998</v>
          </cell>
          <cell r="Y517">
            <v>2331970.6170000001</v>
          </cell>
          <cell r="Z517"/>
          <cell r="AA517"/>
          <cell r="AB517"/>
        </row>
        <row r="518">
          <cell r="C518"/>
          <cell r="D518"/>
          <cell r="E518"/>
          <cell r="F518"/>
          <cell r="G518"/>
          <cell r="H518"/>
          <cell r="I518">
            <v>110020.13724382376</v>
          </cell>
          <cell r="J518"/>
          <cell r="K518">
            <v>7.7969999999999997</v>
          </cell>
          <cell r="L518">
            <v>789</v>
          </cell>
          <cell r="M518">
            <v>394.5</v>
          </cell>
          <cell r="N518">
            <v>174</v>
          </cell>
          <cell r="O518">
            <v>188</v>
          </cell>
          <cell r="P518">
            <v>362</v>
          </cell>
          <cell r="Q518">
            <v>179</v>
          </cell>
          <cell r="R518">
            <v>196</v>
          </cell>
          <cell r="S518">
            <v>375</v>
          </cell>
          <cell r="T518">
            <v>282160.76400000002</v>
          </cell>
          <cell r="U518">
            <v>2324051.2519999999</v>
          </cell>
          <cell r="V518" t="str">
            <v xml:space="preserve">282160.764 E, 2324051.252 N </v>
          </cell>
          <cell r="W518"/>
          <cell r="X518"/>
          <cell r="Y518"/>
          <cell r="Z518"/>
          <cell r="AA518" t="str">
            <v xml:space="preserve">CART TRACK ,LT , ROAD </v>
          </cell>
          <cell r="AB518"/>
        </row>
        <row r="519">
          <cell r="C519" t="str">
            <v>225/0</v>
          </cell>
          <cell r="D519" t="str">
            <v>Loc No. From 225/0 To Loc No. 225/1</v>
          </cell>
          <cell r="E519">
            <v>357</v>
          </cell>
          <cell r="F519" t="str">
            <v>DB2+0</v>
          </cell>
          <cell r="G519">
            <v>70.53</v>
          </cell>
          <cell r="H519">
            <v>417</v>
          </cell>
          <cell r="I519"/>
          <cell r="J519">
            <v>93307.608999999997</v>
          </cell>
          <cell r="K519"/>
          <cell r="L519"/>
          <cell r="M519"/>
          <cell r="N519"/>
          <cell r="O519">
            <v>16.425000000000001</v>
          </cell>
          <cell r="P519">
            <v>788.2</v>
          </cell>
          <cell r="Q519">
            <v>394.1</v>
          </cell>
          <cell r="R519">
            <v>163</v>
          </cell>
          <cell r="S519">
            <v>145</v>
          </cell>
          <cell r="T519">
            <v>308</v>
          </cell>
          <cell r="U519">
            <v>178</v>
          </cell>
          <cell r="V519">
            <v>157</v>
          </cell>
          <cell r="W519" t="str">
            <v>11KV LINE(3), TAR ROAD, NALA(2)</v>
          </cell>
          <cell r="X519">
            <v>295074</v>
          </cell>
          <cell r="Y519">
            <v>2331627</v>
          </cell>
          <cell r="Z519"/>
          <cell r="AA519"/>
          <cell r="AB519"/>
        </row>
        <row r="520">
          <cell r="C520"/>
          <cell r="D520"/>
          <cell r="E520"/>
          <cell r="F520"/>
          <cell r="G520"/>
          <cell r="H520"/>
          <cell r="I520">
            <v>110437.13724382376</v>
          </cell>
          <cell r="J520"/>
          <cell r="K520">
            <v>8.5589999999999993</v>
          </cell>
          <cell r="L520">
            <v>824.73299999999995</v>
          </cell>
          <cell r="M520">
            <v>412.36649999999997</v>
          </cell>
          <cell r="N520">
            <v>230</v>
          </cell>
          <cell r="O520">
            <v>191</v>
          </cell>
          <cell r="P520">
            <v>421</v>
          </cell>
          <cell r="Q520">
            <v>223</v>
          </cell>
          <cell r="R520">
            <v>196</v>
          </cell>
          <cell r="S520">
            <v>419</v>
          </cell>
          <cell r="T520">
            <v>281758.02299999999</v>
          </cell>
          <cell r="U520">
            <v>2324160.9010000001</v>
          </cell>
          <cell r="V520" t="str">
            <v xml:space="preserve">281758.023 E, 2324160.901 N </v>
          </cell>
          <cell r="W520"/>
          <cell r="X520"/>
          <cell r="Y520"/>
          <cell r="Z520"/>
          <cell r="AA520" t="str">
            <v xml:space="preserve">CART TRACK 2 , ,LT ,11 KV, ROAD </v>
          </cell>
          <cell r="AB520"/>
        </row>
        <row r="521">
          <cell r="C521" t="str">
            <v>225/1</v>
          </cell>
          <cell r="D521" t="str">
            <v>Loc No. From 225/1 To Loc No. 225/2</v>
          </cell>
          <cell r="E521">
            <v>374</v>
          </cell>
          <cell r="F521" t="str">
            <v>DA+9</v>
          </cell>
          <cell r="G521">
            <v>71.89</v>
          </cell>
          <cell r="H521">
            <v>407.733</v>
          </cell>
          <cell r="I521"/>
          <cell r="J521">
            <v>93664.608999999997</v>
          </cell>
          <cell r="K521"/>
          <cell r="L521"/>
          <cell r="M521"/>
          <cell r="N521"/>
          <cell r="O521">
            <v>22.001999999999999</v>
          </cell>
          <cell r="P521">
            <v>731</v>
          </cell>
          <cell r="Q521">
            <v>365.5</v>
          </cell>
          <cell r="R521">
            <v>212</v>
          </cell>
          <cell r="S521">
            <v>196</v>
          </cell>
          <cell r="T521">
            <v>408</v>
          </cell>
          <cell r="U521">
            <v>200</v>
          </cell>
          <cell r="V521">
            <v>193</v>
          </cell>
          <cell r="W521" t="str">
            <v>LT LINE, TAR ROAD, 11KV LINE,NALA,MANGO GARDEN</v>
          </cell>
          <cell r="X521">
            <v>294805.77799999999</v>
          </cell>
          <cell r="Y521">
            <v>2331391.4029999999</v>
          </cell>
          <cell r="Z521"/>
          <cell r="AA521"/>
          <cell r="AB521"/>
        </row>
        <row r="522">
          <cell r="C522"/>
          <cell r="D522"/>
          <cell r="E522"/>
          <cell r="F522"/>
          <cell r="G522"/>
          <cell r="H522"/>
          <cell r="I522">
            <v>110844.87024382375</v>
          </cell>
          <cell r="J522"/>
          <cell r="K522">
            <v>10.372999999999999</v>
          </cell>
          <cell r="L522">
            <v>687.74800000000005</v>
          </cell>
          <cell r="M522">
            <v>343.87400000000002</v>
          </cell>
          <cell r="N522">
            <v>217</v>
          </cell>
          <cell r="O522">
            <v>140</v>
          </cell>
          <cell r="P522">
            <v>357</v>
          </cell>
          <cell r="Q522">
            <v>213</v>
          </cell>
          <cell r="R522">
            <v>140</v>
          </cell>
          <cell r="S522">
            <v>353</v>
          </cell>
          <cell r="T522">
            <v>281365.04100000003</v>
          </cell>
          <cell r="U522">
            <v>2324267.8939999999</v>
          </cell>
          <cell r="V522" t="str">
            <v xml:space="preserve">281365.041 E, 2324267.894 N </v>
          </cell>
          <cell r="W522"/>
          <cell r="X522"/>
          <cell r="Y522"/>
          <cell r="Z522"/>
          <cell r="AA522" t="str">
            <v xml:space="preserve">CART TRACK 2 , 11 KV, ROAD </v>
          </cell>
          <cell r="AB522"/>
        </row>
        <row r="523">
          <cell r="C523" t="str">
            <v>225/2</v>
          </cell>
          <cell r="D523" t="str">
            <v>Loc No. From 225/2 To Loc No. 225/3</v>
          </cell>
          <cell r="E523">
            <v>316</v>
          </cell>
          <cell r="F523" t="str">
            <v>DA-3</v>
          </cell>
          <cell r="G523">
            <v>71.89</v>
          </cell>
          <cell r="H523">
            <v>280.01499999999999</v>
          </cell>
          <cell r="I523"/>
          <cell r="J523">
            <v>94038.608999999997</v>
          </cell>
          <cell r="K523"/>
          <cell r="L523"/>
          <cell r="M523"/>
          <cell r="N523"/>
          <cell r="O523">
            <v>20.596</v>
          </cell>
          <cell r="P523">
            <v>690</v>
          </cell>
          <cell r="Q523">
            <v>345</v>
          </cell>
          <cell r="R523">
            <v>178</v>
          </cell>
          <cell r="S523">
            <v>196</v>
          </cell>
          <cell r="T523">
            <v>374</v>
          </cell>
          <cell r="U523">
            <v>182</v>
          </cell>
          <cell r="V523">
            <v>182</v>
          </cell>
          <cell r="W523" t="str">
            <v>RAILWAY TRACK(4), TAR ROAD(2), GAS PIPE LINE,LT LINE,RAILWAY POLE(6)</v>
          </cell>
          <cell r="X523">
            <v>294524.78399999999</v>
          </cell>
          <cell r="Y523">
            <v>2331144.5869999998</v>
          </cell>
          <cell r="Z523"/>
          <cell r="AA523"/>
          <cell r="AB523"/>
        </row>
        <row r="524">
          <cell r="C524"/>
          <cell r="D524"/>
          <cell r="E524"/>
          <cell r="F524"/>
          <cell r="G524"/>
          <cell r="H524"/>
          <cell r="I524">
            <v>111124.88524382375</v>
          </cell>
          <cell r="J524"/>
          <cell r="K524">
            <v>10.329000000000001</v>
          </cell>
          <cell r="L524">
            <v>617.01700000000005</v>
          </cell>
          <cell r="M524">
            <v>308.50850000000003</v>
          </cell>
          <cell r="N524">
            <v>140</v>
          </cell>
          <cell r="O524">
            <v>198</v>
          </cell>
          <cell r="P524">
            <v>338</v>
          </cell>
          <cell r="Q524">
            <v>140</v>
          </cell>
          <cell r="R524">
            <v>186</v>
          </cell>
          <cell r="S524">
            <v>326</v>
          </cell>
          <cell r="T524">
            <v>281089.462</v>
          </cell>
          <cell r="U524">
            <v>2324218.2510000002</v>
          </cell>
          <cell r="V524" t="str">
            <v xml:space="preserve">281089.462 E, 2324218.251 N </v>
          </cell>
          <cell r="W524"/>
          <cell r="X524"/>
          <cell r="Y524"/>
          <cell r="Z524"/>
          <cell r="AA524" t="str">
            <v xml:space="preserve">LT .11 KV </v>
          </cell>
          <cell r="AB524"/>
        </row>
        <row r="525">
          <cell r="C525" t="str">
            <v>225/3</v>
          </cell>
          <cell r="D525" t="str">
            <v>Loc No. From 225/3 To Loc No. 225/4</v>
          </cell>
          <cell r="E525">
            <v>360</v>
          </cell>
          <cell r="F525" t="str">
            <v>DA-3</v>
          </cell>
          <cell r="G525">
            <v>68.89</v>
          </cell>
          <cell r="H525">
            <v>337.00200000000001</v>
          </cell>
          <cell r="I525"/>
          <cell r="J525">
            <v>94354.608999999997</v>
          </cell>
          <cell r="K525"/>
          <cell r="L525"/>
          <cell r="M525"/>
          <cell r="N525"/>
          <cell r="O525">
            <v>18.561</v>
          </cell>
          <cell r="P525">
            <v>676</v>
          </cell>
          <cell r="Q525">
            <v>338</v>
          </cell>
          <cell r="R525">
            <v>121</v>
          </cell>
          <cell r="S525">
            <v>126</v>
          </cell>
          <cell r="T525">
            <v>247</v>
          </cell>
          <cell r="U525">
            <v>134</v>
          </cell>
          <cell r="V525">
            <v>146</v>
          </cell>
          <cell r="W525" t="str">
            <v>NALA, TAR ROAD, 11KV LINE, LT LINE,CAR TRACK,BORE</v>
          </cell>
          <cell r="X525">
            <v>294287.36599999998</v>
          </cell>
          <cell r="Y525">
            <v>2330936.0469999998</v>
          </cell>
          <cell r="Z525"/>
          <cell r="AA525"/>
          <cell r="AB525"/>
        </row>
        <row r="526">
          <cell r="C526"/>
          <cell r="D526"/>
          <cell r="E526"/>
          <cell r="F526"/>
          <cell r="G526"/>
          <cell r="H526"/>
          <cell r="I526">
            <v>111461.88724382374</v>
          </cell>
          <cell r="J526"/>
          <cell r="K526">
            <v>9.7149999999999999</v>
          </cell>
          <cell r="L526">
            <v>711.00199999999995</v>
          </cell>
          <cell r="M526">
            <v>355.50099999999998</v>
          </cell>
          <cell r="N526">
            <v>139</v>
          </cell>
          <cell r="O526">
            <v>183</v>
          </cell>
          <cell r="P526">
            <v>322</v>
          </cell>
          <cell r="Q526">
            <v>151</v>
          </cell>
          <cell r="R526">
            <v>185</v>
          </cell>
          <cell r="S526">
            <v>336</v>
          </cell>
          <cell r="T526">
            <v>280755.33600000001</v>
          </cell>
          <cell r="U526">
            <v>2324180.5299999998</v>
          </cell>
          <cell r="V526" t="str">
            <v xml:space="preserve">280755.336 E, 2324180.53 N </v>
          </cell>
          <cell r="W526"/>
          <cell r="X526"/>
          <cell r="Y526"/>
          <cell r="Z526"/>
          <cell r="AA526" t="str">
            <v xml:space="preserve">NALA ROAD 11 KV </v>
          </cell>
          <cell r="AB526"/>
        </row>
        <row r="527">
          <cell r="C527" t="str">
            <v>225/4</v>
          </cell>
          <cell r="D527" t="str">
            <v>Loc No. From 225/4 To Loc No. 225/5</v>
          </cell>
          <cell r="E527">
            <v>380</v>
          </cell>
          <cell r="F527" t="str">
            <v>DA+3</v>
          </cell>
          <cell r="G527">
            <v>74.89</v>
          </cell>
          <cell r="H527">
            <v>374</v>
          </cell>
          <cell r="I527"/>
          <cell r="J527">
            <v>94714.608999999997</v>
          </cell>
          <cell r="K527"/>
          <cell r="L527"/>
          <cell r="M527"/>
          <cell r="N527"/>
          <cell r="O527">
            <v>20.928999999999998</v>
          </cell>
          <cell r="P527">
            <v>740</v>
          </cell>
          <cell r="Q527">
            <v>370</v>
          </cell>
          <cell r="R527">
            <v>235</v>
          </cell>
          <cell r="S527">
            <v>222</v>
          </cell>
          <cell r="T527">
            <v>457</v>
          </cell>
          <cell r="U527">
            <v>215</v>
          </cell>
          <cell r="V527">
            <v>211</v>
          </cell>
          <cell r="W527" t="str">
            <v>LT LINE,1 MTR SMALL STRUCTURE,BORE(4)</v>
          </cell>
          <cell r="X527">
            <v>294016.89</v>
          </cell>
          <cell r="Y527">
            <v>2330698.4709999999</v>
          </cell>
          <cell r="Z527"/>
          <cell r="AA527"/>
          <cell r="AB527"/>
        </row>
        <row r="528">
          <cell r="C528"/>
          <cell r="D528"/>
          <cell r="E528"/>
          <cell r="F528"/>
          <cell r="G528"/>
          <cell r="H528"/>
          <cell r="I528">
            <v>111835.88724382374</v>
          </cell>
          <cell r="J528"/>
          <cell r="K528">
            <v>10.295999999999999</v>
          </cell>
          <cell r="L528">
            <v>733</v>
          </cell>
          <cell r="M528">
            <v>366.5</v>
          </cell>
          <cell r="N528">
            <v>191</v>
          </cell>
          <cell r="O528">
            <v>181</v>
          </cell>
          <cell r="P528">
            <v>372</v>
          </cell>
          <cell r="Q528">
            <v>190</v>
          </cell>
          <cell r="R528">
            <v>181</v>
          </cell>
          <cell r="S528">
            <v>371</v>
          </cell>
          <cell r="T528">
            <v>280383.74099999998</v>
          </cell>
          <cell r="U528">
            <v>2324138.58</v>
          </cell>
          <cell r="V528" t="str">
            <v xml:space="preserve">280383.741 E, 2324138.58 N </v>
          </cell>
          <cell r="W528"/>
          <cell r="X528"/>
          <cell r="Y528"/>
          <cell r="Z528"/>
          <cell r="AA528" t="str">
            <v xml:space="preserve">NALA </v>
          </cell>
          <cell r="AB528"/>
        </row>
        <row r="529">
          <cell r="C529" t="str">
            <v>225/5</v>
          </cell>
          <cell r="D529" t="str">
            <v>Loc No. From 225/5 To Loc No. 225/6</v>
          </cell>
          <cell r="E529">
            <v>364</v>
          </cell>
          <cell r="F529" t="str">
            <v>DA+0</v>
          </cell>
          <cell r="G529">
            <v>71.89</v>
          </cell>
          <cell r="H529">
            <v>359</v>
          </cell>
          <cell r="I529"/>
          <cell r="J529">
            <v>95094.608999999997</v>
          </cell>
          <cell r="K529"/>
          <cell r="L529"/>
          <cell r="M529"/>
          <cell r="N529"/>
          <cell r="O529">
            <v>18.863</v>
          </cell>
          <cell r="P529">
            <v>744</v>
          </cell>
          <cell r="Q529">
            <v>372</v>
          </cell>
          <cell r="R529">
            <v>159</v>
          </cell>
          <cell r="S529">
            <v>166</v>
          </cell>
          <cell r="T529">
            <v>325</v>
          </cell>
          <cell r="U529">
            <v>170</v>
          </cell>
          <cell r="V529">
            <v>172</v>
          </cell>
          <cell r="W529" t="str">
            <v>NALA</v>
          </cell>
          <cell r="X529">
            <v>293731.38799999998</v>
          </cell>
          <cell r="Y529">
            <v>2330447.6949999998</v>
          </cell>
          <cell r="Z529"/>
          <cell r="AA529"/>
          <cell r="AB529"/>
        </row>
        <row r="530">
          <cell r="C530"/>
          <cell r="D530"/>
          <cell r="E530"/>
          <cell r="F530"/>
          <cell r="G530"/>
          <cell r="H530"/>
          <cell r="I530">
            <v>112194.88724382374</v>
          </cell>
          <cell r="J530"/>
          <cell r="K530">
            <v>10.085000000000001</v>
          </cell>
          <cell r="L530">
            <v>661.59799999999996</v>
          </cell>
          <cell r="M530">
            <v>330.79899999999998</v>
          </cell>
          <cell r="N530">
            <v>179</v>
          </cell>
          <cell r="O530">
            <v>150</v>
          </cell>
          <cell r="P530">
            <v>329</v>
          </cell>
          <cell r="Q530">
            <v>179</v>
          </cell>
          <cell r="R530">
            <v>151</v>
          </cell>
          <cell r="S530">
            <v>330</v>
          </cell>
          <cell r="T530">
            <v>280026.26</v>
          </cell>
          <cell r="U530">
            <v>2324098.2230000002</v>
          </cell>
          <cell r="V530" t="str">
            <v xml:space="preserve">280026.26 E, 2324098.223 N </v>
          </cell>
          <cell r="W530"/>
          <cell r="X530"/>
          <cell r="Y530"/>
          <cell r="Z530"/>
          <cell r="AA530" t="str">
            <v xml:space="preserve">LT ,CART TRACK </v>
          </cell>
          <cell r="AB530"/>
        </row>
        <row r="531">
          <cell r="C531" t="str">
            <v>225/6</v>
          </cell>
          <cell r="D531" t="str">
            <v>Loc No. From 225/6 To Loc No. 225/7</v>
          </cell>
          <cell r="E531">
            <v>406</v>
          </cell>
          <cell r="F531" t="str">
            <v>DA+0</v>
          </cell>
          <cell r="G531">
            <v>71.89</v>
          </cell>
          <cell r="H531">
            <v>302.59800000000001</v>
          </cell>
          <cell r="I531"/>
          <cell r="J531">
            <v>95458.608999999997</v>
          </cell>
          <cell r="K531"/>
          <cell r="L531"/>
          <cell r="M531"/>
          <cell r="N531"/>
          <cell r="O531">
            <v>21.318000000000001</v>
          </cell>
          <cell r="P531">
            <v>770</v>
          </cell>
          <cell r="Q531">
            <v>385</v>
          </cell>
          <cell r="R531">
            <v>198</v>
          </cell>
          <cell r="S531">
            <v>188</v>
          </cell>
          <cell r="T531">
            <v>386</v>
          </cell>
          <cell r="U531">
            <v>193</v>
          </cell>
          <cell r="V531">
            <v>194</v>
          </cell>
          <cell r="W531" t="str">
            <v>NALA, TAR ROAD, 11KV LINE,CAR TRACK,POND</v>
          </cell>
          <cell r="X531">
            <v>293457.90700000001</v>
          </cell>
          <cell r="Y531">
            <v>2330207.4780000001</v>
          </cell>
          <cell r="Z531"/>
          <cell r="AA531"/>
          <cell r="AB531"/>
        </row>
        <row r="532">
          <cell r="C532"/>
          <cell r="D532"/>
          <cell r="E532"/>
          <cell r="F532"/>
          <cell r="G532"/>
          <cell r="H532"/>
          <cell r="I532">
            <v>112497.48524382374</v>
          </cell>
          <cell r="J532"/>
          <cell r="K532">
            <v>9.81</v>
          </cell>
          <cell r="L532">
            <v>673.6</v>
          </cell>
          <cell r="M532">
            <v>336.8</v>
          </cell>
          <cell r="N532">
            <v>153</v>
          </cell>
          <cell r="O532">
            <v>184</v>
          </cell>
          <cell r="P532">
            <v>337</v>
          </cell>
          <cell r="Q532">
            <v>153</v>
          </cell>
          <cell r="R532">
            <v>185</v>
          </cell>
          <cell r="S532">
            <v>338</v>
          </cell>
          <cell r="T532">
            <v>279725.52600000001</v>
          </cell>
          <cell r="U532">
            <v>2324064.2719999999</v>
          </cell>
          <cell r="V532" t="str">
            <v xml:space="preserve">279725.526 E, 2324064.272 N </v>
          </cell>
          <cell r="W532"/>
          <cell r="X532"/>
          <cell r="Y532"/>
          <cell r="Z532"/>
          <cell r="AA532" t="str">
            <v xml:space="preserve">11 KV </v>
          </cell>
          <cell r="AB532"/>
        </row>
        <row r="533">
          <cell r="C533" t="str">
            <v>225/7</v>
          </cell>
          <cell r="D533" t="str">
            <v>Loc No. From 225/7 To Loc No. 226/0</v>
          </cell>
          <cell r="E533">
            <v>408.44</v>
          </cell>
          <cell r="F533" t="str">
            <v>DA+6</v>
          </cell>
          <cell r="G533">
            <v>77.89</v>
          </cell>
          <cell r="H533">
            <v>371.00200000000001</v>
          </cell>
          <cell r="I533"/>
          <cell r="J533">
            <v>95864.608999999997</v>
          </cell>
          <cell r="K533"/>
          <cell r="L533"/>
          <cell r="M533"/>
          <cell r="N533"/>
          <cell r="O533">
            <v>17.904</v>
          </cell>
          <cell r="P533">
            <v>814.44</v>
          </cell>
          <cell r="Q533">
            <v>407.22</v>
          </cell>
          <cell r="R533">
            <v>218</v>
          </cell>
          <cell r="S533">
            <v>229</v>
          </cell>
          <cell r="T533">
            <v>447</v>
          </cell>
          <cell r="U533">
            <v>213</v>
          </cell>
          <cell r="V533">
            <v>221</v>
          </cell>
          <cell r="W533" t="str">
            <v>NALA(2), 11KV LINE, CANAL,CAR TRACK</v>
          </cell>
          <cell r="X533">
            <v>293152.87</v>
          </cell>
          <cell r="Y533">
            <v>2329939.5440000002</v>
          </cell>
          <cell r="Z533"/>
          <cell r="AA533"/>
          <cell r="AB533"/>
        </row>
        <row r="534">
          <cell r="C534"/>
          <cell r="D534"/>
          <cell r="E534"/>
          <cell r="F534"/>
          <cell r="G534"/>
          <cell r="H534"/>
          <cell r="I534">
            <v>112868.48724382374</v>
          </cell>
          <cell r="J534"/>
          <cell r="K534">
            <v>10.481999999999999</v>
          </cell>
          <cell r="L534">
            <v>745.00199999999995</v>
          </cell>
          <cell r="M534">
            <v>372.50099999999998</v>
          </cell>
          <cell r="N534">
            <v>187</v>
          </cell>
          <cell r="O534">
            <v>189</v>
          </cell>
          <cell r="P534">
            <v>376</v>
          </cell>
          <cell r="Q534">
            <v>187</v>
          </cell>
          <cell r="R534">
            <v>189</v>
          </cell>
          <cell r="S534">
            <v>376</v>
          </cell>
          <cell r="T534">
            <v>279404.30300000001</v>
          </cell>
          <cell r="U534">
            <v>2324248.9270000001</v>
          </cell>
          <cell r="V534" t="str">
            <v xml:space="preserve">279404.303 E, 2324248.927 N </v>
          </cell>
          <cell r="W534"/>
          <cell r="X534"/>
          <cell r="Y534"/>
          <cell r="Z534"/>
          <cell r="AA534" t="str">
            <v xml:space="preserve">CART TRACK  3, ROAD , 11 KV 2 </v>
          </cell>
          <cell r="AB534"/>
        </row>
        <row r="535">
          <cell r="C535" t="str">
            <v>226/0</v>
          </cell>
          <cell r="D535" t="str">
            <v>Loc No. From 226/0 To Loc No. 226/1</v>
          </cell>
          <cell r="E535">
            <v>443</v>
          </cell>
          <cell r="F535" t="str">
            <v>DB2+3</v>
          </cell>
          <cell r="G535">
            <v>73.53</v>
          </cell>
          <cell r="H535">
            <v>374</v>
          </cell>
          <cell r="I535"/>
          <cell r="J535">
            <v>96273.048999999999</v>
          </cell>
          <cell r="K535"/>
          <cell r="L535"/>
          <cell r="M535"/>
          <cell r="N535"/>
          <cell r="O535">
            <v>16.181999999999999</v>
          </cell>
          <cell r="P535">
            <v>851.44</v>
          </cell>
          <cell r="Q535">
            <v>425.72</v>
          </cell>
          <cell r="R535">
            <v>180</v>
          </cell>
          <cell r="S535">
            <v>213</v>
          </cell>
          <cell r="T535">
            <v>393</v>
          </cell>
          <cell r="U535">
            <v>189</v>
          </cell>
          <cell r="V535">
            <v>216</v>
          </cell>
          <cell r="W535" t="str">
            <v>LT LINE,TAR ROAD(3), 11KV LINE</v>
          </cell>
          <cell r="X535">
            <v>292846</v>
          </cell>
          <cell r="Y535">
            <v>2329670</v>
          </cell>
          <cell r="Z535"/>
          <cell r="AA535"/>
          <cell r="AB535"/>
        </row>
        <row r="536">
          <cell r="C536"/>
          <cell r="D536"/>
          <cell r="E536"/>
          <cell r="F536"/>
          <cell r="G536"/>
          <cell r="H536"/>
          <cell r="I536">
            <v>113242.48724382374</v>
          </cell>
          <cell r="J536"/>
          <cell r="K536">
            <v>10.269</v>
          </cell>
          <cell r="L536">
            <v>750</v>
          </cell>
          <cell r="M536">
            <v>375</v>
          </cell>
          <cell r="N536">
            <v>186</v>
          </cell>
          <cell r="O536">
            <v>170</v>
          </cell>
          <cell r="P536">
            <v>356</v>
          </cell>
          <cell r="Q536">
            <v>187</v>
          </cell>
          <cell r="R536">
            <v>176</v>
          </cell>
          <cell r="S536">
            <v>363</v>
          </cell>
          <cell r="T536">
            <v>279079.74200000003</v>
          </cell>
          <cell r="U536">
            <v>2324435.5010000002</v>
          </cell>
          <cell r="V536" t="str">
            <v xml:space="preserve">279079.742 E, 2324435.501 N </v>
          </cell>
          <cell r="W536"/>
          <cell r="X536"/>
          <cell r="Y536"/>
          <cell r="Z536"/>
          <cell r="AA536"/>
          <cell r="AB536"/>
        </row>
        <row r="537">
          <cell r="C537" t="str">
            <v>226/1</v>
          </cell>
          <cell r="D537" t="str">
            <v>Loc No. From 226/1 To Loc No. 226/2</v>
          </cell>
          <cell r="E537">
            <v>385</v>
          </cell>
          <cell r="F537" t="str">
            <v>DA+6</v>
          </cell>
          <cell r="G537">
            <v>77.89</v>
          </cell>
          <cell r="H537">
            <v>376</v>
          </cell>
          <cell r="I537"/>
          <cell r="J537">
            <v>96716.048999999999</v>
          </cell>
          <cell r="K537"/>
          <cell r="L537"/>
          <cell r="M537"/>
          <cell r="N537"/>
          <cell r="O537">
            <v>15.356</v>
          </cell>
          <cell r="P537">
            <v>828</v>
          </cell>
          <cell r="Q537">
            <v>414</v>
          </cell>
          <cell r="R537">
            <v>231</v>
          </cell>
          <cell r="S537">
            <v>204</v>
          </cell>
          <cell r="T537">
            <v>435</v>
          </cell>
          <cell r="U537">
            <v>228</v>
          </cell>
          <cell r="V537">
            <v>200</v>
          </cell>
          <cell r="W537" t="str">
            <v>NALA(2)</v>
          </cell>
          <cell r="X537">
            <v>292564.69300000003</v>
          </cell>
          <cell r="Y537">
            <v>2329327.7790000001</v>
          </cell>
          <cell r="Z537"/>
          <cell r="AA537"/>
          <cell r="AB537"/>
        </row>
        <row r="538">
          <cell r="C538"/>
          <cell r="D538"/>
          <cell r="E538"/>
          <cell r="F538"/>
          <cell r="G538"/>
          <cell r="H538"/>
          <cell r="I538">
            <v>113618.48724382374</v>
          </cell>
          <cell r="J538"/>
          <cell r="K538">
            <v>10.226000000000001</v>
          </cell>
          <cell r="L538">
            <v>811</v>
          </cell>
          <cell r="M538">
            <v>405.5</v>
          </cell>
          <cell r="N538">
            <v>206</v>
          </cell>
          <cell r="O538">
            <v>224</v>
          </cell>
          <cell r="P538">
            <v>430</v>
          </cell>
          <cell r="Q538">
            <v>201</v>
          </cell>
          <cell r="R538">
            <v>223</v>
          </cell>
          <cell r="S538">
            <v>424</v>
          </cell>
          <cell r="T538">
            <v>278753.58899999998</v>
          </cell>
          <cell r="U538">
            <v>2324622.9900000002</v>
          </cell>
          <cell r="V538" t="str">
            <v xml:space="preserve">278753.589 E, 2324622.99 N </v>
          </cell>
          <cell r="W538"/>
          <cell r="X538"/>
          <cell r="Y538"/>
          <cell r="Z538"/>
          <cell r="AA538" t="str">
            <v xml:space="preserve">LT -3  11 KV 1, ROAD </v>
          </cell>
          <cell r="AB538"/>
        </row>
        <row r="539">
          <cell r="C539" t="str">
            <v>226/2</v>
          </cell>
          <cell r="D539" t="str">
            <v>Loc No. From 226/2 To Loc No. 226/3</v>
          </cell>
          <cell r="E539">
            <v>362</v>
          </cell>
          <cell r="F539" t="str">
            <v>DA+0</v>
          </cell>
          <cell r="G539">
            <v>71.89</v>
          </cell>
          <cell r="H539">
            <v>435</v>
          </cell>
          <cell r="I539"/>
          <cell r="J539">
            <v>97101.048999999999</v>
          </cell>
          <cell r="K539"/>
          <cell r="L539"/>
          <cell r="M539"/>
          <cell r="N539"/>
          <cell r="O539">
            <v>19.558</v>
          </cell>
          <cell r="P539">
            <v>747</v>
          </cell>
          <cell r="Q539">
            <v>373.5</v>
          </cell>
          <cell r="R539">
            <v>182</v>
          </cell>
          <cell r="S539">
            <v>194</v>
          </cell>
          <cell r="T539">
            <v>376</v>
          </cell>
          <cell r="U539">
            <v>186</v>
          </cell>
          <cell r="V539">
            <v>190</v>
          </cell>
          <cell r="W539" t="str">
            <v>CANAL, LT LINE(2), NALA, TAR ROAD</v>
          </cell>
          <cell r="X539">
            <v>292320.21500000003</v>
          </cell>
          <cell r="Y539">
            <v>2329030.3640000001</v>
          </cell>
          <cell r="Z539"/>
          <cell r="AA539"/>
          <cell r="AB539"/>
        </row>
        <row r="540">
          <cell r="C540"/>
          <cell r="D540"/>
          <cell r="E540"/>
          <cell r="F540"/>
          <cell r="G540"/>
          <cell r="H540"/>
          <cell r="I540">
            <v>114053.48724382374</v>
          </cell>
          <cell r="J540"/>
          <cell r="K540">
            <v>9.0090000000000003</v>
          </cell>
          <cell r="L540">
            <v>835</v>
          </cell>
          <cell r="M540">
            <v>417.5</v>
          </cell>
          <cell r="N540">
            <v>211</v>
          </cell>
          <cell r="O540">
            <v>220</v>
          </cell>
          <cell r="P540">
            <v>431</v>
          </cell>
          <cell r="Q540">
            <v>214</v>
          </cell>
          <cell r="R540">
            <v>214</v>
          </cell>
          <cell r="S540">
            <v>428</v>
          </cell>
          <cell r="T540">
            <v>278376.484</v>
          </cell>
          <cell r="U540">
            <v>2324839.7680000002</v>
          </cell>
          <cell r="V540" t="str">
            <v xml:space="preserve">278376.484 E, 2324839.768 N </v>
          </cell>
          <cell r="W540"/>
          <cell r="X540"/>
          <cell r="Y540"/>
          <cell r="Z540"/>
          <cell r="AA540" t="str">
            <v xml:space="preserve">LT 11 KV </v>
          </cell>
          <cell r="AB540"/>
        </row>
        <row r="541">
          <cell r="C541" t="str">
            <v>226/3</v>
          </cell>
          <cell r="D541" t="str">
            <v>Loc No. From 226/3 To Loc No. 227/0</v>
          </cell>
          <cell r="E541">
            <v>384.678</v>
          </cell>
          <cell r="F541" t="str">
            <v>DA+0</v>
          </cell>
          <cell r="G541">
            <v>71.89</v>
          </cell>
          <cell r="H541">
            <v>400</v>
          </cell>
          <cell r="I541"/>
          <cell r="J541">
            <v>97463.048999999999</v>
          </cell>
          <cell r="K541"/>
          <cell r="L541"/>
          <cell r="M541"/>
          <cell r="N541"/>
          <cell r="O541">
            <v>17.552</v>
          </cell>
          <cell r="P541">
            <v>746.678</v>
          </cell>
          <cell r="Q541">
            <v>373.339</v>
          </cell>
          <cell r="R541">
            <v>168</v>
          </cell>
          <cell r="S541">
            <v>179</v>
          </cell>
          <cell r="T541">
            <v>347</v>
          </cell>
          <cell r="U541">
            <v>173</v>
          </cell>
          <cell r="V541">
            <v>184</v>
          </cell>
          <cell r="W541" t="str">
            <v>CAR TRACK</v>
          </cell>
          <cell r="X541">
            <v>292090.34299999999</v>
          </cell>
          <cell r="Y541">
            <v>2328750.716</v>
          </cell>
          <cell r="Z541"/>
          <cell r="AA541"/>
          <cell r="AB541"/>
        </row>
        <row r="542">
          <cell r="C542"/>
          <cell r="D542"/>
          <cell r="E542"/>
          <cell r="F542"/>
          <cell r="G542"/>
          <cell r="H542"/>
          <cell r="I542">
            <v>114453.48724382374</v>
          </cell>
          <cell r="J542"/>
          <cell r="K542">
            <v>8.6549999999999994</v>
          </cell>
          <cell r="L542">
            <v>814</v>
          </cell>
          <cell r="M542">
            <v>407</v>
          </cell>
          <cell r="N542">
            <v>181</v>
          </cell>
          <cell r="O542">
            <v>192</v>
          </cell>
          <cell r="P542">
            <v>373</v>
          </cell>
          <cell r="Q542">
            <v>188</v>
          </cell>
          <cell r="R542">
            <v>197</v>
          </cell>
          <cell r="S542">
            <v>385</v>
          </cell>
          <cell r="T542">
            <v>278029.59899999999</v>
          </cell>
          <cell r="U542">
            <v>2325039.1749999998</v>
          </cell>
          <cell r="V542" t="str">
            <v xml:space="preserve">278029.599 E, 2325039.175 N </v>
          </cell>
          <cell r="W542"/>
          <cell r="X542"/>
          <cell r="Y542"/>
          <cell r="Z542"/>
          <cell r="AA542" t="str">
            <v xml:space="preserve">NALA </v>
          </cell>
          <cell r="AB542"/>
        </row>
        <row r="543">
          <cell r="C543" t="str">
            <v>227/0</v>
          </cell>
          <cell r="D543" t="str">
            <v>Loc No. From 227/0 To Loc No. 227/1</v>
          </cell>
          <cell r="E543">
            <v>395.00200000000001</v>
          </cell>
          <cell r="F543" t="str">
            <v>DD45+0</v>
          </cell>
          <cell r="G543">
            <v>70.53</v>
          </cell>
          <cell r="H543">
            <v>414</v>
          </cell>
          <cell r="I543"/>
          <cell r="J543">
            <v>97847.726999999999</v>
          </cell>
          <cell r="K543"/>
          <cell r="L543"/>
          <cell r="M543"/>
          <cell r="N543"/>
          <cell r="O543">
            <v>19.329999999999998</v>
          </cell>
          <cell r="P543">
            <v>779.68000000000006</v>
          </cell>
          <cell r="Q543">
            <v>389.84000000000003</v>
          </cell>
          <cell r="R543">
            <v>206</v>
          </cell>
          <cell r="S543">
            <v>159</v>
          </cell>
          <cell r="T543">
            <v>365</v>
          </cell>
          <cell r="U543">
            <v>202</v>
          </cell>
          <cell r="V543">
            <v>171</v>
          </cell>
          <cell r="W543" t="str">
            <v>NALA</v>
          </cell>
          <cell r="X543">
            <v>291846.071</v>
          </cell>
          <cell r="Y543">
            <v>2328453.5499999998</v>
          </cell>
          <cell r="Z543"/>
          <cell r="AA543"/>
          <cell r="AB543"/>
        </row>
        <row r="544">
          <cell r="C544"/>
          <cell r="D544"/>
          <cell r="E544"/>
          <cell r="F544"/>
          <cell r="G544"/>
          <cell r="H544"/>
          <cell r="I544">
            <v>114867.48724382374</v>
          </cell>
          <cell r="J544"/>
          <cell r="K544">
            <v>8.4329999999999998</v>
          </cell>
          <cell r="L544">
            <v>822.11900000000003</v>
          </cell>
          <cell r="M544">
            <v>411.05950000000001</v>
          </cell>
          <cell r="N544">
            <v>223</v>
          </cell>
          <cell r="O544">
            <v>218</v>
          </cell>
          <cell r="P544">
            <v>441</v>
          </cell>
          <cell r="Q544">
            <v>218</v>
          </cell>
          <cell r="R544">
            <v>214</v>
          </cell>
          <cell r="S544">
            <v>432</v>
          </cell>
          <cell r="T544">
            <v>277670.473</v>
          </cell>
          <cell r="U544">
            <v>2325245.6189999999</v>
          </cell>
          <cell r="V544" t="str">
            <v xml:space="preserve">277670.473 E, 2325245.619 N </v>
          </cell>
          <cell r="W544"/>
          <cell r="X544"/>
          <cell r="Y544"/>
          <cell r="Z544"/>
          <cell r="AA544" t="str">
            <v xml:space="preserve">11 KV 3, ROAD , SH , ROAD </v>
          </cell>
          <cell r="AB544"/>
        </row>
        <row r="545">
          <cell r="C545" t="str">
            <v>227/1</v>
          </cell>
          <cell r="D545" t="str">
            <v>Loc No. From 227/1 To Loc No. 227/2</v>
          </cell>
          <cell r="E545">
            <v>438</v>
          </cell>
          <cell r="F545" t="str">
            <v>DA+6</v>
          </cell>
          <cell r="G545">
            <v>77.89</v>
          </cell>
          <cell r="H545">
            <v>408.11900000000003</v>
          </cell>
          <cell r="I545"/>
          <cell r="J545">
            <v>98242.728999999992</v>
          </cell>
          <cell r="K545"/>
          <cell r="L545"/>
          <cell r="M545"/>
          <cell r="N545"/>
          <cell r="O545">
            <v>20.687999999999999</v>
          </cell>
          <cell r="P545">
            <v>833.00199999999995</v>
          </cell>
          <cell r="Q545">
            <v>416.50099999999998</v>
          </cell>
          <cell r="R545">
            <v>237</v>
          </cell>
          <cell r="S545">
            <v>234</v>
          </cell>
          <cell r="T545">
            <v>471</v>
          </cell>
          <cell r="U545">
            <v>225</v>
          </cell>
          <cell r="V545">
            <v>230</v>
          </cell>
          <cell r="W545" t="str">
            <v>11KV LINE(5), TAR ROAD, GAS PIPE LINE, NALA(2)</v>
          </cell>
          <cell r="X545">
            <v>291878.18800000002</v>
          </cell>
          <cell r="Y545">
            <v>2328059.855</v>
          </cell>
          <cell r="Z545"/>
          <cell r="AA545"/>
          <cell r="AB545"/>
        </row>
        <row r="546">
          <cell r="C546"/>
          <cell r="D546"/>
          <cell r="E546"/>
          <cell r="F546"/>
          <cell r="G546"/>
          <cell r="H546"/>
          <cell r="I546">
            <v>115275.60624382374</v>
          </cell>
          <cell r="J546"/>
          <cell r="K546">
            <v>8.5540000000000003</v>
          </cell>
          <cell r="L546">
            <v>792.12</v>
          </cell>
          <cell r="M546">
            <v>396.06</v>
          </cell>
          <cell r="N546">
            <v>190</v>
          </cell>
          <cell r="O546">
            <v>199</v>
          </cell>
          <cell r="P546">
            <v>389</v>
          </cell>
          <cell r="Q546">
            <v>195</v>
          </cell>
          <cell r="R546">
            <v>197</v>
          </cell>
          <cell r="S546">
            <v>392</v>
          </cell>
          <cell r="T546">
            <v>277316.99900000001</v>
          </cell>
          <cell r="U546">
            <v>2325448.8130000001</v>
          </cell>
          <cell r="V546" t="str">
            <v xml:space="preserve">277316.999 E, 2325448.813 N </v>
          </cell>
          <cell r="W546"/>
          <cell r="X546"/>
          <cell r="Y546"/>
          <cell r="Z546"/>
          <cell r="AA546" t="str">
            <v xml:space="preserve">LT </v>
          </cell>
          <cell r="AB546"/>
        </row>
        <row r="547">
          <cell r="C547" t="str">
            <v>227/2</v>
          </cell>
          <cell r="D547" t="str">
            <v>Loc No. From 227/2 To Loc No. 228/0</v>
          </cell>
          <cell r="E547">
            <v>405.73500000000001</v>
          </cell>
          <cell r="F547" t="str">
            <v>DA+3</v>
          </cell>
          <cell r="G547">
            <v>74.89</v>
          </cell>
          <cell r="H547">
            <v>384.00099999999998</v>
          </cell>
          <cell r="I547"/>
          <cell r="J547">
            <v>98680.728999999992</v>
          </cell>
          <cell r="K547"/>
          <cell r="L547"/>
          <cell r="M547"/>
          <cell r="N547"/>
          <cell r="O547">
            <v>20.773</v>
          </cell>
          <cell r="P547">
            <v>843.73500000000001</v>
          </cell>
          <cell r="Q547">
            <v>421.86750000000001</v>
          </cell>
          <cell r="R547">
            <v>204</v>
          </cell>
          <cell r="S547">
            <v>219</v>
          </cell>
          <cell r="T547">
            <v>423</v>
          </cell>
          <cell r="U547">
            <v>209</v>
          </cell>
          <cell r="V547">
            <v>215</v>
          </cell>
          <cell r="W547" t="str">
            <v>11KV LINE, NALA, GAS PIPE LINE</v>
          </cell>
          <cell r="X547">
            <v>291913.80099999998</v>
          </cell>
          <cell r="Y547">
            <v>2327623.3059999999</v>
          </cell>
          <cell r="Z547"/>
          <cell r="AA547"/>
          <cell r="AB547"/>
        </row>
        <row r="548">
          <cell r="C548"/>
          <cell r="D548"/>
          <cell r="E548"/>
          <cell r="F548"/>
          <cell r="G548"/>
          <cell r="H548"/>
          <cell r="I548">
            <v>115659.60724382375</v>
          </cell>
          <cell r="J548"/>
          <cell r="K548">
            <v>7.9089999999999998</v>
          </cell>
          <cell r="L548">
            <v>791.62599999999998</v>
          </cell>
          <cell r="M548">
            <v>395.81299999999999</v>
          </cell>
          <cell r="N548">
            <v>185</v>
          </cell>
          <cell r="O548">
            <v>151</v>
          </cell>
          <cell r="P548">
            <v>336</v>
          </cell>
          <cell r="Q548">
            <v>188</v>
          </cell>
          <cell r="R548">
            <v>169</v>
          </cell>
          <cell r="S548">
            <v>357</v>
          </cell>
          <cell r="T548">
            <v>276936.76699999999</v>
          </cell>
          <cell r="U548">
            <v>2325395.142</v>
          </cell>
          <cell r="V548" t="str">
            <v xml:space="preserve">276936.767 E, 2325395.142 N </v>
          </cell>
          <cell r="W548"/>
          <cell r="X548"/>
          <cell r="Y548"/>
          <cell r="Z548"/>
          <cell r="AA548" t="str">
            <v xml:space="preserve">ROAD , 11 KV 2 , NALA </v>
          </cell>
          <cell r="AB548"/>
        </row>
        <row r="549">
          <cell r="C549" t="str">
            <v>228/0</v>
          </cell>
          <cell r="D549" t="str">
            <v>Loc No. From 228/0 To Loc No. 228/1</v>
          </cell>
          <cell r="E549">
            <v>379.005</v>
          </cell>
          <cell r="F549" t="str">
            <v>DD45+0</v>
          </cell>
          <cell r="G549">
            <v>71.89</v>
          </cell>
          <cell r="H549">
            <v>407.625</v>
          </cell>
          <cell r="I549"/>
          <cell r="J549">
            <v>99086.463999999993</v>
          </cell>
          <cell r="K549"/>
          <cell r="L549"/>
          <cell r="M549"/>
          <cell r="N549"/>
          <cell r="O549">
            <v>20.39</v>
          </cell>
          <cell r="P549">
            <v>784.74</v>
          </cell>
          <cell r="Q549">
            <v>392.37</v>
          </cell>
          <cell r="R549">
            <v>187</v>
          </cell>
          <cell r="S549">
            <v>196</v>
          </cell>
          <cell r="T549">
            <v>383</v>
          </cell>
          <cell r="U549">
            <v>192</v>
          </cell>
          <cell r="V549">
            <v>194</v>
          </cell>
          <cell r="W549" t="str">
            <v>CAR TRACK(2), LT LINE</v>
          </cell>
          <cell r="X549">
            <v>291946.79100000003</v>
          </cell>
          <cell r="Y549">
            <v>2327218.9139999999</v>
          </cell>
          <cell r="Z549"/>
          <cell r="AA549"/>
          <cell r="AB549"/>
        </row>
        <row r="550">
          <cell r="C550"/>
          <cell r="D550"/>
          <cell r="E550"/>
          <cell r="F550"/>
          <cell r="G550"/>
          <cell r="H550"/>
          <cell r="I550">
            <v>116067.23224382375</v>
          </cell>
          <cell r="J550"/>
          <cell r="K550">
            <v>7.891</v>
          </cell>
          <cell r="L550">
            <v>855.90599999999995</v>
          </cell>
          <cell r="M550">
            <v>427.95299999999997</v>
          </cell>
          <cell r="N550">
            <v>258</v>
          </cell>
          <cell r="O550">
            <v>83</v>
          </cell>
          <cell r="P550">
            <v>341</v>
          </cell>
          <cell r="Q550">
            <v>240</v>
          </cell>
          <cell r="R550">
            <v>121</v>
          </cell>
          <cell r="S550">
            <v>361</v>
          </cell>
          <cell r="T550">
            <v>276533.14299999998</v>
          </cell>
          <cell r="U550">
            <v>2325338.17</v>
          </cell>
          <cell r="V550" t="str">
            <v xml:space="preserve">276533.143 E, 2325338.17 N </v>
          </cell>
          <cell r="W550"/>
          <cell r="X550"/>
          <cell r="Y550"/>
          <cell r="Z550"/>
          <cell r="AA550" t="str">
            <v xml:space="preserve">LT </v>
          </cell>
          <cell r="AB550"/>
        </row>
        <row r="551">
          <cell r="C551" t="str">
            <v>228/1</v>
          </cell>
          <cell r="D551" t="str">
            <v>Loc No. From 228/1 To Loc No. 229/0</v>
          </cell>
          <cell r="E551">
            <v>388.06200000000001</v>
          </cell>
          <cell r="F551" t="str">
            <v>DA+0</v>
          </cell>
          <cell r="G551">
            <v>80.89</v>
          </cell>
          <cell r="H551">
            <v>448.28100000000001</v>
          </cell>
          <cell r="I551"/>
          <cell r="J551">
            <v>99465.468999999997</v>
          </cell>
          <cell r="K551"/>
          <cell r="L551"/>
          <cell r="M551"/>
          <cell r="N551"/>
          <cell r="O551">
            <v>19.844000000000001</v>
          </cell>
          <cell r="P551">
            <v>767.06700000000001</v>
          </cell>
          <cell r="Q551">
            <v>383.5335</v>
          </cell>
          <cell r="R551">
            <v>183</v>
          </cell>
          <cell r="S551">
            <v>191</v>
          </cell>
          <cell r="T551">
            <v>374</v>
          </cell>
          <cell r="U551">
            <v>186</v>
          </cell>
          <cell r="V551">
            <v>193</v>
          </cell>
          <cell r="W551" t="str">
            <v>CAR TRACK, NALA(2)</v>
          </cell>
          <cell r="X551">
            <v>291705.12599999999</v>
          </cell>
          <cell r="Y551">
            <v>2326926.9500000002</v>
          </cell>
          <cell r="Z551"/>
          <cell r="AA551"/>
          <cell r="AB551"/>
        </row>
        <row r="552">
          <cell r="C552"/>
          <cell r="D552"/>
          <cell r="E552"/>
          <cell r="F552"/>
          <cell r="G552"/>
          <cell r="H552"/>
          <cell r="I552">
            <v>116515.51324382375</v>
          </cell>
          <cell r="J552"/>
          <cell r="K552">
            <v>6.9630000000000001</v>
          </cell>
          <cell r="L552">
            <v>734.73199999999997</v>
          </cell>
          <cell r="M552">
            <v>367.36599999999999</v>
          </cell>
          <cell r="N552">
            <v>367</v>
          </cell>
          <cell r="O552">
            <v>137</v>
          </cell>
          <cell r="P552">
            <v>504</v>
          </cell>
          <cell r="Q552">
            <v>330</v>
          </cell>
          <cell r="R552">
            <v>140</v>
          </cell>
          <cell r="S552">
            <v>470</v>
          </cell>
          <cell r="T552">
            <v>276165.424</v>
          </cell>
          <cell r="U552">
            <v>2325594.5660000001</v>
          </cell>
          <cell r="V552" t="str">
            <v xml:space="preserve">276165.424 E, 2325594.566 N </v>
          </cell>
          <cell r="W552"/>
          <cell r="X552"/>
          <cell r="Y552"/>
          <cell r="Z552"/>
          <cell r="AA552" t="str">
            <v xml:space="preserve">NALA 2 , CANAL, 11 KV </v>
          </cell>
          <cell r="AB552"/>
        </row>
        <row r="553">
          <cell r="C553" t="str">
            <v>229/0</v>
          </cell>
          <cell r="D553" t="str">
            <v>Loc No. From 229/0 To Loc No. 229/1</v>
          </cell>
          <cell r="E553">
            <v>419.99799999999999</v>
          </cell>
          <cell r="F553" t="str">
            <v>DD45+0</v>
          </cell>
          <cell r="G553">
            <v>79.53</v>
          </cell>
          <cell r="H553">
            <v>286.45100000000002</v>
          </cell>
          <cell r="I553"/>
          <cell r="J553">
            <v>99853.531000000003</v>
          </cell>
          <cell r="K553"/>
          <cell r="L553"/>
          <cell r="M553"/>
          <cell r="N553"/>
          <cell r="O553">
            <v>19.856000000000002</v>
          </cell>
          <cell r="P553">
            <v>808.06</v>
          </cell>
          <cell r="Q553">
            <v>404.03</v>
          </cell>
          <cell r="R553">
            <v>197</v>
          </cell>
          <cell r="S553">
            <v>166</v>
          </cell>
          <cell r="T553">
            <v>363</v>
          </cell>
          <cell r="U553">
            <v>196</v>
          </cell>
          <cell r="V553">
            <v>181</v>
          </cell>
          <cell r="W553" t="str">
            <v xml:space="preserve">CAR TRACK, 11KV LINE, LT LINE,  765 KV D/C AHMEDABAD TO NAVSARI LINE </v>
          </cell>
          <cell r="X553">
            <v>291457.68599999999</v>
          </cell>
          <cell r="Y553">
            <v>2326628.0090000001</v>
          </cell>
          <cell r="Z553"/>
          <cell r="AA553"/>
          <cell r="AB553"/>
        </row>
        <row r="554">
          <cell r="C554"/>
          <cell r="D554"/>
          <cell r="E554"/>
          <cell r="F554"/>
          <cell r="G554"/>
          <cell r="H554"/>
          <cell r="I554">
            <v>116801.96424382375</v>
          </cell>
          <cell r="J554"/>
          <cell r="K554">
            <v>7.6319999999999997</v>
          </cell>
          <cell r="L554">
            <v>704.67000000000007</v>
          </cell>
          <cell r="M554">
            <v>352.33500000000004</v>
          </cell>
          <cell r="N554">
            <v>149</v>
          </cell>
          <cell r="O554">
            <v>381</v>
          </cell>
          <cell r="P554">
            <v>530</v>
          </cell>
          <cell r="Q554">
            <v>147</v>
          </cell>
          <cell r="R554">
            <v>329</v>
          </cell>
          <cell r="S554">
            <v>476</v>
          </cell>
          <cell r="T554">
            <v>276105.42700000003</v>
          </cell>
          <cell r="U554">
            <v>2325874.6630000002</v>
          </cell>
          <cell r="V554" t="str">
            <v xml:space="preserve">276105.427 E, 2325874.663 N </v>
          </cell>
          <cell r="W554"/>
          <cell r="X554"/>
          <cell r="Y554"/>
          <cell r="Z554"/>
          <cell r="AA554" t="str">
            <v xml:space="preserve">ROAD NALA 11 KV , CT </v>
          </cell>
          <cell r="AB554"/>
        </row>
        <row r="555">
          <cell r="C555" t="str">
            <v>229/1</v>
          </cell>
          <cell r="D555" t="str">
            <v>Loc No. From 229/1 To Loc No. 229A/0</v>
          </cell>
          <cell r="E555">
            <v>371.49900000000002</v>
          </cell>
          <cell r="F555" t="str">
            <v>DA+9</v>
          </cell>
          <cell r="G555">
            <v>80.89</v>
          </cell>
          <cell r="H555">
            <v>418.21899999999999</v>
          </cell>
          <cell r="I555"/>
          <cell r="J555">
            <v>100273.52900000001</v>
          </cell>
          <cell r="K555"/>
          <cell r="L555"/>
          <cell r="M555"/>
          <cell r="N555"/>
          <cell r="O555">
            <v>19.420000000000002</v>
          </cell>
          <cell r="P555">
            <v>791.49700000000007</v>
          </cell>
          <cell r="Q555">
            <v>395.74850000000004</v>
          </cell>
          <cell r="R555">
            <v>255</v>
          </cell>
          <cell r="S555">
            <v>186</v>
          </cell>
          <cell r="T555">
            <v>441</v>
          </cell>
          <cell r="U555">
            <v>240</v>
          </cell>
          <cell r="V555">
            <v>186</v>
          </cell>
          <cell r="W555" t="str">
            <v>11 KV LINE, CAR TRACK(4), LT LINE, NALA(2),CANAL</v>
          </cell>
          <cell r="X555">
            <v>291049.36700000003</v>
          </cell>
          <cell r="Y555">
            <v>2326529.6549999998</v>
          </cell>
          <cell r="Z555"/>
          <cell r="AA555"/>
          <cell r="AB555"/>
        </row>
        <row r="556">
          <cell r="C556"/>
          <cell r="D556"/>
          <cell r="E556"/>
          <cell r="F556"/>
          <cell r="G556"/>
          <cell r="H556"/>
          <cell r="I556">
            <v>117220.18324382375</v>
          </cell>
          <cell r="J556"/>
          <cell r="K556">
            <v>7.39</v>
          </cell>
          <cell r="L556">
            <v>703.22299999999996</v>
          </cell>
          <cell r="M556">
            <v>351.61149999999998</v>
          </cell>
          <cell r="N556">
            <v>39</v>
          </cell>
          <cell r="O556">
            <v>175</v>
          </cell>
          <cell r="P556">
            <v>214</v>
          </cell>
          <cell r="Q556">
            <v>92</v>
          </cell>
          <cell r="R556">
            <v>160</v>
          </cell>
          <cell r="S556">
            <v>252</v>
          </cell>
          <cell r="T556">
            <v>275762.63500000001</v>
          </cell>
          <cell r="U556">
            <v>2326114.247</v>
          </cell>
          <cell r="V556" t="str">
            <v xml:space="preserve">275762.635 E, 2326114.247 N </v>
          </cell>
          <cell r="W556"/>
          <cell r="X556"/>
          <cell r="Y556"/>
          <cell r="Z556"/>
          <cell r="AA556" t="str">
            <v xml:space="preserve">LT </v>
          </cell>
          <cell r="AB556"/>
        </row>
        <row r="557">
          <cell r="C557" t="str">
            <v>229A/0</v>
          </cell>
          <cell r="D557" t="str">
            <v>Loc No. From 229A/0 To Loc No. 229B/0</v>
          </cell>
          <cell r="E557">
            <v>179.98099999999999</v>
          </cell>
          <cell r="F557" t="str">
            <v>DB1+9</v>
          </cell>
          <cell r="G557">
            <v>70.53</v>
          </cell>
          <cell r="H557">
            <v>285.00400000000002</v>
          </cell>
          <cell r="I557"/>
          <cell r="J557">
            <v>100645.02800000001</v>
          </cell>
          <cell r="K557"/>
          <cell r="L557"/>
          <cell r="M557"/>
          <cell r="N557"/>
          <cell r="O557">
            <v>18.977</v>
          </cell>
          <cell r="P557">
            <v>551.48</v>
          </cell>
          <cell r="Q557">
            <v>275.74</v>
          </cell>
          <cell r="R557">
            <v>186</v>
          </cell>
          <cell r="S557">
            <v>91</v>
          </cell>
          <cell r="T557">
            <v>277</v>
          </cell>
          <cell r="U557">
            <v>186</v>
          </cell>
          <cell r="V557">
            <v>91</v>
          </cell>
          <cell r="W557" t="str">
            <v>LT LINE,BORE</v>
          </cell>
          <cell r="X557">
            <v>290688.19799999997</v>
          </cell>
          <cell r="Y557">
            <v>2326442.6579999998</v>
          </cell>
          <cell r="Z557"/>
          <cell r="AA557"/>
          <cell r="AB557"/>
        </row>
        <row r="558">
          <cell r="C558"/>
          <cell r="D558"/>
          <cell r="E558"/>
          <cell r="F558"/>
          <cell r="G558"/>
          <cell r="H558"/>
          <cell r="I558">
            <v>117505.18724382375</v>
          </cell>
          <cell r="J558"/>
          <cell r="K558">
            <v>7.3689999999999998</v>
          </cell>
          <cell r="L558">
            <v>566.90599999999995</v>
          </cell>
          <cell r="M558">
            <v>283.45299999999997</v>
          </cell>
          <cell r="N558">
            <v>111</v>
          </cell>
          <cell r="O558">
            <v>163</v>
          </cell>
          <cell r="P558">
            <v>274</v>
          </cell>
          <cell r="Q558">
            <v>126</v>
          </cell>
          <cell r="R558">
            <v>152</v>
          </cell>
          <cell r="S558">
            <v>278</v>
          </cell>
          <cell r="T558">
            <v>275529.03200000001</v>
          </cell>
          <cell r="U558">
            <v>2326277.5159999998</v>
          </cell>
          <cell r="V558" t="str">
            <v xml:space="preserve">275529.032 E, 2326277.516 N </v>
          </cell>
          <cell r="W558"/>
          <cell r="X558"/>
          <cell r="Y558"/>
          <cell r="Z558"/>
          <cell r="AA558" t="str">
            <v xml:space="preserve">220 KV D/C NAV- TAL LINE </v>
          </cell>
          <cell r="AB558"/>
        </row>
        <row r="559">
          <cell r="C559" t="str">
            <v>229B/0</v>
          </cell>
          <cell r="D559" t="str">
            <v>Loc No. From 229B/0 To Loc No. 230/0</v>
          </cell>
          <cell r="E559">
            <v>390.65300000000002</v>
          </cell>
          <cell r="F559" t="str">
            <v>DB2+9</v>
          </cell>
          <cell r="G559">
            <v>71.89</v>
          </cell>
          <cell r="H559">
            <v>281.90199999999999</v>
          </cell>
          <cell r="I559"/>
          <cell r="J559">
            <v>100825.00900000001</v>
          </cell>
          <cell r="K559"/>
          <cell r="L559"/>
          <cell r="M559"/>
          <cell r="N559"/>
          <cell r="O559">
            <v>18.901</v>
          </cell>
          <cell r="P559">
            <v>570.63400000000001</v>
          </cell>
          <cell r="Q559">
            <v>285.31700000000001</v>
          </cell>
          <cell r="R559">
            <v>89</v>
          </cell>
          <cell r="S559">
            <v>214</v>
          </cell>
          <cell r="T559">
            <v>303</v>
          </cell>
          <cell r="U559">
            <v>90</v>
          </cell>
          <cell r="V559">
            <v>208</v>
          </cell>
          <cell r="W559" t="str">
            <v>11 KV LINE(3), GAS PIPE LINE, SH-196, LT LINE</v>
          </cell>
          <cell r="X559">
            <v>290513.23300000001</v>
          </cell>
          <cell r="Y559">
            <v>2326400.4619999998</v>
          </cell>
          <cell r="Z559"/>
          <cell r="AA559"/>
          <cell r="AB559"/>
        </row>
        <row r="560">
          <cell r="C560"/>
          <cell r="D560"/>
          <cell r="E560"/>
          <cell r="F560"/>
          <cell r="G560"/>
          <cell r="H560"/>
          <cell r="I560">
            <v>117787.08924382375</v>
          </cell>
          <cell r="J560"/>
          <cell r="K560">
            <v>7.5119999999999996</v>
          </cell>
          <cell r="L560">
            <v>741.9</v>
          </cell>
          <cell r="M560">
            <v>370.95</v>
          </cell>
          <cell r="N560">
            <v>119</v>
          </cell>
          <cell r="O560">
            <v>208</v>
          </cell>
          <cell r="P560">
            <v>327</v>
          </cell>
          <cell r="Q560">
            <v>129</v>
          </cell>
          <cell r="R560">
            <v>216</v>
          </cell>
          <cell r="S560">
            <v>345</v>
          </cell>
          <cell r="T560">
            <v>275297.97100000002</v>
          </cell>
          <cell r="U560">
            <v>2326439.0090000001</v>
          </cell>
          <cell r="V560" t="str">
            <v xml:space="preserve">275297.971 E, 2326439.009 N </v>
          </cell>
          <cell r="W560"/>
          <cell r="X560"/>
          <cell r="Y560"/>
          <cell r="Z560"/>
          <cell r="AA560" t="str">
            <v xml:space="preserve">CART TRACK, NALA </v>
          </cell>
          <cell r="AB560"/>
        </row>
        <row r="561">
          <cell r="C561" t="str">
            <v>230/0</v>
          </cell>
          <cell r="D561" t="str">
            <v>Loc No. From 230/0 To Loc No. 230/1</v>
          </cell>
          <cell r="E561">
            <v>475.99700000000001</v>
          </cell>
          <cell r="F561" t="str">
            <v>DC1+6</v>
          </cell>
          <cell r="G561">
            <v>0</v>
          </cell>
          <cell r="H561">
            <v>459.99799999999999</v>
          </cell>
          <cell r="I561"/>
          <cell r="J561">
            <v>101215.66200000001</v>
          </cell>
          <cell r="K561"/>
          <cell r="L561"/>
          <cell r="M561"/>
          <cell r="N561"/>
          <cell r="O561">
            <v>18.798999999999999</v>
          </cell>
          <cell r="P561">
            <v>866.65000000000009</v>
          </cell>
          <cell r="Q561">
            <v>433.32500000000005</v>
          </cell>
          <cell r="R561">
            <v>177</v>
          </cell>
          <cell r="S561">
            <v>223</v>
          </cell>
          <cell r="T561">
            <v>400</v>
          </cell>
          <cell r="U561">
            <v>184</v>
          </cell>
          <cell r="V561">
            <v>228</v>
          </cell>
          <cell r="W561" t="str">
            <v>LT LINE(4), PUMP HOUSE(2),NALA,BORE(6),MANGO GARDEN</v>
          </cell>
          <cell r="X561">
            <v>290163.70600000001</v>
          </cell>
          <cell r="Y561">
            <v>2326225.9890000001</v>
          </cell>
          <cell r="Z561"/>
          <cell r="AA561"/>
          <cell r="AB561"/>
        </row>
        <row r="562">
          <cell r="C562"/>
          <cell r="D562"/>
          <cell r="E562"/>
          <cell r="F562"/>
          <cell r="G562"/>
          <cell r="H562"/>
          <cell r="I562">
            <v>118247.08724382376</v>
          </cell>
          <cell r="J562"/>
          <cell r="K562">
            <v>6.4989999999999997</v>
          </cell>
          <cell r="L562">
            <v>781.99800000000005</v>
          </cell>
          <cell r="M562">
            <v>390.99900000000002</v>
          </cell>
          <cell r="N562">
            <v>252</v>
          </cell>
          <cell r="O562">
            <v>203</v>
          </cell>
          <cell r="P562">
            <v>455</v>
          </cell>
          <cell r="Q562">
            <v>246</v>
          </cell>
          <cell r="R562">
            <v>190</v>
          </cell>
          <cell r="S562">
            <v>436</v>
          </cell>
          <cell r="T562">
            <v>274852.06099999999</v>
          </cell>
          <cell r="U562">
            <v>2326326.0380000002</v>
          </cell>
          <cell r="V562" t="str">
            <v xml:space="preserve">274852.061 E, 2326326.038 N </v>
          </cell>
          <cell r="W562"/>
          <cell r="X562"/>
          <cell r="Y562"/>
          <cell r="Z562"/>
          <cell r="AA562" t="str">
            <v>POND ,11 KV</v>
          </cell>
          <cell r="AB562"/>
        </row>
        <row r="563">
          <cell r="C563" t="str">
            <v>230/1</v>
          </cell>
          <cell r="D563" t="str">
            <v>Loc No. From 230/1 To Loc No. 230A/0</v>
          </cell>
          <cell r="E563">
            <v>310.67500000000001</v>
          </cell>
          <cell r="F563" t="str">
            <v>DA+9</v>
          </cell>
          <cell r="G563">
            <v>0</v>
          </cell>
          <cell r="H563">
            <v>322</v>
          </cell>
          <cell r="I563"/>
          <cell r="J563">
            <v>101691.65900000001</v>
          </cell>
          <cell r="K563"/>
          <cell r="L563"/>
          <cell r="M563"/>
          <cell r="N563"/>
          <cell r="O563">
            <v>19.678000000000001</v>
          </cell>
          <cell r="P563">
            <v>786.67200000000003</v>
          </cell>
          <cell r="Q563">
            <v>393.33600000000001</v>
          </cell>
          <cell r="R563">
            <v>254</v>
          </cell>
          <cell r="S563">
            <v>209</v>
          </cell>
          <cell r="T563">
            <v>463</v>
          </cell>
          <cell r="U563">
            <v>250</v>
          </cell>
          <cell r="V563">
            <v>193</v>
          </cell>
          <cell r="W563" t="str">
            <v>NALA, TAR ROAD, LT LINE, GAS PIPE LINE,MANGO GARDEN(2)</v>
          </cell>
          <cell r="X563">
            <v>289832.82799999998</v>
          </cell>
          <cell r="Y563">
            <v>2325883.801</v>
          </cell>
          <cell r="Z563"/>
          <cell r="AA563"/>
          <cell r="AB563"/>
        </row>
        <row r="564">
          <cell r="C564"/>
          <cell r="D564"/>
          <cell r="E564"/>
          <cell r="F564"/>
          <cell r="G564"/>
          <cell r="H564"/>
          <cell r="I564">
            <v>118569.08724382376</v>
          </cell>
          <cell r="J564"/>
          <cell r="K564">
            <v>6.4509999999999996</v>
          </cell>
          <cell r="L564">
            <v>754.495</v>
          </cell>
          <cell r="M564">
            <v>377.2475</v>
          </cell>
          <cell r="N564">
            <v>120</v>
          </cell>
          <cell r="O564">
            <v>215</v>
          </cell>
          <cell r="P564">
            <v>335</v>
          </cell>
          <cell r="Q564">
            <v>133</v>
          </cell>
          <cell r="R564">
            <v>216</v>
          </cell>
          <cell r="S564">
            <v>349</v>
          </cell>
          <cell r="T564">
            <v>274539.92300000001</v>
          </cell>
          <cell r="U564">
            <v>2326246.9580000001</v>
          </cell>
          <cell r="V564" t="str">
            <v xml:space="preserve">274539.923 E, 2326246.958 N </v>
          </cell>
          <cell r="W564"/>
          <cell r="X564"/>
          <cell r="Y564"/>
          <cell r="Z564"/>
          <cell r="AA564" t="str">
            <v xml:space="preserve">11 KV , ROAD , CANAL, ROAD </v>
          </cell>
          <cell r="AB564"/>
        </row>
        <row r="565">
          <cell r="C565" t="str">
            <v>230A/0</v>
          </cell>
          <cell r="D565" t="str">
            <v>Loc No. From 230A/0 To Loc No. 231/0</v>
          </cell>
          <cell r="E565">
            <v>239.51</v>
          </cell>
          <cell r="F565" t="str">
            <v>DD45+0</v>
          </cell>
          <cell r="G565">
            <v>70.53</v>
          </cell>
          <cell r="H565">
            <v>432.495</v>
          </cell>
          <cell r="I565"/>
          <cell r="J565">
            <v>102002.33400000002</v>
          </cell>
          <cell r="K565"/>
          <cell r="L565"/>
          <cell r="M565"/>
          <cell r="N565"/>
          <cell r="O565">
            <v>20.666</v>
          </cell>
          <cell r="P565">
            <v>550.18499999999995</v>
          </cell>
          <cell r="Q565">
            <v>275.09249999999997</v>
          </cell>
          <cell r="R565">
            <v>102</v>
          </cell>
          <cell r="S565">
            <v>126</v>
          </cell>
          <cell r="T565">
            <v>228</v>
          </cell>
          <cell r="U565">
            <v>118</v>
          </cell>
          <cell r="V565">
            <v>123</v>
          </cell>
          <cell r="W565" t="str">
            <v>11 KV LINE, CAR TRACK, LT LINE,MANGO GARDEN</v>
          </cell>
          <cell r="X565">
            <v>289616.87</v>
          </cell>
          <cell r="Y565">
            <v>2325660.46</v>
          </cell>
          <cell r="Z565"/>
          <cell r="AA565"/>
          <cell r="AB565"/>
        </row>
        <row r="566">
          <cell r="C566"/>
          <cell r="D566"/>
          <cell r="E566"/>
          <cell r="F566"/>
          <cell r="G566"/>
          <cell r="H566"/>
          <cell r="I566">
            <v>119001.58224382375</v>
          </cell>
          <cell r="J566"/>
          <cell r="K566">
            <v>6.6790000000000003</v>
          </cell>
          <cell r="L566">
            <v>838.62799999999993</v>
          </cell>
          <cell r="M566">
            <v>419.31399999999996</v>
          </cell>
          <cell r="N566">
            <v>218</v>
          </cell>
          <cell r="O566">
            <v>216</v>
          </cell>
          <cell r="P566">
            <v>434</v>
          </cell>
          <cell r="Q566">
            <v>218</v>
          </cell>
          <cell r="R566">
            <v>212</v>
          </cell>
          <cell r="S566">
            <v>430</v>
          </cell>
          <cell r="T566">
            <v>274120.67300000001</v>
          </cell>
          <cell r="U566">
            <v>2326140.7420000001</v>
          </cell>
          <cell r="V566" t="str">
            <v xml:space="preserve">274120.673 E, 2326140.742 N </v>
          </cell>
          <cell r="W566"/>
          <cell r="X566"/>
          <cell r="Y566"/>
          <cell r="Z566"/>
          <cell r="AA566"/>
          <cell r="AB566"/>
        </row>
        <row r="567">
          <cell r="C567" t="str">
            <v>231/0</v>
          </cell>
          <cell r="D567" t="str">
            <v>Loc No. From 231/0 To Loc No. 232/0</v>
          </cell>
          <cell r="E567">
            <v>246.982</v>
          </cell>
          <cell r="F567" t="str">
            <v>DB1+0</v>
          </cell>
          <cell r="G567">
            <v>70.53</v>
          </cell>
          <cell r="H567">
            <v>406.13299999999998</v>
          </cell>
          <cell r="I567"/>
          <cell r="J567">
            <v>102241.84400000001</v>
          </cell>
          <cell r="K567"/>
          <cell r="L567"/>
          <cell r="M567"/>
          <cell r="N567"/>
          <cell r="O567">
            <v>20.141999999999999</v>
          </cell>
          <cell r="P567">
            <v>486.49199999999996</v>
          </cell>
          <cell r="Q567">
            <v>243.24599999999998</v>
          </cell>
          <cell r="R567">
            <v>114</v>
          </cell>
          <cell r="S567">
            <v>133</v>
          </cell>
          <cell r="T567">
            <v>247</v>
          </cell>
          <cell r="U567">
            <v>117</v>
          </cell>
          <cell r="V567">
            <v>128</v>
          </cell>
          <cell r="W567" t="str">
            <v>TAR ROAD, CAR TRACK(2), PUMP HOUSE, CANAL, NALA,11KV</v>
          </cell>
          <cell r="X567">
            <v>289380</v>
          </cell>
          <cell r="Y567">
            <v>2325625</v>
          </cell>
          <cell r="Z567"/>
          <cell r="AA567"/>
          <cell r="AB567"/>
        </row>
        <row r="568">
          <cell r="C568"/>
          <cell r="D568"/>
          <cell r="E568"/>
          <cell r="F568"/>
          <cell r="G568"/>
          <cell r="H568"/>
          <cell r="I568">
            <v>119407.71524382375</v>
          </cell>
          <cell r="J568"/>
          <cell r="K568">
            <v>6.8819999999999997</v>
          </cell>
          <cell r="L568">
            <v>801.13499999999999</v>
          </cell>
          <cell r="M568">
            <v>400.5675</v>
          </cell>
          <cell r="N568">
            <v>191</v>
          </cell>
          <cell r="O568">
            <v>190</v>
          </cell>
          <cell r="P568">
            <v>381</v>
          </cell>
          <cell r="Q568">
            <v>195</v>
          </cell>
          <cell r="R568">
            <v>192</v>
          </cell>
          <cell r="S568">
            <v>387</v>
          </cell>
          <cell r="T568">
            <v>273726.97899999999</v>
          </cell>
          <cell r="U568">
            <v>2326041</v>
          </cell>
          <cell r="V568" t="str">
            <v xml:space="preserve">273726.979 E, 2326041 N </v>
          </cell>
          <cell r="W568"/>
          <cell r="X568"/>
          <cell r="Y568"/>
          <cell r="Z568"/>
          <cell r="AA568" t="str">
            <v xml:space="preserve">NH-48 </v>
          </cell>
          <cell r="AB568"/>
        </row>
        <row r="569">
          <cell r="C569" t="str">
            <v>232/0</v>
          </cell>
          <cell r="D569" t="str">
            <v>Loc No. From 232/0 To Loc No. 232/1</v>
          </cell>
          <cell r="E569">
            <v>311</v>
          </cell>
          <cell r="F569" t="str">
            <v>DB1+0</v>
          </cell>
          <cell r="G569">
            <v>70.53</v>
          </cell>
          <cell r="H569">
            <v>395.00200000000001</v>
          </cell>
          <cell r="I569"/>
          <cell r="J569">
            <v>102488.82600000002</v>
          </cell>
          <cell r="K569"/>
          <cell r="L569"/>
          <cell r="M569"/>
          <cell r="N569"/>
          <cell r="O569">
            <v>19.286000000000001</v>
          </cell>
          <cell r="P569">
            <v>557.98199999999997</v>
          </cell>
          <cell r="Q569">
            <v>278.99099999999999</v>
          </cell>
          <cell r="R569">
            <v>114</v>
          </cell>
          <cell r="S569">
            <v>161</v>
          </cell>
          <cell r="T569">
            <v>275</v>
          </cell>
          <cell r="U569">
            <v>119</v>
          </cell>
          <cell r="V569">
            <v>159</v>
          </cell>
          <cell r="W569" t="str">
            <v>NALA(2), CAR TRACK(2), CANAL,TAR ROAD,POND</v>
          </cell>
          <cell r="X569">
            <v>289142</v>
          </cell>
          <cell r="Y569">
            <v>2325559</v>
          </cell>
          <cell r="Z569"/>
          <cell r="AA569"/>
          <cell r="AB569"/>
        </row>
        <row r="570">
          <cell r="C570"/>
          <cell r="D570"/>
          <cell r="E570"/>
          <cell r="F570"/>
          <cell r="G570"/>
          <cell r="H570"/>
          <cell r="I570">
            <v>119802.71724382375</v>
          </cell>
          <cell r="J570"/>
          <cell r="K570">
            <v>5.734</v>
          </cell>
          <cell r="L570">
            <v>835.00199999999995</v>
          </cell>
          <cell r="M570">
            <v>417.50099999999998</v>
          </cell>
          <cell r="N570">
            <v>206</v>
          </cell>
          <cell r="O570">
            <v>217</v>
          </cell>
          <cell r="P570">
            <v>423</v>
          </cell>
          <cell r="Q570">
            <v>203</v>
          </cell>
          <cell r="R570">
            <v>218</v>
          </cell>
          <cell r="S570">
            <v>421</v>
          </cell>
          <cell r="T570">
            <v>273342.674</v>
          </cell>
          <cell r="U570">
            <v>2326132.3020000001</v>
          </cell>
          <cell r="V570" t="str">
            <v xml:space="preserve">273342.674 E, 2326132.302 N </v>
          </cell>
          <cell r="W570"/>
          <cell r="X570"/>
          <cell r="Y570"/>
          <cell r="Z570"/>
          <cell r="AA570"/>
          <cell r="AB570"/>
        </row>
        <row r="571">
          <cell r="C571" t="str">
            <v>232/1</v>
          </cell>
          <cell r="D571" t="str">
            <v>Loc No. From 232/1 To Loc No. 232/2</v>
          </cell>
          <cell r="E571">
            <v>367</v>
          </cell>
          <cell r="F571" t="str">
            <v>DA+0</v>
          </cell>
          <cell r="G571">
            <v>71.89</v>
          </cell>
          <cell r="H571">
            <v>440</v>
          </cell>
          <cell r="I571"/>
          <cell r="J571">
            <v>102799.82600000002</v>
          </cell>
          <cell r="K571"/>
          <cell r="L571"/>
          <cell r="M571"/>
          <cell r="N571"/>
          <cell r="O571">
            <v>19.055</v>
          </cell>
          <cell r="P571">
            <v>678</v>
          </cell>
          <cell r="Q571">
            <v>339</v>
          </cell>
          <cell r="R571">
            <v>150</v>
          </cell>
          <cell r="S571">
            <v>188</v>
          </cell>
          <cell r="T571">
            <v>338</v>
          </cell>
          <cell r="U571">
            <v>153</v>
          </cell>
          <cell r="V571">
            <v>186</v>
          </cell>
          <cell r="W571" t="str">
            <v>CAR TRACK</v>
          </cell>
          <cell r="X571">
            <v>288846.74</v>
          </cell>
          <cell r="Y571">
            <v>2325460.2799999998</v>
          </cell>
          <cell r="Z571"/>
          <cell r="AA571"/>
          <cell r="AB571"/>
        </row>
        <row r="572">
          <cell r="C572"/>
          <cell r="D572"/>
          <cell r="E572"/>
          <cell r="F572"/>
          <cell r="G572"/>
          <cell r="H572"/>
          <cell r="I572">
            <v>120242.71724382375</v>
          </cell>
          <cell r="J572"/>
          <cell r="K572">
            <v>6.423</v>
          </cell>
          <cell r="L572">
            <v>784</v>
          </cell>
          <cell r="M572">
            <v>392</v>
          </cell>
          <cell r="N572">
            <v>224</v>
          </cell>
          <cell r="O572">
            <v>159</v>
          </cell>
          <cell r="P572">
            <v>383</v>
          </cell>
          <cell r="Q572">
            <v>223</v>
          </cell>
          <cell r="R572">
            <v>163</v>
          </cell>
          <cell r="S572">
            <v>386</v>
          </cell>
          <cell r="T572">
            <v>272914.58899999998</v>
          </cell>
          <cell r="U572">
            <v>2326234.0049999999</v>
          </cell>
          <cell r="V572" t="str">
            <v xml:space="preserve">272914.589 E, 2326234.005 N </v>
          </cell>
          <cell r="W572"/>
          <cell r="X572"/>
          <cell r="Y572"/>
          <cell r="Z572"/>
          <cell r="AA572" t="str">
            <v>TAR ROAD,CANAL,LT LINE</v>
          </cell>
          <cell r="AB572"/>
        </row>
        <row r="573">
          <cell r="C573" t="str">
            <v>232/2</v>
          </cell>
          <cell r="D573" t="str">
            <v>Loc No. From 232/2 To Loc No. 232/3</v>
          </cell>
          <cell r="E573">
            <v>352</v>
          </cell>
          <cell r="F573" t="str">
            <v>DA+0</v>
          </cell>
          <cell r="G573">
            <v>71.89</v>
          </cell>
          <cell r="H573">
            <v>344</v>
          </cell>
          <cell r="I573"/>
          <cell r="J573">
            <v>103166.82600000002</v>
          </cell>
          <cell r="K573"/>
          <cell r="L573"/>
          <cell r="M573"/>
          <cell r="N573"/>
          <cell r="O573">
            <v>18.459</v>
          </cell>
          <cell r="P573">
            <v>719</v>
          </cell>
          <cell r="Q573">
            <v>359.5</v>
          </cell>
          <cell r="R573">
            <v>180</v>
          </cell>
          <cell r="S573">
            <v>178</v>
          </cell>
          <cell r="T573">
            <v>358</v>
          </cell>
          <cell r="U573">
            <v>182</v>
          </cell>
          <cell r="V573">
            <v>178</v>
          </cell>
          <cell r="W573" t="str">
            <v>POND</v>
          </cell>
          <cell r="X573">
            <v>288498.81</v>
          </cell>
          <cell r="Y573">
            <v>2325343.949</v>
          </cell>
          <cell r="Z573"/>
          <cell r="AA573"/>
          <cell r="AB573"/>
        </row>
        <row r="574">
          <cell r="C574"/>
          <cell r="D574"/>
          <cell r="E574"/>
          <cell r="F574"/>
          <cell r="G574"/>
          <cell r="H574"/>
          <cell r="I574">
            <v>120586.71724382375</v>
          </cell>
          <cell r="J574"/>
          <cell r="K574">
            <v>5.4569999999999999</v>
          </cell>
          <cell r="L574">
            <v>842</v>
          </cell>
          <cell r="M574">
            <v>421</v>
          </cell>
          <cell r="N574">
            <v>186</v>
          </cell>
          <cell r="O574">
            <v>248</v>
          </cell>
          <cell r="P574">
            <v>434</v>
          </cell>
          <cell r="Q574">
            <v>181</v>
          </cell>
          <cell r="R574">
            <v>249</v>
          </cell>
          <cell r="S574">
            <v>430</v>
          </cell>
          <cell r="T574">
            <v>272579.90500000003</v>
          </cell>
          <cell r="U574">
            <v>2326313.5189999999</v>
          </cell>
          <cell r="V574" t="str">
            <v xml:space="preserve">272579.905 E, 2326313.519 N </v>
          </cell>
          <cell r="W574"/>
          <cell r="X574"/>
          <cell r="Y574"/>
          <cell r="Z574"/>
          <cell r="AA574" t="str">
            <v>NALA,CAR TRACK,11 KV LINE,TAR ROAD,MANGO GARDEN,POND,LT LINE</v>
          </cell>
          <cell r="AB574"/>
        </row>
        <row r="575">
          <cell r="C575" t="str">
            <v>232/3</v>
          </cell>
          <cell r="D575" t="str">
            <v>Loc No. From 232/3 To Loc No. 232/4</v>
          </cell>
          <cell r="E575">
            <v>322</v>
          </cell>
          <cell r="F575" t="str">
            <v>DA+0</v>
          </cell>
          <cell r="G575">
            <v>71.89</v>
          </cell>
          <cell r="H575">
            <v>498</v>
          </cell>
          <cell r="I575"/>
          <cell r="J575">
            <v>103518.82600000002</v>
          </cell>
          <cell r="K575"/>
          <cell r="L575"/>
          <cell r="M575"/>
          <cell r="N575"/>
          <cell r="O575">
            <v>18.236999999999998</v>
          </cell>
          <cell r="P575">
            <v>674</v>
          </cell>
          <cell r="Q575">
            <v>337</v>
          </cell>
          <cell r="R575">
            <v>175</v>
          </cell>
          <cell r="S575">
            <v>147</v>
          </cell>
          <cell r="T575">
            <v>322</v>
          </cell>
          <cell r="U575">
            <v>176</v>
          </cell>
          <cell r="V575">
            <v>153</v>
          </cell>
          <cell r="W575" t="str">
            <v>NALA, 11 KV LINE, CAR TRACK, 66 KV S/C TALANGPUR-MANGROL LINE(GETCO),PINE GARDEN</v>
          </cell>
          <cell r="X575">
            <v>288164.44900000002</v>
          </cell>
          <cell r="Y575">
            <v>2325232.156</v>
          </cell>
          <cell r="Z575"/>
          <cell r="AA575"/>
          <cell r="AB575"/>
        </row>
        <row r="576">
          <cell r="C576"/>
          <cell r="D576"/>
          <cell r="E576"/>
          <cell r="F576"/>
          <cell r="G576"/>
          <cell r="H576"/>
          <cell r="I576">
            <v>121084.71724382375</v>
          </cell>
          <cell r="J576"/>
          <cell r="K576">
            <v>2.835</v>
          </cell>
          <cell r="L576">
            <v>827</v>
          </cell>
          <cell r="M576">
            <v>413.5</v>
          </cell>
          <cell r="N576">
            <v>251</v>
          </cell>
          <cell r="O576">
            <v>227</v>
          </cell>
          <cell r="P576">
            <v>478</v>
          </cell>
          <cell r="Q576">
            <v>251</v>
          </cell>
          <cell r="R576">
            <v>206</v>
          </cell>
          <cell r="S576">
            <v>457</v>
          </cell>
          <cell r="T576">
            <v>272095.391</v>
          </cell>
          <cell r="U576">
            <v>2326428.628</v>
          </cell>
          <cell r="V576" t="str">
            <v xml:space="preserve">272095.391 E, 2326428.628 N </v>
          </cell>
          <cell r="W576"/>
          <cell r="X576"/>
          <cell r="Y576"/>
          <cell r="Z576"/>
          <cell r="AA576" t="str">
            <v>TAR ROAD, LT LINE,BORE</v>
          </cell>
          <cell r="AB576"/>
        </row>
        <row r="577">
          <cell r="C577" t="str">
            <v>232/4</v>
          </cell>
          <cell r="D577" t="str">
            <v>Loc No. From 232/4 To Loc No. 233/0</v>
          </cell>
          <cell r="E577">
            <v>376.185</v>
          </cell>
          <cell r="F577" t="str">
            <v>DA+3</v>
          </cell>
          <cell r="G577">
            <v>74.89</v>
          </cell>
          <cell r="H577">
            <v>329</v>
          </cell>
          <cell r="I577"/>
          <cell r="J577">
            <v>103840.82600000002</v>
          </cell>
          <cell r="K577"/>
          <cell r="L577"/>
          <cell r="M577"/>
          <cell r="N577"/>
          <cell r="O577">
            <v>17.077000000000002</v>
          </cell>
          <cell r="P577">
            <v>698.18499999999995</v>
          </cell>
          <cell r="Q577">
            <v>349.09249999999997</v>
          </cell>
          <cell r="R577">
            <v>175</v>
          </cell>
          <cell r="S577">
            <v>207</v>
          </cell>
          <cell r="T577">
            <v>382</v>
          </cell>
          <cell r="U577">
            <v>170</v>
          </cell>
          <cell r="V577">
            <v>200</v>
          </cell>
          <cell r="W577" t="str">
            <v>NALA, TAR ROAD(2), 11 KV LINE(2),LOW LAND</v>
          </cell>
          <cell r="X577">
            <v>287859.00300000003</v>
          </cell>
          <cell r="Y577">
            <v>2325130.0299999998</v>
          </cell>
          <cell r="Z577"/>
          <cell r="AA577"/>
          <cell r="AB577"/>
        </row>
        <row r="578">
          <cell r="C578"/>
          <cell r="D578"/>
          <cell r="E578"/>
          <cell r="F578"/>
          <cell r="G578"/>
          <cell r="H578"/>
          <cell r="I578">
            <v>121413.71724382375</v>
          </cell>
          <cell r="J578"/>
          <cell r="K578">
            <v>2.9460000000000002</v>
          </cell>
          <cell r="L578">
            <v>664</v>
          </cell>
          <cell r="M578">
            <v>332</v>
          </cell>
          <cell r="N578">
            <v>103</v>
          </cell>
          <cell r="O578">
            <v>151</v>
          </cell>
          <cell r="P578">
            <v>254</v>
          </cell>
          <cell r="Q578">
            <v>123</v>
          </cell>
          <cell r="R578">
            <v>157</v>
          </cell>
          <cell r="S578">
            <v>280</v>
          </cell>
          <cell r="T578">
            <v>271775.3</v>
          </cell>
          <cell r="U578">
            <v>2326504.6740000001</v>
          </cell>
          <cell r="V578" t="str">
            <v xml:space="preserve">271775.3 E, 2326504.674 N </v>
          </cell>
          <cell r="W578"/>
          <cell r="X578"/>
          <cell r="Y578"/>
          <cell r="Z578"/>
          <cell r="AA578" t="str">
            <v>TAR ROAD, 11 KV(2),BORE(2),PUMP HOUSE</v>
          </cell>
          <cell r="AB578"/>
        </row>
        <row r="579">
          <cell r="C579" t="str">
            <v>233/0</v>
          </cell>
          <cell r="D579" t="str">
            <v>Loc No. From 233/0 To Loc No. 234/0</v>
          </cell>
          <cell r="E579">
            <v>393.63299999999998</v>
          </cell>
          <cell r="F579" t="str">
            <v>DC1+0</v>
          </cell>
          <cell r="G579">
            <v>70.53</v>
          </cell>
          <cell r="H579">
            <v>335</v>
          </cell>
          <cell r="I579"/>
          <cell r="J579">
            <v>104217.01100000001</v>
          </cell>
          <cell r="K579"/>
          <cell r="L579"/>
          <cell r="M579"/>
          <cell r="N579"/>
          <cell r="O579">
            <v>16.585000000000001</v>
          </cell>
          <cell r="P579">
            <v>769.81799999999998</v>
          </cell>
          <cell r="Q579">
            <v>384.90899999999999</v>
          </cell>
          <cell r="R579">
            <v>169</v>
          </cell>
          <cell r="S579">
            <v>93</v>
          </cell>
          <cell r="T579">
            <v>262</v>
          </cell>
          <cell r="U579">
            <v>176</v>
          </cell>
          <cell r="V579">
            <v>128</v>
          </cell>
          <cell r="W579" t="str">
            <v>NALA</v>
          </cell>
          <cell r="X579">
            <v>287503</v>
          </cell>
          <cell r="Y579">
            <v>2325011</v>
          </cell>
          <cell r="Z579"/>
          <cell r="AA579"/>
          <cell r="AB579"/>
        </row>
        <row r="580">
          <cell r="C580"/>
          <cell r="D580"/>
          <cell r="E580"/>
          <cell r="F580"/>
          <cell r="G580"/>
          <cell r="H580"/>
          <cell r="I580">
            <v>121748.71724382375</v>
          </cell>
          <cell r="J580"/>
          <cell r="K580">
            <v>5.3109999999999999</v>
          </cell>
          <cell r="L580">
            <v>723.90300000000002</v>
          </cell>
          <cell r="M580">
            <v>361.95150000000001</v>
          </cell>
          <cell r="N580">
            <v>184</v>
          </cell>
          <cell r="O580">
            <v>192</v>
          </cell>
          <cell r="P580">
            <v>376</v>
          </cell>
          <cell r="Q580">
            <v>179</v>
          </cell>
          <cell r="R580">
            <v>193</v>
          </cell>
          <cell r="S580">
            <v>372</v>
          </cell>
          <cell r="T580">
            <v>271449.37199999997</v>
          </cell>
          <cell r="U580">
            <v>2326582.1069999998</v>
          </cell>
          <cell r="V580" t="str">
            <v xml:space="preserve">271449.372 E, 2326582.107 N </v>
          </cell>
          <cell r="W580"/>
          <cell r="X580"/>
          <cell r="Y580"/>
          <cell r="Z580"/>
          <cell r="AA580" t="str">
            <v>GAS PIPE LINE, TAR ROAD, LT LINE,NALA,CANAL</v>
          </cell>
          <cell r="AB580"/>
        </row>
        <row r="581">
          <cell r="C581" t="str">
            <v>234/0</v>
          </cell>
          <cell r="D581" t="str">
            <v>Loc No. From 234/0 To Loc No. 235/0 (2M RC)</v>
          </cell>
          <cell r="E581">
            <v>313.95499999999998</v>
          </cell>
          <cell r="F581" t="str">
            <v>DD60+18</v>
          </cell>
          <cell r="G581">
            <v>88.53</v>
          </cell>
          <cell r="H581">
            <v>388.90300000000002</v>
          </cell>
          <cell r="I581"/>
          <cell r="J581">
            <v>104610.64400000001</v>
          </cell>
          <cell r="K581"/>
          <cell r="L581"/>
          <cell r="M581"/>
          <cell r="N581"/>
          <cell r="O581">
            <v>16.457000000000001</v>
          </cell>
          <cell r="P581">
            <v>707.58799999999997</v>
          </cell>
          <cell r="Q581">
            <v>353.79399999999998</v>
          </cell>
          <cell r="R581">
            <v>302</v>
          </cell>
          <cell r="S581">
            <v>216</v>
          </cell>
          <cell r="T581">
            <v>518</v>
          </cell>
          <cell r="U581">
            <v>267</v>
          </cell>
          <cell r="V581">
            <v>191</v>
          </cell>
          <cell r="W581" t="str">
            <v>LT LINE, NALA(3), CAR TRACK,BORE</v>
          </cell>
          <cell r="X581">
            <v>287176.44</v>
          </cell>
          <cell r="Y581">
            <v>2324791.2149999999</v>
          </cell>
          <cell r="Z581"/>
          <cell r="AA581"/>
          <cell r="AB581"/>
        </row>
        <row r="582">
          <cell r="C582"/>
          <cell r="D582"/>
          <cell r="E582"/>
          <cell r="F582"/>
          <cell r="G582"/>
          <cell r="H582"/>
          <cell r="I582">
            <v>122137.62024382375</v>
          </cell>
          <cell r="J582"/>
          <cell r="K582">
            <v>5.2569999999999997</v>
          </cell>
          <cell r="L582">
            <v>792.90000000000009</v>
          </cell>
          <cell r="M582">
            <v>396.45000000000005</v>
          </cell>
          <cell r="N582">
            <v>197</v>
          </cell>
          <cell r="O582">
            <v>187</v>
          </cell>
          <cell r="P582">
            <v>384</v>
          </cell>
          <cell r="Q582">
            <v>197</v>
          </cell>
          <cell r="R582">
            <v>192</v>
          </cell>
          <cell r="S582">
            <v>389</v>
          </cell>
          <cell r="T582">
            <v>271071</v>
          </cell>
          <cell r="U582">
            <v>2326672</v>
          </cell>
          <cell r="V582" t="str">
            <v xml:space="preserve">271071 E, 2326672 N </v>
          </cell>
          <cell r="W582"/>
          <cell r="X582"/>
          <cell r="Y582"/>
          <cell r="Z582"/>
          <cell r="AA582" t="str">
            <v>220 KV DC NAV-NAV LINE -PGCIL, TAR ROAD, BULLET TRAIN,BORE(2),11 KV LINE,LT LINE</v>
          </cell>
          <cell r="AB582"/>
        </row>
        <row r="583">
          <cell r="C583" t="str">
            <v>235/0 (2M RC)</v>
          </cell>
          <cell r="D583" t="str">
            <v>Loc No. From 235/0 (2M RC) To Loc No. 235/1</v>
          </cell>
          <cell r="E583">
            <v>265.99599999999998</v>
          </cell>
          <cell r="F583" t="str">
            <v>DD60+9</v>
          </cell>
          <cell r="G583">
            <v>79.53</v>
          </cell>
          <cell r="H583">
            <v>403.99700000000001</v>
          </cell>
          <cell r="I583"/>
          <cell r="J583">
            <v>104924.59900000002</v>
          </cell>
          <cell r="K583">
            <v>2</v>
          </cell>
          <cell r="L583">
            <v>2</v>
          </cell>
          <cell r="M583">
            <v>2</v>
          </cell>
          <cell r="N583">
            <v>2</v>
          </cell>
          <cell r="O583">
            <v>16.001999999999999</v>
          </cell>
          <cell r="P583">
            <v>579.95100000000002</v>
          </cell>
          <cell r="Q583">
            <v>289.97550000000001</v>
          </cell>
          <cell r="R583">
            <v>98</v>
          </cell>
          <cell r="S583">
            <v>158</v>
          </cell>
          <cell r="T583">
            <v>256</v>
          </cell>
          <cell r="U583">
            <v>124</v>
          </cell>
          <cell r="V583">
            <v>149</v>
          </cell>
          <cell r="W583" t="str">
            <v>CAR TRACK,BOUNDARY WALL</v>
          </cell>
          <cell r="X583">
            <v>286888.853</v>
          </cell>
          <cell r="Y583">
            <v>2324665.2719999999</v>
          </cell>
          <cell r="Z583"/>
          <cell r="AA583"/>
          <cell r="AB583"/>
        </row>
        <row r="584">
          <cell r="C584"/>
          <cell r="D584"/>
          <cell r="E584"/>
          <cell r="F584"/>
          <cell r="G584"/>
          <cell r="H584"/>
          <cell r="I584">
            <v>122541.61724382376</v>
          </cell>
          <cell r="J584"/>
          <cell r="K584">
            <v>5.444</v>
          </cell>
          <cell r="L584">
            <v>831.99700000000007</v>
          </cell>
          <cell r="M584">
            <v>415.99850000000004</v>
          </cell>
          <cell r="N584">
            <v>218</v>
          </cell>
          <cell r="O584">
            <v>216</v>
          </cell>
          <cell r="P584">
            <v>434</v>
          </cell>
          <cell r="Q584">
            <v>213</v>
          </cell>
          <cell r="R584">
            <v>216</v>
          </cell>
          <cell r="S584">
            <v>429</v>
          </cell>
          <cell r="T584">
            <v>270675.91700000002</v>
          </cell>
          <cell r="U584">
            <v>2326587.6039999998</v>
          </cell>
          <cell r="V584" t="str">
            <v xml:space="preserve">270675.917 E, 2326587.604 N </v>
          </cell>
          <cell r="W584"/>
          <cell r="X584"/>
          <cell r="Y584"/>
          <cell r="Z584"/>
          <cell r="AA584" t="str">
            <v>LT LINE,BORE</v>
          </cell>
          <cell r="AB584"/>
        </row>
        <row r="585">
          <cell r="C585" t="str">
            <v>235/1</v>
          </cell>
          <cell r="D585" t="str">
            <v>Loc No. From 235/1 To Loc No. 235/2</v>
          </cell>
          <cell r="E585">
            <v>353</v>
          </cell>
          <cell r="F585" t="str">
            <v>DA+9</v>
          </cell>
          <cell r="G585">
            <v>80.89</v>
          </cell>
          <cell r="H585">
            <v>428</v>
          </cell>
          <cell r="I585"/>
          <cell r="J585">
            <v>105190.59500000002</v>
          </cell>
          <cell r="K585"/>
          <cell r="L585"/>
          <cell r="M585"/>
          <cell r="N585"/>
          <cell r="O585">
            <v>15.632</v>
          </cell>
          <cell r="P585">
            <v>618.99599999999998</v>
          </cell>
          <cell r="Q585">
            <v>309.49799999999999</v>
          </cell>
          <cell r="R585">
            <v>108</v>
          </cell>
          <cell r="S585">
            <v>235</v>
          </cell>
          <cell r="T585">
            <v>343</v>
          </cell>
          <cell r="U585">
            <v>117</v>
          </cell>
          <cell r="V585">
            <v>214</v>
          </cell>
          <cell r="W585" t="str">
            <v>POND, NALA(2), PUMP HOUSE</v>
          </cell>
          <cell r="X585">
            <v>286623.48</v>
          </cell>
          <cell r="Y585">
            <v>2324657.855</v>
          </cell>
          <cell r="Z585"/>
          <cell r="AA585"/>
          <cell r="AB585"/>
        </row>
        <row r="586">
          <cell r="C586"/>
          <cell r="D586"/>
          <cell r="E586"/>
          <cell r="F586"/>
          <cell r="G586"/>
          <cell r="H586"/>
          <cell r="I586">
            <v>122969.61724382376</v>
          </cell>
          <cell r="J586"/>
          <cell r="K586">
            <v>5.1950000000000003</v>
          </cell>
          <cell r="L586">
            <v>797.51299999999992</v>
          </cell>
          <cell r="M586">
            <v>398.75649999999996</v>
          </cell>
          <cell r="N586">
            <v>213</v>
          </cell>
          <cell r="O586">
            <v>200</v>
          </cell>
          <cell r="P586">
            <v>413</v>
          </cell>
          <cell r="Q586">
            <v>214</v>
          </cell>
          <cell r="R586">
            <v>195</v>
          </cell>
          <cell r="S586">
            <v>409</v>
          </cell>
          <cell r="T586">
            <v>270257.36</v>
          </cell>
          <cell r="U586">
            <v>2326498.193</v>
          </cell>
          <cell r="V586" t="str">
            <v xml:space="preserve">270257.36 E, 2326498.193 N </v>
          </cell>
          <cell r="W586"/>
          <cell r="X586"/>
          <cell r="Y586"/>
          <cell r="Z586"/>
          <cell r="AA586" t="str">
            <v>TAR ROAD,CANAL(2), 11KV(3), LT LINE,CAR TRACK</v>
          </cell>
          <cell r="AB586"/>
        </row>
        <row r="587">
          <cell r="C587" t="str">
            <v>235/2</v>
          </cell>
          <cell r="D587" t="str">
            <v>Loc No. From 235/2 To Loc No. 235/3</v>
          </cell>
          <cell r="E587">
            <v>301</v>
          </cell>
          <cell r="F587" t="str">
            <v>DA+0</v>
          </cell>
          <cell r="G587">
            <v>71.89</v>
          </cell>
          <cell r="H587">
            <v>369.51299999999998</v>
          </cell>
          <cell r="I587"/>
          <cell r="J587">
            <v>105543.59500000002</v>
          </cell>
          <cell r="K587"/>
          <cell r="L587"/>
          <cell r="M587"/>
          <cell r="N587"/>
          <cell r="O587">
            <v>15.987</v>
          </cell>
          <cell r="P587">
            <v>654</v>
          </cell>
          <cell r="Q587">
            <v>327</v>
          </cell>
          <cell r="R587">
            <v>119</v>
          </cell>
          <cell r="S587">
            <v>152</v>
          </cell>
          <cell r="T587">
            <v>271</v>
          </cell>
          <cell r="U587">
            <v>141</v>
          </cell>
          <cell r="V587">
            <v>152</v>
          </cell>
          <cell r="W587" t="str">
            <v>TAR ROAD,GUJARAT GAS PIPE LINE, 11 KV LINE, NALA, CANAL, CAR TRACK</v>
          </cell>
          <cell r="X587">
            <v>286269.96999999997</v>
          </cell>
          <cell r="Y587">
            <v>2324647.9739999999</v>
          </cell>
          <cell r="Z587"/>
          <cell r="AA587"/>
          <cell r="AB587"/>
        </row>
        <row r="588">
          <cell r="C588"/>
          <cell r="D588"/>
          <cell r="E588"/>
          <cell r="F588"/>
          <cell r="G588"/>
          <cell r="H588"/>
          <cell r="I588">
            <v>123339.13024382376</v>
          </cell>
          <cell r="J588"/>
          <cell r="K588">
            <v>5.3789999999999996</v>
          </cell>
          <cell r="L588">
            <v>741.51</v>
          </cell>
          <cell r="M588">
            <v>370.755</v>
          </cell>
          <cell r="N588">
            <v>170</v>
          </cell>
          <cell r="O588">
            <v>196</v>
          </cell>
          <cell r="P588">
            <v>366</v>
          </cell>
          <cell r="Q588">
            <v>175</v>
          </cell>
          <cell r="R588">
            <v>193</v>
          </cell>
          <cell r="S588">
            <v>368</v>
          </cell>
          <cell r="T588">
            <v>269896</v>
          </cell>
          <cell r="U588">
            <v>2326421</v>
          </cell>
          <cell r="V588" t="str">
            <v xml:space="preserve">269896 E, 2326421 N </v>
          </cell>
          <cell r="W588"/>
          <cell r="X588"/>
          <cell r="Y588"/>
          <cell r="Z588"/>
          <cell r="AA588" t="str">
            <v>CANAL,CAR TRACK,MANGO  GARDEN</v>
          </cell>
          <cell r="AB588"/>
        </row>
        <row r="589">
          <cell r="C589" t="str">
            <v>235/3</v>
          </cell>
          <cell r="D589" t="str">
            <v>Loc No. From 235/3 To Loc No. 235/4</v>
          </cell>
          <cell r="E589">
            <v>418</v>
          </cell>
          <cell r="F589" t="str">
            <v>DA+0</v>
          </cell>
          <cell r="G589">
            <v>71.89</v>
          </cell>
          <cell r="H589">
            <v>371.99700000000001</v>
          </cell>
          <cell r="I589"/>
          <cell r="J589">
            <v>105844.59500000002</v>
          </cell>
          <cell r="K589"/>
          <cell r="L589"/>
          <cell r="M589"/>
          <cell r="N589"/>
          <cell r="O589">
            <v>15.760999999999999</v>
          </cell>
          <cell r="P589">
            <v>719</v>
          </cell>
          <cell r="Q589">
            <v>359.5</v>
          </cell>
          <cell r="R589">
            <v>149</v>
          </cell>
          <cell r="S589">
            <v>200</v>
          </cell>
          <cell r="T589">
            <v>349</v>
          </cell>
          <cell r="U589">
            <v>150</v>
          </cell>
          <cell r="V589">
            <v>203</v>
          </cell>
          <cell r="W589" t="str">
            <v>NALA</v>
          </cell>
          <cell r="X589">
            <v>285969.11099999998</v>
          </cell>
          <cell r="Y589">
            <v>2324639.5649999999</v>
          </cell>
          <cell r="Z589"/>
          <cell r="AA589"/>
          <cell r="AB589"/>
        </row>
        <row r="590">
          <cell r="C590"/>
          <cell r="D590"/>
          <cell r="E590"/>
          <cell r="F590"/>
          <cell r="G590"/>
          <cell r="H590"/>
          <cell r="I590">
            <v>123711.12724382376</v>
          </cell>
          <cell r="J590"/>
          <cell r="K590">
            <v>4.306</v>
          </cell>
          <cell r="L590">
            <v>766.99700000000007</v>
          </cell>
          <cell r="M590">
            <v>383.49850000000004</v>
          </cell>
          <cell r="N590">
            <v>177</v>
          </cell>
          <cell r="O590">
            <v>204</v>
          </cell>
          <cell r="P590">
            <v>381</v>
          </cell>
          <cell r="Q590">
            <v>181</v>
          </cell>
          <cell r="R590">
            <v>202</v>
          </cell>
          <cell r="S590">
            <v>383</v>
          </cell>
          <cell r="T590">
            <v>269524.83899999998</v>
          </cell>
          <cell r="U590">
            <v>2326396.0869999998</v>
          </cell>
          <cell r="V590" t="str">
            <v xml:space="preserve">269524.839 E, 2326396.087 N </v>
          </cell>
          <cell r="W590"/>
          <cell r="X590"/>
          <cell r="Y590"/>
          <cell r="Z590"/>
          <cell r="AA590" t="str">
            <v>11 KV LINE(2), GAS PIPE LINE, TAR ROAD,POND,BORE</v>
          </cell>
          <cell r="AB590"/>
        </row>
        <row r="591">
          <cell r="C591" t="str">
            <v>235/4</v>
          </cell>
          <cell r="D591" t="str">
            <v>Loc No. From 235/4 To Loc No. 236/0</v>
          </cell>
          <cell r="E591">
            <v>425.54500000000002</v>
          </cell>
          <cell r="F591" t="str">
            <v>DA+3</v>
          </cell>
          <cell r="G591">
            <v>74.89</v>
          </cell>
          <cell r="H591">
            <v>395</v>
          </cell>
          <cell r="I591"/>
          <cell r="J591">
            <v>106262.59500000002</v>
          </cell>
          <cell r="K591"/>
          <cell r="L591"/>
          <cell r="M591"/>
          <cell r="N591"/>
          <cell r="O591">
            <v>14.388</v>
          </cell>
          <cell r="P591">
            <v>843.54500000000007</v>
          </cell>
          <cell r="Q591">
            <v>421.77250000000004</v>
          </cell>
          <cell r="R591">
            <v>218</v>
          </cell>
          <cell r="S591">
            <v>213</v>
          </cell>
          <cell r="T591">
            <v>431</v>
          </cell>
          <cell r="U591">
            <v>215</v>
          </cell>
          <cell r="V591">
            <v>213</v>
          </cell>
          <cell r="W591" t="str">
            <v>NALA,LOW LAND</v>
          </cell>
          <cell r="X591">
            <v>285552.01199999999</v>
          </cell>
          <cell r="Y591">
            <v>2324627.9070000001</v>
          </cell>
          <cell r="Z591"/>
          <cell r="AA591"/>
          <cell r="AB591"/>
        </row>
        <row r="592">
          <cell r="C592"/>
          <cell r="D592"/>
          <cell r="E592"/>
          <cell r="F592"/>
          <cell r="G592"/>
          <cell r="H592"/>
          <cell r="I592">
            <v>124106.12724382376</v>
          </cell>
          <cell r="J592"/>
          <cell r="K592">
            <v>3.194</v>
          </cell>
          <cell r="L592">
            <v>779</v>
          </cell>
          <cell r="M592">
            <v>389.5</v>
          </cell>
          <cell r="N592">
            <v>191</v>
          </cell>
          <cell r="O592">
            <v>187</v>
          </cell>
          <cell r="P592">
            <v>378</v>
          </cell>
          <cell r="Q592">
            <v>194</v>
          </cell>
          <cell r="R592">
            <v>189</v>
          </cell>
          <cell r="S592">
            <v>383</v>
          </cell>
          <cell r="T592">
            <v>269130.72499999998</v>
          </cell>
          <cell r="U592">
            <v>2326369.6340000001</v>
          </cell>
          <cell r="V592" t="str">
            <v xml:space="preserve">269130.725 E, 2326369.634 N </v>
          </cell>
          <cell r="W592"/>
          <cell r="X592"/>
          <cell r="Y592"/>
          <cell r="Z592"/>
          <cell r="AA592" t="str">
            <v>NALA, 11KV LINE,LT LINE,CAR TRACK,MANGO GARDEN(2),BORE</v>
          </cell>
          <cell r="AB592"/>
        </row>
        <row r="593">
          <cell r="C593" t="str">
            <v>236/0</v>
          </cell>
          <cell r="D593" t="str">
            <v>Loc No. From 236/0 To Loc No. 237/0</v>
          </cell>
          <cell r="E593">
            <v>200.821</v>
          </cell>
          <cell r="F593" t="str">
            <v>DB+18</v>
          </cell>
          <cell r="G593">
            <v>73.53</v>
          </cell>
          <cell r="H593">
            <v>384</v>
          </cell>
          <cell r="I593"/>
          <cell r="J593">
            <v>106688.14000000001</v>
          </cell>
          <cell r="K593">
            <v>2</v>
          </cell>
          <cell r="L593">
            <v>2</v>
          </cell>
          <cell r="M593">
            <v>2</v>
          </cell>
          <cell r="N593">
            <v>2</v>
          </cell>
          <cell r="O593">
            <v>14.012</v>
          </cell>
          <cell r="P593">
            <v>626.36599999999999</v>
          </cell>
          <cell r="Q593">
            <v>313.18299999999999</v>
          </cell>
          <cell r="R593">
            <v>214</v>
          </cell>
          <cell r="S593">
            <v>105</v>
          </cell>
          <cell r="T593">
            <v>319</v>
          </cell>
          <cell r="U593">
            <v>214</v>
          </cell>
          <cell r="V593">
            <v>102</v>
          </cell>
          <cell r="W593" t="str">
            <v>LOW LAND</v>
          </cell>
          <cell r="X593">
            <v>285126</v>
          </cell>
          <cell r="Y593">
            <v>2324616</v>
          </cell>
          <cell r="Z593"/>
          <cell r="AA593"/>
          <cell r="AB593"/>
        </row>
        <row r="594">
          <cell r="C594"/>
          <cell r="D594"/>
          <cell r="E594"/>
          <cell r="F594"/>
          <cell r="G594"/>
          <cell r="H594"/>
          <cell r="I594">
            <v>124490.12724382376</v>
          </cell>
          <cell r="J594"/>
          <cell r="K594">
            <v>3.96</v>
          </cell>
          <cell r="L594">
            <v>734</v>
          </cell>
          <cell r="M594">
            <v>367</v>
          </cell>
          <cell r="N594">
            <v>197</v>
          </cell>
          <cell r="O594">
            <v>111</v>
          </cell>
          <cell r="P594">
            <v>308</v>
          </cell>
          <cell r="Q594">
            <v>195</v>
          </cell>
          <cell r="R594">
            <v>134</v>
          </cell>
          <cell r="S594">
            <v>329</v>
          </cell>
          <cell r="T594">
            <v>268747.587</v>
          </cell>
          <cell r="U594">
            <v>2326343.9169999999</v>
          </cell>
          <cell r="V594" t="str">
            <v xml:space="preserve">268747.587 E, 2326343.917 N </v>
          </cell>
          <cell r="W594"/>
          <cell r="X594"/>
          <cell r="Y594"/>
          <cell r="Z594"/>
          <cell r="AA594" t="str">
            <v>66 KV D/C NAV-EKL &amp; TAVDI-VESSMA LINE - GETCO &amp;132 KV S/C NAV - POPDA CKT-1 LINE - GETCO,LT LINE,CAR TRACK</v>
          </cell>
          <cell r="AB594"/>
        </row>
        <row r="595">
          <cell r="C595" t="str">
            <v>237/0</v>
          </cell>
          <cell r="D595" t="str">
            <v>Loc No. From 237/0 To Loc No. 238/0</v>
          </cell>
          <cell r="E595">
            <v>202.27699999999999</v>
          </cell>
          <cell r="F595" t="str">
            <v>DB+25</v>
          </cell>
          <cell r="G595">
            <v>73.53</v>
          </cell>
          <cell r="H595">
            <v>350</v>
          </cell>
          <cell r="I595"/>
          <cell r="J595">
            <v>106888.96100000001</v>
          </cell>
          <cell r="K595"/>
          <cell r="L595"/>
          <cell r="M595"/>
          <cell r="N595"/>
          <cell r="O595">
            <v>13.678000000000001</v>
          </cell>
          <cell r="P595">
            <v>403.09799999999996</v>
          </cell>
          <cell r="Q595">
            <v>201.54899999999998</v>
          </cell>
          <cell r="R595">
            <v>96</v>
          </cell>
          <cell r="S595">
            <v>119</v>
          </cell>
          <cell r="T595">
            <v>215</v>
          </cell>
          <cell r="U595">
            <v>99</v>
          </cell>
          <cell r="V595">
            <v>108</v>
          </cell>
          <cell r="W595" t="str">
            <v>NALA, TAR ROAD</v>
          </cell>
          <cell r="X595">
            <v>284931</v>
          </cell>
          <cell r="Y595">
            <v>2324568</v>
          </cell>
          <cell r="Z595"/>
          <cell r="AA595"/>
          <cell r="AB595"/>
        </row>
        <row r="596">
          <cell r="C596"/>
          <cell r="D596"/>
          <cell r="E596"/>
          <cell r="F596"/>
          <cell r="G596"/>
          <cell r="H596"/>
          <cell r="I596">
            <v>124840.12724382376</v>
          </cell>
          <cell r="J596"/>
          <cell r="K596">
            <v>4.125</v>
          </cell>
          <cell r="L596">
            <v>715.88300000000004</v>
          </cell>
          <cell r="M596">
            <v>357.94150000000002</v>
          </cell>
          <cell r="N596">
            <v>240</v>
          </cell>
          <cell r="O596">
            <v>-13</v>
          </cell>
          <cell r="P596">
            <v>227</v>
          </cell>
          <cell r="Q596">
            <v>217</v>
          </cell>
          <cell r="R596">
            <v>60</v>
          </cell>
          <cell r="S596">
            <v>277</v>
          </cell>
          <cell r="T596">
            <v>268398.37300000002</v>
          </cell>
          <cell r="U596">
            <v>2326320.477</v>
          </cell>
          <cell r="V596" t="str">
            <v xml:space="preserve">268398.373 E, 2326320.477 N </v>
          </cell>
          <cell r="W596"/>
          <cell r="X596"/>
          <cell r="Y596"/>
          <cell r="Z596"/>
          <cell r="AA596" t="str">
            <v>132 KV S/C NAV-POPDA CKT-2 LINE (GETCO),SMALL NALA</v>
          </cell>
          <cell r="AB596"/>
        </row>
        <row r="597">
          <cell r="C597" t="str">
            <v>238/0</v>
          </cell>
          <cell r="D597" t="str">
            <v>Loc No. From 238/0 To Loc No. 239/0</v>
          </cell>
          <cell r="E597">
            <v>363.32100000000003</v>
          </cell>
          <cell r="F597" t="str">
            <v>DC+25</v>
          </cell>
          <cell r="G597">
            <v>73.53</v>
          </cell>
          <cell r="H597">
            <v>365.88299999999998</v>
          </cell>
          <cell r="I597"/>
          <cell r="J597">
            <v>107091.23800000001</v>
          </cell>
          <cell r="K597"/>
          <cell r="L597"/>
          <cell r="M597"/>
          <cell r="N597"/>
          <cell r="O597">
            <v>12.449</v>
          </cell>
          <cell r="P597">
            <v>565.59799999999996</v>
          </cell>
          <cell r="Q597">
            <v>282.79899999999998</v>
          </cell>
          <cell r="R597">
            <v>84</v>
          </cell>
          <cell r="S597">
            <v>201</v>
          </cell>
          <cell r="T597">
            <v>285</v>
          </cell>
          <cell r="U597">
            <v>94</v>
          </cell>
          <cell r="V597">
            <v>194</v>
          </cell>
          <cell r="W597" t="str">
            <v>CAR TRACK</v>
          </cell>
          <cell r="X597">
            <v>284735</v>
          </cell>
          <cell r="Y597">
            <v>2324518</v>
          </cell>
          <cell r="Z597"/>
          <cell r="AA597"/>
          <cell r="AB597"/>
        </row>
        <row r="598">
          <cell r="C598"/>
          <cell r="D598"/>
          <cell r="E598"/>
          <cell r="F598"/>
          <cell r="G598"/>
          <cell r="H598"/>
          <cell r="I598">
            <v>125206.01024382377</v>
          </cell>
          <cell r="J598"/>
          <cell r="K598">
            <v>2.73</v>
          </cell>
          <cell r="L598">
            <v>670.33999999999992</v>
          </cell>
          <cell r="M598">
            <v>335.16999999999996</v>
          </cell>
          <cell r="N598">
            <v>380</v>
          </cell>
          <cell r="O598">
            <v>150</v>
          </cell>
          <cell r="P598">
            <v>530</v>
          </cell>
          <cell r="Q598">
            <v>308</v>
          </cell>
          <cell r="R598">
            <v>151</v>
          </cell>
          <cell r="S598">
            <v>459</v>
          </cell>
          <cell r="T598">
            <v>268033.31199999998</v>
          </cell>
          <cell r="U598">
            <v>2326295.9739999999</v>
          </cell>
          <cell r="V598" t="str">
            <v xml:space="preserve">268033.312 E, 2326295.974 N </v>
          </cell>
          <cell r="W598"/>
          <cell r="X598"/>
          <cell r="Y598"/>
          <cell r="Z598"/>
          <cell r="AA598"/>
          <cell r="AB598"/>
        </row>
        <row r="599">
          <cell r="C599" t="str">
            <v>239/0</v>
          </cell>
          <cell r="D599" t="str">
            <v>Loc No. From 239/0 To Loc No. 239/1</v>
          </cell>
          <cell r="E599">
            <v>363.99599999999998</v>
          </cell>
          <cell r="F599" t="str">
            <v>DD45+0</v>
          </cell>
          <cell r="G599">
            <v>70.53</v>
          </cell>
          <cell r="H599">
            <v>304.45699999999999</v>
          </cell>
          <cell r="I599"/>
          <cell r="J599">
            <v>107454.55900000001</v>
          </cell>
          <cell r="K599"/>
          <cell r="L599"/>
          <cell r="M599"/>
          <cell r="N599"/>
          <cell r="O599">
            <v>12.497</v>
          </cell>
          <cell r="P599">
            <v>727.31700000000001</v>
          </cell>
          <cell r="Q599">
            <v>363.6585</v>
          </cell>
          <cell r="R599">
            <v>163</v>
          </cell>
          <cell r="S599">
            <v>190</v>
          </cell>
          <cell r="T599">
            <v>353</v>
          </cell>
          <cell r="U599">
            <v>170</v>
          </cell>
          <cell r="V599">
            <v>187</v>
          </cell>
          <cell r="W599" t="str">
            <v>UNDER CONSTRUCTION  220 KV M/C LINE (GETCO),  PROPOSED 220 KV M/C LINE (GETCO), NALA, TAR ROAD</v>
          </cell>
          <cell r="X599">
            <v>284374</v>
          </cell>
          <cell r="Y599">
            <v>2324559</v>
          </cell>
          <cell r="Z599"/>
          <cell r="AA599"/>
          <cell r="AB599"/>
        </row>
        <row r="600">
          <cell r="C600"/>
          <cell r="D600"/>
          <cell r="E600"/>
          <cell r="F600"/>
          <cell r="G600"/>
          <cell r="H600"/>
          <cell r="I600">
            <v>125510.46724382376</v>
          </cell>
          <cell r="J600"/>
          <cell r="K600">
            <v>3.0219999999999998</v>
          </cell>
          <cell r="L600">
            <v>657.64400000000001</v>
          </cell>
          <cell r="M600">
            <v>328.822</v>
          </cell>
          <cell r="N600">
            <v>155</v>
          </cell>
          <cell r="O600">
            <v>395</v>
          </cell>
          <cell r="P600">
            <v>550</v>
          </cell>
          <cell r="Q600">
            <v>154</v>
          </cell>
          <cell r="R600">
            <v>312</v>
          </cell>
          <cell r="S600">
            <v>466</v>
          </cell>
          <cell r="T600">
            <v>267741.86</v>
          </cell>
          <cell r="U600">
            <v>2326207.94</v>
          </cell>
          <cell r="V600" t="str">
            <v xml:space="preserve">267741.86 E, 2326207.94 N </v>
          </cell>
          <cell r="W600"/>
          <cell r="X600"/>
          <cell r="Y600"/>
          <cell r="Z600"/>
          <cell r="AA600" t="str">
            <v>GAS PIPE LINE, 11KV LINE(3),CAR TRACK,BORE(3)</v>
          </cell>
          <cell r="AB600"/>
        </row>
        <row r="601">
          <cell r="C601" t="str">
            <v>239/1</v>
          </cell>
          <cell r="D601" t="str">
            <v>Loc No. From 239/1 To Loc No. 240/0</v>
          </cell>
          <cell r="E601">
            <v>373.40699999999998</v>
          </cell>
          <cell r="F601" t="str">
            <v>DA+0</v>
          </cell>
          <cell r="G601">
            <v>71.89</v>
          </cell>
          <cell r="H601">
            <v>353.18700000000001</v>
          </cell>
          <cell r="I601"/>
          <cell r="J601">
            <v>107818.55500000001</v>
          </cell>
          <cell r="K601"/>
          <cell r="L601"/>
          <cell r="M601"/>
          <cell r="N601"/>
          <cell r="O601">
            <v>11.786</v>
          </cell>
          <cell r="P601">
            <v>737.40300000000002</v>
          </cell>
          <cell r="Q601">
            <v>368.70150000000001</v>
          </cell>
          <cell r="R601">
            <v>174</v>
          </cell>
          <cell r="S601">
            <v>191</v>
          </cell>
          <cell r="T601">
            <v>365</v>
          </cell>
          <cell r="U601">
            <v>177</v>
          </cell>
          <cell r="V601">
            <v>190</v>
          </cell>
          <cell r="W601" t="str">
            <v>PUMP HOUSE</v>
          </cell>
          <cell r="X601">
            <v>284043.44799999997</v>
          </cell>
          <cell r="Y601">
            <v>2324407.0449999999</v>
          </cell>
          <cell r="Z601"/>
          <cell r="AA601"/>
          <cell r="AB601"/>
        </row>
        <row r="602">
          <cell r="C602"/>
          <cell r="D602"/>
          <cell r="E602"/>
          <cell r="F602"/>
          <cell r="G602"/>
          <cell r="H602"/>
          <cell r="I602">
            <v>125863.65424382377</v>
          </cell>
          <cell r="J602"/>
          <cell r="K602">
            <v>2.544</v>
          </cell>
          <cell r="L602">
            <v>616.24800000000005</v>
          </cell>
          <cell r="M602">
            <v>308.12400000000002</v>
          </cell>
          <cell r="N602">
            <v>-40</v>
          </cell>
          <cell r="O602">
            <v>223</v>
          </cell>
          <cell r="P602">
            <v>183</v>
          </cell>
          <cell r="Q602">
            <v>43</v>
          </cell>
          <cell r="R602">
            <v>177</v>
          </cell>
          <cell r="S602">
            <v>220</v>
          </cell>
          <cell r="T602">
            <v>267395.77299999999</v>
          </cell>
          <cell r="U602">
            <v>2326137.48</v>
          </cell>
          <cell r="V602" t="str">
            <v xml:space="preserve">267395.773 E, 2326137.48 N </v>
          </cell>
          <cell r="W602"/>
          <cell r="X602"/>
          <cell r="Y602"/>
          <cell r="Z602"/>
          <cell r="AA602" t="str">
            <v>SH-6,11KV LINE(3),MANGO GARDEN,CAR TRACK</v>
          </cell>
          <cell r="AB602"/>
        </row>
        <row r="603">
          <cell r="C603" t="str">
            <v>240/0</v>
          </cell>
          <cell r="D603" t="str">
            <v>Loc No. From 240/0 To Loc No. 240/1</v>
          </cell>
          <cell r="E603">
            <v>335.00299999999999</v>
          </cell>
          <cell r="F603" t="str">
            <v>DB2+0</v>
          </cell>
          <cell r="G603">
            <v>70.53</v>
          </cell>
          <cell r="H603">
            <v>263.06099999999998</v>
          </cell>
          <cell r="I603"/>
          <cell r="J603">
            <v>108191.96200000001</v>
          </cell>
          <cell r="K603"/>
          <cell r="L603"/>
          <cell r="M603"/>
          <cell r="N603"/>
          <cell r="O603">
            <v>10.673</v>
          </cell>
          <cell r="P603">
            <v>708.41</v>
          </cell>
          <cell r="Q603">
            <v>354.20499999999998</v>
          </cell>
          <cell r="R603">
            <v>183</v>
          </cell>
          <cell r="S603">
            <v>158</v>
          </cell>
          <cell r="T603">
            <v>341</v>
          </cell>
          <cell r="U603">
            <v>185</v>
          </cell>
          <cell r="V603">
            <v>162</v>
          </cell>
          <cell r="W603" t="str">
            <v>PUMP HOUSE, POND,NALA</v>
          </cell>
          <cell r="X603">
            <v>283704</v>
          </cell>
          <cell r="Y603">
            <v>2324251</v>
          </cell>
          <cell r="Z603"/>
          <cell r="AA603"/>
          <cell r="AB603"/>
        </row>
        <row r="604">
          <cell r="C604"/>
          <cell r="D604"/>
          <cell r="E604"/>
          <cell r="F604"/>
          <cell r="G604"/>
          <cell r="H604"/>
          <cell r="I604">
            <v>126126.71524382377</v>
          </cell>
          <cell r="J604"/>
          <cell r="K604">
            <v>2.548</v>
          </cell>
          <cell r="L604">
            <v>687.06299999999999</v>
          </cell>
          <cell r="M604">
            <v>343.53149999999999</v>
          </cell>
          <cell r="N604">
            <v>41</v>
          </cell>
          <cell r="O604">
            <v>184</v>
          </cell>
          <cell r="P604">
            <v>225</v>
          </cell>
          <cell r="Q604">
            <v>87</v>
          </cell>
          <cell r="R604">
            <v>193</v>
          </cell>
          <cell r="S604">
            <v>280</v>
          </cell>
          <cell r="T604">
            <v>267138</v>
          </cell>
          <cell r="U604">
            <v>2326085</v>
          </cell>
          <cell r="V604" t="str">
            <v xml:space="preserve">267138 E, 2326085 N </v>
          </cell>
          <cell r="W604"/>
          <cell r="X604"/>
          <cell r="Y604"/>
          <cell r="Z604"/>
          <cell r="AA604"/>
          <cell r="AB604"/>
        </row>
        <row r="605">
          <cell r="C605" t="str">
            <v>240/1</v>
          </cell>
          <cell r="D605" t="str">
            <v>Loc No. From 240/1 To Loc No. 241/0</v>
          </cell>
          <cell r="E605">
            <v>399.04500000000002</v>
          </cell>
          <cell r="F605" t="str">
            <v>DA+3</v>
          </cell>
          <cell r="G605">
            <v>74.89</v>
          </cell>
          <cell r="H605">
            <v>424.00200000000001</v>
          </cell>
          <cell r="I605"/>
          <cell r="J605">
            <v>108526.96500000001</v>
          </cell>
          <cell r="K605"/>
          <cell r="L605"/>
          <cell r="M605"/>
          <cell r="N605"/>
          <cell r="O605">
            <v>9.532</v>
          </cell>
          <cell r="P605">
            <v>734.048</v>
          </cell>
          <cell r="Q605">
            <v>367.024</v>
          </cell>
          <cell r="R605">
            <v>178</v>
          </cell>
          <cell r="S605">
            <v>219</v>
          </cell>
          <cell r="T605">
            <v>397</v>
          </cell>
          <cell r="U605">
            <v>174</v>
          </cell>
          <cell r="V605">
            <v>212</v>
          </cell>
          <cell r="W605" t="str">
            <v>POND,PUMP HOUSE,CAR TRACK</v>
          </cell>
          <cell r="X605">
            <v>283444.47399999999</v>
          </cell>
          <cell r="Y605">
            <v>2324038.2629999998</v>
          </cell>
          <cell r="Z605"/>
          <cell r="AA605"/>
          <cell r="AB605"/>
        </row>
        <row r="606">
          <cell r="C606"/>
          <cell r="D606"/>
          <cell r="E606"/>
          <cell r="F606"/>
          <cell r="G606"/>
          <cell r="H606"/>
          <cell r="I606">
            <v>126550.71724382376</v>
          </cell>
          <cell r="J606"/>
          <cell r="K606">
            <v>2.4780000000000002</v>
          </cell>
          <cell r="L606">
            <v>840.17599999999993</v>
          </cell>
          <cell r="M606">
            <v>420.08799999999997</v>
          </cell>
          <cell r="N606">
            <v>240</v>
          </cell>
          <cell r="O606">
            <v>190</v>
          </cell>
          <cell r="P606">
            <v>430</v>
          </cell>
          <cell r="Q606">
            <v>232</v>
          </cell>
          <cell r="R606">
            <v>196</v>
          </cell>
          <cell r="S606">
            <v>428</v>
          </cell>
          <cell r="T606">
            <v>266938.15500000003</v>
          </cell>
          <cell r="U606">
            <v>2325711.048</v>
          </cell>
          <cell r="V606" t="str">
            <v xml:space="preserve">266938.155 E, 2325711.048 N </v>
          </cell>
          <cell r="W606"/>
          <cell r="X606"/>
          <cell r="Y606"/>
          <cell r="Z606"/>
          <cell r="AA606" t="str">
            <v>LT LINE(2), TAR ROAD, 11 KV LINE(2),BOUNDARY</v>
          </cell>
          <cell r="AB606"/>
        </row>
        <row r="607">
          <cell r="C607" t="str">
            <v>241/0</v>
          </cell>
          <cell r="D607" t="str">
            <v>Loc No. From 241/0 To Loc No. 241/1</v>
          </cell>
          <cell r="E607">
            <v>366.005</v>
          </cell>
          <cell r="F607" t="str">
            <v>DD60+0</v>
          </cell>
          <cell r="G607">
            <v>70.53</v>
          </cell>
          <cell r="H607">
            <v>416.17399999999998</v>
          </cell>
          <cell r="I607"/>
          <cell r="J607">
            <v>108926.01000000001</v>
          </cell>
          <cell r="K607"/>
          <cell r="L607"/>
          <cell r="M607"/>
          <cell r="N607"/>
          <cell r="O607">
            <v>8.8350000000000009</v>
          </cell>
          <cell r="P607">
            <v>765.05</v>
          </cell>
          <cell r="Q607">
            <v>382.52499999999998</v>
          </cell>
          <cell r="R607">
            <v>180</v>
          </cell>
          <cell r="S607">
            <v>190</v>
          </cell>
          <cell r="T607">
            <v>370</v>
          </cell>
          <cell r="U607">
            <v>188</v>
          </cell>
          <cell r="V607">
            <v>188</v>
          </cell>
          <cell r="W607" t="str">
            <v>BOUNDARY WALL</v>
          </cell>
          <cell r="X607">
            <v>283136.30499999999</v>
          </cell>
          <cell r="Y607">
            <v>2323785.6519999998</v>
          </cell>
          <cell r="Z607"/>
          <cell r="AA607"/>
          <cell r="AB607"/>
        </row>
        <row r="608">
          <cell r="C608"/>
          <cell r="D608"/>
          <cell r="E608"/>
          <cell r="F608"/>
          <cell r="G608"/>
          <cell r="H608"/>
          <cell r="I608">
            <v>126966.89124382376</v>
          </cell>
          <cell r="J608"/>
          <cell r="K608">
            <v>2.4590000000000001</v>
          </cell>
          <cell r="L608">
            <v>884.23399999999992</v>
          </cell>
          <cell r="M608">
            <v>442.11699999999996</v>
          </cell>
          <cell r="N608">
            <v>227</v>
          </cell>
          <cell r="O608">
            <v>198</v>
          </cell>
          <cell r="P608">
            <v>425</v>
          </cell>
          <cell r="Q608">
            <v>222</v>
          </cell>
          <cell r="R608">
            <v>207</v>
          </cell>
          <cell r="S608">
            <v>429</v>
          </cell>
          <cell r="T608">
            <v>266742</v>
          </cell>
          <cell r="U608">
            <v>2325344</v>
          </cell>
          <cell r="V608" t="str">
            <v xml:space="preserve">266742 E, 2325344 N </v>
          </cell>
          <cell r="W608"/>
          <cell r="X608"/>
          <cell r="Y608"/>
          <cell r="Z608"/>
          <cell r="AA608" t="str">
            <v>NALA</v>
          </cell>
          <cell r="AB608"/>
        </row>
        <row r="609">
          <cell r="C609" t="str">
            <v>241/1</v>
          </cell>
          <cell r="D609" t="str">
            <v>Loc No. From 241/1 To Loc No. 241/2</v>
          </cell>
          <cell r="E609">
            <v>273</v>
          </cell>
          <cell r="F609" t="str">
            <v>DA+0</v>
          </cell>
          <cell r="G609">
            <v>71.89</v>
          </cell>
          <cell r="H609">
            <v>468.06</v>
          </cell>
          <cell r="I609"/>
          <cell r="J609">
            <v>109292.01500000001</v>
          </cell>
          <cell r="K609"/>
          <cell r="L609"/>
          <cell r="M609"/>
          <cell r="N609"/>
          <cell r="O609">
            <v>8.3409999999999993</v>
          </cell>
          <cell r="P609">
            <v>639.005</v>
          </cell>
          <cell r="Q609">
            <v>319.5025</v>
          </cell>
          <cell r="R609">
            <v>177</v>
          </cell>
          <cell r="S609">
            <v>125</v>
          </cell>
          <cell r="T609">
            <v>302</v>
          </cell>
          <cell r="U609">
            <v>180</v>
          </cell>
          <cell r="V609">
            <v>129</v>
          </cell>
          <cell r="W609" t="str">
            <v>NALA(2), 11 KV LINE, SH-196, CANAL, CAR TRACK, 66 KV S/C TALANGPUR-MANGROL LINE(GETCO)</v>
          </cell>
          <cell r="X609">
            <v>282782.50400000002</v>
          </cell>
          <cell r="Y609">
            <v>2323881.9780000001</v>
          </cell>
          <cell r="Z609"/>
          <cell r="AA609"/>
          <cell r="AB609"/>
        </row>
        <row r="610">
          <cell r="C610"/>
          <cell r="D610"/>
          <cell r="E610"/>
          <cell r="F610"/>
          <cell r="G610"/>
          <cell r="H610"/>
          <cell r="I610">
            <v>127434.95124382376</v>
          </cell>
          <cell r="J610"/>
          <cell r="K610">
            <v>2.101</v>
          </cell>
          <cell r="L610">
            <v>682.53899999999999</v>
          </cell>
          <cell r="M610">
            <v>341.26949999999999</v>
          </cell>
          <cell r="N610">
            <v>271</v>
          </cell>
          <cell r="O610">
            <v>338</v>
          </cell>
          <cell r="P610">
            <v>609</v>
          </cell>
          <cell r="Q610">
            <v>263</v>
          </cell>
          <cell r="R610">
            <v>203</v>
          </cell>
          <cell r="S610">
            <v>466</v>
          </cell>
          <cell r="T610">
            <v>266884</v>
          </cell>
          <cell r="U610">
            <v>2324898</v>
          </cell>
          <cell r="V610" t="str">
            <v xml:space="preserve">266884 E, 2324898 N </v>
          </cell>
          <cell r="W610"/>
          <cell r="X610"/>
          <cell r="Y610"/>
          <cell r="Z610"/>
          <cell r="AA610" t="str">
            <v>NALA</v>
          </cell>
          <cell r="AB610"/>
        </row>
        <row r="611">
          <cell r="C611" t="str">
            <v>241/2</v>
          </cell>
          <cell r="D611" t="str">
            <v>Loc No. From 241/2 To Loc No. 241/3</v>
          </cell>
          <cell r="E611">
            <v>372</v>
          </cell>
          <cell r="F611" t="str">
            <v>DA+0</v>
          </cell>
          <cell r="G611">
            <v>71.89</v>
          </cell>
          <cell r="H611">
            <v>214.47900000000001</v>
          </cell>
          <cell r="I611"/>
          <cell r="J611">
            <v>109565.01500000001</v>
          </cell>
          <cell r="K611"/>
          <cell r="L611"/>
          <cell r="M611"/>
          <cell r="N611"/>
          <cell r="O611">
            <v>9.6630000000000003</v>
          </cell>
          <cell r="P611">
            <v>645</v>
          </cell>
          <cell r="Q611">
            <v>322.5</v>
          </cell>
          <cell r="R611">
            <v>148</v>
          </cell>
          <cell r="S611">
            <v>198</v>
          </cell>
          <cell r="T611">
            <v>346</v>
          </cell>
          <cell r="U611">
            <v>144</v>
          </cell>
          <cell r="V611">
            <v>194</v>
          </cell>
          <cell r="W611" t="str">
            <v>BOUNDARY</v>
          </cell>
          <cell r="X611">
            <v>282519.30300000001</v>
          </cell>
          <cell r="Y611">
            <v>2323953.6359999999</v>
          </cell>
          <cell r="Z611"/>
          <cell r="AA611"/>
          <cell r="AB611"/>
        </row>
        <row r="612">
          <cell r="C612"/>
          <cell r="D612"/>
          <cell r="E612"/>
          <cell r="F612"/>
          <cell r="G612"/>
          <cell r="H612"/>
          <cell r="I612">
            <v>127649.43024382376</v>
          </cell>
          <cell r="J612"/>
          <cell r="K612">
            <v>2.7080000000000002</v>
          </cell>
          <cell r="L612">
            <v>214.47900000000001</v>
          </cell>
          <cell r="M612">
            <v>107.23950000000001</v>
          </cell>
          <cell r="N612">
            <v>-122</v>
          </cell>
          <cell r="O612">
            <v>0</v>
          </cell>
          <cell r="P612">
            <v>-122</v>
          </cell>
          <cell r="Q612">
            <v>12</v>
          </cell>
          <cell r="R612">
            <v>0</v>
          </cell>
          <cell r="S612">
            <v>12</v>
          </cell>
          <cell r="T612">
            <v>267083</v>
          </cell>
          <cell r="U612">
            <v>2324818</v>
          </cell>
          <cell r="V612" t="str">
            <v xml:space="preserve">267083 E, 2324818 N </v>
          </cell>
          <cell r="W612"/>
          <cell r="X612"/>
          <cell r="Y612"/>
          <cell r="Z612"/>
          <cell r="AA612" t="str">
            <v>LT LINE(2), 11KV LINE,CAR TRACK(2),CHIKU GARDEN,BORE(2)</v>
          </cell>
          <cell r="AB612"/>
        </row>
        <row r="613">
          <cell r="C613" t="str">
            <v>241/3</v>
          </cell>
          <cell r="D613" t="str">
            <v>Loc No. From 241/3 To Loc No. 241/4</v>
          </cell>
          <cell r="E613">
            <v>417</v>
          </cell>
          <cell r="F613" t="str">
            <v>DA+0</v>
          </cell>
          <cell r="G613">
            <v>71.89</v>
          </cell>
          <cell r="H613" t="str">
            <v/>
          </cell>
          <cell r="I613"/>
          <cell r="J613">
            <v>109937.01500000001</v>
          </cell>
          <cell r="K613"/>
          <cell r="L613"/>
          <cell r="M613"/>
          <cell r="N613"/>
          <cell r="O613">
            <v>7.7969999999999997</v>
          </cell>
          <cell r="P613">
            <v>789</v>
          </cell>
          <cell r="Q613">
            <v>394.5</v>
          </cell>
          <cell r="R613">
            <v>174</v>
          </cell>
          <cell r="S613">
            <v>188</v>
          </cell>
          <cell r="T613">
            <v>362</v>
          </cell>
          <cell r="U613">
            <v>179</v>
          </cell>
          <cell r="V613">
            <v>196</v>
          </cell>
          <cell r="W613">
            <v>375</v>
          </cell>
          <cell r="X613">
            <v>282160.76400000002</v>
          </cell>
          <cell r="Y613">
            <v>2324051.2519999999</v>
          </cell>
          <cell r="Z613"/>
          <cell r="AA613"/>
          <cell r="AB613"/>
        </row>
        <row r="614">
          <cell r="C614"/>
          <cell r="D614"/>
          <cell r="E614"/>
          <cell r="F614"/>
          <cell r="G614"/>
          <cell r="H614"/>
          <cell r="I614">
            <v>417</v>
          </cell>
          <cell r="J614"/>
          <cell r="K614"/>
          <cell r="L614"/>
          <cell r="M614"/>
          <cell r="N614"/>
          <cell r="O614"/>
          <cell r="P614"/>
          <cell r="Q614"/>
          <cell r="R614"/>
          <cell r="S614"/>
          <cell r="T614"/>
          <cell r="U614"/>
          <cell r="V614"/>
          <cell r="W614"/>
          <cell r="X614"/>
          <cell r="Y614"/>
          <cell r="Z614"/>
          <cell r="AA614" t="str">
            <v>11KV LINE(3), TAR ROAD, NALA(2)</v>
          </cell>
          <cell r="AB614"/>
        </row>
        <row r="615">
          <cell r="C615" t="str">
            <v>241/4</v>
          </cell>
          <cell r="D615" t="str">
            <v>Loc No. From 241/4 To Loc No. 242/0</v>
          </cell>
          <cell r="E615">
            <v>407.733</v>
          </cell>
          <cell r="F615" t="str">
            <v>DA+3</v>
          </cell>
          <cell r="G615">
            <v>74.89</v>
          </cell>
          <cell r="H615" t="str">
            <v/>
          </cell>
          <cell r="I615"/>
          <cell r="J615">
            <v>110354.01500000001</v>
          </cell>
          <cell r="K615"/>
          <cell r="L615"/>
          <cell r="M615"/>
          <cell r="N615"/>
          <cell r="O615">
            <v>8.5589999999999993</v>
          </cell>
          <cell r="P615">
            <v>824.73299999999995</v>
          </cell>
          <cell r="Q615">
            <v>412.36649999999997</v>
          </cell>
          <cell r="R615">
            <v>230</v>
          </cell>
          <cell r="S615">
            <v>191</v>
          </cell>
          <cell r="T615">
            <v>421</v>
          </cell>
          <cell r="U615">
            <v>223</v>
          </cell>
          <cell r="V615">
            <v>196</v>
          </cell>
          <cell r="W615">
            <v>419</v>
          </cell>
          <cell r="X615">
            <v>281758.02299999999</v>
          </cell>
          <cell r="Y615">
            <v>2324160.9010000001</v>
          </cell>
          <cell r="Z615"/>
          <cell r="AA615"/>
          <cell r="AB615"/>
        </row>
        <row r="616">
          <cell r="C616"/>
          <cell r="D616"/>
          <cell r="E616"/>
          <cell r="F616"/>
          <cell r="G616"/>
          <cell r="H616"/>
          <cell r="I616">
            <v>407.733</v>
          </cell>
          <cell r="J616"/>
          <cell r="K616"/>
          <cell r="L616"/>
          <cell r="M616"/>
          <cell r="N616"/>
          <cell r="O616"/>
          <cell r="P616"/>
          <cell r="Q616"/>
          <cell r="R616"/>
          <cell r="S616"/>
          <cell r="T616"/>
          <cell r="U616"/>
          <cell r="V616"/>
          <cell r="W616"/>
          <cell r="X616"/>
          <cell r="Y616"/>
          <cell r="Z616"/>
          <cell r="AA616" t="str">
            <v>LT LINE, TAR ROAD, 11KV LINE,NALA,MANGO GARDEN</v>
          </cell>
          <cell r="AB616"/>
        </row>
        <row r="617">
          <cell r="C617" t="str">
            <v>242/0</v>
          </cell>
          <cell r="D617" t="str">
            <v>Loc No. From 242/0 To Loc No. 243/0</v>
          </cell>
          <cell r="E617">
            <v>280.01499999999999</v>
          </cell>
          <cell r="F617" t="str">
            <v>DD60+3</v>
          </cell>
          <cell r="G617">
            <v>73.53</v>
          </cell>
          <cell r="H617" t="str">
            <v xml:space="preserve"> 25° 26' 31"LT</v>
          </cell>
          <cell r="I617"/>
          <cell r="J617">
            <v>110761.74800000001</v>
          </cell>
          <cell r="K617"/>
          <cell r="L617"/>
          <cell r="M617"/>
          <cell r="N617"/>
          <cell r="O617">
            <v>10.372999999999999</v>
          </cell>
          <cell r="P617">
            <v>687.74800000000005</v>
          </cell>
          <cell r="Q617">
            <v>343.87400000000002</v>
          </cell>
          <cell r="R617">
            <v>217</v>
          </cell>
          <cell r="S617">
            <v>140</v>
          </cell>
          <cell r="T617">
            <v>357</v>
          </cell>
          <cell r="U617">
            <v>213</v>
          </cell>
          <cell r="V617">
            <v>140</v>
          </cell>
          <cell r="W617">
            <v>353</v>
          </cell>
          <cell r="X617">
            <v>281365.04100000003</v>
          </cell>
          <cell r="Y617">
            <v>2324267.8939999999</v>
          </cell>
          <cell r="Z617"/>
          <cell r="AA617"/>
          <cell r="AB617"/>
        </row>
        <row r="618">
          <cell r="C618"/>
          <cell r="D618"/>
          <cell r="E618"/>
          <cell r="F618"/>
          <cell r="G618"/>
          <cell r="H618"/>
          <cell r="I618">
            <v>280.01499999999999</v>
          </cell>
          <cell r="J618"/>
          <cell r="K618"/>
          <cell r="L618"/>
          <cell r="M618"/>
          <cell r="N618"/>
          <cell r="O618"/>
          <cell r="P618"/>
          <cell r="Q618"/>
          <cell r="R618"/>
          <cell r="S618"/>
          <cell r="T618"/>
          <cell r="U618"/>
          <cell r="V618"/>
          <cell r="W618"/>
          <cell r="X618"/>
          <cell r="Y618"/>
          <cell r="Z618"/>
          <cell r="AA618" t="str">
            <v>RAILWAY TRACK(4), TAR ROAD(2), GAS PIPE LINE,LT LINE,RAILWAY POLE(6)</v>
          </cell>
          <cell r="AB618"/>
        </row>
        <row r="619">
          <cell r="C619" t="str">
            <v>243/0</v>
          </cell>
          <cell r="D619" t="str">
            <v>Loc No. From 243/0 To Loc No. 243/1</v>
          </cell>
          <cell r="E619">
            <v>337.00200000000001</v>
          </cell>
          <cell r="F619" t="str">
            <v>DD60+3</v>
          </cell>
          <cell r="G619">
            <v>73.53</v>
          </cell>
          <cell r="H619" t="str">
            <v xml:space="preserve"> 3° 46' 15"RT</v>
          </cell>
          <cell r="I619"/>
          <cell r="J619">
            <v>111041.76300000001</v>
          </cell>
          <cell r="K619"/>
          <cell r="L619"/>
          <cell r="M619"/>
          <cell r="N619"/>
          <cell r="O619">
            <v>10.329000000000001</v>
          </cell>
          <cell r="P619">
            <v>617.01700000000005</v>
          </cell>
          <cell r="Q619">
            <v>308.50850000000003</v>
          </cell>
          <cell r="R619">
            <v>140</v>
          </cell>
          <cell r="S619">
            <v>198</v>
          </cell>
          <cell r="T619">
            <v>338</v>
          </cell>
          <cell r="U619">
            <v>140</v>
          </cell>
          <cell r="V619">
            <v>186</v>
          </cell>
          <cell r="W619">
            <v>326</v>
          </cell>
          <cell r="X619">
            <v>281089.462</v>
          </cell>
          <cell r="Y619">
            <v>2324218.2510000002</v>
          </cell>
          <cell r="Z619"/>
          <cell r="AA619"/>
          <cell r="AB619"/>
        </row>
        <row r="620">
          <cell r="C620"/>
          <cell r="D620"/>
          <cell r="E620"/>
          <cell r="F620"/>
          <cell r="G620"/>
          <cell r="H620"/>
          <cell r="I620">
            <v>337.00200000000001</v>
          </cell>
          <cell r="J620"/>
          <cell r="K620"/>
          <cell r="L620"/>
          <cell r="M620"/>
          <cell r="N620"/>
          <cell r="O620"/>
          <cell r="P620"/>
          <cell r="Q620"/>
          <cell r="R620"/>
          <cell r="S620"/>
          <cell r="T620"/>
          <cell r="U620"/>
          <cell r="V620"/>
          <cell r="W620"/>
          <cell r="X620"/>
          <cell r="Y620"/>
          <cell r="Z620"/>
          <cell r="AA620" t="str">
            <v>NALA, TAR ROAD, 11KV LINE, LT LINE,CAR TRACK,BORE</v>
          </cell>
          <cell r="AB620"/>
        </row>
        <row r="621">
          <cell r="C621" t="str">
            <v>243/1</v>
          </cell>
          <cell r="D621" t="str">
            <v>Loc No. From 243/1 To Loc No. 243/2</v>
          </cell>
          <cell r="E621">
            <v>374</v>
          </cell>
          <cell r="F621" t="str">
            <v>DA+0</v>
          </cell>
          <cell r="G621">
            <v>71.89</v>
          </cell>
          <cell r="H621" t="str">
            <v/>
          </cell>
          <cell r="I621"/>
          <cell r="J621">
            <v>111378.765</v>
          </cell>
          <cell r="K621"/>
          <cell r="L621"/>
          <cell r="M621"/>
          <cell r="N621"/>
          <cell r="O621">
            <v>9.7149999999999999</v>
          </cell>
          <cell r="P621">
            <v>711.00199999999995</v>
          </cell>
          <cell r="Q621">
            <v>355.50099999999998</v>
          </cell>
          <cell r="R621">
            <v>139</v>
          </cell>
          <cell r="S621">
            <v>183</v>
          </cell>
          <cell r="T621">
            <v>322</v>
          </cell>
          <cell r="U621">
            <v>151</v>
          </cell>
          <cell r="V621">
            <v>185</v>
          </cell>
          <cell r="W621">
            <v>336</v>
          </cell>
          <cell r="X621">
            <v>280755.33600000001</v>
          </cell>
          <cell r="Y621">
            <v>2324180.5299999998</v>
          </cell>
          <cell r="Z621"/>
          <cell r="AA621"/>
          <cell r="AB621"/>
        </row>
        <row r="622">
          <cell r="C622"/>
          <cell r="D622"/>
          <cell r="E622"/>
          <cell r="F622"/>
          <cell r="G622"/>
          <cell r="H622"/>
          <cell r="I622">
            <v>374</v>
          </cell>
          <cell r="J622"/>
          <cell r="K622"/>
          <cell r="L622"/>
          <cell r="M622"/>
          <cell r="N622"/>
          <cell r="O622"/>
          <cell r="P622"/>
          <cell r="Q622"/>
          <cell r="R622"/>
          <cell r="S622"/>
          <cell r="T622"/>
          <cell r="U622"/>
          <cell r="V622"/>
          <cell r="W622"/>
          <cell r="X622"/>
          <cell r="Y622"/>
          <cell r="Z622"/>
          <cell r="AA622" t="str">
            <v>LT LINE,1 MTR SMALL STRUCTURE,BORE(4)</v>
          </cell>
          <cell r="AB622"/>
        </row>
        <row r="623">
          <cell r="C623" t="str">
            <v>243/2</v>
          </cell>
          <cell r="D623" t="str">
            <v>Loc No. From 243/2 To Loc No. 243/3</v>
          </cell>
          <cell r="E623">
            <v>359</v>
          </cell>
          <cell r="F623" t="str">
            <v>DA+0</v>
          </cell>
          <cell r="G623">
            <v>71.89</v>
          </cell>
          <cell r="H623" t="str">
            <v/>
          </cell>
          <cell r="I623"/>
          <cell r="J623">
            <v>111752.765</v>
          </cell>
          <cell r="K623"/>
          <cell r="L623"/>
          <cell r="M623"/>
          <cell r="N623"/>
          <cell r="O623">
            <v>10.295999999999999</v>
          </cell>
          <cell r="P623">
            <v>733</v>
          </cell>
          <cell r="Q623">
            <v>366.5</v>
          </cell>
          <cell r="R623">
            <v>191</v>
          </cell>
          <cell r="S623">
            <v>181</v>
          </cell>
          <cell r="T623">
            <v>372</v>
          </cell>
          <cell r="U623">
            <v>190</v>
          </cell>
          <cell r="V623">
            <v>181</v>
          </cell>
          <cell r="W623">
            <v>371</v>
          </cell>
          <cell r="X623">
            <v>280383.74099999998</v>
          </cell>
          <cell r="Y623">
            <v>2324138.58</v>
          </cell>
          <cell r="Z623"/>
          <cell r="AA623"/>
          <cell r="AB623"/>
        </row>
        <row r="624">
          <cell r="C624"/>
          <cell r="D624"/>
          <cell r="E624"/>
          <cell r="F624"/>
          <cell r="G624"/>
          <cell r="H624"/>
          <cell r="I624">
            <v>359</v>
          </cell>
          <cell r="J624"/>
          <cell r="K624"/>
          <cell r="L624"/>
          <cell r="M624"/>
          <cell r="N624"/>
          <cell r="O624"/>
          <cell r="P624"/>
          <cell r="Q624"/>
          <cell r="R624"/>
          <cell r="S624"/>
          <cell r="T624"/>
          <cell r="U624"/>
          <cell r="V624"/>
          <cell r="W624"/>
          <cell r="X624"/>
          <cell r="Y624"/>
          <cell r="Z624"/>
          <cell r="AA624" t="str">
            <v>NALA</v>
          </cell>
          <cell r="AB624"/>
        </row>
        <row r="625">
          <cell r="C625" t="str">
            <v>243/3</v>
          </cell>
          <cell r="D625" t="str">
            <v>Loc No. From 243/3 To Loc No. 244/0</v>
          </cell>
          <cell r="E625">
            <v>302.59800000000001</v>
          </cell>
          <cell r="F625" t="str">
            <v>DA+0</v>
          </cell>
          <cell r="G625">
            <v>71.89</v>
          </cell>
          <cell r="H625" t="str">
            <v/>
          </cell>
          <cell r="I625"/>
          <cell r="J625">
            <v>112111.765</v>
          </cell>
          <cell r="K625"/>
          <cell r="L625"/>
          <cell r="M625"/>
          <cell r="N625"/>
          <cell r="O625">
            <v>10.085000000000001</v>
          </cell>
          <cell r="P625">
            <v>661.59799999999996</v>
          </cell>
          <cell r="Q625">
            <v>330.79899999999998</v>
          </cell>
          <cell r="R625">
            <v>179</v>
          </cell>
          <cell r="S625">
            <v>150</v>
          </cell>
          <cell r="T625">
            <v>329</v>
          </cell>
          <cell r="U625">
            <v>179</v>
          </cell>
          <cell r="V625">
            <v>151</v>
          </cell>
          <cell r="W625">
            <v>330</v>
          </cell>
          <cell r="X625">
            <v>280026.26</v>
          </cell>
          <cell r="Y625">
            <v>2324098.2230000002</v>
          </cell>
          <cell r="Z625"/>
          <cell r="AA625"/>
          <cell r="AB625"/>
        </row>
        <row r="626">
          <cell r="C626"/>
          <cell r="D626"/>
          <cell r="E626"/>
          <cell r="F626"/>
          <cell r="G626"/>
          <cell r="H626"/>
          <cell r="I626">
            <v>302.59800000000001</v>
          </cell>
          <cell r="J626"/>
          <cell r="K626"/>
          <cell r="L626"/>
          <cell r="M626"/>
          <cell r="N626"/>
          <cell r="O626"/>
          <cell r="P626"/>
          <cell r="Q626"/>
          <cell r="R626"/>
          <cell r="S626"/>
          <cell r="T626"/>
          <cell r="U626"/>
          <cell r="V626"/>
          <cell r="W626"/>
          <cell r="X626"/>
          <cell r="Y626"/>
          <cell r="Z626"/>
          <cell r="AA626" t="str">
            <v>NALA, TAR ROAD, 11KV LINE,CAR TRACK,POND</v>
          </cell>
          <cell r="AB626"/>
        </row>
        <row r="627">
          <cell r="C627" t="str">
            <v>244/0</v>
          </cell>
          <cell r="D627" t="str">
            <v>Loc No. From 244/0 To Loc No. 244/1</v>
          </cell>
          <cell r="E627">
            <v>371.00200000000001</v>
          </cell>
          <cell r="F627" t="str">
            <v>DD45+0</v>
          </cell>
          <cell r="G627">
            <v>70.53</v>
          </cell>
          <cell r="H627" t="str">
            <v xml:space="preserve"> 36° 20' 1"RT</v>
          </cell>
          <cell r="I627"/>
          <cell r="J627">
            <v>112414.363</v>
          </cell>
          <cell r="K627"/>
          <cell r="L627"/>
          <cell r="M627"/>
          <cell r="N627"/>
          <cell r="O627">
            <v>9.81</v>
          </cell>
          <cell r="P627">
            <v>673.6</v>
          </cell>
          <cell r="Q627">
            <v>336.8</v>
          </cell>
          <cell r="R627">
            <v>153</v>
          </cell>
          <cell r="S627">
            <v>184</v>
          </cell>
          <cell r="T627">
            <v>337</v>
          </cell>
          <cell r="U627">
            <v>153</v>
          </cell>
          <cell r="V627">
            <v>185</v>
          </cell>
          <cell r="W627">
            <v>338</v>
          </cell>
          <cell r="X627">
            <v>279725.52600000001</v>
          </cell>
          <cell r="Y627">
            <v>2324064.2719999999</v>
          </cell>
          <cell r="Z627"/>
          <cell r="AA627"/>
          <cell r="AB627"/>
        </row>
        <row r="628">
          <cell r="C628"/>
          <cell r="D628"/>
          <cell r="E628"/>
          <cell r="F628"/>
          <cell r="G628"/>
          <cell r="H628"/>
          <cell r="I628">
            <v>371.00200000000001</v>
          </cell>
          <cell r="J628"/>
          <cell r="K628"/>
          <cell r="L628"/>
          <cell r="M628"/>
          <cell r="N628"/>
          <cell r="O628"/>
          <cell r="P628"/>
          <cell r="Q628"/>
          <cell r="R628"/>
          <cell r="S628"/>
          <cell r="T628"/>
          <cell r="U628"/>
          <cell r="V628"/>
          <cell r="W628"/>
          <cell r="X628"/>
          <cell r="Y628"/>
          <cell r="Z628"/>
          <cell r="AA628" t="str">
            <v>NALA(2), 11KV LINE, CANAL,CAR TRACK</v>
          </cell>
          <cell r="AB628"/>
        </row>
        <row r="629">
          <cell r="C629" t="str">
            <v>244/1</v>
          </cell>
          <cell r="D629" t="str">
            <v>Loc No. From 244/1 To Loc No. 244/2</v>
          </cell>
          <cell r="E629">
            <v>374</v>
          </cell>
          <cell r="F629" t="str">
            <v>DA+0</v>
          </cell>
          <cell r="G629">
            <v>71.89</v>
          </cell>
          <cell r="H629" t="str">
            <v/>
          </cell>
          <cell r="I629"/>
          <cell r="J629">
            <v>112785.36499999999</v>
          </cell>
          <cell r="K629"/>
          <cell r="L629"/>
          <cell r="M629"/>
          <cell r="N629"/>
          <cell r="O629">
            <v>10.481999999999999</v>
          </cell>
          <cell r="P629">
            <v>745.00199999999995</v>
          </cell>
          <cell r="Q629">
            <v>372.50099999999998</v>
          </cell>
          <cell r="R629">
            <v>187</v>
          </cell>
          <cell r="S629">
            <v>189</v>
          </cell>
          <cell r="T629">
            <v>376</v>
          </cell>
          <cell r="U629">
            <v>187</v>
          </cell>
          <cell r="V629">
            <v>189</v>
          </cell>
          <cell r="W629">
            <v>376</v>
          </cell>
          <cell r="X629">
            <v>279404.30300000001</v>
          </cell>
          <cell r="Y629">
            <v>2324248.9270000001</v>
          </cell>
          <cell r="Z629"/>
          <cell r="AA629"/>
          <cell r="AB629"/>
        </row>
        <row r="630">
          <cell r="C630"/>
          <cell r="D630"/>
          <cell r="E630"/>
          <cell r="F630"/>
          <cell r="G630"/>
          <cell r="H630"/>
          <cell r="I630">
            <v>374</v>
          </cell>
          <cell r="J630"/>
          <cell r="K630"/>
          <cell r="L630"/>
          <cell r="M630"/>
          <cell r="N630"/>
          <cell r="O630"/>
          <cell r="P630"/>
          <cell r="Q630"/>
          <cell r="R630"/>
          <cell r="S630"/>
          <cell r="T630"/>
          <cell r="U630"/>
          <cell r="V630"/>
          <cell r="W630"/>
          <cell r="X630"/>
          <cell r="Y630"/>
          <cell r="Z630"/>
          <cell r="AA630" t="str">
            <v>LT LINE,TAR ROAD(3), 11KV LINE</v>
          </cell>
          <cell r="AB630"/>
        </row>
        <row r="631">
          <cell r="C631" t="str">
            <v>244/2</v>
          </cell>
          <cell r="D631" t="str">
            <v>Loc No. From 244/2 To Loc No. 244/3</v>
          </cell>
          <cell r="E631">
            <v>376</v>
          </cell>
          <cell r="F631" t="str">
            <v>DA+0</v>
          </cell>
          <cell r="G631">
            <v>71.89</v>
          </cell>
          <cell r="H631" t="str">
            <v/>
          </cell>
          <cell r="I631"/>
          <cell r="J631">
            <v>113159.36499999999</v>
          </cell>
          <cell r="K631"/>
          <cell r="L631"/>
          <cell r="M631"/>
          <cell r="N631"/>
          <cell r="O631">
            <v>10.269</v>
          </cell>
          <cell r="P631">
            <v>750</v>
          </cell>
          <cell r="Q631">
            <v>375</v>
          </cell>
          <cell r="R631">
            <v>186</v>
          </cell>
          <cell r="S631">
            <v>170</v>
          </cell>
          <cell r="T631">
            <v>356</v>
          </cell>
          <cell r="U631">
            <v>187</v>
          </cell>
          <cell r="V631">
            <v>176</v>
          </cell>
          <cell r="W631">
            <v>363</v>
          </cell>
          <cell r="X631">
            <v>279079.74200000003</v>
          </cell>
          <cell r="Y631">
            <v>2324435.5010000002</v>
          </cell>
          <cell r="Z631"/>
          <cell r="AA631"/>
          <cell r="AB631"/>
        </row>
        <row r="632">
          <cell r="C632"/>
          <cell r="D632"/>
          <cell r="E632"/>
          <cell r="F632"/>
          <cell r="G632"/>
          <cell r="H632"/>
          <cell r="I632">
            <v>376</v>
          </cell>
          <cell r="J632"/>
          <cell r="K632"/>
          <cell r="L632"/>
          <cell r="M632"/>
          <cell r="N632"/>
          <cell r="O632"/>
          <cell r="P632"/>
          <cell r="Q632"/>
          <cell r="R632"/>
          <cell r="S632"/>
          <cell r="T632"/>
          <cell r="U632"/>
          <cell r="V632"/>
          <cell r="W632"/>
          <cell r="X632"/>
          <cell r="Y632"/>
          <cell r="Z632"/>
          <cell r="AA632" t="str">
            <v>NALA(2)</v>
          </cell>
          <cell r="AB632"/>
        </row>
        <row r="633">
          <cell r="C633" t="str">
            <v>244/3</v>
          </cell>
          <cell r="D633" t="str">
            <v>Loc No. From 244/3 To Loc No. 244/4</v>
          </cell>
          <cell r="E633">
            <v>435</v>
          </cell>
          <cell r="F633" t="str">
            <v>DA+3</v>
          </cell>
          <cell r="G633">
            <v>74.89</v>
          </cell>
          <cell r="H633" t="str">
            <v/>
          </cell>
          <cell r="I633"/>
          <cell r="J633">
            <v>113535.36499999999</v>
          </cell>
          <cell r="K633"/>
          <cell r="L633"/>
          <cell r="M633"/>
          <cell r="N633"/>
          <cell r="O633">
            <v>10.226000000000001</v>
          </cell>
          <cell r="P633">
            <v>811</v>
          </cell>
          <cell r="Q633">
            <v>405.5</v>
          </cell>
          <cell r="R633">
            <v>206</v>
          </cell>
          <cell r="S633">
            <v>224</v>
          </cell>
          <cell r="T633">
            <v>430</v>
          </cell>
          <cell r="U633">
            <v>201</v>
          </cell>
          <cell r="V633">
            <v>223</v>
          </cell>
          <cell r="W633">
            <v>424</v>
          </cell>
          <cell r="X633">
            <v>278753.58899999998</v>
          </cell>
          <cell r="Y633">
            <v>2324622.9900000002</v>
          </cell>
          <cell r="Z633"/>
          <cell r="AA633"/>
          <cell r="AB633"/>
        </row>
        <row r="634">
          <cell r="C634"/>
          <cell r="D634"/>
          <cell r="E634"/>
          <cell r="F634"/>
          <cell r="G634"/>
          <cell r="H634"/>
          <cell r="I634">
            <v>435</v>
          </cell>
          <cell r="J634"/>
          <cell r="K634"/>
          <cell r="L634"/>
          <cell r="M634"/>
          <cell r="N634"/>
          <cell r="O634"/>
          <cell r="P634"/>
          <cell r="Q634"/>
          <cell r="R634"/>
          <cell r="S634"/>
          <cell r="T634"/>
          <cell r="U634"/>
          <cell r="V634"/>
          <cell r="W634"/>
          <cell r="X634"/>
          <cell r="Y634"/>
          <cell r="Z634"/>
          <cell r="AA634" t="str">
            <v>CANAL, LT LINE(2), NALA, TAR ROAD</v>
          </cell>
          <cell r="AB634"/>
        </row>
        <row r="635">
          <cell r="C635" t="str">
            <v>244/4</v>
          </cell>
          <cell r="D635" t="str">
            <v>Loc No. From 244/4 To Loc No. 244/5</v>
          </cell>
          <cell r="E635">
            <v>400</v>
          </cell>
          <cell r="F635" t="str">
            <v>DA+3</v>
          </cell>
          <cell r="G635">
            <v>74.89</v>
          </cell>
          <cell r="H635" t="str">
            <v/>
          </cell>
          <cell r="I635"/>
          <cell r="J635">
            <v>113970.36499999999</v>
          </cell>
          <cell r="K635"/>
          <cell r="L635"/>
          <cell r="M635"/>
          <cell r="N635"/>
          <cell r="O635">
            <v>9.0090000000000003</v>
          </cell>
          <cell r="P635">
            <v>835</v>
          </cell>
          <cell r="Q635">
            <v>417.5</v>
          </cell>
          <cell r="R635">
            <v>211</v>
          </cell>
          <cell r="S635">
            <v>220</v>
          </cell>
          <cell r="T635">
            <v>431</v>
          </cell>
          <cell r="U635">
            <v>214</v>
          </cell>
          <cell r="V635">
            <v>214</v>
          </cell>
          <cell r="W635">
            <v>428</v>
          </cell>
          <cell r="X635">
            <v>278376.484</v>
          </cell>
          <cell r="Y635">
            <v>2324839.7680000002</v>
          </cell>
          <cell r="Z635"/>
          <cell r="AA635"/>
          <cell r="AB635"/>
        </row>
        <row r="636">
          <cell r="C636"/>
          <cell r="D636"/>
          <cell r="E636"/>
          <cell r="F636"/>
          <cell r="G636"/>
          <cell r="H636"/>
          <cell r="I636">
            <v>400</v>
          </cell>
          <cell r="J636"/>
          <cell r="K636"/>
          <cell r="L636"/>
          <cell r="M636"/>
          <cell r="N636"/>
          <cell r="O636"/>
          <cell r="P636"/>
          <cell r="Q636"/>
          <cell r="R636"/>
          <cell r="S636"/>
          <cell r="T636"/>
          <cell r="U636"/>
          <cell r="V636"/>
          <cell r="W636"/>
          <cell r="X636"/>
          <cell r="Y636"/>
          <cell r="Z636"/>
          <cell r="AA636" t="str">
            <v>CAR TRACK</v>
          </cell>
          <cell r="AB636"/>
        </row>
        <row r="637">
          <cell r="C637" t="str">
            <v>244/5</v>
          </cell>
          <cell r="D637" t="str">
            <v>Loc No. From 244/5 To Loc No. 244/6</v>
          </cell>
          <cell r="E637">
            <v>414</v>
          </cell>
          <cell r="F637" t="str">
            <v>DA+0</v>
          </cell>
          <cell r="G637">
            <v>71.89</v>
          </cell>
          <cell r="H637" t="str">
            <v/>
          </cell>
          <cell r="I637"/>
          <cell r="J637">
            <v>114370.36499999999</v>
          </cell>
          <cell r="K637"/>
          <cell r="L637"/>
          <cell r="M637"/>
          <cell r="N637"/>
          <cell r="O637">
            <v>8.6549999999999994</v>
          </cell>
          <cell r="P637">
            <v>814</v>
          </cell>
          <cell r="Q637">
            <v>407</v>
          </cell>
          <cell r="R637">
            <v>181</v>
          </cell>
          <cell r="S637">
            <v>192</v>
          </cell>
          <cell r="T637">
            <v>373</v>
          </cell>
          <cell r="U637">
            <v>188</v>
          </cell>
          <cell r="V637">
            <v>197</v>
          </cell>
          <cell r="W637">
            <v>385</v>
          </cell>
          <cell r="X637">
            <v>278029.59899999999</v>
          </cell>
          <cell r="Y637">
            <v>2325039.1749999998</v>
          </cell>
          <cell r="Z637"/>
          <cell r="AA637"/>
          <cell r="AB637"/>
        </row>
        <row r="638">
          <cell r="C638"/>
          <cell r="D638"/>
          <cell r="E638"/>
          <cell r="F638"/>
          <cell r="G638"/>
          <cell r="H638"/>
          <cell r="I638">
            <v>414</v>
          </cell>
          <cell r="J638"/>
          <cell r="K638"/>
          <cell r="L638"/>
          <cell r="M638"/>
          <cell r="N638"/>
          <cell r="O638"/>
          <cell r="P638"/>
          <cell r="Q638"/>
          <cell r="R638"/>
          <cell r="S638"/>
          <cell r="T638"/>
          <cell r="U638"/>
          <cell r="V638"/>
          <cell r="W638"/>
          <cell r="X638"/>
          <cell r="Y638"/>
          <cell r="Z638"/>
          <cell r="AA638" t="str">
            <v>NALA</v>
          </cell>
          <cell r="AB638"/>
        </row>
        <row r="639">
          <cell r="C639" t="str">
            <v>244/6</v>
          </cell>
          <cell r="D639" t="str">
            <v>Loc No. From 244/6 To Loc No. 245/0</v>
          </cell>
          <cell r="E639">
            <v>408.11900000000003</v>
          </cell>
          <cell r="F639" t="str">
            <v>DA+3</v>
          </cell>
          <cell r="G639">
            <v>74.89</v>
          </cell>
          <cell r="H639" t="str">
            <v/>
          </cell>
          <cell r="I639"/>
          <cell r="J639">
            <v>114784.36499999999</v>
          </cell>
          <cell r="K639"/>
          <cell r="L639"/>
          <cell r="M639"/>
          <cell r="N639"/>
          <cell r="O639">
            <v>8.4329999999999998</v>
          </cell>
          <cell r="P639">
            <v>822.11900000000003</v>
          </cell>
          <cell r="Q639">
            <v>411.05950000000001</v>
          </cell>
          <cell r="R639">
            <v>223</v>
          </cell>
          <cell r="S639">
            <v>218</v>
          </cell>
          <cell r="T639">
            <v>441</v>
          </cell>
          <cell r="U639">
            <v>218</v>
          </cell>
          <cell r="V639">
            <v>214</v>
          </cell>
          <cell r="W639">
            <v>432</v>
          </cell>
          <cell r="X639">
            <v>277670.473</v>
          </cell>
          <cell r="Y639">
            <v>2325245.6189999999</v>
          </cell>
          <cell r="Z639"/>
          <cell r="AA639"/>
          <cell r="AB639"/>
        </row>
        <row r="640">
          <cell r="C640"/>
          <cell r="D640"/>
          <cell r="E640"/>
          <cell r="F640"/>
          <cell r="G640"/>
          <cell r="H640"/>
          <cell r="I640">
            <v>408.11900000000003</v>
          </cell>
          <cell r="J640"/>
          <cell r="K640"/>
          <cell r="L640"/>
          <cell r="M640"/>
          <cell r="N640"/>
          <cell r="O640"/>
          <cell r="P640"/>
          <cell r="Q640"/>
          <cell r="R640"/>
          <cell r="S640"/>
          <cell r="T640"/>
          <cell r="U640"/>
          <cell r="V640"/>
          <cell r="W640"/>
          <cell r="X640"/>
          <cell r="Y640"/>
          <cell r="Z640"/>
          <cell r="AA640" t="str">
            <v>11KV LINE(5), TAR ROAD, GAS PIPE LINE, NALA(2)</v>
          </cell>
          <cell r="AB640"/>
        </row>
        <row r="641">
          <cell r="C641" t="str">
            <v>245/0</v>
          </cell>
          <cell r="D641" t="str">
            <v>Loc No. From 245/0 To Loc No. 245/1</v>
          </cell>
          <cell r="E641">
            <v>384.00099999999998</v>
          </cell>
          <cell r="F641" t="str">
            <v>DD45+0</v>
          </cell>
          <cell r="G641">
            <v>70.53</v>
          </cell>
          <cell r="H641" t="str">
            <v xml:space="preserve"> 37° 55' 36"LT</v>
          </cell>
          <cell r="I641"/>
          <cell r="J641">
            <v>115192.484</v>
          </cell>
          <cell r="K641"/>
          <cell r="L641"/>
          <cell r="M641"/>
          <cell r="N641"/>
          <cell r="O641">
            <v>8.5540000000000003</v>
          </cell>
          <cell r="P641">
            <v>792.12</v>
          </cell>
          <cell r="Q641">
            <v>396.06</v>
          </cell>
          <cell r="R641">
            <v>190</v>
          </cell>
          <cell r="S641">
            <v>199</v>
          </cell>
          <cell r="T641">
            <v>389</v>
          </cell>
          <cell r="U641">
            <v>195</v>
          </cell>
          <cell r="V641">
            <v>197</v>
          </cell>
          <cell r="W641">
            <v>392</v>
          </cell>
          <cell r="X641">
            <v>277316.99900000001</v>
          </cell>
          <cell r="Y641">
            <v>2325448.8130000001</v>
          </cell>
          <cell r="Z641"/>
          <cell r="AA641"/>
          <cell r="AB641"/>
        </row>
        <row r="642">
          <cell r="C642"/>
          <cell r="D642"/>
          <cell r="E642"/>
          <cell r="F642"/>
          <cell r="G642"/>
          <cell r="H642"/>
          <cell r="I642">
            <v>384.00099999999998</v>
          </cell>
          <cell r="J642"/>
          <cell r="K642"/>
          <cell r="L642"/>
          <cell r="M642"/>
          <cell r="N642"/>
          <cell r="O642"/>
          <cell r="P642"/>
          <cell r="Q642"/>
          <cell r="R642"/>
          <cell r="S642"/>
          <cell r="T642"/>
          <cell r="U642"/>
          <cell r="V642"/>
          <cell r="W642"/>
          <cell r="X642"/>
          <cell r="Y642"/>
          <cell r="Z642"/>
          <cell r="AA642" t="str">
            <v>11KV LINE, NALA, GAS PIPE LINE</v>
          </cell>
          <cell r="AB642"/>
        </row>
        <row r="643">
          <cell r="C643" t="str">
            <v>245/1</v>
          </cell>
          <cell r="D643" t="str">
            <v>Loc No. From 245/1 To Loc No. 246/0</v>
          </cell>
          <cell r="E643">
            <v>407.625</v>
          </cell>
          <cell r="F643" t="str">
            <v>DA+0</v>
          </cell>
          <cell r="G643">
            <v>71.89</v>
          </cell>
          <cell r="H643" t="str">
            <v/>
          </cell>
          <cell r="I643"/>
          <cell r="J643">
            <v>115576.485</v>
          </cell>
          <cell r="K643"/>
          <cell r="L643"/>
          <cell r="M643"/>
          <cell r="N643"/>
          <cell r="O643">
            <v>7.9089999999999998</v>
          </cell>
          <cell r="P643">
            <v>791.62599999999998</v>
          </cell>
          <cell r="Q643">
            <v>395.81299999999999</v>
          </cell>
          <cell r="R643">
            <v>185</v>
          </cell>
          <cell r="S643">
            <v>151</v>
          </cell>
          <cell r="T643">
            <v>336</v>
          </cell>
          <cell r="U643">
            <v>188</v>
          </cell>
          <cell r="V643">
            <v>169</v>
          </cell>
          <cell r="W643">
            <v>357</v>
          </cell>
          <cell r="X643">
            <v>276936.76699999999</v>
          </cell>
          <cell r="Y643">
            <v>2325395.142</v>
          </cell>
          <cell r="Z643"/>
          <cell r="AA643"/>
          <cell r="AB643"/>
        </row>
        <row r="644">
          <cell r="C644"/>
          <cell r="D644"/>
          <cell r="E644"/>
          <cell r="F644"/>
          <cell r="G644"/>
          <cell r="H644"/>
          <cell r="I644">
            <v>407.625</v>
          </cell>
          <cell r="J644"/>
          <cell r="K644"/>
          <cell r="L644"/>
          <cell r="M644"/>
          <cell r="N644"/>
          <cell r="O644"/>
          <cell r="P644"/>
          <cell r="Q644"/>
          <cell r="R644"/>
          <cell r="S644"/>
          <cell r="T644"/>
          <cell r="U644"/>
          <cell r="V644"/>
          <cell r="W644"/>
          <cell r="X644"/>
          <cell r="Y644"/>
          <cell r="Z644"/>
          <cell r="AA644" t="str">
            <v>CAR TRACK(2), LT LINE</v>
          </cell>
          <cell r="AB644"/>
        </row>
        <row r="645">
          <cell r="C645" t="str">
            <v>246/0</v>
          </cell>
          <cell r="D645" t="str">
            <v>Loc No. From 246/0 To Loc No. 247/0</v>
          </cell>
          <cell r="E645">
            <v>448.28100000000001</v>
          </cell>
          <cell r="F645" t="str">
            <v>DD45+9</v>
          </cell>
          <cell r="G645">
            <v>79.53</v>
          </cell>
          <cell r="H645" t="str">
            <v xml:space="preserve"> 42° 55' 15"RT</v>
          </cell>
          <cell r="I645"/>
          <cell r="J645">
            <v>115984.11</v>
          </cell>
          <cell r="K645"/>
          <cell r="L645"/>
          <cell r="M645"/>
          <cell r="N645"/>
          <cell r="O645">
            <v>7.891</v>
          </cell>
          <cell r="P645">
            <v>855.90599999999995</v>
          </cell>
          <cell r="Q645">
            <v>427.95299999999997</v>
          </cell>
          <cell r="R645">
            <v>258</v>
          </cell>
          <cell r="S645">
            <v>83</v>
          </cell>
          <cell r="T645">
            <v>341</v>
          </cell>
          <cell r="U645">
            <v>240</v>
          </cell>
          <cell r="V645">
            <v>121</v>
          </cell>
          <cell r="W645">
            <v>361</v>
          </cell>
          <cell r="X645">
            <v>276533.14299999998</v>
          </cell>
          <cell r="Y645">
            <v>2325338.17</v>
          </cell>
          <cell r="Z645"/>
          <cell r="AA645"/>
          <cell r="AB645"/>
        </row>
        <row r="646">
          <cell r="C646"/>
          <cell r="D646"/>
          <cell r="E646"/>
          <cell r="F646"/>
          <cell r="G646"/>
          <cell r="H646"/>
          <cell r="I646">
            <v>448.28100000000001</v>
          </cell>
          <cell r="J646"/>
          <cell r="K646"/>
          <cell r="L646"/>
          <cell r="M646"/>
          <cell r="N646"/>
          <cell r="O646"/>
          <cell r="P646"/>
          <cell r="Q646"/>
          <cell r="R646"/>
          <cell r="S646"/>
          <cell r="T646"/>
          <cell r="U646"/>
          <cell r="V646"/>
          <cell r="W646"/>
          <cell r="X646"/>
          <cell r="Y646"/>
          <cell r="Z646"/>
          <cell r="AA646" t="str">
            <v>CAR TRACK, NALA(2)</v>
          </cell>
          <cell r="AB646"/>
        </row>
        <row r="647">
          <cell r="C647" t="str">
            <v>247/0</v>
          </cell>
          <cell r="D647" t="str">
            <v>Loc No. From 247/0 To Loc No. 248/0</v>
          </cell>
          <cell r="E647">
            <v>286.45100000000002</v>
          </cell>
          <cell r="F647" t="str">
            <v>DD60+35</v>
          </cell>
          <cell r="G647">
            <v>111.53</v>
          </cell>
          <cell r="H647" t="str">
            <v xml:space="preserve"> 43° 1' 24"RT</v>
          </cell>
          <cell r="I647"/>
          <cell r="J647">
            <v>116432.391</v>
          </cell>
          <cell r="K647">
            <v>2</v>
          </cell>
          <cell r="L647">
            <v>2</v>
          </cell>
          <cell r="M647">
            <v>2</v>
          </cell>
          <cell r="N647">
            <v>2</v>
          </cell>
          <cell r="O647">
            <v>6.9630000000000001</v>
          </cell>
          <cell r="P647">
            <v>734.73199999999997</v>
          </cell>
          <cell r="Q647">
            <v>367.36599999999999</v>
          </cell>
          <cell r="R647">
            <v>367</v>
          </cell>
          <cell r="S647">
            <v>137</v>
          </cell>
          <cell r="T647">
            <v>504</v>
          </cell>
          <cell r="U647">
            <v>330</v>
          </cell>
          <cell r="V647">
            <v>140</v>
          </cell>
          <cell r="W647">
            <v>470</v>
          </cell>
          <cell r="X647">
            <v>276165.424</v>
          </cell>
          <cell r="Y647">
            <v>2325594.5660000001</v>
          </cell>
          <cell r="Z647"/>
          <cell r="AA647"/>
          <cell r="AB647"/>
        </row>
        <row r="648">
          <cell r="C648"/>
          <cell r="D648"/>
          <cell r="E648"/>
          <cell r="F648"/>
          <cell r="G648"/>
          <cell r="H648"/>
          <cell r="I648">
            <v>286.45100000000002</v>
          </cell>
          <cell r="J648"/>
          <cell r="K648"/>
          <cell r="L648"/>
          <cell r="M648"/>
          <cell r="N648"/>
          <cell r="O648"/>
          <cell r="P648"/>
          <cell r="Q648"/>
          <cell r="R648"/>
          <cell r="S648"/>
          <cell r="T648"/>
          <cell r="U648"/>
          <cell r="V648"/>
          <cell r="W648"/>
          <cell r="X648"/>
          <cell r="Y648"/>
          <cell r="Z648"/>
          <cell r="AA648" t="str">
            <v xml:space="preserve">CAR TRACK, 11KV LINE, LT LINE,  765 KV D/C AHMEDABAD TO NAVSARI LINE </v>
          </cell>
          <cell r="AB648"/>
        </row>
        <row r="649">
          <cell r="C649" t="str">
            <v>248/0</v>
          </cell>
          <cell r="D649" t="str">
            <v>Loc No. From 248/0 To Loc No. 248/1</v>
          </cell>
          <cell r="E649">
            <v>418.21899999999999</v>
          </cell>
          <cell r="F649" t="str">
            <v>DD60+35</v>
          </cell>
          <cell r="G649">
            <v>111.53</v>
          </cell>
          <cell r="H649" t="str">
            <v xml:space="preserve"> 42° 57' 34"LT</v>
          </cell>
          <cell r="I649"/>
          <cell r="J649">
            <v>116718.842</v>
          </cell>
          <cell r="K649">
            <v>2</v>
          </cell>
          <cell r="L649">
            <v>2</v>
          </cell>
          <cell r="M649">
            <v>2</v>
          </cell>
          <cell r="N649">
            <v>2</v>
          </cell>
          <cell r="O649">
            <v>7.6319999999999997</v>
          </cell>
          <cell r="P649">
            <v>704.67000000000007</v>
          </cell>
          <cell r="Q649">
            <v>352.33500000000004</v>
          </cell>
          <cell r="R649">
            <v>149</v>
          </cell>
          <cell r="S649">
            <v>381</v>
          </cell>
          <cell r="T649">
            <v>530</v>
          </cell>
          <cell r="U649">
            <v>147</v>
          </cell>
          <cell r="V649">
            <v>329</v>
          </cell>
          <cell r="W649">
            <v>476</v>
          </cell>
          <cell r="X649">
            <v>276105.42700000003</v>
          </cell>
          <cell r="Y649">
            <v>2325874.6630000002</v>
          </cell>
          <cell r="Z649"/>
          <cell r="AA649"/>
          <cell r="AB649"/>
        </row>
        <row r="650">
          <cell r="C650"/>
          <cell r="D650"/>
          <cell r="E650"/>
          <cell r="F650"/>
          <cell r="G650"/>
          <cell r="H650"/>
          <cell r="I650">
            <v>418.21899999999999</v>
          </cell>
          <cell r="J650"/>
          <cell r="K650"/>
          <cell r="L650"/>
          <cell r="M650"/>
          <cell r="N650"/>
          <cell r="O650"/>
          <cell r="P650"/>
          <cell r="Q650"/>
          <cell r="R650"/>
          <cell r="S650"/>
          <cell r="T650"/>
          <cell r="U650"/>
          <cell r="V650"/>
          <cell r="W650"/>
          <cell r="X650"/>
          <cell r="Y650"/>
          <cell r="Z650"/>
          <cell r="AA650" t="str">
            <v>11 KV LINE, CAR TRACK(4), LT LINE, NALA(2),CANAL</v>
          </cell>
          <cell r="AB650"/>
        </row>
        <row r="651">
          <cell r="C651" t="str">
            <v>248/1</v>
          </cell>
          <cell r="D651" t="str">
            <v>Loc No. From 248/1 To Loc No. 248/2</v>
          </cell>
          <cell r="E651">
            <v>285.00400000000002</v>
          </cell>
          <cell r="F651" t="str">
            <v>DB1+9</v>
          </cell>
          <cell r="G651">
            <v>79.53</v>
          </cell>
          <cell r="H651" t="str">
            <v/>
          </cell>
          <cell r="I651"/>
          <cell r="J651">
            <v>117137.061</v>
          </cell>
          <cell r="K651"/>
          <cell r="L651"/>
          <cell r="M651"/>
          <cell r="N651"/>
          <cell r="O651">
            <v>7.39</v>
          </cell>
          <cell r="P651">
            <v>703.22299999999996</v>
          </cell>
          <cell r="Q651">
            <v>351.61149999999998</v>
          </cell>
          <cell r="R651">
            <v>39</v>
          </cell>
          <cell r="S651">
            <v>175</v>
          </cell>
          <cell r="T651">
            <v>214</v>
          </cell>
          <cell r="U651">
            <v>92</v>
          </cell>
          <cell r="V651">
            <v>160</v>
          </cell>
          <cell r="W651">
            <v>252</v>
          </cell>
          <cell r="X651">
            <v>275762.63500000001</v>
          </cell>
          <cell r="Y651">
            <v>2326114.247</v>
          </cell>
          <cell r="Z651"/>
          <cell r="AA651"/>
          <cell r="AB651"/>
        </row>
        <row r="652">
          <cell r="C652"/>
          <cell r="D652"/>
          <cell r="E652"/>
          <cell r="F652"/>
          <cell r="G652"/>
          <cell r="H652"/>
          <cell r="I652">
            <v>285.00400000000002</v>
          </cell>
          <cell r="J652"/>
          <cell r="K652"/>
          <cell r="L652"/>
          <cell r="M652"/>
          <cell r="N652"/>
          <cell r="O652"/>
          <cell r="P652"/>
          <cell r="Q652"/>
          <cell r="R652"/>
          <cell r="S652"/>
          <cell r="T652"/>
          <cell r="U652"/>
          <cell r="V652"/>
          <cell r="W652"/>
          <cell r="X652"/>
          <cell r="Y652"/>
          <cell r="Z652"/>
          <cell r="AA652" t="str">
            <v>LT LINE,BORE</v>
          </cell>
          <cell r="AB652"/>
        </row>
        <row r="653">
          <cell r="C653" t="str">
            <v>248/2</v>
          </cell>
          <cell r="D653" t="str">
            <v>Loc No. From 248/2 To Loc No. 249/0</v>
          </cell>
          <cell r="E653">
            <v>281.90199999999999</v>
          </cell>
          <cell r="F653" t="str">
            <v>DA+6</v>
          </cell>
          <cell r="G653">
            <v>77.89</v>
          </cell>
          <cell r="H653" t="str">
            <v/>
          </cell>
          <cell r="I653"/>
          <cell r="J653">
            <v>117422.065</v>
          </cell>
          <cell r="K653"/>
          <cell r="L653"/>
          <cell r="M653"/>
          <cell r="N653"/>
          <cell r="O653">
            <v>7.3689999999999998</v>
          </cell>
          <cell r="P653">
            <v>566.90599999999995</v>
          </cell>
          <cell r="Q653">
            <v>283.45299999999997</v>
          </cell>
          <cell r="R653">
            <v>111</v>
          </cell>
          <cell r="S653">
            <v>163</v>
          </cell>
          <cell r="T653">
            <v>274</v>
          </cell>
          <cell r="U653">
            <v>126</v>
          </cell>
          <cell r="V653">
            <v>152</v>
          </cell>
          <cell r="W653">
            <v>278</v>
          </cell>
          <cell r="X653">
            <v>275529.03200000001</v>
          </cell>
          <cell r="Y653">
            <v>2326277.5159999998</v>
          </cell>
          <cell r="Z653"/>
          <cell r="AA653"/>
          <cell r="AB653"/>
        </row>
        <row r="654">
          <cell r="C654"/>
          <cell r="D654"/>
          <cell r="E654"/>
          <cell r="F654"/>
          <cell r="G654"/>
          <cell r="H654"/>
          <cell r="I654">
            <v>281.90199999999999</v>
          </cell>
          <cell r="J654"/>
          <cell r="K654"/>
          <cell r="L654"/>
          <cell r="M654"/>
          <cell r="N654"/>
          <cell r="O654"/>
          <cell r="P654"/>
          <cell r="Q654"/>
          <cell r="R654"/>
          <cell r="S654"/>
          <cell r="T654"/>
          <cell r="U654"/>
          <cell r="V654"/>
          <cell r="W654"/>
          <cell r="X654"/>
          <cell r="Y654"/>
          <cell r="Z654"/>
          <cell r="AA654" t="str">
            <v>11 KV LINE(3), GAS PIPE LINE, SH-196, LT LINE</v>
          </cell>
          <cell r="AB654"/>
        </row>
        <row r="655">
          <cell r="C655" t="str">
            <v>249/0</v>
          </cell>
          <cell r="D655" t="str">
            <v>Loc No. From 249/0 To Loc No. 249/1</v>
          </cell>
          <cell r="E655">
            <v>459.99799999999999</v>
          </cell>
          <cell r="F655" t="str">
            <v>DD60+3</v>
          </cell>
          <cell r="G655">
            <v>73.53</v>
          </cell>
          <cell r="H655" t="str">
            <v xml:space="preserve"> 49° 10' 2"LT</v>
          </cell>
          <cell r="I655"/>
          <cell r="J655">
            <v>117703.967</v>
          </cell>
          <cell r="K655"/>
          <cell r="L655"/>
          <cell r="M655"/>
          <cell r="N655"/>
          <cell r="O655">
            <v>7.5119999999999996</v>
          </cell>
          <cell r="P655">
            <v>741.9</v>
          </cell>
          <cell r="Q655">
            <v>370.95</v>
          </cell>
          <cell r="R655">
            <v>119</v>
          </cell>
          <cell r="S655">
            <v>208</v>
          </cell>
          <cell r="T655">
            <v>327</v>
          </cell>
          <cell r="U655">
            <v>129</v>
          </cell>
          <cell r="V655">
            <v>216</v>
          </cell>
          <cell r="W655">
            <v>345</v>
          </cell>
          <cell r="X655">
            <v>275297.97100000002</v>
          </cell>
          <cell r="Y655">
            <v>2326439.0090000001</v>
          </cell>
          <cell r="Z655"/>
          <cell r="AA655"/>
          <cell r="AB655"/>
        </row>
        <row r="656">
          <cell r="C656"/>
          <cell r="D656"/>
          <cell r="E656"/>
          <cell r="F656"/>
          <cell r="G656"/>
          <cell r="H656"/>
          <cell r="I656">
            <v>459.99799999999999</v>
          </cell>
          <cell r="J656"/>
          <cell r="K656"/>
          <cell r="L656"/>
          <cell r="M656"/>
          <cell r="N656"/>
          <cell r="O656"/>
          <cell r="P656"/>
          <cell r="Q656"/>
          <cell r="R656"/>
          <cell r="S656"/>
          <cell r="T656"/>
          <cell r="U656"/>
          <cell r="V656"/>
          <cell r="W656"/>
          <cell r="X656"/>
          <cell r="Y656"/>
          <cell r="Z656"/>
          <cell r="AA656" t="str">
            <v>LT LINE(4), PUMP HOUSE(2),NALA,BORE(6),MANGO GARDEN</v>
          </cell>
          <cell r="AB656"/>
        </row>
        <row r="657">
          <cell r="C657" t="str">
            <v>249/1</v>
          </cell>
          <cell r="D657" t="str">
            <v>Loc No. From 249/1 To Loc No. 249/2</v>
          </cell>
          <cell r="E657">
            <v>322</v>
          </cell>
          <cell r="F657" t="str">
            <v>DA+9</v>
          </cell>
          <cell r="G657">
            <v>80.89</v>
          </cell>
          <cell r="H657" t="str">
            <v/>
          </cell>
          <cell r="I657"/>
          <cell r="J657">
            <v>118163.96500000001</v>
          </cell>
          <cell r="K657"/>
          <cell r="L657"/>
          <cell r="M657"/>
          <cell r="N657"/>
          <cell r="O657">
            <v>6.4989999999999997</v>
          </cell>
          <cell r="P657">
            <v>781.99800000000005</v>
          </cell>
          <cell r="Q657">
            <v>390.99900000000002</v>
          </cell>
          <cell r="R657">
            <v>252</v>
          </cell>
          <cell r="S657">
            <v>203</v>
          </cell>
          <cell r="T657">
            <v>455</v>
          </cell>
          <cell r="U657">
            <v>246</v>
          </cell>
          <cell r="V657">
            <v>190</v>
          </cell>
          <cell r="W657">
            <v>436</v>
          </cell>
          <cell r="X657">
            <v>274852.06099999999</v>
          </cell>
          <cell r="Y657">
            <v>2326326.0380000002</v>
          </cell>
          <cell r="Z657"/>
          <cell r="AA657"/>
          <cell r="AB657"/>
        </row>
        <row r="658">
          <cell r="C658"/>
          <cell r="D658"/>
          <cell r="E658"/>
          <cell r="F658"/>
          <cell r="G658"/>
          <cell r="H658"/>
          <cell r="I658">
            <v>322</v>
          </cell>
          <cell r="J658"/>
          <cell r="K658"/>
          <cell r="L658"/>
          <cell r="M658"/>
          <cell r="N658"/>
          <cell r="O658"/>
          <cell r="P658"/>
          <cell r="Q658"/>
          <cell r="R658"/>
          <cell r="S658"/>
          <cell r="T658"/>
          <cell r="U658"/>
          <cell r="V658"/>
          <cell r="W658"/>
          <cell r="X658"/>
          <cell r="Y658"/>
          <cell r="Z658"/>
          <cell r="AA658" t="str">
            <v>NALA, TAR ROAD, LT LINE, GAS PIPE LINE,MANGO GARDEN(2)</v>
          </cell>
          <cell r="AB658"/>
        </row>
        <row r="659">
          <cell r="C659" t="str">
            <v>249/2</v>
          </cell>
          <cell r="D659" t="str">
            <v>Loc No. From 249/2 To Loc No. 249/3</v>
          </cell>
          <cell r="E659">
            <v>432.495</v>
          </cell>
          <cell r="F659" t="str">
            <v>DA+3</v>
          </cell>
          <cell r="G659">
            <v>74.89</v>
          </cell>
          <cell r="H659" t="str">
            <v/>
          </cell>
          <cell r="I659"/>
          <cell r="J659">
            <v>118485.96500000001</v>
          </cell>
          <cell r="K659"/>
          <cell r="L659"/>
          <cell r="M659"/>
          <cell r="N659"/>
          <cell r="O659">
            <v>6.4509999999999996</v>
          </cell>
          <cell r="P659">
            <v>754.495</v>
          </cell>
          <cell r="Q659">
            <v>377.2475</v>
          </cell>
          <cell r="R659">
            <v>120</v>
          </cell>
          <cell r="S659">
            <v>215</v>
          </cell>
          <cell r="T659">
            <v>335</v>
          </cell>
          <cell r="U659">
            <v>133</v>
          </cell>
          <cell r="V659">
            <v>216</v>
          </cell>
          <cell r="W659">
            <v>349</v>
          </cell>
          <cell r="X659">
            <v>274539.92300000001</v>
          </cell>
          <cell r="Y659">
            <v>2326246.9580000001</v>
          </cell>
          <cell r="Z659"/>
          <cell r="AA659"/>
          <cell r="AB659"/>
        </row>
        <row r="660">
          <cell r="C660"/>
          <cell r="D660"/>
          <cell r="E660"/>
          <cell r="F660"/>
          <cell r="G660"/>
          <cell r="H660"/>
          <cell r="I660">
            <v>432.495</v>
          </cell>
          <cell r="J660"/>
          <cell r="K660"/>
          <cell r="L660"/>
          <cell r="M660"/>
          <cell r="N660"/>
          <cell r="O660"/>
          <cell r="P660"/>
          <cell r="Q660"/>
          <cell r="R660"/>
          <cell r="S660"/>
          <cell r="T660"/>
          <cell r="U660"/>
          <cell r="V660"/>
          <cell r="W660"/>
          <cell r="X660"/>
          <cell r="Y660"/>
          <cell r="Z660"/>
          <cell r="AA660" t="str">
            <v>11 KV LINE, CAR TRACK, LT LINE,MANGO GARDEN</v>
          </cell>
          <cell r="AB660"/>
        </row>
        <row r="661">
          <cell r="C661" t="str">
            <v>249/3</v>
          </cell>
          <cell r="D661" t="str">
            <v>Loc No. From 249/3 To Loc No. 250/0</v>
          </cell>
          <cell r="E661">
            <v>406.13299999999998</v>
          </cell>
          <cell r="F661" t="str">
            <v>DA+3</v>
          </cell>
          <cell r="G661">
            <v>74.89</v>
          </cell>
          <cell r="H661" t="str">
            <v/>
          </cell>
          <cell r="I661"/>
          <cell r="J661">
            <v>118918.46</v>
          </cell>
          <cell r="K661"/>
          <cell r="L661"/>
          <cell r="M661"/>
          <cell r="N661"/>
          <cell r="O661">
            <v>6.6790000000000003</v>
          </cell>
          <cell r="P661">
            <v>838.62799999999993</v>
          </cell>
          <cell r="Q661">
            <v>419.31399999999996</v>
          </cell>
          <cell r="R661">
            <v>218</v>
          </cell>
          <cell r="S661">
            <v>216</v>
          </cell>
          <cell r="T661">
            <v>434</v>
          </cell>
          <cell r="U661">
            <v>218</v>
          </cell>
          <cell r="V661">
            <v>212</v>
          </cell>
          <cell r="W661">
            <v>430</v>
          </cell>
          <cell r="X661">
            <v>274120.67300000001</v>
          </cell>
          <cell r="Y661">
            <v>2326140.7420000001</v>
          </cell>
          <cell r="Z661"/>
          <cell r="AA661"/>
          <cell r="AB661"/>
        </row>
        <row r="662">
          <cell r="C662"/>
          <cell r="D662"/>
          <cell r="E662"/>
          <cell r="F662"/>
          <cell r="G662"/>
          <cell r="H662"/>
          <cell r="I662">
            <v>406.13299999999998</v>
          </cell>
          <cell r="J662"/>
          <cell r="K662"/>
          <cell r="L662"/>
          <cell r="M662"/>
          <cell r="N662"/>
          <cell r="O662"/>
          <cell r="P662"/>
          <cell r="Q662"/>
          <cell r="R662"/>
          <cell r="S662"/>
          <cell r="T662"/>
          <cell r="U662"/>
          <cell r="V662"/>
          <cell r="W662"/>
          <cell r="X662"/>
          <cell r="Y662"/>
          <cell r="Z662"/>
          <cell r="AA662" t="str">
            <v>TAR ROAD, CAR TRACK(2), PUMP HOUSE, CANAL, NALA,11KV</v>
          </cell>
          <cell r="AB662"/>
        </row>
        <row r="663">
          <cell r="C663" t="str">
            <v>250/0</v>
          </cell>
          <cell r="D663" t="str">
            <v>Loc No. From 250/0 To Loc No. 250/1</v>
          </cell>
          <cell r="E663">
            <v>448.99900000000002</v>
          </cell>
          <cell r="F663" t="str">
            <v>DD45+3</v>
          </cell>
          <cell r="G663">
            <v>71.89</v>
          </cell>
          <cell r="H663" t="str">
            <v xml:space="preserve"> 38° 13' 22"RT</v>
          </cell>
          <cell r="I663"/>
          <cell r="J663">
            <v>119324.59300000001</v>
          </cell>
          <cell r="K663"/>
          <cell r="L663"/>
          <cell r="M663"/>
          <cell r="N663"/>
          <cell r="O663">
            <v>6.8819999999999997</v>
          </cell>
          <cell r="P663">
            <v>801.13499999999999</v>
          </cell>
          <cell r="Q663">
            <v>427.56600000000003</v>
          </cell>
          <cell r="R663">
            <v>207</v>
          </cell>
          <cell r="S663">
            <v>200</v>
          </cell>
          <cell r="T663">
            <v>407</v>
          </cell>
          <cell r="U663">
            <v>206</v>
          </cell>
          <cell r="V663">
            <v>208</v>
          </cell>
          <cell r="W663">
            <v>414</v>
          </cell>
          <cell r="X663">
            <v>273726.97899999999</v>
          </cell>
          <cell r="Y663">
            <v>2326041</v>
          </cell>
          <cell r="Z663"/>
          <cell r="AA663"/>
          <cell r="AB663"/>
        </row>
        <row r="664">
          <cell r="C664"/>
          <cell r="D664"/>
          <cell r="E664"/>
          <cell r="F664"/>
          <cell r="G664"/>
          <cell r="H664"/>
          <cell r="I664">
            <v>448.99900000000002</v>
          </cell>
          <cell r="J664"/>
          <cell r="K664"/>
          <cell r="L664"/>
          <cell r="M664"/>
          <cell r="N664"/>
          <cell r="O664"/>
          <cell r="P664"/>
          <cell r="Q664"/>
          <cell r="R664"/>
          <cell r="S664"/>
          <cell r="T664"/>
          <cell r="U664"/>
          <cell r="V664"/>
          <cell r="W664"/>
          <cell r="X664"/>
          <cell r="Y664"/>
          <cell r="Z664"/>
          <cell r="AA664" t="str">
            <v>NALA, CART TRACK, CANAL</v>
          </cell>
          <cell r="AB664"/>
        </row>
        <row r="665">
          <cell r="C665" t="str">
            <v>250/1</v>
          </cell>
          <cell r="D665" t="str">
            <v>Loc No. From 250/1 To Loc No. 250/2</v>
          </cell>
          <cell r="E665">
            <v>367</v>
          </cell>
          <cell r="F665" t="str">
            <v>DA+9</v>
          </cell>
          <cell r="G665">
            <v>71.89</v>
          </cell>
          <cell r="H665" t="str">
            <v/>
          </cell>
          <cell r="I665"/>
          <cell r="J665">
            <v>119773.592</v>
          </cell>
          <cell r="K665">
            <v>1</v>
          </cell>
          <cell r="L665">
            <v>1</v>
          </cell>
          <cell r="M665">
            <v>1</v>
          </cell>
          <cell r="N665">
            <v>1</v>
          </cell>
          <cell r="O665">
            <v>5.2690000000000001</v>
          </cell>
          <cell r="P665">
            <v>835.00199999999995</v>
          </cell>
          <cell r="Q665">
            <v>407.99950000000001</v>
          </cell>
          <cell r="R665">
            <v>250</v>
          </cell>
          <cell r="S665">
            <v>236</v>
          </cell>
          <cell r="T665">
            <v>486</v>
          </cell>
          <cell r="U665">
            <v>242</v>
          </cell>
          <cell r="V665">
            <v>219</v>
          </cell>
          <cell r="W665">
            <v>461</v>
          </cell>
          <cell r="X665">
            <v>273316.81699999998</v>
          </cell>
          <cell r="Y665">
            <v>2326223.6680000001</v>
          </cell>
          <cell r="Z665"/>
          <cell r="AA665"/>
          <cell r="AB665"/>
        </row>
        <row r="666">
          <cell r="C666"/>
          <cell r="D666"/>
          <cell r="E666"/>
          <cell r="F666"/>
          <cell r="G666"/>
          <cell r="H666"/>
          <cell r="I666">
            <v>367</v>
          </cell>
          <cell r="J666"/>
          <cell r="K666"/>
          <cell r="L666"/>
          <cell r="M666"/>
          <cell r="N666"/>
          <cell r="O666"/>
          <cell r="P666"/>
          <cell r="Q666"/>
          <cell r="R666"/>
          <cell r="S666"/>
          <cell r="T666"/>
          <cell r="U666"/>
          <cell r="V666"/>
          <cell r="W666"/>
          <cell r="X666"/>
          <cell r="Y666"/>
          <cell r="Z666"/>
          <cell r="AA666" t="str">
            <v>CART TRACK</v>
          </cell>
          <cell r="AB666"/>
        </row>
        <row r="667">
          <cell r="C667" t="str">
            <v>250/2</v>
          </cell>
          <cell r="D667" t="str">
            <v>Loc No. From 250/2 To Loc No. 250/3</v>
          </cell>
          <cell r="E667">
            <v>432</v>
          </cell>
          <cell r="F667" t="str">
            <v>DA+0</v>
          </cell>
          <cell r="G667">
            <v>71.89</v>
          </cell>
          <cell r="H667" t="str">
            <v/>
          </cell>
          <cell r="I667"/>
          <cell r="J667">
            <v>120140.592</v>
          </cell>
          <cell r="K667"/>
          <cell r="L667"/>
          <cell r="M667"/>
          <cell r="N667"/>
          <cell r="O667">
            <v>6.8339999999999996</v>
          </cell>
          <cell r="P667">
            <v>784</v>
          </cell>
          <cell r="Q667">
            <v>399.5</v>
          </cell>
          <cell r="R667">
            <v>132</v>
          </cell>
          <cell r="S667">
            <v>180</v>
          </cell>
          <cell r="T667">
            <v>312</v>
          </cell>
          <cell r="U667">
            <v>149</v>
          </cell>
          <cell r="V667">
            <v>192</v>
          </cell>
          <cell r="W667">
            <v>341</v>
          </cell>
          <cell r="X667">
            <v>272981.56199999998</v>
          </cell>
          <cell r="Y667">
            <v>2326372.9759999998</v>
          </cell>
          <cell r="Z667"/>
          <cell r="AA667"/>
          <cell r="AB667"/>
        </row>
        <row r="668">
          <cell r="C668"/>
          <cell r="D668"/>
          <cell r="E668"/>
          <cell r="F668"/>
          <cell r="G668"/>
          <cell r="H668"/>
          <cell r="I668">
            <v>432</v>
          </cell>
          <cell r="J668"/>
          <cell r="K668"/>
          <cell r="L668"/>
          <cell r="M668"/>
          <cell r="N668"/>
          <cell r="O668"/>
          <cell r="P668"/>
          <cell r="Q668"/>
          <cell r="R668"/>
          <cell r="S668"/>
          <cell r="T668"/>
          <cell r="U668"/>
          <cell r="V668"/>
          <cell r="W668"/>
          <cell r="X668"/>
          <cell r="Y668"/>
          <cell r="Z668"/>
          <cell r="AA668" t="str">
            <v>NALA</v>
          </cell>
          <cell r="AB668"/>
        </row>
        <row r="669">
          <cell r="C669" t="str">
            <v>250/3</v>
          </cell>
          <cell r="D669" t="str">
            <v>Loc No. From 250/3 To Loc No. 250A/0</v>
          </cell>
          <cell r="E669">
            <v>382.952</v>
          </cell>
          <cell r="F669" t="str">
            <v>DA+9</v>
          </cell>
          <cell r="G669">
            <v>74.89</v>
          </cell>
          <cell r="H669" t="str">
            <v/>
          </cell>
          <cell r="I669"/>
          <cell r="J669">
            <v>120572.592</v>
          </cell>
          <cell r="K669"/>
          <cell r="L669"/>
          <cell r="M669"/>
          <cell r="N669"/>
          <cell r="O669">
            <v>4.8769999999999998</v>
          </cell>
          <cell r="P669">
            <v>842</v>
          </cell>
          <cell r="Q669">
            <v>407.476</v>
          </cell>
          <cell r="R669">
            <v>253</v>
          </cell>
          <cell r="S669">
            <v>222</v>
          </cell>
          <cell r="T669">
            <v>475</v>
          </cell>
          <cell r="U669">
            <v>242</v>
          </cell>
          <cell r="V669">
            <v>213</v>
          </cell>
          <cell r="W669">
            <v>455</v>
          </cell>
          <cell r="X669">
            <v>272586.929</v>
          </cell>
          <cell r="Y669">
            <v>2326548.7280000001</v>
          </cell>
          <cell r="Z669"/>
          <cell r="AA669"/>
          <cell r="AB669"/>
        </row>
        <row r="670">
          <cell r="C670"/>
          <cell r="D670"/>
          <cell r="E670"/>
          <cell r="F670"/>
          <cell r="G670"/>
          <cell r="H670"/>
          <cell r="I670">
            <v>382.952</v>
          </cell>
          <cell r="J670"/>
          <cell r="K670"/>
          <cell r="L670"/>
          <cell r="M670"/>
          <cell r="N670"/>
          <cell r="O670"/>
          <cell r="P670"/>
          <cell r="Q670"/>
          <cell r="R670"/>
          <cell r="S670"/>
          <cell r="T670"/>
          <cell r="U670"/>
          <cell r="V670"/>
          <cell r="W670"/>
          <cell r="X670"/>
          <cell r="Y670"/>
          <cell r="Z670"/>
          <cell r="AA670" t="str">
            <v xml:space="preserve"> CART TRACK, 66 KV S/C TALANGPUR-MANGROL LINE(GETCO)</v>
          </cell>
          <cell r="AB670"/>
        </row>
        <row r="671">
          <cell r="C671" t="str">
            <v>250A/0</v>
          </cell>
          <cell r="D671" t="str">
            <v>Loc No. From 250A/0 To Loc No. 250A/1</v>
          </cell>
          <cell r="E671">
            <v>472.99799999999999</v>
          </cell>
          <cell r="F671" t="str">
            <v>DB1+3(RC+2)</v>
          </cell>
          <cell r="G671">
            <v>70.53</v>
          </cell>
          <cell r="H671" t="str">
            <v xml:space="preserve"> 4° 5' 39"RT</v>
          </cell>
          <cell r="I671"/>
          <cell r="J671">
            <v>120955.54400000001</v>
          </cell>
          <cell r="K671">
            <v>3</v>
          </cell>
          <cell r="L671">
            <v>3</v>
          </cell>
          <cell r="M671">
            <v>3</v>
          </cell>
          <cell r="N671">
            <v>3</v>
          </cell>
          <cell r="O671">
            <v>3.2469999999999999</v>
          </cell>
          <cell r="P671">
            <v>827</v>
          </cell>
          <cell r="Q671">
            <v>427.97500000000002</v>
          </cell>
          <cell r="R671">
            <v>161</v>
          </cell>
          <cell r="S671">
            <v>226</v>
          </cell>
          <cell r="T671">
            <v>387</v>
          </cell>
          <cell r="U671">
            <v>171</v>
          </cell>
          <cell r="V671">
            <v>230</v>
          </cell>
          <cell r="W671">
            <v>401</v>
          </cell>
          <cell r="X671">
            <v>272237.10200000001</v>
          </cell>
          <cell r="Y671">
            <v>2326704.5260000001</v>
          </cell>
          <cell r="Z671"/>
          <cell r="AA671"/>
          <cell r="AB671"/>
        </row>
        <row r="672">
          <cell r="C672"/>
          <cell r="D672"/>
          <cell r="E672"/>
          <cell r="F672"/>
          <cell r="G672"/>
          <cell r="H672"/>
          <cell r="I672">
            <v>472.99799999999999</v>
          </cell>
          <cell r="J672"/>
          <cell r="K672"/>
          <cell r="L672"/>
          <cell r="M672"/>
          <cell r="N672"/>
          <cell r="O672"/>
          <cell r="P672"/>
          <cell r="Q672"/>
          <cell r="R672"/>
          <cell r="S672"/>
          <cell r="T672"/>
          <cell r="U672"/>
          <cell r="V672"/>
          <cell r="W672"/>
          <cell r="X672"/>
          <cell r="Y672"/>
          <cell r="Z672"/>
          <cell r="AA672" t="str">
            <v>NALA, TAR ROAD, 11 KV LINE</v>
          </cell>
          <cell r="AB672"/>
        </row>
        <row r="673">
          <cell r="C673" t="str">
            <v>250A/1</v>
          </cell>
          <cell r="D673" t="str">
            <v>Loc No. From 250A/1 To Loc No. 250A/2</v>
          </cell>
          <cell r="E673">
            <v>317</v>
          </cell>
          <cell r="F673" t="str">
            <v>DA+6</v>
          </cell>
          <cell r="G673">
            <v>88.53</v>
          </cell>
          <cell r="H673" t="str">
            <v/>
          </cell>
          <cell r="I673"/>
          <cell r="J673">
            <v>121428.54200000002</v>
          </cell>
          <cell r="K673"/>
          <cell r="L673"/>
          <cell r="M673"/>
          <cell r="N673"/>
          <cell r="O673">
            <v>4.8769999999999998</v>
          </cell>
          <cell r="P673">
            <v>664</v>
          </cell>
          <cell r="Q673">
            <v>394.99900000000002</v>
          </cell>
          <cell r="R673">
            <v>247</v>
          </cell>
          <cell r="S673">
            <v>206</v>
          </cell>
          <cell r="T673">
            <v>453</v>
          </cell>
          <cell r="U673">
            <v>244</v>
          </cell>
          <cell r="V673">
            <v>190</v>
          </cell>
          <cell r="W673">
            <v>434</v>
          </cell>
          <cell r="X673">
            <v>271819.85800000001</v>
          </cell>
          <cell r="Y673">
            <v>2326927.3149999999</v>
          </cell>
          <cell r="Z673"/>
          <cell r="AA673"/>
          <cell r="AB673"/>
        </row>
        <row r="674">
          <cell r="C674"/>
          <cell r="D674"/>
          <cell r="E674"/>
          <cell r="F674"/>
          <cell r="G674"/>
          <cell r="H674"/>
          <cell r="I674">
            <v>317</v>
          </cell>
          <cell r="J674"/>
          <cell r="K674"/>
          <cell r="L674"/>
          <cell r="M674"/>
          <cell r="N674"/>
          <cell r="O674"/>
          <cell r="P674"/>
          <cell r="Q674"/>
          <cell r="R674"/>
          <cell r="S674"/>
          <cell r="T674"/>
          <cell r="U674"/>
          <cell r="V674"/>
          <cell r="W674"/>
          <cell r="X674"/>
          <cell r="Y674"/>
          <cell r="Z674"/>
          <cell r="AA674" t="str">
            <v>POND</v>
          </cell>
          <cell r="AB674"/>
        </row>
        <row r="675">
          <cell r="C675" t="str">
            <v>250A/2</v>
          </cell>
          <cell r="D675" t="str">
            <v>Loc No. From 250A/2 To Loc No. 251/0</v>
          </cell>
          <cell r="E675">
            <v>343.976</v>
          </cell>
          <cell r="F675" t="str">
            <v>DA+0</v>
          </cell>
          <cell r="G675">
            <v>79.53</v>
          </cell>
          <cell r="H675" t="str">
            <v/>
          </cell>
          <cell r="I675"/>
          <cell r="J675">
            <v>121745.54200000002</v>
          </cell>
          <cell r="K675"/>
          <cell r="L675"/>
          <cell r="M675"/>
          <cell r="N675"/>
          <cell r="O675">
            <v>4.375</v>
          </cell>
          <cell r="P675">
            <v>723.90300000000002</v>
          </cell>
          <cell r="Q675">
            <v>330.488</v>
          </cell>
          <cell r="R675">
            <v>111</v>
          </cell>
          <cell r="S675">
            <v>174</v>
          </cell>
          <cell r="T675">
            <v>285</v>
          </cell>
          <cell r="U675">
            <v>127</v>
          </cell>
          <cell r="V675">
            <v>173</v>
          </cell>
          <cell r="W675">
            <v>300</v>
          </cell>
          <cell r="X675">
            <v>271540.22399999999</v>
          </cell>
          <cell r="Y675">
            <v>2327076.6269999999</v>
          </cell>
          <cell r="Z675"/>
          <cell r="AA675"/>
          <cell r="AB675"/>
        </row>
        <row r="676">
          <cell r="C676"/>
          <cell r="D676"/>
          <cell r="E676"/>
          <cell r="F676"/>
          <cell r="G676"/>
          <cell r="H676"/>
          <cell r="I676">
            <v>343.976</v>
          </cell>
          <cell r="J676"/>
          <cell r="K676"/>
          <cell r="L676"/>
          <cell r="M676"/>
          <cell r="N676"/>
          <cell r="O676"/>
          <cell r="P676"/>
          <cell r="Q676"/>
          <cell r="R676"/>
          <cell r="S676"/>
          <cell r="T676"/>
          <cell r="U676"/>
          <cell r="V676"/>
          <cell r="W676"/>
          <cell r="X676"/>
          <cell r="Y676"/>
          <cell r="Z676"/>
          <cell r="AA676" t="str">
            <v>NALA</v>
          </cell>
          <cell r="AB676"/>
        </row>
        <row r="677">
          <cell r="C677" t="str">
            <v>251/0</v>
          </cell>
          <cell r="D677" t="str">
            <v>Loc No. From 251/0 To Loc No. 251/1</v>
          </cell>
          <cell r="E677">
            <v>408.00400000000002</v>
          </cell>
          <cell r="F677" t="str">
            <v>DD45+0</v>
          </cell>
          <cell r="G677">
            <v>80.89</v>
          </cell>
          <cell r="H677" t="str">
            <v xml:space="preserve"> 36° 27' 35"LT</v>
          </cell>
          <cell r="I677"/>
          <cell r="J677">
            <v>122089.51800000001</v>
          </cell>
          <cell r="K677"/>
          <cell r="L677"/>
          <cell r="M677"/>
          <cell r="N677"/>
          <cell r="O677">
            <v>3.7010000000000001</v>
          </cell>
          <cell r="P677">
            <v>792.90000000000009</v>
          </cell>
          <cell r="Q677">
            <v>375.99</v>
          </cell>
          <cell r="R677">
            <v>171</v>
          </cell>
          <cell r="S677">
            <v>167</v>
          </cell>
          <cell r="T677">
            <v>338</v>
          </cell>
          <cell r="U677">
            <v>171</v>
          </cell>
          <cell r="V677">
            <v>179</v>
          </cell>
          <cell r="W677">
            <v>350</v>
          </cell>
          <cell r="X677">
            <v>271236.79499999998</v>
          </cell>
          <cell r="Y677">
            <v>2327238.645</v>
          </cell>
          <cell r="Z677"/>
          <cell r="AA677"/>
          <cell r="AB677"/>
        </row>
        <row r="678">
          <cell r="C678"/>
          <cell r="D678"/>
          <cell r="E678"/>
          <cell r="F678"/>
          <cell r="G678"/>
          <cell r="H678"/>
          <cell r="I678">
            <v>408.00400000000002</v>
          </cell>
          <cell r="J678"/>
          <cell r="K678"/>
          <cell r="L678"/>
          <cell r="M678"/>
          <cell r="N678"/>
          <cell r="O678"/>
          <cell r="P678"/>
          <cell r="Q678"/>
          <cell r="R678"/>
          <cell r="S678"/>
          <cell r="T678"/>
          <cell r="U678"/>
          <cell r="V678"/>
          <cell r="W678"/>
          <cell r="X678"/>
          <cell r="Y678"/>
          <cell r="Z678"/>
          <cell r="AA678" t="str">
            <v>NALA, POND</v>
          </cell>
          <cell r="AB678"/>
        </row>
        <row r="679">
          <cell r="C679" t="str">
            <v>251/1</v>
          </cell>
          <cell r="D679" t="str">
            <v>Loc No. From 251/1 To Loc No. 252/0</v>
          </cell>
          <cell r="E679">
            <v>432.86399999999998</v>
          </cell>
          <cell r="F679" t="str">
            <v xml:space="preserve">DA+6 </v>
          </cell>
          <cell r="G679">
            <v>71.89</v>
          </cell>
          <cell r="H679" t="str">
            <v/>
          </cell>
          <cell r="I679"/>
          <cell r="J679">
            <v>122497.52200000001</v>
          </cell>
          <cell r="K679">
            <v>1</v>
          </cell>
          <cell r="L679">
            <v>1</v>
          </cell>
          <cell r="M679">
            <v>1</v>
          </cell>
          <cell r="N679">
            <v>1</v>
          </cell>
          <cell r="O679">
            <v>4.0359999999999996</v>
          </cell>
          <cell r="P679">
            <v>831.99700000000007</v>
          </cell>
          <cell r="Q679">
            <v>420.43399999999997</v>
          </cell>
          <cell r="R679">
            <v>241</v>
          </cell>
          <cell r="S679">
            <v>243</v>
          </cell>
          <cell r="T679">
            <v>484</v>
          </cell>
          <cell r="U679">
            <v>230</v>
          </cell>
          <cell r="V679">
            <v>236</v>
          </cell>
          <cell r="W679">
            <v>466</v>
          </cell>
          <cell r="X679">
            <v>270833.125</v>
          </cell>
          <cell r="Y679">
            <v>2327179.3289999999</v>
          </cell>
          <cell r="Z679"/>
          <cell r="AA679"/>
          <cell r="AB679"/>
        </row>
        <row r="680">
          <cell r="C680"/>
          <cell r="D680"/>
          <cell r="E680"/>
          <cell r="F680"/>
          <cell r="G680"/>
          <cell r="H680"/>
          <cell r="I680">
            <v>432.86399999999998</v>
          </cell>
          <cell r="J680"/>
          <cell r="K680"/>
          <cell r="L680"/>
          <cell r="M680"/>
          <cell r="N680"/>
          <cell r="O680"/>
          <cell r="P680"/>
          <cell r="Q680"/>
          <cell r="R680"/>
          <cell r="S680"/>
          <cell r="T680"/>
          <cell r="U680"/>
          <cell r="V680"/>
          <cell r="W680"/>
          <cell r="X680"/>
          <cell r="Y680"/>
          <cell r="Z680"/>
          <cell r="AA680" t="str">
            <v>CART TRACK</v>
          </cell>
          <cell r="AB680"/>
        </row>
        <row r="681">
          <cell r="C681" t="str">
            <v>252/0</v>
          </cell>
          <cell r="D681" t="str">
            <v>Loc No. From 252/0 To Loc No. 252/1</v>
          </cell>
          <cell r="E681">
            <v>339.99599999999998</v>
          </cell>
          <cell r="F681" t="str">
            <v>DB2+0</v>
          </cell>
          <cell r="G681">
            <v>71.89</v>
          </cell>
          <cell r="H681" t="str">
            <v xml:space="preserve"> 10° 43' 24"LT</v>
          </cell>
          <cell r="I681"/>
          <cell r="J681">
            <v>122930.38600000001</v>
          </cell>
          <cell r="K681"/>
          <cell r="L681"/>
          <cell r="M681"/>
          <cell r="N681"/>
          <cell r="O681">
            <v>5.3330000000000002</v>
          </cell>
          <cell r="P681">
            <v>797.51299999999992</v>
          </cell>
          <cell r="Q681">
            <v>386.42999999999995</v>
          </cell>
          <cell r="R681">
            <v>190</v>
          </cell>
          <cell r="S681">
            <v>171</v>
          </cell>
          <cell r="T681">
            <v>361</v>
          </cell>
          <cell r="U681">
            <v>199</v>
          </cell>
          <cell r="V681">
            <v>171</v>
          </cell>
          <cell r="W681">
            <v>370</v>
          </cell>
          <cell r="X681">
            <v>270404.86</v>
          </cell>
          <cell r="Y681">
            <v>2327116.398</v>
          </cell>
          <cell r="Z681"/>
          <cell r="AA681"/>
          <cell r="AB681"/>
        </row>
        <row r="682">
          <cell r="C682"/>
          <cell r="D682"/>
          <cell r="E682"/>
          <cell r="F682"/>
          <cell r="G682"/>
          <cell r="H682"/>
          <cell r="I682">
            <v>339.99599999999998</v>
          </cell>
          <cell r="J682"/>
          <cell r="K682"/>
          <cell r="L682"/>
          <cell r="M682"/>
          <cell r="N682"/>
          <cell r="O682"/>
          <cell r="P682"/>
          <cell r="Q682"/>
          <cell r="R682"/>
          <cell r="S682"/>
          <cell r="T682"/>
          <cell r="U682"/>
          <cell r="V682"/>
          <cell r="W682"/>
          <cell r="X682"/>
          <cell r="Y682"/>
          <cell r="Z682"/>
          <cell r="AA682" t="str">
            <v>NALA</v>
          </cell>
          <cell r="AB682"/>
        </row>
        <row r="683">
          <cell r="C683" t="str">
            <v>252/1</v>
          </cell>
          <cell r="D683" t="str">
            <v>Loc No. From 252/1 To Loc No. 252/2</v>
          </cell>
          <cell r="E683">
            <v>394</v>
          </cell>
          <cell r="F683" t="str">
            <v>DA-3</v>
          </cell>
          <cell r="G683">
            <v>74.89</v>
          </cell>
          <cell r="H683" t="str">
            <v/>
          </cell>
          <cell r="I683"/>
          <cell r="J683">
            <v>123270.38200000001</v>
          </cell>
          <cell r="K683"/>
          <cell r="L683"/>
          <cell r="M683"/>
          <cell r="N683"/>
          <cell r="O683">
            <v>5.6959999999999997</v>
          </cell>
          <cell r="P683">
            <v>741.51</v>
          </cell>
          <cell r="Q683">
            <v>366.99799999999999</v>
          </cell>
          <cell r="R683">
            <v>169</v>
          </cell>
          <cell r="S683">
            <v>181</v>
          </cell>
          <cell r="T683">
            <v>350</v>
          </cell>
          <cell r="U683">
            <v>170</v>
          </cell>
          <cell r="V683">
            <v>186</v>
          </cell>
          <cell r="W683">
            <v>356</v>
          </cell>
          <cell r="X683">
            <v>270083.54800000001</v>
          </cell>
          <cell r="Y683">
            <v>2327005.2420000001</v>
          </cell>
          <cell r="Z683"/>
          <cell r="AA683"/>
          <cell r="AB683"/>
        </row>
        <row r="684">
          <cell r="C684"/>
          <cell r="D684"/>
          <cell r="E684"/>
          <cell r="F684"/>
          <cell r="G684"/>
          <cell r="H684"/>
          <cell r="I684">
            <v>394</v>
          </cell>
          <cell r="J684"/>
          <cell r="K684"/>
          <cell r="L684"/>
          <cell r="M684"/>
          <cell r="N684"/>
          <cell r="O684"/>
          <cell r="P684"/>
          <cell r="Q684"/>
          <cell r="R684"/>
          <cell r="S684"/>
          <cell r="T684"/>
          <cell r="U684"/>
          <cell r="V684"/>
          <cell r="W684"/>
          <cell r="X684"/>
          <cell r="Y684"/>
          <cell r="Z684"/>
          <cell r="AA684" t="str">
            <v>TAR ROAD, GAS PIPE LINE, 11 KV LINE</v>
          </cell>
          <cell r="AB684"/>
        </row>
        <row r="685">
          <cell r="C685" t="str">
            <v>252/2</v>
          </cell>
          <cell r="D685" t="str">
            <v>Loc No. From 252/2 To Loc No. 252/3</v>
          </cell>
          <cell r="E685">
            <v>446</v>
          </cell>
          <cell r="F685" t="str">
            <v>DA+3</v>
          </cell>
          <cell r="G685">
            <v>73.53</v>
          </cell>
          <cell r="H685" t="str">
            <v/>
          </cell>
          <cell r="I685"/>
          <cell r="J685">
            <v>123664.38200000001</v>
          </cell>
          <cell r="K685"/>
          <cell r="L685"/>
          <cell r="M685"/>
          <cell r="N685"/>
          <cell r="O685">
            <v>5.5229999999999997</v>
          </cell>
          <cell r="P685">
            <v>766.99700000000007</v>
          </cell>
          <cell r="Q685">
            <v>420</v>
          </cell>
          <cell r="R685">
            <v>214</v>
          </cell>
          <cell r="S685">
            <v>215</v>
          </cell>
          <cell r="T685">
            <v>429</v>
          </cell>
          <cell r="U685">
            <v>209</v>
          </cell>
          <cell r="V685">
            <v>218</v>
          </cell>
          <cell r="W685">
            <v>427</v>
          </cell>
          <cell r="X685">
            <v>269711.19900000002</v>
          </cell>
          <cell r="Y685">
            <v>2326876.4300000002</v>
          </cell>
          <cell r="Z685"/>
          <cell r="AA685"/>
          <cell r="AB685"/>
        </row>
        <row r="686">
          <cell r="C686"/>
          <cell r="D686"/>
          <cell r="E686"/>
          <cell r="F686"/>
          <cell r="G686"/>
          <cell r="H686"/>
          <cell r="I686">
            <v>446</v>
          </cell>
          <cell r="J686"/>
          <cell r="K686"/>
          <cell r="L686"/>
          <cell r="M686"/>
          <cell r="N686"/>
          <cell r="O686"/>
          <cell r="P686"/>
          <cell r="Q686"/>
          <cell r="R686"/>
          <cell r="S686"/>
          <cell r="T686"/>
          <cell r="U686"/>
          <cell r="V686"/>
          <cell r="W686"/>
          <cell r="X686"/>
          <cell r="Y686"/>
          <cell r="Z686"/>
          <cell r="AA686" t="str">
            <v>POND, 11 KV LINE, TAR ROAD</v>
          </cell>
          <cell r="AB686"/>
        </row>
        <row r="687">
          <cell r="C687" t="str">
            <v>252/3</v>
          </cell>
          <cell r="D687" t="str">
            <v>Loc No. From 252/3 To Loc No. 252/4</v>
          </cell>
          <cell r="E687">
            <v>393</v>
          </cell>
          <cell r="F687" t="str">
            <v>DA+6</v>
          </cell>
          <cell r="G687">
            <v>73.53</v>
          </cell>
          <cell r="H687" t="str">
            <v/>
          </cell>
          <cell r="I687"/>
          <cell r="J687">
            <v>124110.38200000001</v>
          </cell>
          <cell r="K687"/>
          <cell r="L687"/>
          <cell r="M687"/>
          <cell r="N687"/>
          <cell r="O687">
            <v>4.1150000000000002</v>
          </cell>
          <cell r="P687">
            <v>779</v>
          </cell>
          <cell r="Q687">
            <v>419.5</v>
          </cell>
          <cell r="R687">
            <v>231</v>
          </cell>
          <cell r="S687">
            <v>228</v>
          </cell>
          <cell r="T687">
            <v>459</v>
          </cell>
          <cell r="U687">
            <v>229</v>
          </cell>
          <cell r="V687">
            <v>219</v>
          </cell>
          <cell r="W687">
            <v>448</v>
          </cell>
          <cell r="X687">
            <v>269289.70799999998</v>
          </cell>
          <cell r="Y687">
            <v>2326730.6170000001</v>
          </cell>
          <cell r="Z687"/>
          <cell r="AA687"/>
          <cell r="AB687"/>
        </row>
        <row r="688">
          <cell r="C688"/>
          <cell r="D688"/>
          <cell r="E688"/>
          <cell r="F688"/>
          <cell r="G688"/>
          <cell r="H688"/>
          <cell r="I688">
            <v>393</v>
          </cell>
          <cell r="J688"/>
          <cell r="K688"/>
          <cell r="L688"/>
          <cell r="M688"/>
          <cell r="N688"/>
          <cell r="O688"/>
          <cell r="P688"/>
          <cell r="Q688"/>
          <cell r="R688"/>
          <cell r="S688"/>
          <cell r="T688"/>
          <cell r="U688"/>
          <cell r="V688"/>
          <cell r="W688"/>
          <cell r="X688"/>
          <cell r="Y688"/>
          <cell r="Z688"/>
          <cell r="AA688" t="str">
            <v>POND</v>
          </cell>
          <cell r="AB688"/>
        </row>
        <row r="689">
          <cell r="C689" t="str">
            <v>252/4</v>
          </cell>
          <cell r="D689" t="str">
            <v>Loc No. From 252/4 To Loc No. 252/5</v>
          </cell>
          <cell r="E689">
            <v>449</v>
          </cell>
          <cell r="F689" t="str">
            <v>DA+0</v>
          </cell>
          <cell r="G689">
            <v>73.53</v>
          </cell>
          <cell r="H689" t="str">
            <v/>
          </cell>
          <cell r="I689"/>
          <cell r="J689">
            <v>124503.38200000001</v>
          </cell>
          <cell r="K689"/>
          <cell r="L689"/>
          <cell r="M689"/>
          <cell r="N689"/>
          <cell r="O689">
            <v>4.6139999999999999</v>
          </cell>
          <cell r="P689">
            <v>734</v>
          </cell>
          <cell r="Q689">
            <v>421</v>
          </cell>
          <cell r="R689">
            <v>165</v>
          </cell>
          <cell r="S689">
            <v>178</v>
          </cell>
          <cell r="T689">
            <v>343</v>
          </cell>
          <cell r="U689">
            <v>175</v>
          </cell>
          <cell r="V689">
            <v>193</v>
          </cell>
          <cell r="W689">
            <v>368</v>
          </cell>
          <cell r="X689">
            <v>268918.30499999999</v>
          </cell>
          <cell r="Y689">
            <v>2326602.1320000002</v>
          </cell>
          <cell r="Z689"/>
          <cell r="AA689"/>
          <cell r="AB689"/>
        </row>
        <row r="690">
          <cell r="C690"/>
          <cell r="D690"/>
          <cell r="E690"/>
          <cell r="F690"/>
          <cell r="G690"/>
          <cell r="H690"/>
          <cell r="I690">
            <v>449</v>
          </cell>
          <cell r="J690"/>
          <cell r="K690"/>
          <cell r="L690"/>
          <cell r="M690"/>
          <cell r="N690"/>
          <cell r="O690"/>
          <cell r="P690"/>
          <cell r="Q690"/>
          <cell r="R690"/>
          <cell r="S690"/>
          <cell r="T690"/>
          <cell r="U690"/>
          <cell r="V690"/>
          <cell r="W690"/>
          <cell r="X690"/>
          <cell r="Y690"/>
          <cell r="Z690"/>
          <cell r="AA690" t="str">
            <v>NALA, TAR ROAD</v>
          </cell>
          <cell r="AB690"/>
        </row>
        <row r="691">
          <cell r="C691" t="str">
            <v>252/5</v>
          </cell>
          <cell r="D691" t="str">
            <v>Loc No. From 252/5 To Loc No. 253/0</v>
          </cell>
          <cell r="E691">
            <v>487.45400000000001</v>
          </cell>
          <cell r="F691" t="str">
            <v>DB1+9</v>
          </cell>
          <cell r="G691">
            <v>70.53</v>
          </cell>
          <cell r="H691" t="str">
            <v/>
          </cell>
          <cell r="I691"/>
          <cell r="J691">
            <v>124952.38200000001</v>
          </cell>
          <cell r="K691"/>
          <cell r="L691"/>
          <cell r="M691"/>
          <cell r="N691"/>
          <cell r="O691">
            <v>4.4610000000000003</v>
          </cell>
          <cell r="P691">
            <v>715.88300000000004</v>
          </cell>
          <cell r="Q691">
            <v>468.22699999999998</v>
          </cell>
          <cell r="R691">
            <v>272</v>
          </cell>
          <cell r="S691">
            <v>147</v>
          </cell>
          <cell r="T691">
            <v>419</v>
          </cell>
          <cell r="U691">
            <v>257</v>
          </cell>
          <cell r="V691">
            <v>168</v>
          </cell>
          <cell r="W691">
            <v>425</v>
          </cell>
          <cell r="X691">
            <v>268493.97899999999</v>
          </cell>
          <cell r="Y691">
            <v>2326455.3390000002</v>
          </cell>
          <cell r="Z691"/>
          <cell r="AA691"/>
          <cell r="AB691"/>
        </row>
        <row r="692">
          <cell r="C692"/>
          <cell r="D692"/>
          <cell r="E692"/>
          <cell r="F692"/>
          <cell r="G692"/>
          <cell r="H692"/>
          <cell r="I692">
            <v>487.45400000000001</v>
          </cell>
          <cell r="J692"/>
          <cell r="K692"/>
          <cell r="L692"/>
          <cell r="M692"/>
          <cell r="N692"/>
          <cell r="O692"/>
          <cell r="P692"/>
          <cell r="Q692"/>
          <cell r="R692"/>
          <cell r="S692"/>
          <cell r="T692"/>
          <cell r="U692"/>
          <cell r="V692"/>
          <cell r="W692"/>
          <cell r="X692"/>
          <cell r="Y692"/>
          <cell r="Z692"/>
          <cell r="AA692" t="str">
            <v>CART TRACK</v>
          </cell>
          <cell r="AB692"/>
        </row>
        <row r="693">
          <cell r="C693" t="str">
            <v>253/0</v>
          </cell>
          <cell r="D693" t="str">
            <v>Loc No. From 253/0 To Loc No. 254/0</v>
          </cell>
          <cell r="E693">
            <v>304.45999999999998</v>
          </cell>
          <cell r="F693" t="str">
            <v>DD45+35</v>
          </cell>
          <cell r="G693">
            <v>111.53</v>
          </cell>
          <cell r="H693" t="str">
            <v>12° 58' 02"LT</v>
          </cell>
          <cell r="I693"/>
          <cell r="J693">
            <v>125439.83600000001</v>
          </cell>
          <cell r="K693">
            <v>2</v>
          </cell>
          <cell r="L693">
            <v>2</v>
          </cell>
          <cell r="M693">
            <v>2</v>
          </cell>
          <cell r="N693">
            <v>2</v>
          </cell>
          <cell r="O693">
            <v>2.73</v>
          </cell>
          <cell r="P693">
            <v>791.91</v>
          </cell>
          <cell r="Q693">
            <v>395.95499999999998</v>
          </cell>
          <cell r="R693">
            <v>380</v>
          </cell>
          <cell r="S693">
            <v>150</v>
          </cell>
          <cell r="T693">
            <v>530</v>
          </cell>
          <cell r="U693">
            <v>308</v>
          </cell>
          <cell r="V693">
            <v>151</v>
          </cell>
          <cell r="W693">
            <v>459</v>
          </cell>
          <cell r="X693">
            <v>268033.31</v>
          </cell>
          <cell r="Y693">
            <v>2326295.9700000002</v>
          </cell>
          <cell r="Z693"/>
          <cell r="AA693"/>
          <cell r="AB693"/>
        </row>
        <row r="694">
          <cell r="C694"/>
          <cell r="D694"/>
          <cell r="E694"/>
          <cell r="F694"/>
          <cell r="G694"/>
          <cell r="H694"/>
          <cell r="I694">
            <v>304.45999999999998</v>
          </cell>
          <cell r="J694"/>
          <cell r="K694"/>
          <cell r="L694"/>
          <cell r="M694"/>
          <cell r="N694"/>
          <cell r="O694"/>
          <cell r="P694"/>
          <cell r="Q694"/>
          <cell r="R694"/>
          <cell r="S694"/>
          <cell r="T694"/>
          <cell r="U694"/>
          <cell r="V694"/>
          <cell r="W694"/>
          <cell r="X694"/>
          <cell r="Y694"/>
          <cell r="Z694"/>
          <cell r="AA694" t="str">
            <v xml:space="preserve">22O KV MC LINE CROSSING </v>
          </cell>
          <cell r="AB694"/>
        </row>
        <row r="695">
          <cell r="C695" t="str">
            <v>254/0</v>
          </cell>
          <cell r="D695" t="str">
            <v>Loc No. From 254/0 To Loc No. 254/1</v>
          </cell>
          <cell r="E695">
            <v>353.19</v>
          </cell>
          <cell r="F695" t="str">
            <v>DD45+35</v>
          </cell>
          <cell r="G695">
            <v>111.53</v>
          </cell>
          <cell r="H695" t="str">
            <v xml:space="preserve"> 05° 17' 58"RT</v>
          </cell>
          <cell r="I695"/>
          <cell r="J695">
            <v>125744.29600000002</v>
          </cell>
          <cell r="K695">
            <v>2</v>
          </cell>
          <cell r="L695">
            <v>2</v>
          </cell>
          <cell r="M695">
            <v>2</v>
          </cell>
          <cell r="N695">
            <v>2</v>
          </cell>
          <cell r="O695">
            <v>3.02</v>
          </cell>
          <cell r="P695">
            <v>657.65</v>
          </cell>
          <cell r="Q695">
            <v>328.82499999999999</v>
          </cell>
          <cell r="R695">
            <v>155</v>
          </cell>
          <cell r="S695">
            <v>350</v>
          </cell>
          <cell r="T695">
            <v>505</v>
          </cell>
          <cell r="U695">
            <v>154</v>
          </cell>
          <cell r="V695">
            <v>289</v>
          </cell>
          <cell r="W695">
            <v>443</v>
          </cell>
          <cell r="X695">
            <v>267741.86</v>
          </cell>
          <cell r="Y695">
            <v>2326207.94</v>
          </cell>
          <cell r="Z695"/>
          <cell r="AA695"/>
          <cell r="AB695"/>
        </row>
        <row r="696">
          <cell r="C696"/>
          <cell r="D696"/>
          <cell r="E696"/>
          <cell r="F696"/>
          <cell r="G696"/>
          <cell r="H696"/>
          <cell r="I696">
            <v>353.19</v>
          </cell>
          <cell r="J696"/>
          <cell r="K696"/>
          <cell r="L696"/>
          <cell r="M696"/>
          <cell r="N696"/>
          <cell r="O696"/>
          <cell r="P696"/>
          <cell r="Q696"/>
          <cell r="R696"/>
          <cell r="S696"/>
          <cell r="T696"/>
          <cell r="U696"/>
          <cell r="V696"/>
          <cell r="W696"/>
          <cell r="X696"/>
          <cell r="Y696"/>
          <cell r="Z696"/>
          <cell r="AA696"/>
          <cell r="AB696"/>
        </row>
        <row r="697">
          <cell r="C697" t="str">
            <v>254/1</v>
          </cell>
          <cell r="D697" t="str">
            <v>Loc No. From 254/1 To Loc No. 255/0</v>
          </cell>
          <cell r="E697">
            <v>263.06</v>
          </cell>
          <cell r="F697" t="str">
            <v>DB+9</v>
          </cell>
          <cell r="G697">
            <v>79.53</v>
          </cell>
          <cell r="H697"/>
          <cell r="I697"/>
          <cell r="J697">
            <v>126097.48600000002</v>
          </cell>
          <cell r="K697"/>
          <cell r="L697"/>
          <cell r="M697"/>
          <cell r="N697"/>
          <cell r="O697">
            <v>2.54</v>
          </cell>
          <cell r="P697">
            <v>616.25</v>
          </cell>
          <cell r="Q697">
            <v>308.125</v>
          </cell>
          <cell r="R697">
            <v>4</v>
          </cell>
          <cell r="S697">
            <v>223</v>
          </cell>
          <cell r="T697">
            <v>227</v>
          </cell>
          <cell r="U697">
            <v>64</v>
          </cell>
          <cell r="V697">
            <v>177</v>
          </cell>
          <cell r="W697">
            <v>241</v>
          </cell>
          <cell r="X697">
            <v>267395.77</v>
          </cell>
          <cell r="Y697">
            <v>2326137.48</v>
          </cell>
          <cell r="Z697"/>
          <cell r="AA697"/>
          <cell r="AB697"/>
        </row>
        <row r="698">
          <cell r="C698"/>
          <cell r="D698"/>
          <cell r="E698"/>
          <cell r="F698"/>
          <cell r="G698"/>
          <cell r="H698"/>
          <cell r="I698">
            <v>263.06</v>
          </cell>
          <cell r="J698"/>
          <cell r="K698"/>
          <cell r="L698"/>
          <cell r="M698"/>
          <cell r="N698"/>
          <cell r="O698"/>
          <cell r="P698"/>
          <cell r="Q698"/>
          <cell r="R698"/>
          <cell r="S698"/>
          <cell r="T698"/>
          <cell r="U698"/>
          <cell r="V698"/>
          <cell r="W698"/>
          <cell r="X698"/>
          <cell r="Y698"/>
          <cell r="Z698"/>
          <cell r="AA698"/>
          <cell r="AB698"/>
        </row>
        <row r="699">
          <cell r="C699" t="str">
            <v>255/0</v>
          </cell>
          <cell r="D699" t="str">
            <v>Loc No. From 255/0 To Loc No. 255/1</v>
          </cell>
          <cell r="E699">
            <v>371.81</v>
          </cell>
          <cell r="F699" t="str">
            <v>DD60+0</v>
          </cell>
          <cell r="G699">
            <v>70.53</v>
          </cell>
          <cell r="H699" t="str">
            <v xml:space="preserve"> 50° 22' 23"LT</v>
          </cell>
          <cell r="I699"/>
          <cell r="J699">
            <v>126360.54600000002</v>
          </cell>
          <cell r="K699"/>
          <cell r="L699"/>
          <cell r="M699"/>
          <cell r="N699"/>
          <cell r="O699">
            <v>2.548</v>
          </cell>
          <cell r="P699">
            <v>595.18799999999999</v>
          </cell>
          <cell r="Q699">
            <v>297.59399999999999</v>
          </cell>
          <cell r="R699">
            <v>2</v>
          </cell>
          <cell r="S699">
            <v>187</v>
          </cell>
          <cell r="T699">
            <v>189</v>
          </cell>
          <cell r="U699">
            <v>65</v>
          </cell>
          <cell r="V699">
            <v>187</v>
          </cell>
          <cell r="W699">
            <v>252</v>
          </cell>
          <cell r="X699">
            <v>267138</v>
          </cell>
          <cell r="Y699">
            <v>2326085</v>
          </cell>
          <cell r="Z699"/>
          <cell r="AA699"/>
          <cell r="AB699"/>
        </row>
        <row r="700">
          <cell r="C700"/>
          <cell r="D700"/>
          <cell r="E700"/>
          <cell r="F700"/>
          <cell r="G700"/>
          <cell r="H700"/>
          <cell r="I700">
            <v>371.81</v>
          </cell>
          <cell r="J700"/>
          <cell r="K700"/>
          <cell r="L700"/>
          <cell r="M700"/>
          <cell r="N700"/>
          <cell r="O700"/>
          <cell r="P700"/>
          <cell r="Q700"/>
          <cell r="R700"/>
          <cell r="S700"/>
          <cell r="T700"/>
          <cell r="U700"/>
          <cell r="V700"/>
          <cell r="W700"/>
          <cell r="X700"/>
          <cell r="Y700"/>
          <cell r="Z700"/>
          <cell r="AA700" t="str">
            <v>POND, BOUDARY WALL</v>
          </cell>
          <cell r="AB700"/>
        </row>
        <row r="701">
          <cell r="C701" t="str">
            <v>255/1</v>
          </cell>
          <cell r="D701" t="str">
            <v>Loc No. From 255/1 To Loc No. 256/0</v>
          </cell>
          <cell r="E701">
            <v>364.94499999999999</v>
          </cell>
          <cell r="F701" t="str">
            <v>DA+0</v>
          </cell>
          <cell r="G701">
            <v>71.89</v>
          </cell>
          <cell r="H701" t="str">
            <v/>
          </cell>
          <cell r="I701"/>
          <cell r="J701">
            <v>126732.35600000001</v>
          </cell>
          <cell r="K701"/>
          <cell r="L701"/>
          <cell r="M701"/>
          <cell r="N701"/>
          <cell r="O701">
            <v>2.8220000000000001</v>
          </cell>
          <cell r="P701">
            <v>736.755</v>
          </cell>
          <cell r="Q701">
            <v>368.3775</v>
          </cell>
          <cell r="R701">
            <v>185</v>
          </cell>
          <cell r="S701">
            <v>182</v>
          </cell>
          <cell r="T701">
            <v>367</v>
          </cell>
          <cell r="U701">
            <v>186</v>
          </cell>
          <cell r="V701">
            <v>183</v>
          </cell>
          <cell r="W701">
            <v>369</v>
          </cell>
          <cell r="X701">
            <v>266962.76199999999</v>
          </cell>
          <cell r="Y701">
            <v>2325757.0759999999</v>
          </cell>
          <cell r="Z701"/>
          <cell r="AA701"/>
          <cell r="AB701"/>
        </row>
        <row r="702">
          <cell r="C702"/>
          <cell r="D702"/>
          <cell r="E702"/>
          <cell r="F702"/>
          <cell r="G702"/>
          <cell r="H702"/>
          <cell r="I702">
            <v>364.94499999999999</v>
          </cell>
          <cell r="J702"/>
          <cell r="K702"/>
          <cell r="L702"/>
          <cell r="M702"/>
          <cell r="N702"/>
          <cell r="O702"/>
          <cell r="P702"/>
          <cell r="Q702"/>
          <cell r="R702"/>
          <cell r="S702"/>
          <cell r="T702"/>
          <cell r="U702"/>
          <cell r="V702"/>
          <cell r="W702"/>
          <cell r="X702"/>
          <cell r="Y702"/>
          <cell r="Z702"/>
          <cell r="AA702"/>
          <cell r="AB702"/>
        </row>
        <row r="703">
          <cell r="C703" t="str">
            <v>256/0</v>
          </cell>
          <cell r="D703" t="str">
            <v>Loc No. From 256/0 To Loc No. 256/1</v>
          </cell>
          <cell r="E703">
            <v>324.82299999999998</v>
          </cell>
          <cell r="F703" t="str">
            <v>DD60+0</v>
          </cell>
          <cell r="G703">
            <v>70.53</v>
          </cell>
          <cell r="H703" t="str">
            <v xml:space="preserve"> 55° 29' 33"LT</v>
          </cell>
          <cell r="I703"/>
          <cell r="J703">
            <v>127097.30100000002</v>
          </cell>
          <cell r="K703"/>
          <cell r="L703"/>
          <cell r="M703"/>
          <cell r="N703"/>
          <cell r="O703">
            <v>2.38</v>
          </cell>
          <cell r="P703">
            <v>689.76800000000003</v>
          </cell>
          <cell r="Q703">
            <v>344.88400000000001</v>
          </cell>
          <cell r="R703">
            <v>183</v>
          </cell>
          <cell r="S703">
            <v>95</v>
          </cell>
          <cell r="T703">
            <v>278</v>
          </cell>
          <cell r="U703">
            <v>183</v>
          </cell>
          <cell r="V703">
            <v>126</v>
          </cell>
          <cell r="W703">
            <v>309</v>
          </cell>
          <cell r="X703">
            <v>266790.75900000002</v>
          </cell>
          <cell r="Y703">
            <v>2325435.2059999998</v>
          </cell>
          <cell r="Z703"/>
          <cell r="AA703"/>
          <cell r="AB703"/>
        </row>
        <row r="704">
          <cell r="C704"/>
          <cell r="D704"/>
          <cell r="E704"/>
          <cell r="F704"/>
          <cell r="G704"/>
          <cell r="H704"/>
          <cell r="I704">
            <v>324.82299999999998</v>
          </cell>
          <cell r="J704"/>
          <cell r="K704"/>
          <cell r="L704"/>
          <cell r="M704"/>
          <cell r="N704"/>
          <cell r="O704"/>
          <cell r="P704"/>
          <cell r="Q704"/>
          <cell r="R704"/>
          <cell r="S704"/>
          <cell r="T704"/>
          <cell r="U704"/>
          <cell r="V704"/>
          <cell r="W704"/>
          <cell r="X704"/>
          <cell r="Y704"/>
          <cell r="Z704"/>
          <cell r="AA704" t="str">
            <v>NALA, 11 KV LINE, SH-196, CANAL, CART TRACK, 66 KV S/C TALANGPUR-MANGROL LINE(GETCO), NALA</v>
          </cell>
          <cell r="AB704"/>
        </row>
        <row r="705">
          <cell r="C705" t="str">
            <v>256/1</v>
          </cell>
          <cell r="D705" t="str">
            <v>Loc No. From 256/1 To Loc No. 257/0</v>
          </cell>
          <cell r="E705">
            <v>272.78100000000001</v>
          </cell>
          <cell r="F705" t="str">
            <v>DA+9</v>
          </cell>
          <cell r="G705">
            <v>80.89</v>
          </cell>
          <cell r="H705" t="str">
            <v/>
          </cell>
          <cell r="I705"/>
          <cell r="J705">
            <v>127422.12400000003</v>
          </cell>
          <cell r="K705"/>
          <cell r="L705"/>
          <cell r="M705"/>
          <cell r="N705"/>
          <cell r="O705">
            <v>2.516</v>
          </cell>
          <cell r="P705">
            <v>597.60400000000004</v>
          </cell>
          <cell r="Q705">
            <v>298.80200000000002</v>
          </cell>
          <cell r="R705">
            <v>230</v>
          </cell>
          <cell r="S705">
            <v>133</v>
          </cell>
          <cell r="T705">
            <v>363</v>
          </cell>
          <cell r="U705">
            <v>200</v>
          </cell>
          <cell r="V705">
            <v>135</v>
          </cell>
          <cell r="W705">
            <v>335</v>
          </cell>
          <cell r="X705">
            <v>266940.10600000003</v>
          </cell>
          <cell r="Y705">
            <v>2325146.753</v>
          </cell>
          <cell r="Z705"/>
          <cell r="AA705"/>
          <cell r="AB705"/>
        </row>
        <row r="706">
          <cell r="C706"/>
          <cell r="D706"/>
          <cell r="E706"/>
          <cell r="F706"/>
          <cell r="G706"/>
          <cell r="H706"/>
          <cell r="I706">
            <v>272.78100000000001</v>
          </cell>
          <cell r="J706"/>
          <cell r="K706"/>
          <cell r="L706"/>
          <cell r="M706"/>
          <cell r="N706"/>
          <cell r="O706"/>
          <cell r="P706"/>
          <cell r="Q706"/>
          <cell r="R706"/>
          <cell r="S706"/>
          <cell r="T706"/>
          <cell r="U706"/>
          <cell r="V706"/>
          <cell r="W706"/>
          <cell r="X706"/>
          <cell r="Y706"/>
          <cell r="Z706"/>
          <cell r="AA706"/>
          <cell r="AB706"/>
        </row>
        <row r="707">
          <cell r="C707" t="str">
            <v>257/0</v>
          </cell>
          <cell r="D707" t="str">
            <v>Loc No. From 257/0 To Loc No. 258/0</v>
          </cell>
          <cell r="E707">
            <v>99.355000000000004</v>
          </cell>
          <cell r="F707" t="str">
            <v>DB2+9</v>
          </cell>
          <cell r="G707">
            <v>79.53</v>
          </cell>
          <cell r="H707" t="str">
            <v xml:space="preserve"> 10° 40' 29"LT</v>
          </cell>
          <cell r="I707"/>
          <cell r="J707">
            <v>127694.90500000003</v>
          </cell>
          <cell r="K707"/>
          <cell r="L707"/>
          <cell r="M707"/>
          <cell r="N707"/>
          <cell r="O707">
            <v>2.3719999999999999</v>
          </cell>
          <cell r="P707">
            <v>372.13600000000002</v>
          </cell>
          <cell r="Q707">
            <v>186.06800000000001</v>
          </cell>
          <cell r="R707">
            <v>139</v>
          </cell>
          <cell r="S707">
            <v>106</v>
          </cell>
          <cell r="T707">
            <v>245</v>
          </cell>
          <cell r="U707">
            <v>138</v>
          </cell>
          <cell r="V707">
            <v>83</v>
          </cell>
          <cell r="W707">
            <v>221</v>
          </cell>
          <cell r="X707">
            <v>267065.52600000001</v>
          </cell>
          <cell r="Y707">
            <v>2324904.5150000001</v>
          </cell>
          <cell r="Z707"/>
          <cell r="AA707"/>
          <cell r="AB707"/>
        </row>
        <row r="708">
          <cell r="C708"/>
          <cell r="D708"/>
          <cell r="E708"/>
          <cell r="F708"/>
          <cell r="G708"/>
          <cell r="H708"/>
          <cell r="I708">
            <v>99.355000000000004</v>
          </cell>
          <cell r="J708"/>
          <cell r="K708"/>
          <cell r="L708"/>
          <cell r="M708"/>
          <cell r="N708"/>
          <cell r="O708"/>
          <cell r="P708"/>
          <cell r="Q708"/>
          <cell r="R708"/>
          <cell r="S708"/>
          <cell r="T708"/>
          <cell r="U708"/>
          <cell r="V708"/>
          <cell r="W708"/>
          <cell r="X708"/>
          <cell r="Y708"/>
          <cell r="Z708"/>
          <cell r="AA708" t="str">
            <v>BOUNDARY</v>
          </cell>
          <cell r="AB708"/>
        </row>
        <row r="709">
          <cell r="C709" t="str">
            <v>258/0</v>
          </cell>
          <cell r="D709" t="str">
            <v>Loc No. From 258/0 To Loc No. Gantry</v>
          </cell>
          <cell r="E709">
            <v>60</v>
          </cell>
          <cell r="F709" t="str">
            <v>DD60+0</v>
          </cell>
          <cell r="G709">
            <v>70.53</v>
          </cell>
          <cell r="H709" t="str">
            <v xml:space="preserve"> 43° 22' 28"RT</v>
          </cell>
          <cell r="I709"/>
          <cell r="J709">
            <v>127794.26000000002</v>
          </cell>
          <cell r="K709"/>
          <cell r="L709"/>
          <cell r="M709"/>
          <cell r="N709"/>
          <cell r="O709">
            <v>2.7589999999999999</v>
          </cell>
          <cell r="P709">
            <v>99.355000000000004</v>
          </cell>
          <cell r="Q709">
            <v>49.677500000000002</v>
          </cell>
          <cell r="R709">
            <v>-6</v>
          </cell>
          <cell r="S709">
            <v>0</v>
          </cell>
          <cell r="T709">
            <v>-6</v>
          </cell>
          <cell r="U709">
            <v>17</v>
          </cell>
          <cell r="V709">
            <v>0</v>
          </cell>
          <cell r="W709">
            <v>17</v>
          </cell>
          <cell r="X709">
            <v>267129.48100000003</v>
          </cell>
          <cell r="Y709">
            <v>2324828.4810000001</v>
          </cell>
          <cell r="Z709"/>
          <cell r="AA709"/>
          <cell r="AB709"/>
        </row>
        <row r="710">
          <cell r="C710"/>
          <cell r="D710"/>
          <cell r="E710"/>
          <cell r="F710"/>
          <cell r="G710"/>
          <cell r="H710"/>
          <cell r="I710">
            <v>60</v>
          </cell>
          <cell r="J710"/>
          <cell r="K710"/>
          <cell r="L710"/>
          <cell r="M710"/>
          <cell r="N710"/>
          <cell r="O710"/>
          <cell r="P710"/>
          <cell r="Q710"/>
          <cell r="R710"/>
          <cell r="S710"/>
          <cell r="T710"/>
          <cell r="U710"/>
          <cell r="V710"/>
          <cell r="W710"/>
          <cell r="X710"/>
          <cell r="Y710"/>
          <cell r="Z710"/>
          <cell r="AA710"/>
          <cell r="AB710"/>
        </row>
        <row r="711">
          <cell r="C711" t="str">
            <v>Gantry</v>
          </cell>
          <cell r="D711"/>
          <cell r="E711"/>
          <cell r="F711" t="str">
            <v>DD60+0</v>
          </cell>
          <cell r="G711"/>
          <cell r="H711"/>
          <cell r="I711"/>
          <cell r="J711">
            <v>127854.26000000002</v>
          </cell>
          <cell r="K711"/>
          <cell r="L711"/>
          <cell r="M711"/>
          <cell r="N711"/>
          <cell r="O711"/>
          <cell r="P711"/>
          <cell r="Q711"/>
          <cell r="R711"/>
          <cell r="S711"/>
          <cell r="T711"/>
          <cell r="U711"/>
          <cell r="V711"/>
          <cell r="W711"/>
          <cell r="X711">
            <v>267124.20529999997</v>
          </cell>
          <cell r="Y711">
            <v>2324768.7650000001</v>
          </cell>
          <cell r="Z711"/>
          <cell r="AA711"/>
          <cell r="AB711"/>
        </row>
        <row r="712">
          <cell r="C712"/>
          <cell r="D712"/>
          <cell r="E712"/>
        </row>
        <row r="713">
          <cell r="C713"/>
          <cell r="D713"/>
          <cell r="E713"/>
        </row>
        <row r="714">
          <cell r="C714"/>
          <cell r="D714"/>
          <cell r="E714"/>
        </row>
        <row r="715">
          <cell r="C715"/>
          <cell r="D715"/>
          <cell r="E715"/>
        </row>
        <row r="716">
          <cell r="C716"/>
          <cell r="D716"/>
          <cell r="E716"/>
        </row>
        <row r="717">
          <cell r="C717"/>
          <cell r="D717"/>
          <cell r="E717"/>
        </row>
        <row r="738">
          <cell r="C738" t="str">
            <v xml:space="preserve">157/0 </v>
          </cell>
          <cell r="D738"/>
          <cell r="E738"/>
          <cell r="F738" t="str">
            <v>DD60+43</v>
          </cell>
        </row>
        <row r="739">
          <cell r="C739"/>
          <cell r="D739"/>
          <cell r="E739"/>
          <cell r="F739"/>
        </row>
        <row r="740">
          <cell r="C740" t="str">
            <v xml:space="preserve">158/0 </v>
          </cell>
          <cell r="D740"/>
          <cell r="E740"/>
          <cell r="F740" t="str">
            <v>DD60+43</v>
          </cell>
        </row>
        <row r="741">
          <cell r="C741"/>
          <cell r="D741"/>
          <cell r="E741"/>
          <cell r="F741"/>
        </row>
        <row r="742">
          <cell r="C742" t="str">
            <v xml:space="preserve">159/0 </v>
          </cell>
          <cell r="D742"/>
          <cell r="E742"/>
          <cell r="F742" t="str">
            <v>DD60+25</v>
          </cell>
        </row>
        <row r="743">
          <cell r="C743"/>
          <cell r="D743"/>
          <cell r="E743"/>
          <cell r="F743"/>
        </row>
        <row r="744">
          <cell r="C744" t="str">
            <v>253/0</v>
          </cell>
          <cell r="D744"/>
          <cell r="E744"/>
          <cell r="F744" t="str">
            <v>DD45+35</v>
          </cell>
        </row>
        <row r="745">
          <cell r="C745"/>
          <cell r="D745"/>
          <cell r="E745"/>
          <cell r="F745"/>
        </row>
        <row r="746">
          <cell r="C746" t="str">
            <v>254/0</v>
          </cell>
          <cell r="D746"/>
          <cell r="E746"/>
          <cell r="F746" t="str">
            <v>DD45+35</v>
          </cell>
        </row>
        <row r="747">
          <cell r="C747"/>
          <cell r="D747"/>
          <cell r="E747"/>
          <cell r="F747"/>
        </row>
        <row r="748">
          <cell r="C748" t="str">
            <v>247/0</v>
          </cell>
          <cell r="D748"/>
          <cell r="E748"/>
          <cell r="F748" t="str">
            <v>DD60+35</v>
          </cell>
        </row>
        <row r="749">
          <cell r="C749"/>
          <cell r="D749"/>
          <cell r="E749"/>
          <cell r="F749"/>
        </row>
        <row r="750">
          <cell r="C750" t="str">
            <v>248/0</v>
          </cell>
          <cell r="D750"/>
          <cell r="E750"/>
          <cell r="F750" t="str">
            <v>DD60+35</v>
          </cell>
        </row>
        <row r="751">
          <cell r="C751"/>
          <cell r="D751"/>
          <cell r="E751"/>
          <cell r="F751"/>
        </row>
        <row r="752">
          <cell r="C752" t="str">
            <v>235/0</v>
          </cell>
          <cell r="D752"/>
          <cell r="E752"/>
          <cell r="F752" t="str">
            <v>DD60+9</v>
          </cell>
        </row>
        <row r="753">
          <cell r="C753"/>
          <cell r="D753"/>
          <cell r="E753"/>
          <cell r="F753"/>
        </row>
        <row r="754">
          <cell r="C754" t="str">
            <v>128/0</v>
          </cell>
          <cell r="D754"/>
          <cell r="E754"/>
          <cell r="F754" t="str">
            <v>DD60+25</v>
          </cell>
        </row>
        <row r="755">
          <cell r="C755"/>
          <cell r="D755"/>
          <cell r="E755"/>
          <cell r="F755"/>
        </row>
        <row r="756">
          <cell r="C756" t="str">
            <v>131/0</v>
          </cell>
          <cell r="D756"/>
          <cell r="E756"/>
          <cell r="F756" t="str">
            <v>DD60+9</v>
          </cell>
        </row>
        <row r="757">
          <cell r="C757"/>
          <cell r="D757"/>
          <cell r="E757"/>
          <cell r="F757"/>
        </row>
        <row r="758">
          <cell r="C758" t="str">
            <v>250/1</v>
          </cell>
          <cell r="D758"/>
          <cell r="E758"/>
          <cell r="F758" t="str">
            <v>DA+9</v>
          </cell>
        </row>
        <row r="759">
          <cell r="C759"/>
          <cell r="D759"/>
          <cell r="E759"/>
          <cell r="F759"/>
        </row>
        <row r="760">
          <cell r="C760" t="str">
            <v>250A/0</v>
          </cell>
          <cell r="D760"/>
          <cell r="E760"/>
          <cell r="F760" t="str">
            <v>DB1+3</v>
          </cell>
        </row>
        <row r="761">
          <cell r="C761"/>
          <cell r="D761"/>
          <cell r="E761"/>
          <cell r="F761"/>
        </row>
        <row r="762">
          <cell r="C762" t="str">
            <v>251/1</v>
          </cell>
          <cell r="D762"/>
          <cell r="E762"/>
          <cell r="F762" t="str">
            <v xml:space="preserve">DA+6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B79A-110B-4664-B7AF-1F0A65A35E6C}">
  <dimension ref="A1:O20"/>
  <sheetViews>
    <sheetView tabSelected="1" zoomScale="40" zoomScaleNormal="40" workbookViewId="0">
      <selection activeCell="Y16" sqref="Y16"/>
    </sheetView>
  </sheetViews>
  <sheetFormatPr defaultRowHeight="14.4"/>
  <cols>
    <col min="1" max="1" width="17.88671875" bestFit="1" customWidth="1"/>
    <col min="2" max="2" width="20.109375" customWidth="1"/>
    <col min="3" max="3" width="21.44140625" customWidth="1"/>
    <col min="4" max="4" width="24" customWidth="1"/>
    <col min="5" max="5" width="24" style="325" customWidth="1"/>
    <col min="6" max="6" width="27.21875" style="284" customWidth="1"/>
    <col min="7" max="7" width="25" customWidth="1"/>
    <col min="8" max="8" width="29.21875" customWidth="1"/>
    <col min="9" max="9" width="34.5546875" customWidth="1"/>
    <col min="10" max="10" width="26.77734375" customWidth="1"/>
    <col min="11" max="11" width="20.21875" style="326" customWidth="1"/>
    <col min="12" max="12" width="19.21875" style="284" customWidth="1"/>
    <col min="13" max="13" width="13.21875" style="284" customWidth="1"/>
    <col min="14" max="14" width="24.33203125" customWidth="1"/>
    <col min="15" max="15" width="36.21875" customWidth="1"/>
  </cols>
  <sheetData>
    <row r="1" spans="1:15" ht="31.95" customHeight="1" thickBot="1">
      <c r="A1" s="334"/>
      <c r="B1" s="288" t="s">
        <v>747</v>
      </c>
      <c r="C1" s="289" t="s">
        <v>763</v>
      </c>
      <c r="D1" s="290" t="s">
        <v>134</v>
      </c>
      <c r="E1" s="291"/>
      <c r="F1" s="292">
        <f ca="1">TODAY()-1</f>
        <v>46033</v>
      </c>
      <c r="G1" s="293"/>
      <c r="H1" s="294" t="s">
        <v>883</v>
      </c>
      <c r="I1" s="295" t="s">
        <v>884</v>
      </c>
      <c r="J1" s="296"/>
      <c r="K1" s="297"/>
      <c r="L1" s="298"/>
    </row>
    <row r="2" spans="1:15" ht="39" customHeight="1" thickBot="1">
      <c r="A2" s="335"/>
      <c r="B2" s="299" t="s">
        <v>748</v>
      </c>
      <c r="C2" s="337" t="s">
        <v>885</v>
      </c>
      <c r="D2" s="338"/>
      <c r="E2" s="339"/>
      <c r="F2" s="300" t="s">
        <v>750</v>
      </c>
      <c r="G2" s="301">
        <v>45363</v>
      </c>
      <c r="H2" s="302" t="s">
        <v>752</v>
      </c>
      <c r="I2" s="295" t="s">
        <v>886</v>
      </c>
      <c r="J2" s="303"/>
      <c r="K2" s="297"/>
      <c r="L2" s="298"/>
    </row>
    <row r="3" spans="1:15" ht="29.25" customHeight="1" thickBot="1">
      <c r="A3" s="335"/>
      <c r="B3" s="299" t="s">
        <v>749</v>
      </c>
      <c r="C3" s="337" t="s">
        <v>887</v>
      </c>
      <c r="D3" s="338"/>
      <c r="E3" s="339"/>
      <c r="F3" s="300" t="s">
        <v>751</v>
      </c>
      <c r="G3" s="301">
        <v>46002</v>
      </c>
      <c r="H3" s="302" t="s">
        <v>753</v>
      </c>
      <c r="I3" s="295" t="s">
        <v>888</v>
      </c>
      <c r="J3" s="303"/>
      <c r="K3" s="297"/>
      <c r="L3" s="304"/>
    </row>
    <row r="4" spans="1:15" ht="49.5" customHeight="1" thickBot="1">
      <c r="A4" s="336"/>
      <c r="B4" s="299" t="s">
        <v>889</v>
      </c>
      <c r="C4" s="340">
        <v>46153</v>
      </c>
      <c r="D4" s="340"/>
      <c r="E4" s="341"/>
      <c r="F4" s="300" t="s">
        <v>779</v>
      </c>
      <c r="G4" s="295" t="s">
        <v>890</v>
      </c>
      <c r="H4" s="302" t="s">
        <v>891</v>
      </c>
      <c r="I4" s="295" t="s">
        <v>892</v>
      </c>
      <c r="J4" s="303"/>
      <c r="K4" s="297"/>
      <c r="L4" s="304"/>
    </row>
    <row r="5" spans="1:15">
      <c r="A5" s="342" t="s">
        <v>893</v>
      </c>
      <c r="B5" s="342"/>
      <c r="C5" s="342"/>
      <c r="D5" s="342"/>
      <c r="E5" s="342"/>
      <c r="F5" s="342"/>
      <c r="G5" s="342"/>
      <c r="H5" s="342"/>
      <c r="I5" s="342"/>
      <c r="J5" s="342"/>
      <c r="K5" s="342"/>
      <c r="L5" s="342"/>
      <c r="M5"/>
    </row>
    <row r="6" spans="1:15" ht="28.8">
      <c r="A6" s="333" t="s">
        <v>121</v>
      </c>
      <c r="B6" s="333"/>
      <c r="C6" s="333"/>
      <c r="D6" s="333"/>
      <c r="E6" s="333"/>
      <c r="F6" s="333"/>
      <c r="G6" s="333"/>
      <c r="H6" s="333"/>
      <c r="I6" s="333"/>
      <c r="J6" s="333"/>
      <c r="K6" s="333"/>
      <c r="L6" s="333"/>
      <c r="M6"/>
    </row>
    <row r="7" spans="1:15" ht="49.5" customHeight="1">
      <c r="A7" s="305" t="s">
        <v>72</v>
      </c>
      <c r="B7" s="305" t="s">
        <v>894</v>
      </c>
      <c r="C7" s="305" t="s">
        <v>895</v>
      </c>
      <c r="D7" s="305" t="s">
        <v>896</v>
      </c>
      <c r="E7" s="306" t="s">
        <v>897</v>
      </c>
      <c r="F7" s="305" t="s">
        <v>898</v>
      </c>
      <c r="G7" s="305" t="s">
        <v>140</v>
      </c>
      <c r="H7" s="305" t="s">
        <v>142</v>
      </c>
      <c r="I7" s="305" t="s">
        <v>899</v>
      </c>
      <c r="J7" s="305" t="s">
        <v>900</v>
      </c>
      <c r="K7" s="305" t="s">
        <v>901</v>
      </c>
      <c r="L7" s="305" t="s">
        <v>124</v>
      </c>
      <c r="M7"/>
    </row>
    <row r="8" spans="1:15" ht="49.5" customHeight="1">
      <c r="A8" s="307" t="s">
        <v>902</v>
      </c>
      <c r="B8" s="308" t="s">
        <v>903</v>
      </c>
      <c r="C8" s="309">
        <v>127.854</v>
      </c>
      <c r="D8" s="309">
        <f t="shared" ref="D8:F10" si="0">C8</f>
        <v>127.854</v>
      </c>
      <c r="E8" s="309">
        <f t="shared" si="0"/>
        <v>127.854</v>
      </c>
      <c r="F8" s="309">
        <f t="shared" si="0"/>
        <v>127.854</v>
      </c>
      <c r="G8" s="309"/>
      <c r="H8" s="309"/>
      <c r="I8" s="309"/>
      <c r="J8" s="310"/>
      <c r="K8" s="311">
        <f>F8+J8</f>
        <v>127.854</v>
      </c>
      <c r="L8" s="312" t="s">
        <v>904</v>
      </c>
      <c r="M8"/>
    </row>
    <row r="9" spans="1:15" ht="49.5" customHeight="1">
      <c r="A9" s="307" t="s">
        <v>316</v>
      </c>
      <c r="B9" s="308" t="s">
        <v>903</v>
      </c>
      <c r="C9" s="309">
        <f>C8</f>
        <v>127.854</v>
      </c>
      <c r="D9" s="309">
        <f t="shared" si="0"/>
        <v>127.854</v>
      </c>
      <c r="E9" s="309">
        <f t="shared" si="0"/>
        <v>127.854</v>
      </c>
      <c r="F9" s="309">
        <f t="shared" si="0"/>
        <v>127.854</v>
      </c>
      <c r="G9" s="309"/>
      <c r="H9" s="309"/>
      <c r="I9" s="309"/>
      <c r="J9" s="310"/>
      <c r="K9" s="313">
        <f>E9+J9</f>
        <v>127.854</v>
      </c>
      <c r="L9" s="312" t="s">
        <v>904</v>
      </c>
      <c r="M9"/>
    </row>
    <row r="10" spans="1:15" ht="49.5" customHeight="1">
      <c r="A10" s="314" t="s">
        <v>121</v>
      </c>
      <c r="B10" s="308" t="s">
        <v>903</v>
      </c>
      <c r="C10" s="309">
        <f>C9</f>
        <v>127.854</v>
      </c>
      <c r="D10" s="309">
        <f t="shared" si="0"/>
        <v>127.854</v>
      </c>
      <c r="E10" s="309">
        <f t="shared" si="0"/>
        <v>127.854</v>
      </c>
      <c r="F10" s="309">
        <f t="shared" si="0"/>
        <v>127.854</v>
      </c>
      <c r="G10" s="309"/>
      <c r="H10" s="309"/>
      <c r="I10" s="315"/>
      <c r="J10" s="310"/>
      <c r="K10" s="313">
        <f>E10+J10</f>
        <v>127.854</v>
      </c>
      <c r="L10" s="312" t="s">
        <v>113</v>
      </c>
      <c r="M10"/>
    </row>
    <row r="12" spans="1:15" ht="31.5" customHeight="1">
      <c r="A12" s="346" t="s">
        <v>905</v>
      </c>
      <c r="B12" s="346"/>
      <c r="C12" s="346"/>
      <c r="D12" s="346"/>
      <c r="E12" s="346"/>
      <c r="F12" s="346"/>
      <c r="G12" s="346"/>
      <c r="H12" s="346"/>
      <c r="I12" s="346"/>
      <c r="J12" s="346"/>
      <c r="K12" s="346"/>
      <c r="L12" s="346"/>
      <c r="M12" s="346"/>
      <c r="N12" s="346"/>
      <c r="O12" s="346"/>
    </row>
    <row r="13" spans="1:15" ht="87.45" customHeight="1">
      <c r="A13" s="316" t="s">
        <v>72</v>
      </c>
      <c r="B13" s="316" t="s">
        <v>906</v>
      </c>
      <c r="C13" s="316" t="s">
        <v>907</v>
      </c>
      <c r="D13" s="316" t="s">
        <v>908</v>
      </c>
      <c r="E13" s="316" t="s">
        <v>909</v>
      </c>
      <c r="F13" s="316" t="s">
        <v>910</v>
      </c>
      <c r="G13" s="316" t="s">
        <v>150</v>
      </c>
      <c r="H13" s="316" t="s">
        <v>911</v>
      </c>
      <c r="I13" s="316" t="s">
        <v>912</v>
      </c>
      <c r="J13" s="316" t="s">
        <v>913</v>
      </c>
      <c r="K13" s="316" t="s">
        <v>914</v>
      </c>
      <c r="L13" s="316" t="s">
        <v>915</v>
      </c>
      <c r="M13" s="316" t="s">
        <v>916</v>
      </c>
      <c r="N13" s="347" t="s">
        <v>124</v>
      </c>
      <c r="O13" s="347"/>
    </row>
    <row r="14" spans="1:15" ht="49.95" customHeight="1">
      <c r="A14" s="317" t="s">
        <v>320</v>
      </c>
      <c r="B14" s="318">
        <v>28</v>
      </c>
      <c r="C14" s="318"/>
      <c r="D14" s="318">
        <f>C14</f>
        <v>0</v>
      </c>
      <c r="E14" s="318">
        <v>0</v>
      </c>
      <c r="F14" s="318">
        <v>0</v>
      </c>
      <c r="G14" s="319"/>
      <c r="H14" s="319"/>
      <c r="I14" s="318">
        <f t="shared" ref="I14:I18" si="1">C14+E14</f>
        <v>0</v>
      </c>
      <c r="J14" s="320">
        <f t="shared" ref="J14:J19" si="2">D14+H14</f>
        <v>0</v>
      </c>
      <c r="K14" s="321">
        <f t="shared" ref="K14:K18" si="3">B14-J14</f>
        <v>28</v>
      </c>
      <c r="L14" s="318"/>
      <c r="M14" s="318"/>
      <c r="N14" s="348" t="s">
        <v>917</v>
      </c>
      <c r="O14" s="348"/>
    </row>
    <row r="15" spans="1:15" ht="79.95" customHeight="1">
      <c r="A15" s="317" t="s">
        <v>323</v>
      </c>
      <c r="B15" s="318">
        <v>351</v>
      </c>
      <c r="C15" s="318">
        <v>340</v>
      </c>
      <c r="D15" s="318">
        <v>181</v>
      </c>
      <c r="E15" s="318">
        <v>0</v>
      </c>
      <c r="F15" s="318">
        <v>100</v>
      </c>
      <c r="G15" s="319">
        <f>'VNTL - KEC'!G11</f>
        <v>0</v>
      </c>
      <c r="H15" s="319">
        <f>'VNTL - KEC'!H11</f>
        <v>12</v>
      </c>
      <c r="I15" s="318">
        <f t="shared" si="1"/>
        <v>340</v>
      </c>
      <c r="J15" s="320">
        <f t="shared" si="2"/>
        <v>193</v>
      </c>
      <c r="K15" s="321">
        <f t="shared" si="3"/>
        <v>158</v>
      </c>
      <c r="L15" s="318">
        <f>'VNTL - KEC'!K11</f>
        <v>25</v>
      </c>
      <c r="M15" s="318">
        <f>'VNTL - KEC'!L11</f>
        <v>24</v>
      </c>
      <c r="N15" s="343"/>
      <c r="O15" s="343"/>
    </row>
    <row r="16" spans="1:15" s="324" customFormat="1" ht="23.4">
      <c r="A16" s="322" t="s">
        <v>325</v>
      </c>
      <c r="B16" s="318">
        <v>351</v>
      </c>
      <c r="C16" s="318">
        <v>340</v>
      </c>
      <c r="D16" s="318">
        <v>155</v>
      </c>
      <c r="E16" s="318">
        <v>0</v>
      </c>
      <c r="F16" s="318">
        <v>100</v>
      </c>
      <c r="G16" s="319">
        <f>'VNTL - KEC'!G13</f>
        <v>1</v>
      </c>
      <c r="H16" s="319">
        <f>'VNTL - KEC'!H13</f>
        <v>5</v>
      </c>
      <c r="I16" s="318">
        <f t="shared" si="1"/>
        <v>340</v>
      </c>
      <c r="J16" s="320">
        <f t="shared" si="2"/>
        <v>160</v>
      </c>
      <c r="K16" s="321">
        <f t="shared" si="3"/>
        <v>191</v>
      </c>
      <c r="L16" s="323"/>
      <c r="M16" s="323"/>
      <c r="N16" s="343"/>
      <c r="O16" s="343"/>
    </row>
    <row r="17" spans="1:15" ht="76.5" customHeight="1">
      <c r="A17" s="317" t="s">
        <v>918</v>
      </c>
      <c r="B17" s="318">
        <v>351</v>
      </c>
      <c r="C17" s="318">
        <v>340</v>
      </c>
      <c r="D17" s="318">
        <v>28</v>
      </c>
      <c r="E17" s="318">
        <v>0</v>
      </c>
      <c r="F17" s="318">
        <v>60</v>
      </c>
      <c r="G17" s="319">
        <f>'VNTL - KEC'!G14</f>
        <v>3</v>
      </c>
      <c r="H17" s="319">
        <f>'VNTL - KEC'!H14</f>
        <v>11</v>
      </c>
      <c r="I17" s="318">
        <f t="shared" si="1"/>
        <v>340</v>
      </c>
      <c r="J17" s="320">
        <f>D17+H17</f>
        <v>39</v>
      </c>
      <c r="K17" s="321">
        <f>B17-J17</f>
        <v>312</v>
      </c>
      <c r="L17" s="318">
        <f>'VNTL - KEC'!K14</f>
        <v>19</v>
      </c>
      <c r="M17" s="318">
        <f>'VNTL - KEC'!L14</f>
        <v>19</v>
      </c>
      <c r="N17" s="343"/>
      <c r="O17" s="343"/>
    </row>
    <row r="18" spans="1:15" ht="30" customHeight="1">
      <c r="A18" s="317" t="s">
        <v>919</v>
      </c>
      <c r="B18" s="318">
        <v>351</v>
      </c>
      <c r="C18" s="318">
        <v>340</v>
      </c>
      <c r="D18" s="318"/>
      <c r="E18" s="318">
        <v>0</v>
      </c>
      <c r="F18" s="318">
        <v>30</v>
      </c>
      <c r="G18" s="319"/>
      <c r="H18" s="319"/>
      <c r="I18" s="318">
        <f t="shared" si="1"/>
        <v>340</v>
      </c>
      <c r="J18" s="320">
        <f t="shared" si="2"/>
        <v>0</v>
      </c>
      <c r="K18" s="321">
        <f t="shared" si="3"/>
        <v>351</v>
      </c>
      <c r="L18" s="318"/>
      <c r="M18" s="318"/>
      <c r="N18" s="343"/>
      <c r="O18" s="343"/>
    </row>
    <row r="19" spans="1:15" ht="64.2" customHeight="1">
      <c r="A19" s="317" t="s">
        <v>920</v>
      </c>
      <c r="B19" s="318">
        <v>127.854</v>
      </c>
      <c r="C19" s="318">
        <v>130</v>
      </c>
      <c r="D19" s="318"/>
      <c r="E19" s="318">
        <v>0</v>
      </c>
      <c r="F19" s="318">
        <v>5.7</v>
      </c>
      <c r="G19" s="319"/>
      <c r="H19" s="319"/>
      <c r="I19" s="318">
        <f>C19+E19</f>
        <v>130</v>
      </c>
      <c r="J19" s="320">
        <f t="shared" si="2"/>
        <v>0</v>
      </c>
      <c r="K19" s="321">
        <f>B19-J19</f>
        <v>127.854</v>
      </c>
      <c r="L19" s="318"/>
      <c r="M19" s="318"/>
      <c r="N19" s="344"/>
      <c r="O19" s="344"/>
    </row>
    <row r="20" spans="1:15" ht="24" customHeight="1">
      <c r="N20" s="345"/>
      <c r="O20" s="345"/>
    </row>
  </sheetData>
  <mergeCells count="15">
    <mergeCell ref="N18:O18"/>
    <mergeCell ref="N19:O19"/>
    <mergeCell ref="N20:O20"/>
    <mergeCell ref="A12:O12"/>
    <mergeCell ref="N13:O13"/>
    <mergeCell ref="N14:O14"/>
    <mergeCell ref="N15:O15"/>
    <mergeCell ref="N16:O16"/>
    <mergeCell ref="N17:O17"/>
    <mergeCell ref="A6:L6"/>
    <mergeCell ref="A1:A4"/>
    <mergeCell ref="C2:E2"/>
    <mergeCell ref="C3:E3"/>
    <mergeCell ref="C4:E4"/>
    <mergeCell ref="A5:L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B7CC4-52B9-4C88-8DF8-395170EAB0CA}">
  <dimension ref="A1:K11"/>
  <sheetViews>
    <sheetView workbookViewId="0">
      <selection activeCell="F6" sqref="F6"/>
    </sheetView>
  </sheetViews>
  <sheetFormatPr defaultRowHeight="14.4"/>
  <cols>
    <col min="1" max="1" width="11.44140625" bestFit="1" customWidth="1"/>
    <col min="2" max="2" width="35.21875" customWidth="1"/>
    <col min="3" max="3" width="35.109375" bestFit="1" customWidth="1"/>
    <col min="4" max="4" width="13.5546875" bestFit="1" customWidth="1"/>
    <col min="5" max="5" width="12.109375" bestFit="1" customWidth="1"/>
    <col min="6" max="6" width="24.88671875" bestFit="1" customWidth="1"/>
    <col min="7" max="7" width="12.77734375" bestFit="1" customWidth="1"/>
    <col min="8" max="8" width="20.77734375" bestFit="1" customWidth="1"/>
    <col min="9" max="9" width="19.33203125" bestFit="1" customWidth="1"/>
    <col min="10" max="10" width="24.77734375" bestFit="1" customWidth="1"/>
    <col min="11" max="11" width="27.109375" customWidth="1"/>
  </cols>
  <sheetData>
    <row r="1" spans="1:11">
      <c r="A1" s="261" t="s">
        <v>747</v>
      </c>
      <c r="B1" s="261" t="s">
        <v>748</v>
      </c>
      <c r="C1" s="261" t="s">
        <v>749</v>
      </c>
      <c r="D1" s="261" t="s">
        <v>750</v>
      </c>
      <c r="E1" s="261" t="s">
        <v>751</v>
      </c>
      <c r="F1" s="261" t="s">
        <v>779</v>
      </c>
      <c r="G1" s="261" t="s">
        <v>752</v>
      </c>
      <c r="H1" s="261" t="s">
        <v>753</v>
      </c>
      <c r="I1" s="261" t="s">
        <v>754</v>
      </c>
      <c r="J1" s="261" t="s">
        <v>755</v>
      </c>
      <c r="K1" s="261" t="s">
        <v>756</v>
      </c>
    </row>
    <row r="2" spans="1:11" ht="14.4" customHeight="1">
      <c r="A2" s="227" t="s">
        <v>763</v>
      </c>
      <c r="B2" s="265" t="s">
        <v>772</v>
      </c>
      <c r="C2" s="262" t="s">
        <v>366</v>
      </c>
      <c r="D2" s="263">
        <v>45363</v>
      </c>
      <c r="E2" s="263">
        <v>46002</v>
      </c>
      <c r="F2" s="262" t="s">
        <v>927</v>
      </c>
      <c r="G2" s="262" t="s">
        <v>757</v>
      </c>
      <c r="H2" s="262" t="s">
        <v>759</v>
      </c>
      <c r="I2" s="262" t="s">
        <v>758</v>
      </c>
      <c r="J2" s="98" t="s">
        <v>760</v>
      </c>
      <c r="K2" s="227" t="s">
        <v>762</v>
      </c>
    </row>
    <row r="3" spans="1:11" ht="14.4" customHeight="1">
      <c r="C3" s="264"/>
      <c r="D3" s="264"/>
      <c r="E3" s="264"/>
      <c r="F3" s="264"/>
      <c r="G3" s="264"/>
      <c r="H3" s="264"/>
      <c r="I3" s="264"/>
      <c r="J3" s="98" t="s">
        <v>761</v>
      </c>
      <c r="K3" s="98" t="s">
        <v>773</v>
      </c>
    </row>
    <row r="4" spans="1:11">
      <c r="E4" s="260"/>
      <c r="J4" s="264"/>
      <c r="K4" s="98" t="s">
        <v>764</v>
      </c>
    </row>
    <row r="5" spans="1:11">
      <c r="K5" s="98" t="s">
        <v>765</v>
      </c>
    </row>
    <row r="6" spans="1:11">
      <c r="K6" s="98" t="s">
        <v>766</v>
      </c>
    </row>
    <row r="7" spans="1:11">
      <c r="B7" s="260"/>
      <c r="K7" s="98" t="s">
        <v>767</v>
      </c>
    </row>
    <row r="8" spans="1:11">
      <c r="K8" s="98" t="s">
        <v>768</v>
      </c>
    </row>
    <row r="9" spans="1:11">
      <c r="K9" s="98" t="s">
        <v>769</v>
      </c>
    </row>
    <row r="10" spans="1:11">
      <c r="K10" s="98" t="s">
        <v>770</v>
      </c>
    </row>
    <row r="11" spans="1:11">
      <c r="K11" s="98" t="s">
        <v>771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22"/>
  <sheetViews>
    <sheetView view="pageBreakPreview" zoomScale="50" zoomScaleNormal="50" zoomScaleSheetLayoutView="50" workbookViewId="0">
      <pane xSplit="2" ySplit="5" topLeftCell="C10" activePane="bottomRight" state="frozen"/>
      <selection pane="topRight" activeCell="C1" sqref="C1"/>
      <selection pane="bottomLeft" activeCell="A7" sqref="A7"/>
      <selection pane="bottomRight" activeCell="L18" sqref="L18"/>
    </sheetView>
  </sheetViews>
  <sheetFormatPr defaultColWidth="9.21875" defaultRowHeight="13.8"/>
  <cols>
    <col min="1" max="1" width="7.21875" style="66" customWidth="1"/>
    <col min="2" max="2" width="109.6640625" style="39" customWidth="1"/>
    <col min="3" max="3" width="15.21875" style="39" bestFit="1" customWidth="1"/>
    <col min="4" max="4" width="33.77734375" style="39" customWidth="1"/>
    <col min="5" max="5" width="38.109375" style="66" customWidth="1"/>
    <col min="6" max="6" width="24.33203125" style="66" customWidth="1"/>
    <col min="7" max="7" width="21.33203125" style="39" customWidth="1"/>
    <col min="8" max="8" width="20" style="39" customWidth="1"/>
    <col min="9" max="9" width="28.109375" style="39" bestFit="1" customWidth="1"/>
    <col min="10" max="10" width="23" style="39" bestFit="1" customWidth="1"/>
    <col min="11" max="11" width="11.77734375" style="39" customWidth="1"/>
    <col min="12" max="12" width="11.21875" style="66" customWidth="1"/>
    <col min="13" max="13" width="34.77734375" style="39" customWidth="1"/>
    <col min="14" max="14" width="9.21875" style="39"/>
    <col min="15" max="15" width="11.5546875" style="39" bestFit="1" customWidth="1"/>
    <col min="16" max="16384" width="9.21875" style="39"/>
  </cols>
  <sheetData>
    <row r="1" spans="1:15" ht="43.05" customHeight="1" thickBot="1">
      <c r="A1" s="349" t="s">
        <v>70</v>
      </c>
      <c r="B1" s="350"/>
      <c r="C1" s="350"/>
      <c r="D1" s="350"/>
      <c r="E1" s="350"/>
      <c r="F1" s="350"/>
      <c r="G1" s="350"/>
      <c r="H1" s="350"/>
      <c r="I1" s="350"/>
      <c r="J1" s="350"/>
      <c r="K1" s="350"/>
      <c r="L1" s="350"/>
      <c r="M1" s="38">
        <f ca="1">TODAY()-1</f>
        <v>46033</v>
      </c>
    </row>
    <row r="2" spans="1:15" s="42" customFormat="1" ht="21">
      <c r="A2" s="115" t="s">
        <v>179</v>
      </c>
      <c r="B2" s="116"/>
      <c r="C2" s="116"/>
      <c r="D2" s="116"/>
      <c r="E2" s="116"/>
      <c r="F2" s="116"/>
      <c r="G2" s="40"/>
      <c r="H2" s="40"/>
      <c r="I2" s="40"/>
      <c r="J2" s="40"/>
      <c r="K2" s="40"/>
      <c r="L2" s="40"/>
      <c r="M2" s="41"/>
    </row>
    <row r="3" spans="1:15" s="42" customFormat="1" ht="21">
      <c r="A3" s="117" t="s">
        <v>180</v>
      </c>
      <c r="B3" s="118"/>
      <c r="C3" s="118"/>
      <c r="D3" s="118"/>
      <c r="E3" s="118"/>
      <c r="F3" s="118"/>
      <c r="M3" s="43"/>
    </row>
    <row r="4" spans="1:15" s="42" customFormat="1" ht="21.6" thickBot="1">
      <c r="A4" s="351" t="s">
        <v>181</v>
      </c>
      <c r="B4" s="352"/>
      <c r="C4" s="352"/>
      <c r="D4" s="352"/>
      <c r="E4" s="352"/>
      <c r="F4" s="352"/>
      <c r="M4" s="44"/>
      <c r="O4" s="45"/>
    </row>
    <row r="5" spans="1:15" s="46" customFormat="1" ht="100.5" customHeight="1">
      <c r="A5" s="91" t="s">
        <v>71</v>
      </c>
      <c r="B5" s="92" t="s">
        <v>72</v>
      </c>
      <c r="C5" s="92" t="s">
        <v>151</v>
      </c>
      <c r="D5" s="92" t="s">
        <v>865</v>
      </c>
      <c r="E5" s="92" t="s">
        <v>866</v>
      </c>
      <c r="F5" s="92" t="s">
        <v>867</v>
      </c>
      <c r="G5" s="92" t="s">
        <v>150</v>
      </c>
      <c r="H5" s="92" t="s">
        <v>153</v>
      </c>
      <c r="I5" s="92" t="s">
        <v>152</v>
      </c>
      <c r="J5" s="92" t="s">
        <v>178</v>
      </c>
      <c r="K5" s="92" t="s">
        <v>73</v>
      </c>
      <c r="L5" s="92" t="s">
        <v>74</v>
      </c>
      <c r="M5" s="92" t="s">
        <v>75</v>
      </c>
      <c r="O5" s="47"/>
    </row>
    <row r="6" spans="1:15" s="46" customFormat="1" ht="49.95" customHeight="1">
      <c r="A6" s="48">
        <v>1</v>
      </c>
      <c r="B6" s="49" t="s">
        <v>76</v>
      </c>
      <c r="C6" s="86">
        <v>127.83</v>
      </c>
      <c r="D6" s="75">
        <v>127.83</v>
      </c>
      <c r="E6" s="75">
        <v>130</v>
      </c>
      <c r="F6" s="75"/>
      <c r="G6" s="75"/>
      <c r="H6" s="75"/>
      <c r="I6" s="93">
        <f t="shared" ref="I6:I19" si="0">D6+H6</f>
        <v>127.83</v>
      </c>
      <c r="J6" s="93">
        <f t="shared" ref="J6:J19" si="1">C6-I6</f>
        <v>0</v>
      </c>
      <c r="K6" s="75"/>
      <c r="L6" s="75"/>
      <c r="M6" s="50"/>
      <c r="N6" s="51"/>
      <c r="O6" s="47"/>
    </row>
    <row r="7" spans="1:15" s="46" customFormat="1" ht="49.95" customHeight="1">
      <c r="A7" s="48">
        <v>2</v>
      </c>
      <c r="B7" s="49" t="s">
        <v>77</v>
      </c>
      <c r="C7" s="86">
        <v>127.854066</v>
      </c>
      <c r="D7" s="86">
        <f>C7</f>
        <v>127.854066</v>
      </c>
      <c r="E7" s="75">
        <v>130</v>
      </c>
      <c r="F7" s="75"/>
      <c r="G7" s="75"/>
      <c r="H7" s="75"/>
      <c r="I7" s="93">
        <f t="shared" si="0"/>
        <v>127.854066</v>
      </c>
      <c r="J7" s="93">
        <f t="shared" si="1"/>
        <v>0</v>
      </c>
      <c r="K7" s="75"/>
      <c r="L7" s="75"/>
      <c r="M7" s="52"/>
      <c r="N7" s="51"/>
      <c r="O7" s="47"/>
    </row>
    <row r="8" spans="1:15" s="46" customFormat="1" ht="49.95" customHeight="1">
      <c r="A8" s="48">
        <v>3</v>
      </c>
      <c r="B8" s="49" t="s">
        <v>78</v>
      </c>
      <c r="C8" s="86">
        <v>127.85406600000002</v>
      </c>
      <c r="D8" s="86">
        <f>C8</f>
        <v>127.85406600000002</v>
      </c>
      <c r="E8" s="75">
        <v>130</v>
      </c>
      <c r="F8" s="75"/>
      <c r="G8" s="86"/>
      <c r="H8" s="75"/>
      <c r="I8" s="93">
        <f t="shared" si="0"/>
        <v>127.85406600000002</v>
      </c>
      <c r="J8" s="93">
        <f t="shared" si="1"/>
        <v>0</v>
      </c>
      <c r="K8" s="75"/>
      <c r="L8" s="75"/>
      <c r="M8" s="53"/>
      <c r="N8" s="51"/>
      <c r="O8" s="51"/>
    </row>
    <row r="9" spans="1:15" s="46" customFormat="1" ht="49.95" customHeight="1">
      <c r="A9" s="48">
        <v>4</v>
      </c>
      <c r="B9" s="49" t="s">
        <v>79</v>
      </c>
      <c r="C9" s="86">
        <v>127.85406600000002</v>
      </c>
      <c r="D9" s="86">
        <f>D8</f>
        <v>127.85406600000002</v>
      </c>
      <c r="E9" s="75">
        <v>130</v>
      </c>
      <c r="F9" s="75"/>
      <c r="G9" s="75"/>
      <c r="H9" s="75"/>
      <c r="I9" s="93">
        <f t="shared" si="0"/>
        <v>127.85406600000002</v>
      </c>
      <c r="J9" s="93">
        <f t="shared" si="1"/>
        <v>0</v>
      </c>
      <c r="K9" s="75"/>
      <c r="L9" s="75"/>
      <c r="M9" s="53"/>
      <c r="O9" s="47"/>
    </row>
    <row r="10" spans="1:15" s="46" customFormat="1" ht="49.95" customHeight="1">
      <c r="A10" s="48">
        <v>5</v>
      </c>
      <c r="B10" s="54" t="s">
        <v>80</v>
      </c>
      <c r="C10" s="75">
        <v>28</v>
      </c>
      <c r="D10" s="75">
        <v>28</v>
      </c>
      <c r="E10" s="75"/>
      <c r="F10" s="75"/>
      <c r="G10" s="75"/>
      <c r="H10" s="75"/>
      <c r="I10" s="99">
        <f t="shared" si="0"/>
        <v>28</v>
      </c>
      <c r="J10" s="99">
        <f t="shared" si="1"/>
        <v>0</v>
      </c>
      <c r="K10" s="75"/>
      <c r="L10" s="75"/>
      <c r="M10" s="52"/>
    </row>
    <row r="11" spans="1:15" s="46" customFormat="1" ht="42.45" customHeight="1">
      <c r="A11" s="48">
        <v>6</v>
      </c>
      <c r="B11" s="49" t="s">
        <v>81</v>
      </c>
      <c r="C11" s="75">
        <v>351</v>
      </c>
      <c r="D11" s="75">
        <v>181</v>
      </c>
      <c r="E11" s="75">
        <v>340</v>
      </c>
      <c r="F11" s="75">
        <v>100</v>
      </c>
      <c r="G11" s="75">
        <v>0</v>
      </c>
      <c r="H11" s="75">
        <v>12</v>
      </c>
      <c r="I11" s="99">
        <f>D11+H11</f>
        <v>193</v>
      </c>
      <c r="J11" s="99">
        <f t="shared" si="1"/>
        <v>158</v>
      </c>
      <c r="K11" s="75">
        <v>25</v>
      </c>
      <c r="L11" s="75">
        <v>24</v>
      </c>
      <c r="M11" s="55"/>
      <c r="N11" s="47"/>
    </row>
    <row r="12" spans="1:15" s="46" customFormat="1" ht="42.45" customHeight="1">
      <c r="A12" s="48">
        <v>7</v>
      </c>
      <c r="B12" s="49" t="s">
        <v>82</v>
      </c>
      <c r="C12" s="75">
        <v>351</v>
      </c>
      <c r="D12" s="75">
        <v>181</v>
      </c>
      <c r="E12" s="75">
        <v>340</v>
      </c>
      <c r="F12" s="75">
        <v>100</v>
      </c>
      <c r="G12" s="75">
        <v>0</v>
      </c>
      <c r="H12" s="75">
        <v>12</v>
      </c>
      <c r="I12" s="99">
        <f>D12+H12</f>
        <v>193</v>
      </c>
      <c r="J12" s="99">
        <f t="shared" si="1"/>
        <v>158</v>
      </c>
      <c r="K12" s="75">
        <v>25</v>
      </c>
      <c r="L12" s="75">
        <v>24</v>
      </c>
      <c r="M12" s="52"/>
      <c r="N12" s="47"/>
    </row>
    <row r="13" spans="1:15" s="46" customFormat="1" ht="49.95" customHeight="1">
      <c r="A13" s="48">
        <v>8</v>
      </c>
      <c r="B13" s="49" t="s">
        <v>83</v>
      </c>
      <c r="C13" s="75">
        <v>351</v>
      </c>
      <c r="D13" s="75">
        <v>155</v>
      </c>
      <c r="E13" s="75">
        <v>340</v>
      </c>
      <c r="F13" s="75">
        <v>100</v>
      </c>
      <c r="G13" s="75">
        <v>1</v>
      </c>
      <c r="H13" s="75">
        <v>5</v>
      </c>
      <c r="I13" s="99">
        <f t="shared" si="0"/>
        <v>160</v>
      </c>
      <c r="J13" s="99">
        <f t="shared" si="1"/>
        <v>191</v>
      </c>
      <c r="K13" s="75"/>
      <c r="L13" s="75"/>
      <c r="M13" s="56"/>
      <c r="N13" s="47"/>
    </row>
    <row r="14" spans="1:15" s="46" customFormat="1" ht="49.95" customHeight="1">
      <c r="A14" s="48">
        <v>9</v>
      </c>
      <c r="B14" s="49" t="s">
        <v>84</v>
      </c>
      <c r="C14" s="75">
        <v>351</v>
      </c>
      <c r="D14" s="75">
        <v>28</v>
      </c>
      <c r="E14" s="75">
        <v>340</v>
      </c>
      <c r="F14" s="75">
        <v>60</v>
      </c>
      <c r="G14" s="75">
        <v>3</v>
      </c>
      <c r="H14" s="75">
        <v>11</v>
      </c>
      <c r="I14" s="99">
        <f>D14+H14</f>
        <v>39</v>
      </c>
      <c r="J14" s="99">
        <f t="shared" si="1"/>
        <v>312</v>
      </c>
      <c r="K14" s="75">
        <v>19</v>
      </c>
      <c r="L14" s="75">
        <v>19</v>
      </c>
      <c r="M14" s="52"/>
    </row>
    <row r="15" spans="1:15" s="46" customFormat="1" ht="49.95" customHeight="1">
      <c r="A15" s="48">
        <v>10</v>
      </c>
      <c r="B15" s="49" t="s">
        <v>85</v>
      </c>
      <c r="C15" s="75">
        <v>351</v>
      </c>
      <c r="D15" s="75">
        <v>0</v>
      </c>
      <c r="E15" s="75">
        <v>340</v>
      </c>
      <c r="F15" s="75"/>
      <c r="G15" s="75"/>
      <c r="H15" s="75"/>
      <c r="I15" s="99">
        <f t="shared" si="0"/>
        <v>0</v>
      </c>
      <c r="J15" s="99">
        <f t="shared" si="1"/>
        <v>351</v>
      </c>
      <c r="K15" s="75"/>
      <c r="L15" s="75"/>
      <c r="M15" s="52"/>
    </row>
    <row r="16" spans="1:15" s="46" customFormat="1" ht="49.95" customHeight="1">
      <c r="A16" s="48">
        <v>11</v>
      </c>
      <c r="B16" s="49" t="s">
        <v>86</v>
      </c>
      <c r="C16" s="86">
        <v>127.854066</v>
      </c>
      <c r="D16" s="86"/>
      <c r="E16" s="75">
        <v>130</v>
      </c>
      <c r="F16" s="86">
        <v>5.7</v>
      </c>
      <c r="G16" s="75"/>
      <c r="H16" s="86"/>
      <c r="I16" s="93">
        <f t="shared" si="0"/>
        <v>0</v>
      </c>
      <c r="J16" s="93">
        <f t="shared" si="1"/>
        <v>127.854066</v>
      </c>
      <c r="K16" s="86"/>
      <c r="L16" s="75"/>
      <c r="M16" s="52"/>
    </row>
    <row r="17" spans="1:15" s="46" customFormat="1" ht="49.95" customHeight="1">
      <c r="A17" s="48" t="s">
        <v>87</v>
      </c>
      <c r="B17" s="49" t="s">
        <v>88</v>
      </c>
      <c r="C17" s="86">
        <v>127.85406600000002</v>
      </c>
      <c r="D17" s="86"/>
      <c r="E17" s="75">
        <v>130</v>
      </c>
      <c r="F17" s="86"/>
      <c r="G17" s="75"/>
      <c r="H17" s="86"/>
      <c r="I17" s="93">
        <f t="shared" si="0"/>
        <v>0</v>
      </c>
      <c r="J17" s="93">
        <f t="shared" si="1"/>
        <v>127.85406600000002</v>
      </c>
      <c r="K17" s="94"/>
      <c r="L17" s="75"/>
      <c r="M17" s="52"/>
      <c r="N17" s="57"/>
      <c r="O17" s="51"/>
    </row>
    <row r="18" spans="1:15" s="46" customFormat="1" ht="49.95" customHeight="1">
      <c r="A18" s="48" t="s">
        <v>89</v>
      </c>
      <c r="B18" s="49" t="s">
        <v>90</v>
      </c>
      <c r="C18" s="86">
        <v>127.85406600000002</v>
      </c>
      <c r="D18" s="86"/>
      <c r="E18" s="75">
        <v>130</v>
      </c>
      <c r="F18" s="86"/>
      <c r="G18" s="75"/>
      <c r="H18" s="86"/>
      <c r="I18" s="93">
        <f t="shared" si="0"/>
        <v>0</v>
      </c>
      <c r="J18" s="93">
        <f t="shared" si="1"/>
        <v>127.85406600000002</v>
      </c>
      <c r="K18" s="94"/>
      <c r="L18" s="75"/>
      <c r="M18" s="52"/>
      <c r="N18" s="58"/>
      <c r="O18" s="59"/>
    </row>
    <row r="19" spans="1:15" s="46" customFormat="1" ht="49.95" customHeight="1" thickBot="1">
      <c r="A19" s="60">
        <v>12</v>
      </c>
      <c r="B19" s="61" t="s">
        <v>91</v>
      </c>
      <c r="C19" s="87">
        <v>127.85406600000002</v>
      </c>
      <c r="D19" s="87"/>
      <c r="E19" s="75">
        <v>130</v>
      </c>
      <c r="F19" s="96"/>
      <c r="G19" s="97"/>
      <c r="H19" s="96"/>
      <c r="I19" s="95">
        <f t="shared" si="0"/>
        <v>0</v>
      </c>
      <c r="J19" s="95">
        <f t="shared" si="1"/>
        <v>127.85406600000002</v>
      </c>
      <c r="K19" s="96"/>
      <c r="L19" s="97"/>
      <c r="M19" s="62"/>
    </row>
    <row r="20" spans="1:15" s="46" customFormat="1">
      <c r="G20" s="57"/>
      <c r="H20" s="57"/>
      <c r="I20" s="57"/>
      <c r="J20" s="57"/>
      <c r="L20" s="63"/>
      <c r="M20" s="63"/>
    </row>
    <row r="21" spans="1:15" s="46" customFormat="1">
      <c r="D21" s="59"/>
      <c r="K21" s="57"/>
      <c r="L21" s="63"/>
      <c r="M21" s="64"/>
    </row>
    <row r="22" spans="1:15" s="46" customFormat="1" ht="21">
      <c r="G22" s="65"/>
      <c r="K22" s="42"/>
      <c r="L22" s="63"/>
      <c r="M22" s="63"/>
    </row>
  </sheetData>
  <mergeCells count="2">
    <mergeCell ref="A1:L1"/>
    <mergeCell ref="A4:F4"/>
  </mergeCells>
  <pageMargins left="0.70866141732283472" right="0.70866141732283472" top="0.74803149606299213" bottom="0.74803149606299213" header="0.31496062992125984" footer="0.31496062992125984"/>
  <pageSetup scale="3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K33"/>
  <sheetViews>
    <sheetView view="pageBreakPreview" topLeftCell="A20" zoomScaleNormal="100" zoomScaleSheetLayoutView="100" workbookViewId="0">
      <selection activeCell="B31" sqref="B31:G31"/>
    </sheetView>
  </sheetViews>
  <sheetFormatPr defaultRowHeight="14.4"/>
  <cols>
    <col min="1" max="1" width="3.21875" customWidth="1"/>
    <col min="2" max="2" width="11.77734375" customWidth="1"/>
    <col min="3" max="3" width="15.77734375" customWidth="1"/>
    <col min="4" max="4" width="14.21875" customWidth="1"/>
    <col min="5" max="5" width="17.77734375" customWidth="1"/>
    <col min="6" max="7" width="15.21875" customWidth="1"/>
    <col min="258" max="258" width="11.77734375" customWidth="1"/>
    <col min="259" max="259" width="15.77734375" customWidth="1"/>
    <col min="260" max="260" width="14.21875" customWidth="1"/>
    <col min="261" max="261" width="16.5546875" customWidth="1"/>
    <col min="263" max="263" width="25.77734375" customWidth="1"/>
    <col min="514" max="514" width="11.77734375" customWidth="1"/>
    <col min="515" max="515" width="15.77734375" customWidth="1"/>
    <col min="516" max="516" width="14.21875" customWidth="1"/>
    <col min="517" max="517" width="16.5546875" customWidth="1"/>
    <col min="519" max="519" width="25.77734375" customWidth="1"/>
    <col min="770" max="770" width="11.77734375" customWidth="1"/>
    <col min="771" max="771" width="15.77734375" customWidth="1"/>
    <col min="772" max="772" width="14.21875" customWidth="1"/>
    <col min="773" max="773" width="16.5546875" customWidth="1"/>
    <col min="775" max="775" width="25.77734375" customWidth="1"/>
    <col min="1026" max="1026" width="11.77734375" customWidth="1"/>
    <col min="1027" max="1027" width="15.77734375" customWidth="1"/>
    <col min="1028" max="1028" width="14.21875" customWidth="1"/>
    <col min="1029" max="1029" width="16.5546875" customWidth="1"/>
    <col min="1031" max="1031" width="25.77734375" customWidth="1"/>
    <col min="1282" max="1282" width="11.77734375" customWidth="1"/>
    <col min="1283" max="1283" width="15.77734375" customWidth="1"/>
    <col min="1284" max="1284" width="14.21875" customWidth="1"/>
    <col min="1285" max="1285" width="16.5546875" customWidth="1"/>
    <col min="1287" max="1287" width="25.77734375" customWidth="1"/>
    <col min="1538" max="1538" width="11.77734375" customWidth="1"/>
    <col min="1539" max="1539" width="15.77734375" customWidth="1"/>
    <col min="1540" max="1540" width="14.21875" customWidth="1"/>
    <col min="1541" max="1541" width="16.5546875" customWidth="1"/>
    <col min="1543" max="1543" width="25.77734375" customWidth="1"/>
    <col min="1794" max="1794" width="11.77734375" customWidth="1"/>
    <col min="1795" max="1795" width="15.77734375" customWidth="1"/>
    <col min="1796" max="1796" width="14.21875" customWidth="1"/>
    <col min="1797" max="1797" width="16.5546875" customWidth="1"/>
    <col min="1799" max="1799" width="25.77734375" customWidth="1"/>
    <col min="2050" max="2050" width="11.77734375" customWidth="1"/>
    <col min="2051" max="2051" width="15.77734375" customWidth="1"/>
    <col min="2052" max="2052" width="14.21875" customWidth="1"/>
    <col min="2053" max="2053" width="16.5546875" customWidth="1"/>
    <col min="2055" max="2055" width="25.77734375" customWidth="1"/>
    <col min="2306" max="2306" width="11.77734375" customWidth="1"/>
    <col min="2307" max="2307" width="15.77734375" customWidth="1"/>
    <col min="2308" max="2308" width="14.21875" customWidth="1"/>
    <col min="2309" max="2309" width="16.5546875" customWidth="1"/>
    <col min="2311" max="2311" width="25.77734375" customWidth="1"/>
    <col min="2562" max="2562" width="11.77734375" customWidth="1"/>
    <col min="2563" max="2563" width="15.77734375" customWidth="1"/>
    <col min="2564" max="2564" width="14.21875" customWidth="1"/>
    <col min="2565" max="2565" width="16.5546875" customWidth="1"/>
    <col min="2567" max="2567" width="25.77734375" customWidth="1"/>
    <col min="2818" max="2818" width="11.77734375" customWidth="1"/>
    <col min="2819" max="2819" width="15.77734375" customWidth="1"/>
    <col min="2820" max="2820" width="14.21875" customWidth="1"/>
    <col min="2821" max="2821" width="16.5546875" customWidth="1"/>
    <col min="2823" max="2823" width="25.77734375" customWidth="1"/>
    <col min="3074" max="3074" width="11.77734375" customWidth="1"/>
    <col min="3075" max="3075" width="15.77734375" customWidth="1"/>
    <col min="3076" max="3076" width="14.21875" customWidth="1"/>
    <col min="3077" max="3077" width="16.5546875" customWidth="1"/>
    <col min="3079" max="3079" width="25.77734375" customWidth="1"/>
    <col min="3330" max="3330" width="11.77734375" customWidth="1"/>
    <col min="3331" max="3331" width="15.77734375" customWidth="1"/>
    <col min="3332" max="3332" width="14.21875" customWidth="1"/>
    <col min="3333" max="3333" width="16.5546875" customWidth="1"/>
    <col min="3335" max="3335" width="25.77734375" customWidth="1"/>
    <col min="3586" max="3586" width="11.77734375" customWidth="1"/>
    <col min="3587" max="3587" width="15.77734375" customWidth="1"/>
    <col min="3588" max="3588" width="14.21875" customWidth="1"/>
    <col min="3589" max="3589" width="16.5546875" customWidth="1"/>
    <col min="3591" max="3591" width="25.77734375" customWidth="1"/>
    <col min="3842" max="3842" width="11.77734375" customWidth="1"/>
    <col min="3843" max="3843" width="15.77734375" customWidth="1"/>
    <col min="3844" max="3844" width="14.21875" customWidth="1"/>
    <col min="3845" max="3845" width="16.5546875" customWidth="1"/>
    <col min="3847" max="3847" width="25.77734375" customWidth="1"/>
    <col min="4098" max="4098" width="11.77734375" customWidth="1"/>
    <col min="4099" max="4099" width="15.77734375" customWidth="1"/>
    <col min="4100" max="4100" width="14.21875" customWidth="1"/>
    <col min="4101" max="4101" width="16.5546875" customWidth="1"/>
    <col min="4103" max="4103" width="25.77734375" customWidth="1"/>
    <col min="4354" max="4354" width="11.77734375" customWidth="1"/>
    <col min="4355" max="4355" width="15.77734375" customWidth="1"/>
    <col min="4356" max="4356" width="14.21875" customWidth="1"/>
    <col min="4357" max="4357" width="16.5546875" customWidth="1"/>
    <col min="4359" max="4359" width="25.77734375" customWidth="1"/>
    <col min="4610" max="4610" width="11.77734375" customWidth="1"/>
    <col min="4611" max="4611" width="15.77734375" customWidth="1"/>
    <col min="4612" max="4612" width="14.21875" customWidth="1"/>
    <col min="4613" max="4613" width="16.5546875" customWidth="1"/>
    <col min="4615" max="4615" width="25.77734375" customWidth="1"/>
    <col min="4866" max="4866" width="11.77734375" customWidth="1"/>
    <col min="4867" max="4867" width="15.77734375" customWidth="1"/>
    <col min="4868" max="4868" width="14.21875" customWidth="1"/>
    <col min="4869" max="4869" width="16.5546875" customWidth="1"/>
    <col min="4871" max="4871" width="25.77734375" customWidth="1"/>
    <col min="5122" max="5122" width="11.77734375" customWidth="1"/>
    <col min="5123" max="5123" width="15.77734375" customWidth="1"/>
    <col min="5124" max="5124" width="14.21875" customWidth="1"/>
    <col min="5125" max="5125" width="16.5546875" customWidth="1"/>
    <col min="5127" max="5127" width="25.77734375" customWidth="1"/>
    <col min="5378" max="5378" width="11.77734375" customWidth="1"/>
    <col min="5379" max="5379" width="15.77734375" customWidth="1"/>
    <col min="5380" max="5380" width="14.21875" customWidth="1"/>
    <col min="5381" max="5381" width="16.5546875" customWidth="1"/>
    <col min="5383" max="5383" width="25.77734375" customWidth="1"/>
    <col min="5634" max="5634" width="11.77734375" customWidth="1"/>
    <col min="5635" max="5635" width="15.77734375" customWidth="1"/>
    <col min="5636" max="5636" width="14.21875" customWidth="1"/>
    <col min="5637" max="5637" width="16.5546875" customWidth="1"/>
    <col min="5639" max="5639" width="25.77734375" customWidth="1"/>
    <col min="5890" max="5890" width="11.77734375" customWidth="1"/>
    <col min="5891" max="5891" width="15.77734375" customWidth="1"/>
    <col min="5892" max="5892" width="14.21875" customWidth="1"/>
    <col min="5893" max="5893" width="16.5546875" customWidth="1"/>
    <col min="5895" max="5895" width="25.77734375" customWidth="1"/>
    <col min="6146" max="6146" width="11.77734375" customWidth="1"/>
    <col min="6147" max="6147" width="15.77734375" customWidth="1"/>
    <col min="6148" max="6148" width="14.21875" customWidth="1"/>
    <col min="6149" max="6149" width="16.5546875" customWidth="1"/>
    <col min="6151" max="6151" width="25.77734375" customWidth="1"/>
    <col min="6402" max="6402" width="11.77734375" customWidth="1"/>
    <col min="6403" max="6403" width="15.77734375" customWidth="1"/>
    <col min="6404" max="6404" width="14.21875" customWidth="1"/>
    <col min="6405" max="6405" width="16.5546875" customWidth="1"/>
    <col min="6407" max="6407" width="25.77734375" customWidth="1"/>
    <col min="6658" max="6658" width="11.77734375" customWidth="1"/>
    <col min="6659" max="6659" width="15.77734375" customWidth="1"/>
    <col min="6660" max="6660" width="14.21875" customWidth="1"/>
    <col min="6661" max="6661" width="16.5546875" customWidth="1"/>
    <col min="6663" max="6663" width="25.77734375" customWidth="1"/>
    <col min="6914" max="6914" width="11.77734375" customWidth="1"/>
    <col min="6915" max="6915" width="15.77734375" customWidth="1"/>
    <col min="6916" max="6916" width="14.21875" customWidth="1"/>
    <col min="6917" max="6917" width="16.5546875" customWidth="1"/>
    <col min="6919" max="6919" width="25.77734375" customWidth="1"/>
    <col min="7170" max="7170" width="11.77734375" customWidth="1"/>
    <col min="7171" max="7171" width="15.77734375" customWidth="1"/>
    <col min="7172" max="7172" width="14.21875" customWidth="1"/>
    <col min="7173" max="7173" width="16.5546875" customWidth="1"/>
    <col min="7175" max="7175" width="25.77734375" customWidth="1"/>
    <col min="7426" max="7426" width="11.77734375" customWidth="1"/>
    <col min="7427" max="7427" width="15.77734375" customWidth="1"/>
    <col min="7428" max="7428" width="14.21875" customWidth="1"/>
    <col min="7429" max="7429" width="16.5546875" customWidth="1"/>
    <col min="7431" max="7431" width="25.77734375" customWidth="1"/>
    <col min="7682" max="7682" width="11.77734375" customWidth="1"/>
    <col min="7683" max="7683" width="15.77734375" customWidth="1"/>
    <col min="7684" max="7684" width="14.21875" customWidth="1"/>
    <col min="7685" max="7685" width="16.5546875" customWidth="1"/>
    <col min="7687" max="7687" width="25.77734375" customWidth="1"/>
    <col min="7938" max="7938" width="11.77734375" customWidth="1"/>
    <col min="7939" max="7939" width="15.77734375" customWidth="1"/>
    <col min="7940" max="7940" width="14.21875" customWidth="1"/>
    <col min="7941" max="7941" width="16.5546875" customWidth="1"/>
    <col min="7943" max="7943" width="25.77734375" customWidth="1"/>
    <col min="8194" max="8194" width="11.77734375" customWidth="1"/>
    <col min="8195" max="8195" width="15.77734375" customWidth="1"/>
    <col min="8196" max="8196" width="14.21875" customWidth="1"/>
    <col min="8197" max="8197" width="16.5546875" customWidth="1"/>
    <col min="8199" max="8199" width="25.77734375" customWidth="1"/>
    <col min="8450" max="8450" width="11.77734375" customWidth="1"/>
    <col min="8451" max="8451" width="15.77734375" customWidth="1"/>
    <col min="8452" max="8452" width="14.21875" customWidth="1"/>
    <col min="8453" max="8453" width="16.5546875" customWidth="1"/>
    <col min="8455" max="8455" width="25.77734375" customWidth="1"/>
    <col min="8706" max="8706" width="11.77734375" customWidth="1"/>
    <col min="8707" max="8707" width="15.77734375" customWidth="1"/>
    <col min="8708" max="8708" width="14.21875" customWidth="1"/>
    <col min="8709" max="8709" width="16.5546875" customWidth="1"/>
    <col min="8711" max="8711" width="25.77734375" customWidth="1"/>
    <col min="8962" max="8962" width="11.77734375" customWidth="1"/>
    <col min="8963" max="8963" width="15.77734375" customWidth="1"/>
    <col min="8964" max="8964" width="14.21875" customWidth="1"/>
    <col min="8965" max="8965" width="16.5546875" customWidth="1"/>
    <col min="8967" max="8967" width="25.77734375" customWidth="1"/>
    <col min="9218" max="9218" width="11.77734375" customWidth="1"/>
    <col min="9219" max="9219" width="15.77734375" customWidth="1"/>
    <col min="9220" max="9220" width="14.21875" customWidth="1"/>
    <col min="9221" max="9221" width="16.5546875" customWidth="1"/>
    <col min="9223" max="9223" width="25.77734375" customWidth="1"/>
    <col min="9474" max="9474" width="11.77734375" customWidth="1"/>
    <col min="9475" max="9475" width="15.77734375" customWidth="1"/>
    <col min="9476" max="9476" width="14.21875" customWidth="1"/>
    <col min="9477" max="9477" width="16.5546875" customWidth="1"/>
    <col min="9479" max="9479" width="25.77734375" customWidth="1"/>
    <col min="9730" max="9730" width="11.77734375" customWidth="1"/>
    <col min="9731" max="9731" width="15.77734375" customWidth="1"/>
    <col min="9732" max="9732" width="14.21875" customWidth="1"/>
    <col min="9733" max="9733" width="16.5546875" customWidth="1"/>
    <col min="9735" max="9735" width="25.77734375" customWidth="1"/>
    <col min="9986" max="9986" width="11.77734375" customWidth="1"/>
    <col min="9987" max="9987" width="15.77734375" customWidth="1"/>
    <col min="9988" max="9988" width="14.21875" customWidth="1"/>
    <col min="9989" max="9989" width="16.5546875" customWidth="1"/>
    <col min="9991" max="9991" width="25.77734375" customWidth="1"/>
    <col min="10242" max="10242" width="11.77734375" customWidth="1"/>
    <col min="10243" max="10243" width="15.77734375" customWidth="1"/>
    <col min="10244" max="10244" width="14.21875" customWidth="1"/>
    <col min="10245" max="10245" width="16.5546875" customWidth="1"/>
    <col min="10247" max="10247" width="25.77734375" customWidth="1"/>
    <col min="10498" max="10498" width="11.77734375" customWidth="1"/>
    <col min="10499" max="10499" width="15.77734375" customWidth="1"/>
    <col min="10500" max="10500" width="14.21875" customWidth="1"/>
    <col min="10501" max="10501" width="16.5546875" customWidth="1"/>
    <col min="10503" max="10503" width="25.77734375" customWidth="1"/>
    <col min="10754" max="10754" width="11.77734375" customWidth="1"/>
    <col min="10755" max="10755" width="15.77734375" customWidth="1"/>
    <col min="10756" max="10756" width="14.21875" customWidth="1"/>
    <col min="10757" max="10757" width="16.5546875" customWidth="1"/>
    <col min="10759" max="10759" width="25.77734375" customWidth="1"/>
    <col min="11010" max="11010" width="11.77734375" customWidth="1"/>
    <col min="11011" max="11011" width="15.77734375" customWidth="1"/>
    <col min="11012" max="11012" width="14.21875" customWidth="1"/>
    <col min="11013" max="11013" width="16.5546875" customWidth="1"/>
    <col min="11015" max="11015" width="25.77734375" customWidth="1"/>
    <col min="11266" max="11266" width="11.77734375" customWidth="1"/>
    <col min="11267" max="11267" width="15.77734375" customWidth="1"/>
    <col min="11268" max="11268" width="14.21875" customWidth="1"/>
    <col min="11269" max="11269" width="16.5546875" customWidth="1"/>
    <col min="11271" max="11271" width="25.77734375" customWidth="1"/>
    <col min="11522" max="11522" width="11.77734375" customWidth="1"/>
    <col min="11523" max="11523" width="15.77734375" customWidth="1"/>
    <col min="11524" max="11524" width="14.21875" customWidth="1"/>
    <col min="11525" max="11525" width="16.5546875" customWidth="1"/>
    <col min="11527" max="11527" width="25.77734375" customWidth="1"/>
    <col min="11778" max="11778" width="11.77734375" customWidth="1"/>
    <col min="11779" max="11779" width="15.77734375" customWidth="1"/>
    <col min="11780" max="11780" width="14.21875" customWidth="1"/>
    <col min="11781" max="11781" width="16.5546875" customWidth="1"/>
    <col min="11783" max="11783" width="25.77734375" customWidth="1"/>
    <col min="12034" max="12034" width="11.77734375" customWidth="1"/>
    <col min="12035" max="12035" width="15.77734375" customWidth="1"/>
    <col min="12036" max="12036" width="14.21875" customWidth="1"/>
    <col min="12037" max="12037" width="16.5546875" customWidth="1"/>
    <col min="12039" max="12039" width="25.77734375" customWidth="1"/>
    <col min="12290" max="12290" width="11.77734375" customWidth="1"/>
    <col min="12291" max="12291" width="15.77734375" customWidth="1"/>
    <col min="12292" max="12292" width="14.21875" customWidth="1"/>
    <col min="12293" max="12293" width="16.5546875" customWidth="1"/>
    <col min="12295" max="12295" width="25.77734375" customWidth="1"/>
    <col min="12546" max="12546" width="11.77734375" customWidth="1"/>
    <col min="12547" max="12547" width="15.77734375" customWidth="1"/>
    <col min="12548" max="12548" width="14.21875" customWidth="1"/>
    <col min="12549" max="12549" width="16.5546875" customWidth="1"/>
    <col min="12551" max="12551" width="25.77734375" customWidth="1"/>
    <col min="12802" max="12802" width="11.77734375" customWidth="1"/>
    <col min="12803" max="12803" width="15.77734375" customWidth="1"/>
    <col min="12804" max="12804" width="14.21875" customWidth="1"/>
    <col min="12805" max="12805" width="16.5546875" customWidth="1"/>
    <col min="12807" max="12807" width="25.77734375" customWidth="1"/>
    <col min="13058" max="13058" width="11.77734375" customWidth="1"/>
    <col min="13059" max="13059" width="15.77734375" customWidth="1"/>
    <col min="13060" max="13060" width="14.21875" customWidth="1"/>
    <col min="13061" max="13061" width="16.5546875" customWidth="1"/>
    <col min="13063" max="13063" width="25.77734375" customWidth="1"/>
    <col min="13314" max="13314" width="11.77734375" customWidth="1"/>
    <col min="13315" max="13315" width="15.77734375" customWidth="1"/>
    <col min="13316" max="13316" width="14.21875" customWidth="1"/>
    <col min="13317" max="13317" width="16.5546875" customWidth="1"/>
    <col min="13319" max="13319" width="25.77734375" customWidth="1"/>
    <col min="13570" max="13570" width="11.77734375" customWidth="1"/>
    <col min="13571" max="13571" width="15.77734375" customWidth="1"/>
    <col min="13572" max="13572" width="14.21875" customWidth="1"/>
    <col min="13573" max="13573" width="16.5546875" customWidth="1"/>
    <col min="13575" max="13575" width="25.77734375" customWidth="1"/>
    <col min="13826" max="13826" width="11.77734375" customWidth="1"/>
    <col min="13827" max="13827" width="15.77734375" customWidth="1"/>
    <col min="13828" max="13828" width="14.21875" customWidth="1"/>
    <col min="13829" max="13829" width="16.5546875" customWidth="1"/>
    <col min="13831" max="13831" width="25.77734375" customWidth="1"/>
    <col min="14082" max="14082" width="11.77734375" customWidth="1"/>
    <col min="14083" max="14083" width="15.77734375" customWidth="1"/>
    <col min="14084" max="14084" width="14.21875" customWidth="1"/>
    <col min="14085" max="14085" width="16.5546875" customWidth="1"/>
    <col min="14087" max="14087" width="25.77734375" customWidth="1"/>
    <col min="14338" max="14338" width="11.77734375" customWidth="1"/>
    <col min="14339" max="14339" width="15.77734375" customWidth="1"/>
    <col min="14340" max="14340" width="14.21875" customWidth="1"/>
    <col min="14341" max="14341" width="16.5546875" customWidth="1"/>
    <col min="14343" max="14343" width="25.77734375" customWidth="1"/>
    <col min="14594" max="14594" width="11.77734375" customWidth="1"/>
    <col min="14595" max="14595" width="15.77734375" customWidth="1"/>
    <col min="14596" max="14596" width="14.21875" customWidth="1"/>
    <col min="14597" max="14597" width="16.5546875" customWidth="1"/>
    <col min="14599" max="14599" width="25.77734375" customWidth="1"/>
    <col min="14850" max="14850" width="11.77734375" customWidth="1"/>
    <col min="14851" max="14851" width="15.77734375" customWidth="1"/>
    <col min="14852" max="14852" width="14.21875" customWidth="1"/>
    <col min="14853" max="14853" width="16.5546875" customWidth="1"/>
    <col min="14855" max="14855" width="25.77734375" customWidth="1"/>
    <col min="15106" max="15106" width="11.77734375" customWidth="1"/>
    <col min="15107" max="15107" width="15.77734375" customWidth="1"/>
    <col min="15108" max="15108" width="14.21875" customWidth="1"/>
    <col min="15109" max="15109" width="16.5546875" customWidth="1"/>
    <col min="15111" max="15111" width="25.77734375" customWidth="1"/>
    <col min="15362" max="15362" width="11.77734375" customWidth="1"/>
    <col min="15363" max="15363" width="15.77734375" customWidth="1"/>
    <col min="15364" max="15364" width="14.21875" customWidth="1"/>
    <col min="15365" max="15365" width="16.5546875" customWidth="1"/>
    <col min="15367" max="15367" width="25.77734375" customWidth="1"/>
    <col min="15618" max="15618" width="11.77734375" customWidth="1"/>
    <col min="15619" max="15619" width="15.77734375" customWidth="1"/>
    <col min="15620" max="15620" width="14.21875" customWidth="1"/>
    <col min="15621" max="15621" width="16.5546875" customWidth="1"/>
    <col min="15623" max="15623" width="25.77734375" customWidth="1"/>
    <col min="15874" max="15874" width="11.77734375" customWidth="1"/>
    <col min="15875" max="15875" width="15.77734375" customWidth="1"/>
    <col min="15876" max="15876" width="14.21875" customWidth="1"/>
    <col min="15877" max="15877" width="16.5546875" customWidth="1"/>
    <col min="15879" max="15879" width="25.77734375" customWidth="1"/>
    <col min="16130" max="16130" width="11.77734375" customWidth="1"/>
    <col min="16131" max="16131" width="15.77734375" customWidth="1"/>
    <col min="16132" max="16132" width="14.21875" customWidth="1"/>
    <col min="16133" max="16133" width="16.5546875" customWidth="1"/>
    <col min="16135" max="16135" width="25.77734375" customWidth="1"/>
  </cols>
  <sheetData>
    <row r="1" spans="2:11" ht="15" thickBot="1"/>
    <row r="2" spans="2:11" ht="18.600000000000001" thickBot="1">
      <c r="B2" s="365" t="s">
        <v>70</v>
      </c>
      <c r="C2" s="366"/>
      <c r="D2" s="366"/>
      <c r="E2" s="366"/>
      <c r="F2" s="366"/>
      <c r="G2" s="367"/>
    </row>
    <row r="3" spans="2:11" ht="16.2" thickBot="1">
      <c r="B3" s="368" t="s">
        <v>127</v>
      </c>
      <c r="C3" s="369"/>
      <c r="D3" s="369"/>
      <c r="E3" s="369"/>
      <c r="F3" s="369"/>
      <c r="G3" s="35">
        <f ca="1">+'VNTL - KEC'!M1</f>
        <v>46033</v>
      </c>
    </row>
    <row r="4" spans="2:11" ht="16.2" thickBot="1">
      <c r="B4" s="370" t="s">
        <v>92</v>
      </c>
      <c r="C4" s="371"/>
      <c r="D4" s="375" t="s">
        <v>185</v>
      </c>
      <c r="E4" s="376"/>
      <c r="F4" s="376"/>
      <c r="G4" s="377"/>
    </row>
    <row r="5" spans="2:11" ht="16.05" customHeight="1" thickBot="1">
      <c r="B5" s="370" t="s">
        <v>93</v>
      </c>
      <c r="C5" s="371"/>
      <c r="D5" s="372" t="s">
        <v>182</v>
      </c>
      <c r="E5" s="373"/>
      <c r="F5" s="373"/>
      <c r="G5" s="374"/>
    </row>
    <row r="6" spans="2:11" ht="16.2" thickBot="1">
      <c r="B6" s="223"/>
      <c r="C6" s="224"/>
      <c r="D6" s="224"/>
      <c r="E6" s="224"/>
      <c r="F6" s="224"/>
      <c r="G6" s="225"/>
    </row>
    <row r="7" spans="2:11" s="26" customFormat="1" ht="15" customHeight="1" thickBot="1">
      <c r="B7" s="362" t="s">
        <v>94</v>
      </c>
      <c r="C7" s="363"/>
      <c r="D7" s="363"/>
      <c r="E7" s="363"/>
      <c r="F7" s="363"/>
      <c r="G7" s="364"/>
    </row>
    <row r="8" spans="2:11" ht="43.2">
      <c r="B8" s="103" t="s">
        <v>95</v>
      </c>
      <c r="C8" s="104" t="s">
        <v>96</v>
      </c>
      <c r="D8" s="104" t="s">
        <v>97</v>
      </c>
      <c r="E8" s="104" t="s">
        <v>98</v>
      </c>
      <c r="F8" s="355" t="s">
        <v>99</v>
      </c>
      <c r="G8" s="356"/>
    </row>
    <row r="9" spans="2:11" ht="15" thickBot="1">
      <c r="B9" s="4">
        <f>'VNTL - KEC'!C7</f>
        <v>127.854066</v>
      </c>
      <c r="C9" s="5">
        <f>'VNTL - KEC'!D6</f>
        <v>127.83</v>
      </c>
      <c r="D9" s="5">
        <f>'VNTL - KEC'!F6</f>
        <v>0</v>
      </c>
      <c r="E9" s="5">
        <f>'VNTL - KEC'!I6</f>
        <v>127.83</v>
      </c>
      <c r="F9" s="353">
        <f>'VNTL - KEC'!J6</f>
        <v>0</v>
      </c>
      <c r="G9" s="354"/>
    </row>
    <row r="10" spans="2:11" ht="15" thickBot="1">
      <c r="B10" s="359" t="s">
        <v>100</v>
      </c>
      <c r="C10" s="360"/>
      <c r="D10" s="360"/>
      <c r="E10" s="360"/>
      <c r="F10" s="360"/>
      <c r="G10" s="361"/>
    </row>
    <row r="11" spans="2:11" ht="43.2">
      <c r="B11" s="2" t="s">
        <v>95</v>
      </c>
      <c r="C11" s="3" t="s">
        <v>96</v>
      </c>
      <c r="D11" s="3" t="s">
        <v>97</v>
      </c>
      <c r="E11" s="3" t="s">
        <v>98</v>
      </c>
      <c r="F11" s="355" t="s">
        <v>99</v>
      </c>
      <c r="G11" s="356"/>
    </row>
    <row r="12" spans="2:11" ht="15" thickBot="1">
      <c r="B12" s="28">
        <f>'VNTL - KEC'!C10</f>
        <v>28</v>
      </c>
      <c r="C12" s="20">
        <f>'VNTL - KEC'!D10</f>
        <v>28</v>
      </c>
      <c r="D12" s="20">
        <f>'VNTL - KEC'!H10</f>
        <v>0</v>
      </c>
      <c r="E12" s="20">
        <f>'VNTL - KEC'!I10</f>
        <v>28</v>
      </c>
      <c r="F12" s="357">
        <f>'VNTL - KEC'!J10</f>
        <v>0</v>
      </c>
      <c r="G12" s="358"/>
    </row>
    <row r="13" spans="2:11" ht="15" thickBot="1">
      <c r="B13" s="359" t="s">
        <v>101</v>
      </c>
      <c r="C13" s="360"/>
      <c r="D13" s="360"/>
      <c r="E13" s="360"/>
      <c r="F13" s="360"/>
      <c r="G13" s="361"/>
    </row>
    <row r="14" spans="2:11" ht="43.2">
      <c r="B14" s="2" t="s">
        <v>95</v>
      </c>
      <c r="C14" s="3" t="s">
        <v>96</v>
      </c>
      <c r="D14" s="3" t="s">
        <v>97</v>
      </c>
      <c r="E14" s="3" t="s">
        <v>98</v>
      </c>
      <c r="F14" s="355" t="s">
        <v>99</v>
      </c>
      <c r="G14" s="356"/>
    </row>
    <row r="15" spans="2:11" ht="15" thickBot="1">
      <c r="B15" s="6">
        <f>'VNTL - KEC'!C7</f>
        <v>127.854066</v>
      </c>
      <c r="C15" s="5">
        <f>'VNTL - KEC'!D7</f>
        <v>127.854066</v>
      </c>
      <c r="D15" s="5">
        <f>'VNTL - KEC'!H7</f>
        <v>0</v>
      </c>
      <c r="E15" s="5">
        <f>'VNTL - KEC'!I7</f>
        <v>127.854066</v>
      </c>
      <c r="F15" s="353">
        <f>'VNTL - KEC'!J7</f>
        <v>0</v>
      </c>
      <c r="G15" s="354"/>
      <c r="K15" s="7"/>
    </row>
    <row r="16" spans="2:11" ht="15" thickBot="1">
      <c r="B16" s="359" t="s">
        <v>102</v>
      </c>
      <c r="C16" s="360"/>
      <c r="D16" s="360"/>
      <c r="E16" s="360"/>
      <c r="F16" s="360"/>
      <c r="G16" s="361"/>
    </row>
    <row r="17" spans="2:11" ht="43.2">
      <c r="B17" s="2" t="s">
        <v>95</v>
      </c>
      <c r="C17" s="3" t="s">
        <v>96</v>
      </c>
      <c r="D17" s="3" t="s">
        <v>97</v>
      </c>
      <c r="E17" s="3" t="s">
        <v>98</v>
      </c>
      <c r="F17" s="355" t="s">
        <v>99</v>
      </c>
      <c r="G17" s="356"/>
    </row>
    <row r="18" spans="2:11" ht="15" thickBot="1">
      <c r="B18" s="6">
        <f>'VNTL - KEC'!C9</f>
        <v>127.85406600000002</v>
      </c>
      <c r="C18" s="5">
        <f>'VNTL - KEC'!D9</f>
        <v>127.85406600000002</v>
      </c>
      <c r="D18" s="5">
        <f>'VNTL - KEC'!H9</f>
        <v>0</v>
      </c>
      <c r="E18" s="5">
        <f>'VNTL - KEC'!I9</f>
        <v>127.85406600000002</v>
      </c>
      <c r="F18" s="353">
        <f>'VNTL - KEC'!J9</f>
        <v>0</v>
      </c>
      <c r="G18" s="354"/>
      <c r="K18" s="16"/>
    </row>
    <row r="19" spans="2:11" ht="15" thickBot="1">
      <c r="B19" s="359" t="s">
        <v>103</v>
      </c>
      <c r="C19" s="360"/>
      <c r="D19" s="360"/>
      <c r="E19" s="360"/>
      <c r="F19" s="360"/>
      <c r="G19" s="361"/>
    </row>
    <row r="20" spans="2:11" ht="43.2">
      <c r="B20" s="8" t="s">
        <v>95</v>
      </c>
      <c r="C20" s="9" t="s">
        <v>96</v>
      </c>
      <c r="D20" s="9" t="s">
        <v>97</v>
      </c>
      <c r="E20" s="9" t="s">
        <v>98</v>
      </c>
      <c r="F20" s="355" t="s">
        <v>99</v>
      </c>
      <c r="G20" s="356"/>
      <c r="K20" s="17"/>
    </row>
    <row r="21" spans="2:11" ht="15" thickBot="1">
      <c r="B21" s="10">
        <f>'VNTL - KEC'!C12</f>
        <v>351</v>
      </c>
      <c r="C21" s="20">
        <f>'VNTL - KEC'!D12</f>
        <v>181</v>
      </c>
      <c r="D21" s="20">
        <f>'VNTL - KEC'!H12</f>
        <v>12</v>
      </c>
      <c r="E21" s="27">
        <f>'VNTL - KEC'!I12</f>
        <v>193</v>
      </c>
      <c r="F21" s="357">
        <f>'VNTL - KEC'!J12</f>
        <v>158</v>
      </c>
      <c r="G21" s="358"/>
    </row>
    <row r="22" spans="2:11" ht="15" thickBot="1">
      <c r="B22" s="359" t="s">
        <v>104</v>
      </c>
      <c r="C22" s="360"/>
      <c r="D22" s="360"/>
      <c r="E22" s="360"/>
      <c r="F22" s="360"/>
      <c r="G22" s="361"/>
    </row>
    <row r="23" spans="2:11" ht="43.2">
      <c r="B23" s="8" t="s">
        <v>105</v>
      </c>
      <c r="C23" s="9" t="s">
        <v>96</v>
      </c>
      <c r="D23" s="9" t="s">
        <v>97</v>
      </c>
      <c r="E23" s="9" t="s">
        <v>98</v>
      </c>
      <c r="F23" s="355" t="s">
        <v>99</v>
      </c>
      <c r="G23" s="356"/>
    </row>
    <row r="24" spans="2:11" ht="15" thickBot="1">
      <c r="B24" s="4">
        <f>'VNTL - KEC'!C13</f>
        <v>351</v>
      </c>
      <c r="C24" s="20">
        <f>'VNTL - KEC'!D13</f>
        <v>155</v>
      </c>
      <c r="D24" s="20">
        <f>'VNTL - KEC'!H13</f>
        <v>5</v>
      </c>
      <c r="E24" s="27">
        <f>'VNTL - KEC'!I13</f>
        <v>160</v>
      </c>
      <c r="F24" s="357">
        <f>'VNTL - KEC'!J13</f>
        <v>191</v>
      </c>
      <c r="G24" s="358"/>
    </row>
    <row r="25" spans="2:11" ht="15" thickBot="1">
      <c r="B25" s="359" t="s">
        <v>106</v>
      </c>
      <c r="C25" s="360"/>
      <c r="D25" s="360"/>
      <c r="E25" s="360"/>
      <c r="F25" s="360"/>
      <c r="G25" s="361"/>
    </row>
    <row r="26" spans="2:11" ht="43.2">
      <c r="B26" s="8" t="s">
        <v>105</v>
      </c>
      <c r="C26" s="9" t="s">
        <v>96</v>
      </c>
      <c r="D26" s="9" t="s">
        <v>97</v>
      </c>
      <c r="E26" s="9" t="s">
        <v>98</v>
      </c>
      <c r="F26" s="355" t="s">
        <v>99</v>
      </c>
      <c r="G26" s="356"/>
    </row>
    <row r="27" spans="2:11" ht="15" thickBot="1">
      <c r="B27" s="4">
        <f>'VNTL - KEC'!C14</f>
        <v>351</v>
      </c>
      <c r="C27" s="20">
        <f>'VNTL - KEC'!D14</f>
        <v>28</v>
      </c>
      <c r="D27" s="20">
        <f>'VNTL - KEC'!H14</f>
        <v>11</v>
      </c>
      <c r="E27" s="15">
        <f>'VNTL - KEC'!I14</f>
        <v>39</v>
      </c>
      <c r="F27" s="357">
        <f>'VNTL - KEC'!J14</f>
        <v>312</v>
      </c>
      <c r="G27" s="358"/>
    </row>
    <row r="28" spans="2:11" ht="15" thickBot="1">
      <c r="B28" s="359" t="s">
        <v>107</v>
      </c>
      <c r="C28" s="360"/>
      <c r="D28" s="360"/>
      <c r="E28" s="360"/>
      <c r="F28" s="360"/>
      <c r="G28" s="361"/>
    </row>
    <row r="29" spans="2:11" ht="43.2">
      <c r="B29" s="8" t="s">
        <v>105</v>
      </c>
      <c r="C29" s="9" t="s">
        <v>96</v>
      </c>
      <c r="D29" s="9" t="s">
        <v>97</v>
      </c>
      <c r="E29" s="9" t="s">
        <v>98</v>
      </c>
      <c r="F29" s="355" t="s">
        <v>108</v>
      </c>
      <c r="G29" s="356"/>
    </row>
    <row r="30" spans="2:11" ht="15" thickBot="1">
      <c r="B30" s="6">
        <f>'VNTL - KEC'!C16</f>
        <v>127.854066</v>
      </c>
      <c r="C30" s="36">
        <v>0</v>
      </c>
      <c r="D30" s="36">
        <v>0</v>
      </c>
      <c r="E30" s="37">
        <v>0</v>
      </c>
      <c r="F30" s="353">
        <f>B30-E30</f>
        <v>127.854066</v>
      </c>
      <c r="G30" s="354"/>
    </row>
    <row r="31" spans="2:11" ht="15" thickBot="1">
      <c r="B31" s="359" t="s">
        <v>109</v>
      </c>
      <c r="C31" s="360"/>
      <c r="D31" s="360"/>
      <c r="E31" s="360"/>
      <c r="F31" s="360"/>
      <c r="G31" s="361"/>
    </row>
    <row r="32" spans="2:11" ht="43.2">
      <c r="B32" s="8" t="s">
        <v>105</v>
      </c>
      <c r="C32" s="9" t="s">
        <v>96</v>
      </c>
      <c r="D32" s="9" t="s">
        <v>97</v>
      </c>
      <c r="E32" s="9" t="s">
        <v>98</v>
      </c>
      <c r="F32" s="355" t="s">
        <v>99</v>
      </c>
      <c r="G32" s="356"/>
    </row>
    <row r="33" spans="2:7" ht="15" thickBot="1">
      <c r="B33" s="101">
        <f>'VNTL - KEC'!C18</f>
        <v>127.85406600000002</v>
      </c>
      <c r="C33" s="102">
        <v>0</v>
      </c>
      <c r="D33" s="102">
        <v>0</v>
      </c>
      <c r="E33" s="102">
        <v>0</v>
      </c>
      <c r="F33" s="353">
        <f>B33-E33</f>
        <v>127.85406600000002</v>
      </c>
      <c r="G33" s="354"/>
    </row>
  </sheetData>
  <mergeCells count="33">
    <mergeCell ref="B2:G2"/>
    <mergeCell ref="B3:F3"/>
    <mergeCell ref="B4:C4"/>
    <mergeCell ref="B5:C5"/>
    <mergeCell ref="D5:G5"/>
    <mergeCell ref="D4:G4"/>
    <mergeCell ref="F30:G30"/>
    <mergeCell ref="B25:G25"/>
    <mergeCell ref="B28:G28"/>
    <mergeCell ref="B31:G31"/>
    <mergeCell ref="B7:G7"/>
    <mergeCell ref="B10:G10"/>
    <mergeCell ref="B13:G13"/>
    <mergeCell ref="B16:G16"/>
    <mergeCell ref="B19:G19"/>
    <mergeCell ref="B22:G22"/>
    <mergeCell ref="F18:G18"/>
    <mergeCell ref="F33:G33"/>
    <mergeCell ref="F17:G17"/>
    <mergeCell ref="F14:G14"/>
    <mergeCell ref="F11:G11"/>
    <mergeCell ref="F8:G8"/>
    <mergeCell ref="F9:G9"/>
    <mergeCell ref="F12:G12"/>
    <mergeCell ref="F15:G15"/>
    <mergeCell ref="F32:G32"/>
    <mergeCell ref="F29:G29"/>
    <mergeCell ref="F26:G26"/>
    <mergeCell ref="F23:G23"/>
    <mergeCell ref="F20:G20"/>
    <mergeCell ref="F21:G21"/>
    <mergeCell ref="F24:G24"/>
    <mergeCell ref="F27:G27"/>
  </mergeCells>
  <printOptions horizontalCentered="1" verticalCentered="1"/>
  <pageMargins left="0.31496062992125984" right="0.70866141732283472" top="0.35433070866141736" bottom="0.35433070866141736" header="0.31496062992125984" footer="0.31496062992125984"/>
  <pageSetup paperSize="9" scale="9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6F83F-367B-471C-AEB0-65139BA78454}">
  <sheetPr filterMode="1"/>
  <dimension ref="A1:N374"/>
  <sheetViews>
    <sheetView view="pageBreakPreview" zoomScale="78" zoomScaleNormal="71" workbookViewId="0">
      <pane ySplit="2" topLeftCell="A3" activePane="bottomLeft" state="frozen"/>
      <selection pane="bottomLeft" activeCell="G224" sqref="G224"/>
    </sheetView>
  </sheetViews>
  <sheetFormatPr defaultColWidth="9.21875" defaultRowHeight="14.4"/>
  <cols>
    <col min="1" max="1" width="6.33203125" style="67" customWidth="1"/>
    <col min="2" max="2" width="9.33203125" style="67" customWidth="1"/>
    <col min="3" max="3" width="16.5546875" style="67" customWidth="1"/>
    <col min="4" max="4" width="12.5546875" style="67" customWidth="1"/>
    <col min="5" max="5" width="10.21875" style="89" customWidth="1"/>
    <col min="6" max="6" width="12.44140625" style="67" customWidth="1"/>
    <col min="7" max="7" width="53.44140625" style="70" customWidth="1"/>
    <col min="8" max="8" width="53" style="70" customWidth="1"/>
    <col min="9" max="9" width="29.6640625" style="67" customWidth="1"/>
    <col min="10" max="10" width="78.44140625" style="67" customWidth="1"/>
    <col min="11" max="11" width="26.77734375" style="245" customWidth="1"/>
    <col min="12" max="12" width="14.109375" style="67" customWidth="1"/>
    <col min="13" max="13" width="18.5546875" style="67" customWidth="1"/>
    <col min="14" max="16384" width="9.21875" style="67"/>
  </cols>
  <sheetData>
    <row r="1" spans="1:13" ht="26.55" customHeight="1" thickBot="1">
      <c r="A1" s="378" t="s">
        <v>184</v>
      </c>
      <c r="B1" s="379"/>
      <c r="C1" s="379"/>
      <c r="D1" s="379"/>
      <c r="E1" s="380"/>
      <c r="F1" s="379"/>
      <c r="G1" s="379"/>
      <c r="H1" s="379"/>
      <c r="I1" s="379"/>
      <c r="J1" s="379"/>
      <c r="K1" s="381"/>
      <c r="L1" s="379"/>
      <c r="M1" s="382"/>
    </row>
    <row r="2" spans="1:13" s="69" customFormat="1" ht="62.55" customHeight="1" thickBot="1">
      <c r="A2" s="230" t="s">
        <v>110</v>
      </c>
      <c r="B2" s="231" t="s">
        <v>125</v>
      </c>
      <c r="C2" s="231" t="s">
        <v>115</v>
      </c>
      <c r="D2" s="231" t="s">
        <v>126</v>
      </c>
      <c r="E2" s="232" t="s">
        <v>155</v>
      </c>
      <c r="F2" s="231" t="s">
        <v>743</v>
      </c>
      <c r="G2" s="233" t="s">
        <v>169</v>
      </c>
      <c r="H2" s="246" t="s">
        <v>161</v>
      </c>
      <c r="I2" s="233" t="s">
        <v>744</v>
      </c>
      <c r="J2" s="231" t="s">
        <v>124</v>
      </c>
      <c r="K2" s="73" t="s">
        <v>745</v>
      </c>
      <c r="L2" s="231" t="s">
        <v>154</v>
      </c>
      <c r="M2" s="234" t="s">
        <v>165</v>
      </c>
    </row>
    <row r="3" spans="1:13" ht="30" hidden="1" customHeight="1">
      <c r="A3" s="204">
        <v>1</v>
      </c>
      <c r="B3" s="205" t="s">
        <v>197</v>
      </c>
      <c r="C3" s="12" t="str">
        <f>VLOOKUP(B3,Sheet4!$A:$B,2,FALSE)</f>
        <v>DA+0</v>
      </c>
      <c r="D3" s="205" t="s">
        <v>171</v>
      </c>
      <c r="E3" s="206"/>
      <c r="F3" s="207">
        <v>45427</v>
      </c>
      <c r="G3" s="208"/>
      <c r="H3" s="247" t="s">
        <v>113</v>
      </c>
      <c r="I3" s="210">
        <v>45437</v>
      </c>
      <c r="J3" s="207"/>
      <c r="K3" s="275" t="s">
        <v>247</v>
      </c>
      <c r="L3" s="209" t="s">
        <v>113</v>
      </c>
      <c r="M3" s="211">
        <f>I3+1</f>
        <v>45438</v>
      </c>
    </row>
    <row r="4" spans="1:13" ht="30" hidden="1" customHeight="1">
      <c r="A4" s="12">
        <f>A3+1</f>
        <v>2</v>
      </c>
      <c r="B4" s="13" t="s">
        <v>62</v>
      </c>
      <c r="C4" s="12" t="str">
        <f>VLOOKUP(B4,Sheet4!$A:$B,2,FALSE)</f>
        <v>DD60+0</v>
      </c>
      <c r="D4" s="13" t="s">
        <v>148</v>
      </c>
      <c r="E4" s="88"/>
      <c r="F4" s="77">
        <v>45433</v>
      </c>
      <c r="G4" s="72"/>
      <c r="H4" s="227" t="s">
        <v>113</v>
      </c>
      <c r="I4" s="119">
        <v>45442</v>
      </c>
      <c r="J4" s="77"/>
      <c r="K4" s="258" t="s">
        <v>247</v>
      </c>
      <c r="L4" s="85" t="s">
        <v>113</v>
      </c>
      <c r="M4" s="212">
        <f>I4+1</f>
        <v>45443</v>
      </c>
    </row>
    <row r="5" spans="1:13" ht="30" hidden="1" customHeight="1">
      <c r="A5" s="12">
        <f t="shared" ref="A5:A68" si="0">A4+1</f>
        <v>3</v>
      </c>
      <c r="B5" s="13" t="s">
        <v>3</v>
      </c>
      <c r="C5" s="12" t="str">
        <f>VLOOKUP(B5,Sheet4!$A:$B,2,FALSE)</f>
        <v>DB2+0</v>
      </c>
      <c r="D5" s="13" t="s">
        <v>171</v>
      </c>
      <c r="E5" s="88"/>
      <c r="F5" s="77">
        <v>45555</v>
      </c>
      <c r="G5" s="72"/>
      <c r="H5" s="227" t="s">
        <v>113</v>
      </c>
      <c r="I5" s="119">
        <v>45596</v>
      </c>
      <c r="J5" s="77"/>
      <c r="K5" s="258" t="s">
        <v>248</v>
      </c>
      <c r="L5" s="85"/>
      <c r="M5" s="85"/>
    </row>
    <row r="6" spans="1:13" ht="30" hidden="1" customHeight="1">
      <c r="A6" s="12">
        <f t="shared" si="0"/>
        <v>4</v>
      </c>
      <c r="B6" s="13" t="s">
        <v>198</v>
      </c>
      <c r="C6" s="12" t="str">
        <f>VLOOKUP(B6,Sheet4!$A:$B,2,FALSE)</f>
        <v>DA+6</v>
      </c>
      <c r="D6" s="13" t="s">
        <v>148</v>
      </c>
      <c r="E6" s="81"/>
      <c r="F6" s="77">
        <v>45600</v>
      </c>
      <c r="G6" s="72"/>
      <c r="H6" s="227" t="s">
        <v>113</v>
      </c>
      <c r="I6" s="119">
        <v>45608</v>
      </c>
      <c r="J6" s="77"/>
      <c r="K6" s="258" t="s">
        <v>248</v>
      </c>
      <c r="L6" s="85"/>
      <c r="M6" s="85"/>
    </row>
    <row r="7" spans="1:13" ht="30" hidden="1" customHeight="1">
      <c r="A7" s="12">
        <f t="shared" si="0"/>
        <v>5</v>
      </c>
      <c r="B7" s="13" t="s">
        <v>199</v>
      </c>
      <c r="C7" s="12" t="str">
        <f>VLOOKUP(B7,Sheet4!$A:$B,2,FALSE)</f>
        <v>DA-3</v>
      </c>
      <c r="D7" s="13" t="s">
        <v>171</v>
      </c>
      <c r="E7" s="88"/>
      <c r="F7" s="77">
        <v>45598</v>
      </c>
      <c r="G7" s="72"/>
      <c r="H7" s="227" t="s">
        <v>113</v>
      </c>
      <c r="I7" s="119">
        <v>45615</v>
      </c>
      <c r="J7" s="77"/>
      <c r="K7" s="258" t="s">
        <v>249</v>
      </c>
      <c r="L7" s="85"/>
      <c r="M7" s="85"/>
    </row>
    <row r="8" spans="1:13" ht="30" hidden="1" customHeight="1">
      <c r="A8" s="12">
        <f t="shared" si="0"/>
        <v>6</v>
      </c>
      <c r="B8" s="13" t="s">
        <v>200</v>
      </c>
      <c r="C8" s="12" t="str">
        <f>VLOOKUP(B8,Sheet4!$A:$B,2,FALSE)</f>
        <v>DA+0</v>
      </c>
      <c r="D8" s="13" t="s">
        <v>168</v>
      </c>
      <c r="E8" s="88"/>
      <c r="F8" s="77">
        <v>45605</v>
      </c>
      <c r="G8" s="72"/>
      <c r="H8" s="227" t="s">
        <v>113</v>
      </c>
      <c r="I8" s="119">
        <v>45618</v>
      </c>
      <c r="J8" s="77"/>
      <c r="K8" s="258" t="s">
        <v>248</v>
      </c>
      <c r="L8" s="85"/>
      <c r="M8" s="85"/>
    </row>
    <row r="9" spans="1:13" ht="30" hidden="1" customHeight="1">
      <c r="A9" s="12">
        <f t="shared" si="0"/>
        <v>7</v>
      </c>
      <c r="B9" s="13" t="s">
        <v>201</v>
      </c>
      <c r="C9" s="12" t="str">
        <f>VLOOKUP(B9,Sheet4!$A:$B,2,FALSE)</f>
        <v>DA+0</v>
      </c>
      <c r="D9" s="13" t="s">
        <v>171</v>
      </c>
      <c r="E9" s="88"/>
      <c r="F9" s="77">
        <v>45615</v>
      </c>
      <c r="G9" s="72"/>
      <c r="H9" s="227" t="s">
        <v>113</v>
      </c>
      <c r="I9" s="119">
        <v>45625</v>
      </c>
      <c r="J9" s="77"/>
      <c r="K9" s="258" t="s">
        <v>249</v>
      </c>
      <c r="L9" s="85"/>
      <c r="M9" s="85"/>
    </row>
    <row r="10" spans="1:13" ht="30" hidden="1" customHeight="1">
      <c r="A10" s="12">
        <f t="shared" si="0"/>
        <v>8</v>
      </c>
      <c r="B10" s="13" t="s">
        <v>202</v>
      </c>
      <c r="C10" s="12" t="str">
        <f>VLOOKUP(B10,Sheet4!$A:$B,2,FALSE)</f>
        <v>DA+9</v>
      </c>
      <c r="D10" s="13" t="s">
        <v>171</v>
      </c>
      <c r="E10" s="88"/>
      <c r="F10" s="77">
        <v>45627</v>
      </c>
      <c r="G10" s="72"/>
      <c r="H10" s="227" t="s">
        <v>113</v>
      </c>
      <c r="I10" s="119">
        <v>45633</v>
      </c>
      <c r="J10" s="77"/>
      <c r="K10" s="258" t="s">
        <v>249</v>
      </c>
      <c r="L10" s="85"/>
      <c r="M10" s="85"/>
    </row>
    <row r="11" spans="1:13" ht="30" hidden="1" customHeight="1">
      <c r="A11" s="12">
        <f t="shared" si="0"/>
        <v>9</v>
      </c>
      <c r="B11" s="13" t="s">
        <v>4</v>
      </c>
      <c r="C11" s="12" t="str">
        <f>VLOOKUP(B11,Sheet4!$A:$B,2,FALSE)</f>
        <v>DD60+0</v>
      </c>
      <c r="D11" s="13" t="s">
        <v>171</v>
      </c>
      <c r="E11" s="88"/>
      <c r="F11" s="77">
        <v>45629</v>
      </c>
      <c r="G11" s="72"/>
      <c r="H11" s="227" t="s">
        <v>113</v>
      </c>
      <c r="I11" s="119">
        <v>45642</v>
      </c>
      <c r="J11" s="77"/>
      <c r="K11" s="258" t="s">
        <v>149</v>
      </c>
      <c r="L11" s="85" t="s">
        <v>113</v>
      </c>
      <c r="M11" s="212">
        <f>I11+1</f>
        <v>45643</v>
      </c>
    </row>
    <row r="12" spans="1:13" ht="30" hidden="1" customHeight="1">
      <c r="A12" s="12">
        <f t="shared" si="0"/>
        <v>10</v>
      </c>
      <c r="B12" s="13" t="s">
        <v>203</v>
      </c>
      <c r="C12" s="12" t="str">
        <f>VLOOKUP(B12,Sheet4!$A:$B,2,FALSE)</f>
        <v>DA+0</v>
      </c>
      <c r="D12" s="13" t="s">
        <v>171</v>
      </c>
      <c r="E12" s="88"/>
      <c r="F12" s="77">
        <v>45635</v>
      </c>
      <c r="G12" s="72"/>
      <c r="H12" s="227" t="s">
        <v>113</v>
      </c>
      <c r="I12" s="119">
        <v>45647</v>
      </c>
      <c r="J12" s="77"/>
      <c r="K12" s="258" t="s">
        <v>250</v>
      </c>
      <c r="L12" s="85"/>
      <c r="M12" s="85"/>
    </row>
    <row r="13" spans="1:13" ht="30" hidden="1" customHeight="1">
      <c r="A13" s="12">
        <f t="shared" si="0"/>
        <v>11</v>
      </c>
      <c r="B13" s="13" t="s">
        <v>204</v>
      </c>
      <c r="C13" s="12" t="str">
        <f>VLOOKUP(B13,Sheet4!$A:$B,2,FALSE)</f>
        <v>DA-3</v>
      </c>
      <c r="D13" s="13" t="s">
        <v>171</v>
      </c>
      <c r="E13" s="88"/>
      <c r="F13" s="77">
        <v>45626</v>
      </c>
      <c r="G13" s="72"/>
      <c r="H13" s="227" t="s">
        <v>113</v>
      </c>
      <c r="I13" s="119">
        <v>45648</v>
      </c>
      <c r="J13" s="77"/>
      <c r="K13" s="258" t="s">
        <v>251</v>
      </c>
      <c r="L13" s="85"/>
      <c r="M13" s="85"/>
    </row>
    <row r="14" spans="1:13" ht="30" hidden="1" customHeight="1">
      <c r="A14" s="12">
        <f t="shared" si="0"/>
        <v>12</v>
      </c>
      <c r="B14" s="13" t="s">
        <v>8</v>
      </c>
      <c r="C14" s="12" t="str">
        <f>VLOOKUP(B14,Sheet4!$A:$B,2,FALSE)</f>
        <v>DD60+3</v>
      </c>
      <c r="D14" s="13" t="s">
        <v>171</v>
      </c>
      <c r="E14" s="88"/>
      <c r="F14" s="77">
        <v>45634</v>
      </c>
      <c r="G14" s="72"/>
      <c r="H14" s="227" t="s">
        <v>113</v>
      </c>
      <c r="I14" s="119">
        <v>45648</v>
      </c>
      <c r="J14" s="77"/>
      <c r="K14" s="258" t="s">
        <v>149</v>
      </c>
      <c r="L14" s="85"/>
      <c r="M14" s="85"/>
    </row>
    <row r="15" spans="1:13" ht="30" hidden="1" customHeight="1">
      <c r="A15" s="12">
        <f t="shared" si="0"/>
        <v>13</v>
      </c>
      <c r="B15" s="13" t="s">
        <v>205</v>
      </c>
      <c r="C15" s="12" t="str">
        <f>VLOOKUP(B15,Sheet4!$A:$B,2,FALSE)</f>
        <v>DA+3</v>
      </c>
      <c r="D15" s="13" t="s">
        <v>171</v>
      </c>
      <c r="E15" s="88"/>
      <c r="F15" s="77">
        <v>45639</v>
      </c>
      <c r="G15" s="72"/>
      <c r="H15" s="227" t="s">
        <v>113</v>
      </c>
      <c r="I15" s="119">
        <v>45649</v>
      </c>
      <c r="J15" s="77"/>
      <c r="K15" s="258" t="s">
        <v>252</v>
      </c>
      <c r="L15" s="85" t="s">
        <v>113</v>
      </c>
      <c r="M15" s="212">
        <f>I15+1</f>
        <v>45650</v>
      </c>
    </row>
    <row r="16" spans="1:13" ht="30" hidden="1" customHeight="1">
      <c r="A16" s="12">
        <f t="shared" si="0"/>
        <v>14</v>
      </c>
      <c r="B16" s="13" t="s">
        <v>209</v>
      </c>
      <c r="C16" s="12" t="str">
        <f>VLOOKUP(B16,Sheet4!$A:$B,2,FALSE)</f>
        <v>DA+0</v>
      </c>
      <c r="D16" s="13" t="s">
        <v>171</v>
      </c>
      <c r="E16" s="88"/>
      <c r="F16" s="77">
        <v>45637</v>
      </c>
      <c r="G16" s="72"/>
      <c r="H16" s="227" t="s">
        <v>113</v>
      </c>
      <c r="I16" s="119">
        <v>45653</v>
      </c>
      <c r="J16" s="77"/>
      <c r="K16" s="258" t="s">
        <v>254</v>
      </c>
      <c r="L16" s="85"/>
      <c r="M16" s="85"/>
    </row>
    <row r="17" spans="1:13" ht="30" hidden="1" customHeight="1">
      <c r="A17" s="12">
        <f t="shared" si="0"/>
        <v>15</v>
      </c>
      <c r="B17" s="13" t="s">
        <v>65</v>
      </c>
      <c r="C17" s="12" t="str">
        <f>VLOOKUP(B17,Sheet4!$A:$B,2,FALSE)</f>
        <v>DA+9</v>
      </c>
      <c r="D17" s="13" t="s">
        <v>148</v>
      </c>
      <c r="E17" s="88"/>
      <c r="F17" s="77">
        <v>45645</v>
      </c>
      <c r="G17" s="72"/>
      <c r="H17" s="227" t="s">
        <v>113</v>
      </c>
      <c r="I17" s="119">
        <v>45653</v>
      </c>
      <c r="J17" s="77"/>
      <c r="K17" s="258" t="s">
        <v>255</v>
      </c>
      <c r="L17" s="85" t="s">
        <v>113</v>
      </c>
      <c r="M17" s="212">
        <f t="shared" ref="M17:M22" si="1">I17+1</f>
        <v>45654</v>
      </c>
    </row>
    <row r="18" spans="1:13" ht="30" hidden="1" customHeight="1">
      <c r="A18" s="12">
        <f t="shared" si="0"/>
        <v>16</v>
      </c>
      <c r="B18" s="13" t="s">
        <v>6</v>
      </c>
      <c r="C18" s="12" t="str">
        <f>VLOOKUP(B18,Sheet4!$A:$B,2,FALSE)</f>
        <v>DA-3</v>
      </c>
      <c r="D18" s="13" t="s">
        <v>148</v>
      </c>
      <c r="E18" s="81"/>
      <c r="F18" s="77">
        <v>45637</v>
      </c>
      <c r="G18" s="72"/>
      <c r="H18" s="227" t="s">
        <v>113</v>
      </c>
      <c r="I18" s="119">
        <v>45654</v>
      </c>
      <c r="J18" s="77"/>
      <c r="K18" s="258" t="s">
        <v>149</v>
      </c>
      <c r="L18" s="85" t="s">
        <v>113</v>
      </c>
      <c r="M18" s="212">
        <f t="shared" si="1"/>
        <v>45655</v>
      </c>
    </row>
    <row r="19" spans="1:13" ht="30" hidden="1" customHeight="1">
      <c r="A19" s="12">
        <f t="shared" si="0"/>
        <v>17</v>
      </c>
      <c r="B19" s="13" t="s">
        <v>7</v>
      </c>
      <c r="C19" s="12" t="str">
        <f>VLOOKUP(B19,Sheet4!$A:$B,2,FALSE)</f>
        <v>DA+9</v>
      </c>
      <c r="D19" s="13" t="s">
        <v>171</v>
      </c>
      <c r="E19" s="81"/>
      <c r="F19" s="77">
        <v>45647</v>
      </c>
      <c r="G19" s="72"/>
      <c r="H19" s="227" t="s">
        <v>113</v>
      </c>
      <c r="I19" s="119">
        <v>45656</v>
      </c>
      <c r="J19" s="77"/>
      <c r="K19" s="258" t="s">
        <v>149</v>
      </c>
      <c r="L19" s="85" t="s">
        <v>113</v>
      </c>
      <c r="M19" s="212">
        <f t="shared" si="1"/>
        <v>45657</v>
      </c>
    </row>
    <row r="20" spans="1:13" ht="30" hidden="1" customHeight="1">
      <c r="A20" s="12">
        <f t="shared" si="0"/>
        <v>18</v>
      </c>
      <c r="B20" s="13" t="s">
        <v>207</v>
      </c>
      <c r="C20" s="12" t="str">
        <f>VLOOKUP(B20,Sheet4!$A:$B,2,FALSE)</f>
        <v>DA+0</v>
      </c>
      <c r="D20" s="13" t="s">
        <v>171</v>
      </c>
      <c r="E20" s="88"/>
      <c r="F20" s="77">
        <v>45643</v>
      </c>
      <c r="G20" s="72"/>
      <c r="H20" s="227" t="s">
        <v>113</v>
      </c>
      <c r="I20" s="119">
        <v>45657</v>
      </c>
      <c r="J20" s="77"/>
      <c r="K20" s="258" t="s">
        <v>253</v>
      </c>
      <c r="L20" s="85" t="s">
        <v>113</v>
      </c>
      <c r="M20" s="212">
        <f t="shared" si="1"/>
        <v>45658</v>
      </c>
    </row>
    <row r="21" spans="1:13" ht="30" hidden="1" customHeight="1">
      <c r="A21" s="12">
        <f t="shared" si="0"/>
        <v>19</v>
      </c>
      <c r="B21" s="13" t="s">
        <v>132</v>
      </c>
      <c r="C21" s="12" t="str">
        <f>VLOOKUP(B21,Sheet4!$A:$B,2,FALSE)</f>
        <v>DD60+3</v>
      </c>
      <c r="D21" s="13" t="s">
        <v>148</v>
      </c>
      <c r="E21" s="81"/>
      <c r="F21" s="77">
        <v>45652</v>
      </c>
      <c r="G21" s="72"/>
      <c r="H21" s="85" t="s">
        <v>113</v>
      </c>
      <c r="I21" s="119">
        <v>45659</v>
      </c>
      <c r="J21" s="77"/>
      <c r="K21" s="258" t="s">
        <v>252</v>
      </c>
      <c r="L21" s="85" t="s">
        <v>113</v>
      </c>
      <c r="M21" s="212">
        <f t="shared" si="1"/>
        <v>45660</v>
      </c>
    </row>
    <row r="22" spans="1:13" ht="30" hidden="1" customHeight="1">
      <c r="A22" s="12">
        <f t="shared" si="0"/>
        <v>20</v>
      </c>
      <c r="B22" s="13" t="s">
        <v>66</v>
      </c>
      <c r="C22" s="12" t="str">
        <f>VLOOKUP(B22,Sheet4!$A:$B,2,FALSE)</f>
        <v>DA+3</v>
      </c>
      <c r="D22" s="13" t="s">
        <v>171</v>
      </c>
      <c r="E22" s="88"/>
      <c r="F22" s="77">
        <v>45654</v>
      </c>
      <c r="G22" s="72"/>
      <c r="H22" s="85" t="s">
        <v>113</v>
      </c>
      <c r="I22" s="119">
        <v>45660</v>
      </c>
      <c r="J22" s="77"/>
      <c r="K22" s="258" t="s">
        <v>255</v>
      </c>
      <c r="L22" s="85" t="s">
        <v>113</v>
      </c>
      <c r="M22" s="212">
        <f t="shared" si="1"/>
        <v>45661</v>
      </c>
    </row>
    <row r="23" spans="1:13" ht="30" hidden="1" customHeight="1">
      <c r="A23" s="12">
        <f t="shared" si="0"/>
        <v>21</v>
      </c>
      <c r="B23" s="13" t="s">
        <v>206</v>
      </c>
      <c r="C23" s="12" t="str">
        <f>VLOOKUP(B23,Sheet4!$A:$B,2,FALSE)</f>
        <v>DA+0</v>
      </c>
      <c r="D23" s="13" t="s">
        <v>148</v>
      </c>
      <c r="E23" s="88"/>
      <c r="F23" s="77">
        <v>45631</v>
      </c>
      <c r="G23" s="72"/>
      <c r="H23" s="85" t="s">
        <v>113</v>
      </c>
      <c r="I23" s="119">
        <v>45661</v>
      </c>
      <c r="J23" s="77"/>
      <c r="K23" s="258" t="s">
        <v>251</v>
      </c>
      <c r="L23" s="85"/>
      <c r="M23" s="85"/>
    </row>
    <row r="24" spans="1:13" ht="30" hidden="1" customHeight="1">
      <c r="A24" s="12">
        <f t="shared" si="0"/>
        <v>22</v>
      </c>
      <c r="B24" s="13" t="s">
        <v>26</v>
      </c>
      <c r="C24" s="12" t="str">
        <f>VLOOKUP(B24,Sheet4!$A:$B,2,FALSE)</f>
        <v>DA-3</v>
      </c>
      <c r="D24" s="13" t="s">
        <v>41</v>
      </c>
      <c r="E24" s="82"/>
      <c r="F24" s="77">
        <v>45653</v>
      </c>
      <c r="G24" s="72"/>
      <c r="H24" s="85" t="s">
        <v>113</v>
      </c>
      <c r="I24" s="119">
        <v>45667</v>
      </c>
      <c r="J24" s="77"/>
      <c r="K24" s="258" t="s">
        <v>256</v>
      </c>
      <c r="L24" s="85"/>
      <c r="M24" s="85"/>
    </row>
    <row r="25" spans="1:13" ht="30" hidden="1" customHeight="1">
      <c r="A25" s="12">
        <f t="shared" si="0"/>
        <v>23</v>
      </c>
      <c r="B25" s="13" t="s">
        <v>211</v>
      </c>
      <c r="C25" s="12" t="str">
        <f>VLOOKUP(B25,Sheet4!$A:$B,2,FALSE)</f>
        <v>DB1+25</v>
      </c>
      <c r="D25" s="13" t="s">
        <v>16</v>
      </c>
      <c r="E25" s="82"/>
      <c r="F25" s="77">
        <v>45660</v>
      </c>
      <c r="G25" s="72"/>
      <c r="H25" s="85" t="s">
        <v>113</v>
      </c>
      <c r="I25" s="119">
        <v>45667</v>
      </c>
      <c r="J25" s="77"/>
      <c r="K25" s="258" t="s">
        <v>149</v>
      </c>
      <c r="L25" s="85" t="s">
        <v>113</v>
      </c>
      <c r="M25" s="212">
        <f>I25+1</f>
        <v>45668</v>
      </c>
    </row>
    <row r="26" spans="1:13" ht="30" hidden="1" customHeight="1">
      <c r="A26" s="12">
        <f t="shared" si="0"/>
        <v>24</v>
      </c>
      <c r="B26" s="13" t="s">
        <v>208</v>
      </c>
      <c r="C26" s="12" t="str">
        <f>VLOOKUP(B26,Sheet4!$A:$B,2,FALSE)</f>
        <v>DB1+0</v>
      </c>
      <c r="D26" s="13" t="s">
        <v>171</v>
      </c>
      <c r="E26" s="81"/>
      <c r="F26" s="77">
        <v>45650</v>
      </c>
      <c r="G26" s="72"/>
      <c r="H26" s="85" t="s">
        <v>113</v>
      </c>
      <c r="I26" s="119">
        <v>45669</v>
      </c>
      <c r="J26" s="77"/>
      <c r="K26" s="258" t="s">
        <v>253</v>
      </c>
      <c r="L26" s="85" t="s">
        <v>113</v>
      </c>
      <c r="M26" s="212">
        <f>I26+1</f>
        <v>45670</v>
      </c>
    </row>
    <row r="27" spans="1:13" ht="30" hidden="1" customHeight="1">
      <c r="A27" s="12">
        <f t="shared" si="0"/>
        <v>25</v>
      </c>
      <c r="B27" s="13" t="s">
        <v>210</v>
      </c>
      <c r="C27" s="12" t="str">
        <f>VLOOKUP(B27,Sheet4!$A:$B,2,FALSE)</f>
        <v>DA-3</v>
      </c>
      <c r="D27" s="13" t="s">
        <v>128</v>
      </c>
      <c r="E27" s="82"/>
      <c r="F27" s="77">
        <v>45656</v>
      </c>
      <c r="G27" s="72"/>
      <c r="H27" s="85" t="s">
        <v>113</v>
      </c>
      <c r="I27" s="119">
        <v>45670</v>
      </c>
      <c r="J27" s="77"/>
      <c r="K27" s="258" t="s">
        <v>254</v>
      </c>
      <c r="L27" s="85" t="s">
        <v>113</v>
      </c>
      <c r="M27" s="85"/>
    </row>
    <row r="28" spans="1:13" ht="30" hidden="1" customHeight="1">
      <c r="A28" s="12">
        <f t="shared" si="0"/>
        <v>26</v>
      </c>
      <c r="B28" s="18" t="s">
        <v>213</v>
      </c>
      <c r="C28" s="12" t="str">
        <f>VLOOKUP(B28,Sheet4!$A:$B,2,FALSE)</f>
        <v>DA+3</v>
      </c>
      <c r="D28" s="18" t="s">
        <v>16</v>
      </c>
      <c r="E28" s="88"/>
      <c r="F28" s="77">
        <v>45667</v>
      </c>
      <c r="G28" s="72"/>
      <c r="H28" s="85" t="s">
        <v>113</v>
      </c>
      <c r="I28" s="120">
        <v>45671</v>
      </c>
      <c r="J28" s="77"/>
      <c r="K28" s="239" t="s">
        <v>149</v>
      </c>
      <c r="L28" s="85" t="s">
        <v>113</v>
      </c>
      <c r="M28" s="212">
        <f t="shared" ref="M28:M37" si="2">I28+1</f>
        <v>45672</v>
      </c>
    </row>
    <row r="29" spans="1:13" ht="30" hidden="1" customHeight="1">
      <c r="A29" s="12">
        <f t="shared" si="0"/>
        <v>27</v>
      </c>
      <c r="B29" s="18" t="s">
        <v>212</v>
      </c>
      <c r="C29" s="12" t="str">
        <f>VLOOKUP(B29,Sheet4!$A:$B,2,FALSE)</f>
        <v>DA+0</v>
      </c>
      <c r="D29" s="18" t="s">
        <v>53</v>
      </c>
      <c r="E29" s="81"/>
      <c r="F29" s="77">
        <v>45664</v>
      </c>
      <c r="G29" s="72"/>
      <c r="H29" s="85" t="s">
        <v>113</v>
      </c>
      <c r="I29" s="120">
        <v>45673</v>
      </c>
      <c r="J29" s="77"/>
      <c r="K29" s="239" t="s">
        <v>255</v>
      </c>
      <c r="L29" s="85" t="s">
        <v>113</v>
      </c>
      <c r="M29" s="212">
        <f t="shared" si="2"/>
        <v>45674</v>
      </c>
    </row>
    <row r="30" spans="1:13" ht="30" hidden="1" customHeight="1">
      <c r="A30" s="12">
        <f t="shared" si="0"/>
        <v>28</v>
      </c>
      <c r="B30" s="13" t="s">
        <v>67</v>
      </c>
      <c r="C30" s="12" t="str">
        <f>VLOOKUP(B30,Sheet4!$A:$B,2,FALSE)</f>
        <v>DD45+3</v>
      </c>
      <c r="D30" s="13" t="s">
        <v>53</v>
      </c>
      <c r="E30" s="88"/>
      <c r="F30" s="77">
        <v>45664</v>
      </c>
      <c r="G30" s="72"/>
      <c r="H30" s="85" t="s">
        <v>113</v>
      </c>
      <c r="I30" s="119">
        <v>45677</v>
      </c>
      <c r="J30" s="77"/>
      <c r="K30" s="258" t="str">
        <f>K24</f>
        <v>Adhya Brother</v>
      </c>
      <c r="L30" s="85" t="s">
        <v>113</v>
      </c>
      <c r="M30" s="212">
        <f t="shared" si="2"/>
        <v>45678</v>
      </c>
    </row>
    <row r="31" spans="1:13" ht="30" hidden="1" customHeight="1">
      <c r="A31" s="12">
        <f t="shared" si="0"/>
        <v>29</v>
      </c>
      <c r="B31" s="18" t="s">
        <v>214</v>
      </c>
      <c r="C31" s="12" t="str">
        <f>VLOOKUP(B31,Sheet4!$A:$B,2,FALSE)</f>
        <v>DA+0</v>
      </c>
      <c r="D31" s="18" t="s">
        <v>41</v>
      </c>
      <c r="E31" s="88"/>
      <c r="F31" s="77">
        <v>45667</v>
      </c>
      <c r="G31" s="72"/>
      <c r="H31" s="85" t="s">
        <v>113</v>
      </c>
      <c r="I31" s="120">
        <v>45677</v>
      </c>
      <c r="J31" s="77"/>
      <c r="K31" s="239" t="s">
        <v>253</v>
      </c>
      <c r="L31" s="85" t="s">
        <v>113</v>
      </c>
      <c r="M31" s="212">
        <f t="shared" si="2"/>
        <v>45678</v>
      </c>
    </row>
    <row r="32" spans="1:13" ht="30" hidden="1" customHeight="1">
      <c r="A32" s="12">
        <f t="shared" si="0"/>
        <v>30</v>
      </c>
      <c r="B32" s="18" t="s">
        <v>215</v>
      </c>
      <c r="C32" s="12" t="str">
        <f>VLOOKUP(B32,Sheet4!$A:$B,2,FALSE)</f>
        <v>DA+6</v>
      </c>
      <c r="D32" s="18" t="s">
        <v>41</v>
      </c>
      <c r="E32" s="88"/>
      <c r="F32" s="77">
        <v>45674</v>
      </c>
      <c r="G32" s="72"/>
      <c r="H32" s="85" t="s">
        <v>113</v>
      </c>
      <c r="I32" s="120">
        <v>45679</v>
      </c>
      <c r="J32" s="77"/>
      <c r="K32" s="239" t="s">
        <v>255</v>
      </c>
      <c r="L32" s="85" t="s">
        <v>113</v>
      </c>
      <c r="M32" s="212">
        <f t="shared" si="2"/>
        <v>45680</v>
      </c>
    </row>
    <row r="33" spans="1:13" ht="30" hidden="1" customHeight="1">
      <c r="A33" s="12">
        <f t="shared" si="0"/>
        <v>31</v>
      </c>
      <c r="B33" s="18" t="s">
        <v>218</v>
      </c>
      <c r="C33" s="12" t="str">
        <f>VLOOKUP(B33,Sheet4!$A:$B,2,FALSE)</f>
        <v>DB1+9</v>
      </c>
      <c r="D33" s="18" t="s">
        <v>16</v>
      </c>
      <c r="E33" s="81"/>
      <c r="F33" s="77">
        <v>45676</v>
      </c>
      <c r="G33" s="72"/>
      <c r="H33" s="85" t="s">
        <v>113</v>
      </c>
      <c r="I33" s="120">
        <v>45681</v>
      </c>
      <c r="J33" s="77"/>
      <c r="K33" s="239" t="s">
        <v>149</v>
      </c>
      <c r="L33" s="85" t="s">
        <v>113</v>
      </c>
      <c r="M33" s="212">
        <f t="shared" si="2"/>
        <v>45682</v>
      </c>
    </row>
    <row r="34" spans="1:13" ht="30" hidden="1" customHeight="1">
      <c r="A34" s="12">
        <f t="shared" si="0"/>
        <v>32</v>
      </c>
      <c r="B34" s="18" t="s">
        <v>216</v>
      </c>
      <c r="C34" s="12" t="str">
        <f>VLOOKUP(B34,Sheet4!$A:$B,2,FALSE)</f>
        <v>DA+0</v>
      </c>
      <c r="D34" s="18" t="s">
        <v>41</v>
      </c>
      <c r="E34" s="88"/>
      <c r="F34" s="77">
        <v>45672</v>
      </c>
      <c r="G34" s="72"/>
      <c r="H34" s="85" t="s">
        <v>113</v>
      </c>
      <c r="I34" s="120">
        <v>45683</v>
      </c>
      <c r="J34" s="77"/>
      <c r="K34" s="239" t="s">
        <v>254</v>
      </c>
      <c r="L34" s="85" t="s">
        <v>113</v>
      </c>
      <c r="M34" s="212">
        <f t="shared" si="2"/>
        <v>45684</v>
      </c>
    </row>
    <row r="35" spans="1:13" ht="30" hidden="1" customHeight="1">
      <c r="A35" s="12">
        <f t="shared" si="0"/>
        <v>33</v>
      </c>
      <c r="B35" s="18" t="s">
        <v>217</v>
      </c>
      <c r="C35" s="12" t="str">
        <f>VLOOKUP(B35,Sheet4!$A:$B,2,FALSE)</f>
        <v>DA+0</v>
      </c>
      <c r="D35" s="18" t="s">
        <v>41</v>
      </c>
      <c r="E35" s="82"/>
      <c r="F35" s="77">
        <v>45677</v>
      </c>
      <c r="G35" s="72"/>
      <c r="H35" s="85" t="s">
        <v>113</v>
      </c>
      <c r="I35" s="120">
        <v>45685</v>
      </c>
      <c r="J35" s="77"/>
      <c r="K35" s="239" t="s">
        <v>252</v>
      </c>
      <c r="L35" s="85" t="s">
        <v>113</v>
      </c>
      <c r="M35" s="212">
        <f t="shared" si="2"/>
        <v>45686</v>
      </c>
    </row>
    <row r="36" spans="1:13" ht="30" hidden="1" customHeight="1">
      <c r="A36" s="12">
        <f t="shared" si="0"/>
        <v>34</v>
      </c>
      <c r="B36" s="18" t="s">
        <v>69</v>
      </c>
      <c r="C36" s="12" t="str">
        <f>VLOOKUP(B36,Sheet4!$A:$B,2,FALSE)</f>
        <v>DB2+0</v>
      </c>
      <c r="D36" s="18" t="s">
        <v>41</v>
      </c>
      <c r="E36" s="81"/>
      <c r="F36" s="77">
        <v>45679</v>
      </c>
      <c r="G36" s="72"/>
      <c r="H36" s="85" t="s">
        <v>113</v>
      </c>
      <c r="I36" s="120">
        <v>45688</v>
      </c>
      <c r="J36" s="77"/>
      <c r="K36" s="239" t="s">
        <v>255</v>
      </c>
      <c r="L36" s="85" t="s">
        <v>113</v>
      </c>
      <c r="M36" s="212">
        <f t="shared" si="2"/>
        <v>45689</v>
      </c>
    </row>
    <row r="37" spans="1:13" ht="30" hidden="1" customHeight="1">
      <c r="A37" s="12">
        <f t="shared" si="0"/>
        <v>35</v>
      </c>
      <c r="B37" s="18" t="s">
        <v>131</v>
      </c>
      <c r="C37" s="12" t="str">
        <f>VLOOKUP(B37,Sheet4!$A:$B,2,FALSE)</f>
        <v>DA+6</v>
      </c>
      <c r="D37" s="18" t="s">
        <v>171</v>
      </c>
      <c r="E37" s="88"/>
      <c r="F37" s="77">
        <v>45686</v>
      </c>
      <c r="G37" s="72"/>
      <c r="H37" s="85" t="s">
        <v>113</v>
      </c>
      <c r="I37" s="120">
        <v>45691</v>
      </c>
      <c r="J37" s="77"/>
      <c r="K37" s="239" t="s">
        <v>252</v>
      </c>
      <c r="L37" s="85" t="s">
        <v>113</v>
      </c>
      <c r="M37" s="212">
        <f t="shared" si="2"/>
        <v>45692</v>
      </c>
    </row>
    <row r="38" spans="1:13" ht="30" hidden="1" customHeight="1">
      <c r="A38" s="12">
        <f t="shared" si="0"/>
        <v>36</v>
      </c>
      <c r="B38" s="18" t="s">
        <v>220</v>
      </c>
      <c r="C38" s="12" t="str">
        <f>VLOOKUP(B38,Sheet4!$A:$B,2,FALSE)</f>
        <v>DA-3</v>
      </c>
      <c r="D38" s="18" t="s">
        <v>41</v>
      </c>
      <c r="E38" s="81"/>
      <c r="F38" s="77">
        <v>45684</v>
      </c>
      <c r="G38" s="72"/>
      <c r="H38" s="85" t="s">
        <v>113</v>
      </c>
      <c r="I38" s="120">
        <v>45692</v>
      </c>
      <c r="J38" s="77"/>
      <c r="K38" s="239" t="s">
        <v>149</v>
      </c>
      <c r="L38" s="85" t="s">
        <v>113</v>
      </c>
      <c r="M38" s="85"/>
    </row>
    <row r="39" spans="1:13" ht="30" hidden="1" customHeight="1">
      <c r="A39" s="12">
        <f t="shared" si="0"/>
        <v>37</v>
      </c>
      <c r="B39" s="18" t="s">
        <v>221</v>
      </c>
      <c r="C39" s="12" t="str">
        <f>VLOOKUP(B39,Sheet4!$A:$B,2,FALSE)</f>
        <v>DA+3</v>
      </c>
      <c r="D39" s="18" t="s">
        <v>171</v>
      </c>
      <c r="E39" s="81"/>
      <c r="F39" s="77">
        <v>45686</v>
      </c>
      <c r="G39" s="72"/>
      <c r="H39" s="85" t="s">
        <v>113</v>
      </c>
      <c r="I39" s="120">
        <v>45692</v>
      </c>
      <c r="J39" s="77"/>
      <c r="K39" s="239" t="s">
        <v>252</v>
      </c>
      <c r="L39" s="85" t="s">
        <v>113</v>
      </c>
      <c r="M39" s="212">
        <f>I39+1</f>
        <v>45693</v>
      </c>
    </row>
    <row r="40" spans="1:13" ht="30" hidden="1" customHeight="1">
      <c r="A40" s="12">
        <f t="shared" si="0"/>
        <v>38</v>
      </c>
      <c r="B40" s="18" t="s">
        <v>223</v>
      </c>
      <c r="C40" s="12" t="str">
        <f>VLOOKUP(B40,Sheet4!$A:$B,2,FALSE)</f>
        <v>DA+0</v>
      </c>
      <c r="D40" s="18" t="s">
        <v>171</v>
      </c>
      <c r="E40" s="84"/>
      <c r="F40" s="78">
        <v>45685</v>
      </c>
      <c r="G40" s="72"/>
      <c r="H40" s="85" t="s">
        <v>113</v>
      </c>
      <c r="I40" s="120">
        <v>45692</v>
      </c>
      <c r="J40" s="77"/>
      <c r="K40" s="239" t="s">
        <v>253</v>
      </c>
      <c r="L40" s="85" t="s">
        <v>113</v>
      </c>
      <c r="M40" s="212">
        <f>I40+1</f>
        <v>45693</v>
      </c>
    </row>
    <row r="41" spans="1:13" ht="30" hidden="1" customHeight="1">
      <c r="A41" s="12">
        <f t="shared" si="0"/>
        <v>39</v>
      </c>
      <c r="B41" s="18" t="s">
        <v>222</v>
      </c>
      <c r="C41" s="12" t="str">
        <f>VLOOKUP(B41,Sheet4!$A:$B,2,FALSE)</f>
        <v>DA-3</v>
      </c>
      <c r="D41" s="18" t="s">
        <v>16</v>
      </c>
      <c r="E41" s="88"/>
      <c r="F41" s="77">
        <v>45688</v>
      </c>
      <c r="G41" s="72"/>
      <c r="H41" s="85" t="s">
        <v>113</v>
      </c>
      <c r="I41" s="120">
        <v>45694</v>
      </c>
      <c r="J41" s="77"/>
      <c r="K41" s="239" t="s">
        <v>149</v>
      </c>
      <c r="L41" s="85" t="s">
        <v>113</v>
      </c>
      <c r="M41" s="212">
        <f>I41+1</f>
        <v>45695</v>
      </c>
    </row>
    <row r="42" spans="1:13" ht="30" hidden="1" customHeight="1">
      <c r="A42" s="12">
        <f t="shared" si="0"/>
        <v>40</v>
      </c>
      <c r="B42" s="18" t="s">
        <v>25</v>
      </c>
      <c r="C42" s="12" t="str">
        <f>VLOOKUP(B42,Sheet4!$A:$B,2,FALSE)</f>
        <v>DA+6</v>
      </c>
      <c r="D42" s="18" t="s">
        <v>53</v>
      </c>
      <c r="E42" s="81"/>
      <c r="F42" s="77">
        <v>45672</v>
      </c>
      <c r="G42" s="72"/>
      <c r="H42" s="85" t="s">
        <v>113</v>
      </c>
      <c r="I42" s="120">
        <v>45695</v>
      </c>
      <c r="J42" s="77"/>
      <c r="K42" s="239" t="s">
        <v>256</v>
      </c>
      <c r="L42" s="85"/>
      <c r="M42" s="85"/>
    </row>
    <row r="43" spans="1:13" ht="30" hidden="1" customHeight="1">
      <c r="A43" s="12">
        <f t="shared" si="0"/>
        <v>41</v>
      </c>
      <c r="B43" s="18" t="s">
        <v>28</v>
      </c>
      <c r="C43" s="12" t="str">
        <f>VLOOKUP(B43,Sheet4!$A:$B,2,FALSE)</f>
        <v>DA+0</v>
      </c>
      <c r="D43" s="18" t="s">
        <v>171</v>
      </c>
      <c r="E43" s="82"/>
      <c r="F43" s="78">
        <v>45684</v>
      </c>
      <c r="G43" s="72"/>
      <c r="H43" s="85" t="s">
        <v>113</v>
      </c>
      <c r="I43" s="120">
        <v>45696</v>
      </c>
      <c r="J43" s="77"/>
      <c r="K43" s="239" t="s">
        <v>149</v>
      </c>
      <c r="L43" s="85" t="s">
        <v>113</v>
      </c>
      <c r="M43" s="212">
        <f t="shared" ref="M43:M49" si="3">I43+1</f>
        <v>45697</v>
      </c>
    </row>
    <row r="44" spans="1:13" ht="30" hidden="1" customHeight="1">
      <c r="A44" s="12">
        <f t="shared" si="0"/>
        <v>42</v>
      </c>
      <c r="B44" s="18" t="s">
        <v>224</v>
      </c>
      <c r="C44" s="12" t="str">
        <f>VLOOKUP(B44,Sheet4!$A:$B,2,FALSE)</f>
        <v>DB1+0</v>
      </c>
      <c r="D44" s="18" t="s">
        <v>171</v>
      </c>
      <c r="E44" s="82"/>
      <c r="F44" s="78">
        <v>45685</v>
      </c>
      <c r="G44" s="72"/>
      <c r="H44" s="85" t="s">
        <v>113</v>
      </c>
      <c r="I44" s="120">
        <v>45696</v>
      </c>
      <c r="J44" s="77"/>
      <c r="K44" s="239" t="s">
        <v>254</v>
      </c>
      <c r="L44" s="85" t="s">
        <v>113</v>
      </c>
      <c r="M44" s="212">
        <f t="shared" si="3"/>
        <v>45697</v>
      </c>
    </row>
    <row r="45" spans="1:13" ht="30" hidden="1" customHeight="1">
      <c r="A45" s="12">
        <f t="shared" si="0"/>
        <v>43</v>
      </c>
      <c r="B45" s="18" t="s">
        <v>219</v>
      </c>
      <c r="C45" s="12" t="str">
        <f>VLOOKUP(B45,Sheet4!$A:$B,2,FALSE)</f>
        <v>DA+0</v>
      </c>
      <c r="D45" s="18" t="s">
        <v>53</v>
      </c>
      <c r="E45" s="88"/>
      <c r="F45" s="77">
        <v>45677</v>
      </c>
      <c r="G45" s="72"/>
      <c r="H45" s="85" t="s">
        <v>113</v>
      </c>
      <c r="I45" s="120">
        <v>45699</v>
      </c>
      <c r="J45" s="77"/>
      <c r="K45" s="239" t="s">
        <v>253</v>
      </c>
      <c r="L45" s="85" t="s">
        <v>113</v>
      </c>
      <c r="M45" s="212">
        <f t="shared" si="3"/>
        <v>45700</v>
      </c>
    </row>
    <row r="46" spans="1:13" ht="30" hidden="1" customHeight="1">
      <c r="A46" s="12">
        <f t="shared" si="0"/>
        <v>44</v>
      </c>
      <c r="B46" s="18" t="s">
        <v>130</v>
      </c>
      <c r="C46" s="12" t="str">
        <f>VLOOKUP(B46,Sheet4!$A:$B,2,FALSE)</f>
        <v>DB1+9</v>
      </c>
      <c r="D46" s="18" t="s">
        <v>171</v>
      </c>
      <c r="E46" s="88"/>
      <c r="F46" s="77">
        <v>45691</v>
      </c>
      <c r="G46" s="72"/>
      <c r="H46" s="85" t="s">
        <v>113</v>
      </c>
      <c r="I46" s="120">
        <v>45701</v>
      </c>
      <c r="J46" s="77"/>
      <c r="K46" s="239" t="s">
        <v>252</v>
      </c>
      <c r="L46" s="85" t="s">
        <v>113</v>
      </c>
      <c r="M46" s="212">
        <f t="shared" si="3"/>
        <v>45702</v>
      </c>
    </row>
    <row r="47" spans="1:13" ht="30" hidden="1" customHeight="1">
      <c r="A47" s="12">
        <f t="shared" si="0"/>
        <v>45</v>
      </c>
      <c r="B47" s="18" t="s">
        <v>225</v>
      </c>
      <c r="C47" s="12" t="str">
        <f>VLOOKUP(B47,Sheet4!$A:$B,2,FALSE)</f>
        <v>DA+0</v>
      </c>
      <c r="D47" s="18" t="s">
        <v>171</v>
      </c>
      <c r="E47" s="84"/>
      <c r="F47" s="78">
        <v>45695</v>
      </c>
      <c r="G47" s="72"/>
      <c r="H47" s="85" t="s">
        <v>113</v>
      </c>
      <c r="I47" s="120">
        <v>45701</v>
      </c>
      <c r="J47" s="77"/>
      <c r="K47" s="239" t="s">
        <v>255</v>
      </c>
      <c r="L47" s="85" t="s">
        <v>113</v>
      </c>
      <c r="M47" s="212">
        <f t="shared" si="3"/>
        <v>45702</v>
      </c>
    </row>
    <row r="48" spans="1:13" ht="30" hidden="1" customHeight="1">
      <c r="A48" s="12">
        <f t="shared" si="0"/>
        <v>46</v>
      </c>
      <c r="B48" s="18" t="s">
        <v>226</v>
      </c>
      <c r="C48" s="12" t="str">
        <f>VLOOKUP(B48,Sheet4!$A:$B,2,FALSE)</f>
        <v>DA-3</v>
      </c>
      <c r="D48" s="18" t="s">
        <v>171</v>
      </c>
      <c r="E48" s="84"/>
      <c r="F48" s="78">
        <v>45696</v>
      </c>
      <c r="G48" s="72"/>
      <c r="H48" s="85" t="s">
        <v>113</v>
      </c>
      <c r="I48" s="120">
        <v>45701</v>
      </c>
      <c r="J48" s="77"/>
      <c r="K48" s="239" t="s">
        <v>149</v>
      </c>
      <c r="L48" s="85" t="s">
        <v>113</v>
      </c>
      <c r="M48" s="212">
        <f t="shared" si="3"/>
        <v>45702</v>
      </c>
    </row>
    <row r="49" spans="1:13" ht="30" hidden="1" customHeight="1">
      <c r="A49" s="12">
        <f t="shared" si="0"/>
        <v>47</v>
      </c>
      <c r="B49" s="18" t="s">
        <v>14</v>
      </c>
      <c r="C49" s="12" t="str">
        <f>VLOOKUP(B49,Sheet4!$A:$B,2,FALSE)</f>
        <v>DA+3</v>
      </c>
      <c r="D49" s="18" t="s">
        <v>16</v>
      </c>
      <c r="E49" s="82"/>
      <c r="F49" s="78">
        <v>45695</v>
      </c>
      <c r="G49" s="72"/>
      <c r="H49" s="85" t="s">
        <v>113</v>
      </c>
      <c r="I49" s="120">
        <v>45701</v>
      </c>
      <c r="J49" s="77"/>
      <c r="K49" s="239" t="s">
        <v>149</v>
      </c>
      <c r="L49" s="85" t="s">
        <v>113</v>
      </c>
      <c r="M49" s="212">
        <f t="shared" si="3"/>
        <v>45702</v>
      </c>
    </row>
    <row r="50" spans="1:13" ht="30" hidden="1" customHeight="1">
      <c r="A50" s="12">
        <f t="shared" si="0"/>
        <v>48</v>
      </c>
      <c r="B50" s="18" t="s">
        <v>24</v>
      </c>
      <c r="C50" s="12" t="str">
        <f>VLOOKUP(B50,Sheet4!$A:$B,2,FALSE)</f>
        <v>DB2+3</v>
      </c>
      <c r="D50" s="18" t="s">
        <v>171</v>
      </c>
      <c r="E50" s="81"/>
      <c r="F50" s="77">
        <v>45689</v>
      </c>
      <c r="G50" s="72"/>
      <c r="H50" s="85" t="s">
        <v>113</v>
      </c>
      <c r="I50" s="120">
        <v>45702</v>
      </c>
      <c r="J50" s="77"/>
      <c r="K50" s="239" t="s">
        <v>256</v>
      </c>
      <c r="L50" s="85"/>
      <c r="M50" s="85"/>
    </row>
    <row r="51" spans="1:13" ht="30" hidden="1" customHeight="1">
      <c r="A51" s="12">
        <f t="shared" si="0"/>
        <v>49</v>
      </c>
      <c r="B51" s="18" t="s">
        <v>10</v>
      </c>
      <c r="C51" s="12" t="str">
        <f>VLOOKUP(B51,Sheet4!$A:$B,2,FALSE)</f>
        <v>DD45+3</v>
      </c>
      <c r="D51" s="18" t="s">
        <v>171</v>
      </c>
      <c r="E51" s="84"/>
      <c r="F51" s="78">
        <v>45695</v>
      </c>
      <c r="G51" s="72"/>
      <c r="H51" s="85" t="s">
        <v>113</v>
      </c>
      <c r="I51" s="120">
        <v>45707</v>
      </c>
      <c r="J51" s="77"/>
      <c r="K51" s="239" t="s">
        <v>149</v>
      </c>
      <c r="L51" s="85" t="s">
        <v>113</v>
      </c>
      <c r="M51" s="212">
        <f t="shared" ref="M51:M57" si="4">I51+1</f>
        <v>45708</v>
      </c>
    </row>
    <row r="52" spans="1:13" ht="30" hidden="1" customHeight="1">
      <c r="A52" s="12">
        <f t="shared" si="0"/>
        <v>50</v>
      </c>
      <c r="B52" s="18" t="s">
        <v>227</v>
      </c>
      <c r="C52" s="12" t="str">
        <f>VLOOKUP(B52,Sheet4!$A:$B,2,FALSE)</f>
        <v>DA+0</v>
      </c>
      <c r="D52" s="18" t="s">
        <v>171</v>
      </c>
      <c r="E52" s="84"/>
      <c r="F52" s="78">
        <v>45701</v>
      </c>
      <c r="G52" s="72"/>
      <c r="H52" s="85" t="s">
        <v>113</v>
      </c>
      <c r="I52" s="106">
        <v>45709</v>
      </c>
      <c r="J52" s="77"/>
      <c r="K52" s="239" t="s">
        <v>255</v>
      </c>
      <c r="L52" s="85" t="s">
        <v>113</v>
      </c>
      <c r="M52" s="212">
        <f t="shared" si="4"/>
        <v>45710</v>
      </c>
    </row>
    <row r="53" spans="1:13" ht="30" hidden="1" customHeight="1">
      <c r="A53" s="12">
        <f t="shared" si="0"/>
        <v>51</v>
      </c>
      <c r="B53" s="18" t="s">
        <v>228</v>
      </c>
      <c r="C53" s="12" t="str">
        <f>VLOOKUP(B53,Sheet4!$A:$B,2,FALSE)</f>
        <v>DA+9</v>
      </c>
      <c r="D53" s="18" t="s">
        <v>171</v>
      </c>
      <c r="E53" s="84"/>
      <c r="F53" s="78">
        <v>45702</v>
      </c>
      <c r="G53" s="72"/>
      <c r="H53" s="85" t="s">
        <v>113</v>
      </c>
      <c r="I53" s="106">
        <v>45711</v>
      </c>
      <c r="J53" s="77"/>
      <c r="K53" s="239" t="s">
        <v>252</v>
      </c>
      <c r="L53" s="85" t="s">
        <v>113</v>
      </c>
      <c r="M53" s="212">
        <f t="shared" si="4"/>
        <v>45712</v>
      </c>
    </row>
    <row r="54" spans="1:13" ht="30" hidden="1" customHeight="1">
      <c r="A54" s="12">
        <f t="shared" si="0"/>
        <v>52</v>
      </c>
      <c r="B54" s="105" t="s">
        <v>229</v>
      </c>
      <c r="C54" s="12" t="str">
        <f>VLOOKUP(B54,Sheet4!$A:$B,2,FALSE)</f>
        <v>DA+0</v>
      </c>
      <c r="D54" s="18" t="s">
        <v>16</v>
      </c>
      <c r="E54" s="84"/>
      <c r="F54" s="78"/>
      <c r="G54" s="72"/>
      <c r="H54" s="85" t="s">
        <v>113</v>
      </c>
      <c r="I54" s="120">
        <v>45714</v>
      </c>
      <c r="J54" s="77"/>
      <c r="K54" s="239" t="s">
        <v>149</v>
      </c>
      <c r="L54" s="85" t="s">
        <v>113</v>
      </c>
      <c r="M54" s="212">
        <f t="shared" si="4"/>
        <v>45715</v>
      </c>
    </row>
    <row r="55" spans="1:13" ht="30" hidden="1" customHeight="1">
      <c r="A55" s="12">
        <f t="shared" si="0"/>
        <v>53</v>
      </c>
      <c r="B55" s="18" t="s">
        <v>33</v>
      </c>
      <c r="C55" s="12" t="str">
        <f>VLOOKUP(B55,Sheet4!$A:$B,2,FALSE)</f>
        <v>DD60+25</v>
      </c>
      <c r="D55" s="18" t="s">
        <v>171</v>
      </c>
      <c r="E55" s="84"/>
      <c r="F55" s="78">
        <v>45695</v>
      </c>
      <c r="G55" s="72"/>
      <c r="H55" s="85" t="s">
        <v>113</v>
      </c>
      <c r="I55" s="120">
        <v>45715</v>
      </c>
      <c r="J55" s="77"/>
      <c r="K55" s="239" t="s">
        <v>149</v>
      </c>
      <c r="L55" s="85" t="s">
        <v>113</v>
      </c>
      <c r="M55" s="212">
        <f t="shared" si="4"/>
        <v>45716</v>
      </c>
    </row>
    <row r="56" spans="1:13" ht="30" hidden="1" customHeight="1">
      <c r="A56" s="12">
        <f t="shared" si="0"/>
        <v>54</v>
      </c>
      <c r="B56" s="18" t="s">
        <v>13</v>
      </c>
      <c r="C56" s="12" t="str">
        <f>VLOOKUP(B56,Sheet4!$A:$B,2,FALSE)</f>
        <v>DD45+3</v>
      </c>
      <c r="D56" s="18" t="s">
        <v>16</v>
      </c>
      <c r="E56" s="84"/>
      <c r="F56" s="78"/>
      <c r="G56" s="72"/>
      <c r="H56" s="85" t="s">
        <v>113</v>
      </c>
      <c r="I56" s="120">
        <v>45716</v>
      </c>
      <c r="J56" s="77"/>
      <c r="K56" s="239" t="s">
        <v>149</v>
      </c>
      <c r="L56" s="85" t="s">
        <v>113</v>
      </c>
      <c r="M56" s="212">
        <f t="shared" si="4"/>
        <v>45717</v>
      </c>
    </row>
    <row r="57" spans="1:13" ht="30" hidden="1" customHeight="1">
      <c r="A57" s="12">
        <f t="shared" si="0"/>
        <v>55</v>
      </c>
      <c r="B57" s="18" t="s">
        <v>64</v>
      </c>
      <c r="C57" s="12" t="str">
        <f>VLOOKUP(B57,Sheet4!$A:$B,2,FALSE)</f>
        <v>DA+0</v>
      </c>
      <c r="D57" s="18" t="s">
        <v>128</v>
      </c>
      <c r="E57" s="82"/>
      <c r="F57" s="78">
        <v>45711</v>
      </c>
      <c r="G57" s="72"/>
      <c r="H57" s="85" t="s">
        <v>113</v>
      </c>
      <c r="I57" s="106">
        <v>45723</v>
      </c>
      <c r="J57" s="77"/>
      <c r="K57" s="239" t="s">
        <v>255</v>
      </c>
      <c r="L57" s="85" t="s">
        <v>113</v>
      </c>
      <c r="M57" s="212">
        <f t="shared" si="4"/>
        <v>45724</v>
      </c>
    </row>
    <row r="58" spans="1:13" ht="30" hidden="1" customHeight="1">
      <c r="A58" s="12">
        <f t="shared" si="0"/>
        <v>56</v>
      </c>
      <c r="B58" s="18" t="s">
        <v>19</v>
      </c>
      <c r="C58" s="12" t="str">
        <f>VLOOKUP(B58,Sheet4!$A:$B,2,FALSE)</f>
        <v>DB2+0</v>
      </c>
      <c r="D58" s="18" t="s">
        <v>128</v>
      </c>
      <c r="E58" s="82"/>
      <c r="F58" s="78">
        <v>45718</v>
      </c>
      <c r="G58" s="72"/>
      <c r="H58" s="85" t="s">
        <v>113</v>
      </c>
      <c r="I58" s="120">
        <v>45724</v>
      </c>
      <c r="J58" s="77"/>
      <c r="K58" s="239" t="s">
        <v>256</v>
      </c>
      <c r="L58" s="85"/>
      <c r="M58" s="85"/>
    </row>
    <row r="59" spans="1:13" ht="30" hidden="1" customHeight="1">
      <c r="A59" s="12">
        <f t="shared" si="0"/>
        <v>57</v>
      </c>
      <c r="B59" s="105" t="s">
        <v>231</v>
      </c>
      <c r="C59" s="12" t="str">
        <f>VLOOKUP(B59,Sheet4!$A:$B,2,FALSE)</f>
        <v>DA-3</v>
      </c>
      <c r="D59" s="18" t="s">
        <v>16</v>
      </c>
      <c r="E59" s="84"/>
      <c r="F59" s="78">
        <v>45719</v>
      </c>
      <c r="G59" s="72"/>
      <c r="H59" s="85" t="s">
        <v>113</v>
      </c>
      <c r="I59" s="120">
        <v>45729</v>
      </c>
      <c r="J59" s="77"/>
      <c r="K59" s="239" t="s">
        <v>149</v>
      </c>
      <c r="L59" s="85" t="s">
        <v>113</v>
      </c>
      <c r="M59" s="212">
        <f>I59+1</f>
        <v>45730</v>
      </c>
    </row>
    <row r="60" spans="1:13" ht="30" hidden="1" customHeight="1">
      <c r="A60" s="12">
        <f t="shared" si="0"/>
        <v>58</v>
      </c>
      <c r="B60" s="105" t="s">
        <v>230</v>
      </c>
      <c r="C60" s="12" t="str">
        <f>VLOOKUP(B60,Sheet4!$A:$B,2,FALSE)</f>
        <v>DA+6</v>
      </c>
      <c r="D60" s="18" t="s">
        <v>16</v>
      </c>
      <c r="E60" s="82"/>
      <c r="F60" s="78">
        <v>45719</v>
      </c>
      <c r="G60" s="72"/>
      <c r="H60" s="85" t="s">
        <v>113</v>
      </c>
      <c r="I60" s="120">
        <v>45733</v>
      </c>
      <c r="J60" s="77"/>
      <c r="K60" s="239" t="s">
        <v>149</v>
      </c>
      <c r="L60" s="85" t="s">
        <v>113</v>
      </c>
      <c r="M60" s="212">
        <f>I60+1</f>
        <v>45734</v>
      </c>
    </row>
    <row r="61" spans="1:13" ht="30" hidden="1" customHeight="1">
      <c r="A61" s="12">
        <f t="shared" si="0"/>
        <v>59</v>
      </c>
      <c r="B61" s="105" t="s">
        <v>68</v>
      </c>
      <c r="C61" s="12" t="str">
        <f>VLOOKUP(B61,Sheet4!$A:$B,2,FALSE)</f>
        <v>DD45+0</v>
      </c>
      <c r="D61" s="18" t="s">
        <v>16</v>
      </c>
      <c r="E61" s="79"/>
      <c r="F61" s="19">
        <v>45727</v>
      </c>
      <c r="G61" s="213"/>
      <c r="H61" s="85" t="s">
        <v>113</v>
      </c>
      <c r="I61" s="106">
        <v>45736</v>
      </c>
      <c r="J61" s="121"/>
      <c r="K61" s="239" t="s">
        <v>255</v>
      </c>
      <c r="L61" s="85" t="s">
        <v>113</v>
      </c>
      <c r="M61" s="212">
        <f>I61+1</f>
        <v>45737</v>
      </c>
    </row>
    <row r="62" spans="1:13" ht="30" hidden="1" customHeight="1">
      <c r="A62" s="12">
        <f t="shared" si="0"/>
        <v>60</v>
      </c>
      <c r="B62" s="105" t="s">
        <v>43</v>
      </c>
      <c r="C62" s="12" t="str">
        <f>VLOOKUP(B62,Sheet4!$A:$B,2,FALSE)</f>
        <v>DB1+18</v>
      </c>
      <c r="D62" s="18" t="s">
        <v>16</v>
      </c>
      <c r="E62" s="84"/>
      <c r="F62" s="78">
        <v>45729</v>
      </c>
      <c r="G62" s="72"/>
      <c r="H62" s="85" t="s">
        <v>113</v>
      </c>
      <c r="I62" s="106">
        <v>45738</v>
      </c>
      <c r="J62" s="77"/>
      <c r="K62" s="239" t="s">
        <v>149</v>
      </c>
      <c r="L62" s="85" t="s">
        <v>113</v>
      </c>
      <c r="M62" s="212">
        <f>I62+1</f>
        <v>45739</v>
      </c>
    </row>
    <row r="63" spans="1:13" ht="30" hidden="1" customHeight="1">
      <c r="A63" s="12">
        <f t="shared" si="0"/>
        <v>61</v>
      </c>
      <c r="B63" s="105" t="s">
        <v>9</v>
      </c>
      <c r="C63" s="12" t="str">
        <f>VLOOKUP(B63,Sheet4!$A:$B,2,FALSE)</f>
        <v>DB2+9</v>
      </c>
      <c r="D63" s="18" t="s">
        <v>133</v>
      </c>
      <c r="E63" s="84"/>
      <c r="F63" s="78">
        <v>45722</v>
      </c>
      <c r="G63" s="72"/>
      <c r="H63" s="85" t="s">
        <v>113</v>
      </c>
      <c r="I63" s="120">
        <v>45739</v>
      </c>
      <c r="J63" s="77"/>
      <c r="K63" s="239" t="s">
        <v>149</v>
      </c>
      <c r="L63" s="85" t="s">
        <v>113</v>
      </c>
      <c r="M63" s="85"/>
    </row>
    <row r="64" spans="1:13" ht="30" hidden="1" customHeight="1">
      <c r="A64" s="12">
        <f t="shared" si="0"/>
        <v>62</v>
      </c>
      <c r="B64" s="105" t="s">
        <v>233</v>
      </c>
      <c r="C64" s="12" t="str">
        <f>VLOOKUP(B64,Sheet4!$A:$B,2,FALSE)</f>
        <v>DA+9</v>
      </c>
      <c r="D64" s="18" t="s">
        <v>171</v>
      </c>
      <c r="E64" s="84"/>
      <c r="F64" s="78">
        <v>45727</v>
      </c>
      <c r="G64" s="72"/>
      <c r="H64" s="85" t="s">
        <v>113</v>
      </c>
      <c r="I64" s="106">
        <v>45739</v>
      </c>
      <c r="J64" s="77"/>
      <c r="K64" s="239" t="s">
        <v>252</v>
      </c>
      <c r="L64" s="85" t="s">
        <v>113</v>
      </c>
      <c r="M64" s="212">
        <f t="shared" ref="M64:M69" si="5">I64+1</f>
        <v>45740</v>
      </c>
    </row>
    <row r="65" spans="1:13" ht="30" hidden="1" customHeight="1">
      <c r="A65" s="12">
        <f t="shared" si="0"/>
        <v>63</v>
      </c>
      <c r="B65" s="105" t="s">
        <v>44</v>
      </c>
      <c r="C65" s="12" t="str">
        <f>VLOOKUP(B65,Sheet4!$A:$B,2,FALSE)</f>
        <v>DD45+9</v>
      </c>
      <c r="D65" s="18" t="s">
        <v>171</v>
      </c>
      <c r="E65" s="84"/>
      <c r="F65" s="78">
        <v>45723</v>
      </c>
      <c r="G65" s="72"/>
      <c r="H65" s="85" t="s">
        <v>113</v>
      </c>
      <c r="I65" s="106">
        <v>45742</v>
      </c>
      <c r="J65" s="77"/>
      <c r="K65" s="239" t="s">
        <v>149</v>
      </c>
      <c r="L65" s="85" t="s">
        <v>113</v>
      </c>
      <c r="M65" s="212">
        <f t="shared" si="5"/>
        <v>45743</v>
      </c>
    </row>
    <row r="66" spans="1:13" ht="30" hidden="1" customHeight="1">
      <c r="A66" s="12">
        <f t="shared" si="0"/>
        <v>64</v>
      </c>
      <c r="B66" s="105" t="s">
        <v>235</v>
      </c>
      <c r="C66" s="12" t="str">
        <f>VLOOKUP(B66,Sheet4!$A:$B,2,FALSE)</f>
        <v>DA-3</v>
      </c>
      <c r="D66" s="18" t="s">
        <v>171</v>
      </c>
      <c r="E66" s="82"/>
      <c r="F66" s="78">
        <v>45717</v>
      </c>
      <c r="G66" s="72"/>
      <c r="H66" s="85" t="s">
        <v>113</v>
      </c>
      <c r="I66" s="106">
        <v>45743</v>
      </c>
      <c r="J66" s="122"/>
      <c r="K66" s="239" t="s">
        <v>257</v>
      </c>
      <c r="L66" s="85" t="s">
        <v>113</v>
      </c>
      <c r="M66" s="212">
        <f t="shared" si="5"/>
        <v>45744</v>
      </c>
    </row>
    <row r="67" spans="1:13" ht="30" hidden="1" customHeight="1">
      <c r="A67" s="12">
        <f t="shared" si="0"/>
        <v>65</v>
      </c>
      <c r="B67" s="105" t="s">
        <v>232</v>
      </c>
      <c r="C67" s="12" t="str">
        <f>VLOOKUP(B67,Sheet4!$A:$B,2,FALSE)</f>
        <v>DA+0</v>
      </c>
      <c r="D67" s="18" t="s">
        <v>53</v>
      </c>
      <c r="E67" s="82"/>
      <c r="F67" s="78">
        <v>45727</v>
      </c>
      <c r="G67" s="72"/>
      <c r="H67" s="85" t="s">
        <v>113</v>
      </c>
      <c r="I67" s="106">
        <v>45748</v>
      </c>
      <c r="J67" s="77"/>
      <c r="K67" s="239" t="s">
        <v>255</v>
      </c>
      <c r="L67" s="85" t="s">
        <v>113</v>
      </c>
      <c r="M67" s="212">
        <f t="shared" si="5"/>
        <v>45749</v>
      </c>
    </row>
    <row r="68" spans="1:13" ht="30" hidden="1" customHeight="1">
      <c r="A68" s="12">
        <f t="shared" si="0"/>
        <v>66</v>
      </c>
      <c r="B68" s="105" t="s">
        <v>45</v>
      </c>
      <c r="C68" s="12" t="str">
        <f>VLOOKUP(B68,Sheet4!$A:$B,2,FALSE)</f>
        <v>DA+9</v>
      </c>
      <c r="D68" s="18" t="s">
        <v>53</v>
      </c>
      <c r="E68" s="84"/>
      <c r="F68" s="78">
        <v>45740</v>
      </c>
      <c r="G68" s="72"/>
      <c r="H68" s="85" t="s">
        <v>113</v>
      </c>
      <c r="I68" s="106">
        <v>45748</v>
      </c>
      <c r="J68" s="77"/>
      <c r="K68" s="239" t="s">
        <v>149</v>
      </c>
      <c r="L68" s="85" t="s">
        <v>113</v>
      </c>
      <c r="M68" s="212">
        <f t="shared" si="5"/>
        <v>45749</v>
      </c>
    </row>
    <row r="69" spans="1:13" ht="30" hidden="1" customHeight="1">
      <c r="A69" s="12">
        <f t="shared" ref="A69:A132" si="6">A68+1</f>
        <v>67</v>
      </c>
      <c r="B69" s="105" t="s">
        <v>239</v>
      </c>
      <c r="C69" s="12" t="str">
        <f>VLOOKUP(B69,Sheet4!$A:$B,2,FALSE)</f>
        <v>DB1+3</v>
      </c>
      <c r="D69" s="18" t="s">
        <v>53</v>
      </c>
      <c r="E69" s="84"/>
      <c r="F69" s="78">
        <v>45727</v>
      </c>
      <c r="G69" s="72"/>
      <c r="H69" s="85" t="s">
        <v>113</v>
      </c>
      <c r="I69" s="106">
        <v>45752</v>
      </c>
      <c r="J69" s="77"/>
      <c r="K69" s="239" t="s">
        <v>252</v>
      </c>
      <c r="L69" s="85" t="s">
        <v>113</v>
      </c>
      <c r="M69" s="212">
        <f t="shared" si="5"/>
        <v>45753</v>
      </c>
    </row>
    <row r="70" spans="1:13" ht="30" hidden="1" customHeight="1">
      <c r="A70" s="12">
        <f t="shared" si="6"/>
        <v>68</v>
      </c>
      <c r="B70" s="105" t="s">
        <v>241</v>
      </c>
      <c r="C70" s="12" t="str">
        <f>VLOOKUP(B70,Sheet4!$A:$B,2,FALSE)</f>
        <v>DA+0</v>
      </c>
      <c r="D70" s="18" t="s">
        <v>171</v>
      </c>
      <c r="E70" s="84"/>
      <c r="F70" s="78">
        <v>45740</v>
      </c>
      <c r="G70" s="72"/>
      <c r="H70" s="85" t="s">
        <v>113</v>
      </c>
      <c r="I70" s="106">
        <v>45752</v>
      </c>
      <c r="J70" s="77"/>
      <c r="K70" s="239" t="s">
        <v>149</v>
      </c>
      <c r="L70" s="85" t="s">
        <v>113</v>
      </c>
      <c r="M70" s="85"/>
    </row>
    <row r="71" spans="1:13" ht="30" hidden="1" customHeight="1">
      <c r="A71" s="12">
        <f t="shared" si="6"/>
        <v>69</v>
      </c>
      <c r="B71" s="105" t="s">
        <v>234</v>
      </c>
      <c r="C71" s="12" t="str">
        <f>VLOOKUP(B71,Sheet4!$A:$B,2,FALSE)</f>
        <v>DA+3</v>
      </c>
      <c r="D71" s="18" t="s">
        <v>53</v>
      </c>
      <c r="E71" s="82"/>
      <c r="F71" s="78">
        <v>45727</v>
      </c>
      <c r="G71" s="72"/>
      <c r="H71" s="85" t="s">
        <v>113</v>
      </c>
      <c r="I71" s="106">
        <v>45753</v>
      </c>
      <c r="J71" s="77"/>
      <c r="K71" s="239" t="s">
        <v>257</v>
      </c>
      <c r="L71" s="85" t="s">
        <v>113</v>
      </c>
      <c r="M71" s="212">
        <f>I71+1</f>
        <v>45754</v>
      </c>
    </row>
    <row r="72" spans="1:13" ht="30" hidden="1" customHeight="1">
      <c r="A72" s="12">
        <f t="shared" si="6"/>
        <v>70</v>
      </c>
      <c r="B72" s="105" t="s">
        <v>242</v>
      </c>
      <c r="C72" s="12" t="str">
        <f>VLOOKUP(B72,Sheet4!$A:$B,2,FALSE)</f>
        <v>DA+0</v>
      </c>
      <c r="D72" s="18" t="s">
        <v>16</v>
      </c>
      <c r="E72" s="82"/>
      <c r="F72" s="78">
        <v>45750</v>
      </c>
      <c r="G72" s="72"/>
      <c r="H72" s="85" t="s">
        <v>113</v>
      </c>
      <c r="I72" s="106">
        <v>45755</v>
      </c>
      <c r="J72" s="77"/>
      <c r="K72" s="239" t="s">
        <v>257</v>
      </c>
      <c r="L72" s="85" t="s">
        <v>113</v>
      </c>
      <c r="M72" s="212">
        <f>I72+1</f>
        <v>45756</v>
      </c>
    </row>
    <row r="73" spans="1:13" ht="30" hidden="1" customHeight="1">
      <c r="A73" s="12">
        <f t="shared" si="6"/>
        <v>71</v>
      </c>
      <c r="B73" s="105" t="s">
        <v>237</v>
      </c>
      <c r="C73" s="12" t="str">
        <f>VLOOKUP(B73,Sheet4!$A:$B,2,FALSE)</f>
        <v>DA+3</v>
      </c>
      <c r="D73" s="18" t="s">
        <v>171</v>
      </c>
      <c r="E73" s="84"/>
      <c r="F73" s="78">
        <v>45749</v>
      </c>
      <c r="G73" s="72"/>
      <c r="H73" s="85" t="s">
        <v>113</v>
      </c>
      <c r="I73" s="106">
        <v>45756</v>
      </c>
      <c r="J73" s="77"/>
      <c r="K73" s="239" t="s">
        <v>255</v>
      </c>
      <c r="L73" s="85" t="s">
        <v>113</v>
      </c>
      <c r="M73" s="212">
        <f>I73+1</f>
        <v>45757</v>
      </c>
    </row>
    <row r="74" spans="1:13" ht="30" hidden="1" customHeight="1">
      <c r="A74" s="12">
        <f t="shared" si="6"/>
        <v>72</v>
      </c>
      <c r="B74" s="105" t="s">
        <v>238</v>
      </c>
      <c r="C74" s="12" t="str">
        <f>VLOOKUP(B74,Sheet4!$A:$B,2,FALSE)</f>
        <v>DA+0</v>
      </c>
      <c r="D74" s="18" t="s">
        <v>128</v>
      </c>
      <c r="E74" s="82"/>
      <c r="F74" s="78">
        <v>45748</v>
      </c>
      <c r="G74" s="72"/>
      <c r="H74" s="85" t="s">
        <v>113</v>
      </c>
      <c r="I74" s="106">
        <v>45757</v>
      </c>
      <c r="J74" s="77"/>
      <c r="K74" s="239" t="s">
        <v>149</v>
      </c>
      <c r="L74" s="85" t="s">
        <v>113</v>
      </c>
      <c r="M74" s="212">
        <f>I74+1</f>
        <v>45758</v>
      </c>
    </row>
    <row r="75" spans="1:13" ht="30" hidden="1" customHeight="1">
      <c r="A75" s="12">
        <f t="shared" si="6"/>
        <v>73</v>
      </c>
      <c r="B75" s="105" t="s">
        <v>20</v>
      </c>
      <c r="C75" s="12" t="str">
        <f>VLOOKUP(B75,Sheet4!$A:$B,2,FALSE)</f>
        <v>DA-3</v>
      </c>
      <c r="D75" s="18" t="s">
        <v>171</v>
      </c>
      <c r="E75" s="84"/>
      <c r="F75" s="78">
        <v>45731</v>
      </c>
      <c r="G75" s="72"/>
      <c r="H75" s="85" t="s">
        <v>113</v>
      </c>
      <c r="I75" s="106">
        <v>45757</v>
      </c>
      <c r="J75" s="77"/>
      <c r="K75" s="239" t="s">
        <v>256</v>
      </c>
      <c r="L75" s="85"/>
      <c r="M75" s="85"/>
    </row>
    <row r="76" spans="1:13" ht="30" hidden="1" customHeight="1">
      <c r="A76" s="12">
        <f t="shared" si="6"/>
        <v>74</v>
      </c>
      <c r="B76" s="105" t="s">
        <v>236</v>
      </c>
      <c r="C76" s="12" t="str">
        <f>VLOOKUP(B76,Sheet4!$A:$B,2,FALSE)</f>
        <v>DA+3</v>
      </c>
      <c r="D76" s="18" t="s">
        <v>171</v>
      </c>
      <c r="E76" s="82"/>
      <c r="F76" s="78">
        <v>45735</v>
      </c>
      <c r="G76" s="72"/>
      <c r="H76" s="85" t="s">
        <v>113</v>
      </c>
      <c r="I76" s="106">
        <v>45758</v>
      </c>
      <c r="J76" s="77"/>
      <c r="K76" s="239" t="s">
        <v>258</v>
      </c>
      <c r="L76" s="85" t="s">
        <v>113</v>
      </c>
      <c r="M76" s="212">
        <f>I76+1</f>
        <v>45759</v>
      </c>
    </row>
    <row r="77" spans="1:13" ht="30" hidden="1" customHeight="1">
      <c r="A77" s="12">
        <f t="shared" si="6"/>
        <v>75</v>
      </c>
      <c r="B77" s="105" t="s">
        <v>244</v>
      </c>
      <c r="C77" s="12" t="str">
        <f>VLOOKUP(B77,Sheet4!$A:$B,2,FALSE)</f>
        <v>DA+0</v>
      </c>
      <c r="D77" s="18" t="s">
        <v>171</v>
      </c>
      <c r="E77" s="82"/>
      <c r="F77" s="78">
        <v>45753</v>
      </c>
      <c r="G77" s="72"/>
      <c r="H77" s="85" t="s">
        <v>113</v>
      </c>
      <c r="I77" s="106">
        <v>45762</v>
      </c>
      <c r="J77" s="77"/>
      <c r="K77" s="239" t="s">
        <v>149</v>
      </c>
      <c r="L77" s="85" t="s">
        <v>113</v>
      </c>
      <c r="M77" s="212">
        <f>I77+1</f>
        <v>45763</v>
      </c>
    </row>
    <row r="78" spans="1:13" ht="30" hidden="1" customHeight="1">
      <c r="A78" s="12">
        <f t="shared" si="6"/>
        <v>76</v>
      </c>
      <c r="B78" s="105" t="s">
        <v>46</v>
      </c>
      <c r="C78" s="12" t="str">
        <f>VLOOKUP(B78,Sheet4!$A:$B,2,FALSE)</f>
        <v>DA+3</v>
      </c>
      <c r="D78" s="18" t="s">
        <v>171</v>
      </c>
      <c r="E78" s="82"/>
      <c r="F78" s="78">
        <v>45757</v>
      </c>
      <c r="G78" s="72"/>
      <c r="H78" s="85" t="s">
        <v>113</v>
      </c>
      <c r="I78" s="106">
        <v>45763</v>
      </c>
      <c r="J78" s="77"/>
      <c r="K78" s="239" t="s">
        <v>149</v>
      </c>
      <c r="L78" s="85" t="s">
        <v>113</v>
      </c>
      <c r="M78" s="212">
        <f>I78+1</f>
        <v>45764</v>
      </c>
    </row>
    <row r="79" spans="1:13" ht="30" hidden="1" customHeight="1">
      <c r="A79" s="12">
        <f t="shared" si="6"/>
        <v>77</v>
      </c>
      <c r="B79" s="105" t="s">
        <v>243</v>
      </c>
      <c r="C79" s="12" t="str">
        <f>VLOOKUP(B79,Sheet4!$A:$B,2,FALSE)</f>
        <v>DA+0</v>
      </c>
      <c r="D79" s="18" t="s">
        <v>128</v>
      </c>
      <c r="E79" s="82"/>
      <c r="F79" s="78">
        <v>45758</v>
      </c>
      <c r="G79" s="72"/>
      <c r="H79" s="85" t="s">
        <v>113</v>
      </c>
      <c r="I79" s="106">
        <v>45765</v>
      </c>
      <c r="J79" s="77"/>
      <c r="K79" s="239" t="s">
        <v>252</v>
      </c>
      <c r="L79" s="85" t="s">
        <v>113</v>
      </c>
      <c r="M79" s="212">
        <f>I79+1</f>
        <v>45766</v>
      </c>
    </row>
    <row r="80" spans="1:13" ht="30" hidden="1" customHeight="1">
      <c r="A80" s="12">
        <f t="shared" si="6"/>
        <v>78</v>
      </c>
      <c r="B80" s="105" t="s">
        <v>47</v>
      </c>
      <c r="C80" s="12" t="str">
        <f>VLOOKUP(B80,Sheet4!$A:$B,2,FALSE)</f>
        <v>DC2+6</v>
      </c>
      <c r="D80" s="18" t="s">
        <v>171</v>
      </c>
      <c r="E80" s="82"/>
      <c r="F80" s="78">
        <v>45760</v>
      </c>
      <c r="G80" s="214"/>
      <c r="H80" s="85" t="s">
        <v>113</v>
      </c>
      <c r="I80" s="106">
        <v>45770</v>
      </c>
      <c r="J80" s="77"/>
      <c r="K80" s="239" t="s">
        <v>258</v>
      </c>
      <c r="L80" s="85" t="s">
        <v>113</v>
      </c>
      <c r="M80" s="212">
        <f>I80+1</f>
        <v>45771</v>
      </c>
    </row>
    <row r="81" spans="1:14" ht="30" hidden="1" customHeight="1">
      <c r="A81" s="12">
        <f t="shared" si="6"/>
        <v>79</v>
      </c>
      <c r="B81" s="105" t="s">
        <v>48</v>
      </c>
      <c r="C81" s="12" t="str">
        <f>VLOOKUP(B81,Sheet4!$A:$B,2,FALSE)</f>
        <v>DD60+6</v>
      </c>
      <c r="D81" s="18" t="s">
        <v>171</v>
      </c>
      <c r="E81" s="84"/>
      <c r="F81" s="78">
        <v>45758</v>
      </c>
      <c r="G81" s="214"/>
      <c r="H81" s="85" t="s">
        <v>113</v>
      </c>
      <c r="I81" s="106">
        <v>45770</v>
      </c>
      <c r="J81" s="77"/>
      <c r="K81" s="239" t="s">
        <v>257</v>
      </c>
      <c r="L81" s="85" t="s">
        <v>113</v>
      </c>
      <c r="M81" s="85"/>
    </row>
    <row r="82" spans="1:14" ht="30" hidden="1" customHeight="1">
      <c r="A82" s="12">
        <f t="shared" si="6"/>
        <v>80</v>
      </c>
      <c r="B82" s="105" t="s">
        <v>245</v>
      </c>
      <c r="C82" s="12" t="str">
        <f>VLOOKUP(B82,Sheet4!$A:$B,2,FALSE)</f>
        <v>DA-3</v>
      </c>
      <c r="D82" s="18" t="s">
        <v>171</v>
      </c>
      <c r="E82" s="84"/>
      <c r="F82" s="78">
        <v>45767</v>
      </c>
      <c r="G82" s="214"/>
      <c r="H82" s="85" t="s">
        <v>113</v>
      </c>
      <c r="I82" s="106">
        <v>45774</v>
      </c>
      <c r="J82" s="77"/>
      <c r="K82" s="239" t="s">
        <v>252</v>
      </c>
      <c r="L82" s="85" t="s">
        <v>113</v>
      </c>
      <c r="M82" s="85"/>
    </row>
    <row r="83" spans="1:14" ht="30" hidden="1" customHeight="1">
      <c r="A83" s="12">
        <f t="shared" si="6"/>
        <v>81</v>
      </c>
      <c r="B83" s="105" t="s">
        <v>246</v>
      </c>
      <c r="C83" s="12" t="str">
        <f>VLOOKUP(B83,Sheet4!$A:$B,2,FALSE)</f>
        <v>DA-3</v>
      </c>
      <c r="D83" s="18" t="s">
        <v>171</v>
      </c>
      <c r="E83" s="79"/>
      <c r="F83" s="19">
        <v>45771</v>
      </c>
      <c r="G83" s="214"/>
      <c r="H83" s="85" t="s">
        <v>113</v>
      </c>
      <c r="I83" s="106">
        <v>45775</v>
      </c>
      <c r="J83" s="121"/>
      <c r="K83" s="239" t="s">
        <v>257</v>
      </c>
      <c r="L83" s="85" t="s">
        <v>113</v>
      </c>
      <c r="M83" s="85"/>
    </row>
    <row r="84" spans="1:14" ht="30" hidden="1" customHeight="1">
      <c r="A84" s="12">
        <f t="shared" si="6"/>
        <v>82</v>
      </c>
      <c r="B84" s="105" t="s">
        <v>34</v>
      </c>
      <c r="C84" s="12" t="str">
        <f>VLOOKUP(B84,Sheet4!$A:$B,2,FALSE)</f>
        <v>DA+3</v>
      </c>
      <c r="D84" s="18" t="s">
        <v>53</v>
      </c>
      <c r="E84" s="84"/>
      <c r="F84" s="78">
        <v>45770</v>
      </c>
      <c r="G84" s="214"/>
      <c r="H84" s="85" t="s">
        <v>113</v>
      </c>
      <c r="I84" s="106">
        <v>45775</v>
      </c>
      <c r="J84" s="77"/>
      <c r="K84" s="239" t="s">
        <v>149</v>
      </c>
      <c r="L84" s="85" t="s">
        <v>113</v>
      </c>
      <c r="M84" s="202">
        <v>45776</v>
      </c>
    </row>
    <row r="85" spans="1:14" ht="30" hidden="1" customHeight="1">
      <c r="A85" s="12">
        <f t="shared" si="6"/>
        <v>83</v>
      </c>
      <c r="B85" s="105" t="s">
        <v>240</v>
      </c>
      <c r="C85" s="12" t="str">
        <f>VLOOKUP(B85,Sheet4!$A:$B,2,FALSE)</f>
        <v>DA-3</v>
      </c>
      <c r="D85" s="18" t="s">
        <v>171</v>
      </c>
      <c r="E85" s="79"/>
      <c r="F85" s="78">
        <v>45747</v>
      </c>
      <c r="G85" s="72"/>
      <c r="H85" s="198" t="s">
        <v>113</v>
      </c>
      <c r="I85" s="106">
        <v>45780</v>
      </c>
      <c r="J85" s="77"/>
      <c r="K85" s="239" t="s">
        <v>149</v>
      </c>
      <c r="L85" s="85" t="s">
        <v>113</v>
      </c>
      <c r="M85" s="202">
        <v>45781</v>
      </c>
    </row>
    <row r="86" spans="1:14" ht="30" hidden="1" customHeight="1">
      <c r="A86" s="12">
        <f t="shared" si="6"/>
        <v>84</v>
      </c>
      <c r="B86" s="105" t="s">
        <v>358</v>
      </c>
      <c r="C86" s="12" t="str">
        <f>VLOOKUP(B86,Sheet4!$A:$B,2,FALSE)</f>
        <v>DA+0</v>
      </c>
      <c r="D86" s="18" t="s">
        <v>171</v>
      </c>
      <c r="E86" s="79"/>
      <c r="F86" s="78">
        <v>45782</v>
      </c>
      <c r="G86" s="18"/>
      <c r="H86" s="198" t="s">
        <v>113</v>
      </c>
      <c r="I86" s="106">
        <v>45789</v>
      </c>
      <c r="J86" s="77"/>
      <c r="K86" s="239" t="s">
        <v>258</v>
      </c>
      <c r="L86" s="85" t="s">
        <v>113</v>
      </c>
      <c r="M86" s="202">
        <v>45790</v>
      </c>
      <c r="N86" s="199" t="s">
        <v>613</v>
      </c>
    </row>
    <row r="87" spans="1:14" ht="30" hidden="1" customHeight="1">
      <c r="A87" s="12">
        <f t="shared" si="6"/>
        <v>85</v>
      </c>
      <c r="B87" s="105" t="s">
        <v>417</v>
      </c>
      <c r="C87" s="12" t="str">
        <f>VLOOKUP(B87,Sheet4!$A:$B,2,FALSE)</f>
        <v>DA+3</v>
      </c>
      <c r="D87" s="18" t="s">
        <v>171</v>
      </c>
      <c r="E87" s="79"/>
      <c r="F87" s="78">
        <v>45785</v>
      </c>
      <c r="G87" s="198"/>
      <c r="H87" s="198" t="s">
        <v>113</v>
      </c>
      <c r="I87" s="106">
        <v>45790</v>
      </c>
      <c r="J87" s="77"/>
      <c r="K87" s="239" t="s">
        <v>257</v>
      </c>
      <c r="L87" s="85" t="s">
        <v>113</v>
      </c>
      <c r="M87" s="202">
        <v>45790</v>
      </c>
    </row>
    <row r="88" spans="1:14" ht="29.55" hidden="1" customHeight="1">
      <c r="A88" s="12">
        <f t="shared" si="6"/>
        <v>86</v>
      </c>
      <c r="B88" s="105" t="s">
        <v>399</v>
      </c>
      <c r="C88" s="12" t="str">
        <f>VLOOKUP(B88,Sheet4!$A:$B,2,FALSE)</f>
        <v>DA+6</v>
      </c>
      <c r="D88" s="18" t="s">
        <v>53</v>
      </c>
      <c r="E88" s="79"/>
      <c r="F88" s="78">
        <v>45779</v>
      </c>
      <c r="G88" s="72"/>
      <c r="H88" s="85" t="s">
        <v>113</v>
      </c>
      <c r="I88" s="106">
        <v>45792</v>
      </c>
      <c r="J88" s="77"/>
      <c r="K88" s="239" t="s">
        <v>149</v>
      </c>
      <c r="L88" s="85"/>
      <c r="M88" s="85"/>
    </row>
    <row r="89" spans="1:14" ht="29.55" hidden="1" customHeight="1">
      <c r="A89" s="12">
        <f t="shared" si="6"/>
        <v>87</v>
      </c>
      <c r="B89" s="105" t="s">
        <v>558</v>
      </c>
      <c r="C89" s="12" t="str">
        <f>VLOOKUP(B89,Sheet4!$A:$B,2,FALSE)</f>
        <v>DB1+9</v>
      </c>
      <c r="D89" s="18" t="s">
        <v>128</v>
      </c>
      <c r="E89" s="79"/>
      <c r="F89" s="78">
        <v>45779</v>
      </c>
      <c r="G89" s="196"/>
      <c r="H89" s="198" t="s">
        <v>113</v>
      </c>
      <c r="I89" s="106">
        <v>45794</v>
      </c>
      <c r="J89" s="77"/>
      <c r="K89" s="239" t="s">
        <v>252</v>
      </c>
      <c r="L89" s="85" t="s">
        <v>113</v>
      </c>
      <c r="M89" s="85"/>
    </row>
    <row r="90" spans="1:14" ht="29.55" hidden="1" customHeight="1">
      <c r="A90" s="12">
        <f t="shared" si="6"/>
        <v>88</v>
      </c>
      <c r="B90" s="105" t="s">
        <v>63</v>
      </c>
      <c r="C90" s="12" t="str">
        <f>VLOOKUP(B90,Sheet4!$A:$B,2,FALSE)</f>
        <v>DD60+3</v>
      </c>
      <c r="D90" s="18" t="s">
        <v>133</v>
      </c>
      <c r="E90" s="79"/>
      <c r="F90" s="78">
        <v>45792</v>
      </c>
      <c r="G90" s="196"/>
      <c r="H90" s="198" t="s">
        <v>113</v>
      </c>
      <c r="I90" s="106">
        <v>45809</v>
      </c>
      <c r="J90" s="77"/>
      <c r="K90" s="239" t="s">
        <v>258</v>
      </c>
      <c r="L90" s="85" t="s">
        <v>113</v>
      </c>
      <c r="M90" s="202">
        <v>45810</v>
      </c>
    </row>
    <row r="91" spans="1:14" ht="30" hidden="1" customHeight="1">
      <c r="A91" s="12">
        <f t="shared" si="6"/>
        <v>89</v>
      </c>
      <c r="B91" s="105" t="s">
        <v>564</v>
      </c>
      <c r="C91" s="12" t="str">
        <f>VLOOKUP(B91,Sheet4!$A:$B,2,FALSE)</f>
        <v>DD60+0</v>
      </c>
      <c r="D91" s="18" t="s">
        <v>133</v>
      </c>
      <c r="E91" s="79"/>
      <c r="F91" s="78">
        <v>45796</v>
      </c>
      <c r="G91" s="196"/>
      <c r="H91" s="198" t="s">
        <v>113</v>
      </c>
      <c r="I91" s="106">
        <v>45822</v>
      </c>
      <c r="J91" s="77"/>
      <c r="K91" s="239" t="s">
        <v>252</v>
      </c>
      <c r="L91" s="85" t="s">
        <v>113</v>
      </c>
      <c r="M91" s="202">
        <v>45824</v>
      </c>
      <c r="N91" s="201"/>
    </row>
    <row r="92" spans="1:14" ht="31.5" hidden="1" customHeight="1">
      <c r="A92" s="12">
        <f t="shared" si="6"/>
        <v>90</v>
      </c>
      <c r="B92" s="219" t="s">
        <v>548</v>
      </c>
      <c r="C92" s="12" t="str">
        <f>VLOOKUP(B92,Sheet4!$A:$B,2,FALSE)</f>
        <v>DD45+9</v>
      </c>
      <c r="D92" s="18" t="s">
        <v>53</v>
      </c>
      <c r="E92" s="79"/>
      <c r="F92" s="78">
        <v>45873</v>
      </c>
      <c r="G92" s="196"/>
      <c r="H92" s="227" t="s">
        <v>113</v>
      </c>
      <c r="I92" s="106">
        <v>45892</v>
      </c>
      <c r="J92" s="77"/>
      <c r="K92" s="239" t="s">
        <v>685</v>
      </c>
      <c r="L92" s="85" t="s">
        <v>113</v>
      </c>
      <c r="M92" s="202"/>
      <c r="N92" s="201"/>
    </row>
    <row r="93" spans="1:14" ht="25.95" hidden="1" customHeight="1">
      <c r="A93" s="12">
        <f t="shared" si="6"/>
        <v>91</v>
      </c>
      <c r="B93" s="219" t="s">
        <v>377</v>
      </c>
      <c r="C93" s="12" t="str">
        <f>VLOOKUP(B93,Sheet4!$A:$B,2,FALSE)</f>
        <v>DA+0</v>
      </c>
      <c r="D93" s="18" t="s">
        <v>171</v>
      </c>
      <c r="E93" s="79"/>
      <c r="F93" s="78">
        <v>45874</v>
      </c>
      <c r="G93" s="196"/>
      <c r="H93" s="218" t="s">
        <v>113</v>
      </c>
      <c r="I93" s="106">
        <v>45915</v>
      </c>
      <c r="J93" s="77"/>
      <c r="K93" s="239" t="s">
        <v>686</v>
      </c>
      <c r="L93" s="85" t="s">
        <v>113</v>
      </c>
      <c r="M93" s="202"/>
      <c r="N93" s="201"/>
    </row>
    <row r="94" spans="1:14" ht="30" hidden="1" customHeight="1">
      <c r="A94" s="12">
        <f t="shared" si="6"/>
        <v>92</v>
      </c>
      <c r="B94" s="105" t="s">
        <v>368</v>
      </c>
      <c r="C94" s="12" t="str">
        <f>VLOOKUP(B94,Sheet4!$A:$B,2,FALSE)</f>
        <v>DA-3</v>
      </c>
      <c r="D94" s="18" t="s">
        <v>148</v>
      </c>
      <c r="E94" s="79"/>
      <c r="F94" s="78">
        <v>45880</v>
      </c>
      <c r="G94" s="278"/>
      <c r="H94" s="227" t="s">
        <v>113</v>
      </c>
      <c r="I94" s="106">
        <v>45946</v>
      </c>
      <c r="J94" s="77"/>
      <c r="K94" s="239" t="s">
        <v>257</v>
      </c>
      <c r="L94" s="85" t="s">
        <v>113</v>
      </c>
      <c r="M94" s="202"/>
      <c r="N94" s="201"/>
    </row>
    <row r="95" spans="1:14" ht="30" hidden="1" customHeight="1">
      <c r="A95" s="12">
        <f t="shared" si="6"/>
        <v>93</v>
      </c>
      <c r="B95" s="105" t="s">
        <v>332</v>
      </c>
      <c r="C95" s="12" t="str">
        <f>VLOOKUP(B95,Sheet4!$A:$B,2,FALSE)</f>
        <v>DA-3</v>
      </c>
      <c r="D95" s="18" t="s">
        <v>148</v>
      </c>
      <c r="E95" s="79"/>
      <c r="F95" s="78">
        <v>45942</v>
      </c>
      <c r="G95" s="196"/>
      <c r="H95" s="227" t="s">
        <v>113</v>
      </c>
      <c r="I95" s="106">
        <v>45950</v>
      </c>
      <c r="J95" s="77"/>
      <c r="K95" s="239" t="s">
        <v>257</v>
      </c>
      <c r="L95" s="85" t="s">
        <v>113</v>
      </c>
      <c r="M95" s="202"/>
      <c r="N95" s="201"/>
    </row>
    <row r="96" spans="1:14" ht="30" hidden="1" customHeight="1">
      <c r="A96" s="12">
        <f t="shared" si="6"/>
        <v>94</v>
      </c>
      <c r="B96" s="105" t="s">
        <v>369</v>
      </c>
      <c r="C96" s="12" t="str">
        <f>VLOOKUP(B96,Sheet4!$A:$B,2,FALSE)</f>
        <v>DA+0</v>
      </c>
      <c r="D96" s="18" t="s">
        <v>168</v>
      </c>
      <c r="E96" s="79"/>
      <c r="F96" s="78">
        <v>45945</v>
      </c>
      <c r="G96" s="196"/>
      <c r="H96" s="227" t="s">
        <v>113</v>
      </c>
      <c r="I96" s="106">
        <v>45956</v>
      </c>
      <c r="J96" s="77"/>
      <c r="K96" s="239" t="s">
        <v>257</v>
      </c>
      <c r="L96" s="85" t="s">
        <v>113</v>
      </c>
      <c r="M96" s="202"/>
      <c r="N96" s="201"/>
    </row>
    <row r="97" spans="1:14" ht="30" hidden="1" customHeight="1">
      <c r="A97" s="12">
        <f t="shared" si="6"/>
        <v>95</v>
      </c>
      <c r="B97" s="105" t="s">
        <v>553</v>
      </c>
      <c r="C97" s="12" t="str">
        <f>VLOOKUP(B97,Sheet4!$A:$B,2,FALSE)</f>
        <v>DA+6</v>
      </c>
      <c r="D97" s="18" t="s">
        <v>171</v>
      </c>
      <c r="E97" s="79"/>
      <c r="F97" s="78">
        <v>45896</v>
      </c>
      <c r="G97" s="196"/>
      <c r="H97" s="227" t="s">
        <v>113</v>
      </c>
      <c r="I97" s="106">
        <v>45909</v>
      </c>
      <c r="J97" s="77"/>
      <c r="K97" s="239" t="s">
        <v>685</v>
      </c>
      <c r="L97" s="85" t="s">
        <v>113</v>
      </c>
      <c r="M97" s="212">
        <f>I97+1</f>
        <v>45910</v>
      </c>
      <c r="N97" s="201"/>
    </row>
    <row r="98" spans="1:14" ht="30" hidden="1" customHeight="1">
      <c r="A98" s="12">
        <f t="shared" si="6"/>
        <v>96</v>
      </c>
      <c r="B98" s="105" t="s">
        <v>539</v>
      </c>
      <c r="C98" s="12" t="str">
        <f>VLOOKUP(B98,Sheet4!$A:$B,2,FALSE)</f>
        <v>DA+0</v>
      </c>
      <c r="D98" s="18" t="s">
        <v>128</v>
      </c>
      <c r="E98" s="79"/>
      <c r="F98" s="78">
        <v>45883</v>
      </c>
      <c r="G98" s="196"/>
      <c r="H98" s="227" t="s">
        <v>113</v>
      </c>
      <c r="I98" s="106">
        <v>45920</v>
      </c>
      <c r="J98" s="77"/>
      <c r="K98" s="239" t="s">
        <v>689</v>
      </c>
      <c r="L98" s="85" t="s">
        <v>113</v>
      </c>
      <c r="M98" s="202"/>
      <c r="N98" s="201"/>
    </row>
    <row r="99" spans="1:14" ht="30" hidden="1" customHeight="1">
      <c r="A99" s="12">
        <f t="shared" si="6"/>
        <v>97</v>
      </c>
      <c r="B99" s="105" t="s">
        <v>49</v>
      </c>
      <c r="C99" s="12" t="str">
        <f>VLOOKUP(B99,Sheet4!$A:$B,2,FALSE)</f>
        <v>DD60+6</v>
      </c>
      <c r="D99" s="239" t="s">
        <v>133</v>
      </c>
      <c r="E99" s="79"/>
      <c r="F99" s="78">
        <v>45923</v>
      </c>
      <c r="G99" s="196"/>
      <c r="H99" s="227" t="s">
        <v>113</v>
      </c>
      <c r="I99" s="106">
        <v>45944</v>
      </c>
      <c r="J99" s="77"/>
      <c r="K99" s="239" t="s">
        <v>685</v>
      </c>
      <c r="L99" s="85" t="s">
        <v>113</v>
      </c>
      <c r="M99" s="85"/>
      <c r="N99" s="201"/>
    </row>
    <row r="100" spans="1:14" ht="30" hidden="1" customHeight="1">
      <c r="A100" s="12">
        <f t="shared" si="6"/>
        <v>98</v>
      </c>
      <c r="B100" s="105" t="s">
        <v>496</v>
      </c>
      <c r="C100" s="12" t="str">
        <f>VLOOKUP(B100,Sheet4!$A:$B,2,FALSE)</f>
        <v>DA+3</v>
      </c>
      <c r="D100" s="239" t="s">
        <v>16</v>
      </c>
      <c r="E100" s="79"/>
      <c r="F100" s="78">
        <v>45942</v>
      </c>
      <c r="G100" s="196"/>
      <c r="H100" s="227" t="s">
        <v>113</v>
      </c>
      <c r="I100" s="106">
        <v>45949</v>
      </c>
      <c r="J100" s="77"/>
      <c r="K100" s="239" t="s">
        <v>149</v>
      </c>
      <c r="L100" s="85" t="s">
        <v>113</v>
      </c>
      <c r="M100" s="85"/>
      <c r="N100" s="201"/>
    </row>
    <row r="101" spans="1:14" ht="30" hidden="1" customHeight="1">
      <c r="A101" s="12">
        <f t="shared" si="6"/>
        <v>99</v>
      </c>
      <c r="B101" s="105" t="s">
        <v>497</v>
      </c>
      <c r="C101" s="12" t="str">
        <f>VLOOKUP(B101,Sheet4!$A:$B,2,FALSE)</f>
        <v>DB1+6</v>
      </c>
      <c r="D101" s="239" t="s">
        <v>16</v>
      </c>
      <c r="E101" s="79"/>
      <c r="F101" s="78">
        <v>45945</v>
      </c>
      <c r="G101" s="196"/>
      <c r="H101" s="227" t="s">
        <v>113</v>
      </c>
      <c r="I101" s="106">
        <v>45950</v>
      </c>
      <c r="J101" s="77"/>
      <c r="K101" s="239" t="s">
        <v>685</v>
      </c>
      <c r="L101" s="85" t="s">
        <v>113</v>
      </c>
      <c r="M101" s="85"/>
      <c r="N101" s="201"/>
    </row>
    <row r="102" spans="1:14" ht="30" hidden="1" customHeight="1">
      <c r="A102" s="12">
        <f t="shared" si="6"/>
        <v>100</v>
      </c>
      <c r="B102" s="105" t="s">
        <v>498</v>
      </c>
      <c r="C102" s="12" t="str">
        <f>VLOOKUP(B102,Sheet4!$A:$B,2,FALSE)</f>
        <v>DB2+0</v>
      </c>
      <c r="D102" s="239" t="s">
        <v>16</v>
      </c>
      <c r="E102" s="79"/>
      <c r="F102" s="78">
        <v>45945</v>
      </c>
      <c r="G102" s="196"/>
      <c r="H102" s="227" t="s">
        <v>113</v>
      </c>
      <c r="I102" s="106">
        <v>45952</v>
      </c>
      <c r="J102" s="77"/>
      <c r="K102" s="239" t="s">
        <v>685</v>
      </c>
      <c r="L102" s="85" t="s">
        <v>113</v>
      </c>
      <c r="M102" s="85"/>
      <c r="N102" s="201"/>
    </row>
    <row r="103" spans="1:14" ht="30" hidden="1" customHeight="1">
      <c r="A103" s="12">
        <f t="shared" si="6"/>
        <v>101</v>
      </c>
      <c r="B103" s="105" t="s">
        <v>494</v>
      </c>
      <c r="C103" s="12" t="str">
        <f>VLOOKUP(B103,Sheet4!$A:$B,2,FALSE)</f>
        <v>DA-3</v>
      </c>
      <c r="D103" s="239" t="s">
        <v>16</v>
      </c>
      <c r="E103" s="79"/>
      <c r="F103" s="78">
        <v>45946</v>
      </c>
      <c r="G103" s="196"/>
      <c r="H103" s="227" t="s">
        <v>113</v>
      </c>
      <c r="I103" s="106">
        <v>45957</v>
      </c>
      <c r="J103" s="77"/>
      <c r="K103" s="239" t="s">
        <v>149</v>
      </c>
      <c r="L103" s="85" t="s">
        <v>113</v>
      </c>
      <c r="M103" s="85"/>
      <c r="N103" s="201"/>
    </row>
    <row r="104" spans="1:14" ht="30" hidden="1" customHeight="1">
      <c r="A104" s="12">
        <f t="shared" si="6"/>
        <v>102</v>
      </c>
      <c r="B104" s="105" t="s">
        <v>373</v>
      </c>
      <c r="C104" s="12" t="str">
        <f>VLOOKUP(B104,Sheet4!$A:$B,2,FALSE)</f>
        <v>DA+9</v>
      </c>
      <c r="D104" s="239" t="s">
        <v>168</v>
      </c>
      <c r="E104" s="79"/>
      <c r="F104" s="78">
        <v>45961</v>
      </c>
      <c r="G104" s="241"/>
      <c r="H104" s="227" t="s">
        <v>113</v>
      </c>
      <c r="I104" s="106">
        <v>45987</v>
      </c>
      <c r="J104" s="77"/>
      <c r="K104" s="239" t="s">
        <v>149</v>
      </c>
      <c r="L104" s="85"/>
      <c r="M104" s="202"/>
      <c r="N104" s="201"/>
    </row>
    <row r="105" spans="1:14" ht="30" hidden="1" customHeight="1">
      <c r="A105" s="12">
        <f t="shared" si="6"/>
        <v>103</v>
      </c>
      <c r="B105" s="105" t="s">
        <v>490</v>
      </c>
      <c r="C105" s="12" t="str">
        <f>VLOOKUP(B105,Sheet4!$A:$B,2,FALSE)</f>
        <v>DD60+18</v>
      </c>
      <c r="D105" s="239" t="s">
        <v>16</v>
      </c>
      <c r="E105" s="79"/>
      <c r="F105" s="78">
        <v>45951</v>
      </c>
      <c r="G105" s="282"/>
      <c r="H105" s="220" t="s">
        <v>113</v>
      </c>
      <c r="I105" s="106">
        <v>45966</v>
      </c>
      <c r="J105" s="77"/>
      <c r="K105" s="239" t="s">
        <v>685</v>
      </c>
      <c r="L105" s="85" t="s">
        <v>113</v>
      </c>
      <c r="M105" s="85"/>
      <c r="N105" s="201"/>
    </row>
    <row r="106" spans="1:14" ht="30" hidden="1" customHeight="1">
      <c r="A106" s="12">
        <f t="shared" si="6"/>
        <v>104</v>
      </c>
      <c r="B106" s="105" t="s">
        <v>495</v>
      </c>
      <c r="C106" s="12" t="str">
        <f>VLOOKUP(B106,Sheet4!$A:$B,2,FALSE)</f>
        <v>DC1+0</v>
      </c>
      <c r="D106" s="239" t="s">
        <v>16</v>
      </c>
      <c r="E106" s="79"/>
      <c r="F106" s="78">
        <v>45956</v>
      </c>
      <c r="G106" s="220"/>
      <c r="H106" s="220" t="s">
        <v>113</v>
      </c>
      <c r="I106" s="106">
        <v>45969</v>
      </c>
      <c r="J106" s="77"/>
      <c r="K106" s="239" t="s">
        <v>149</v>
      </c>
      <c r="L106" s="85" t="s">
        <v>113</v>
      </c>
      <c r="M106" s="85"/>
      <c r="N106" s="201"/>
    </row>
    <row r="107" spans="1:14" ht="30" hidden="1" customHeight="1">
      <c r="A107" s="12">
        <f t="shared" si="6"/>
        <v>105</v>
      </c>
      <c r="B107" s="240" t="s">
        <v>334</v>
      </c>
      <c r="C107" s="12" t="str">
        <f>VLOOKUP(B107,Sheet4!$A:$B,2,FALSE)</f>
        <v>DB2+0</v>
      </c>
      <c r="D107" s="239" t="s">
        <v>16</v>
      </c>
      <c r="E107" s="79"/>
      <c r="F107" s="78">
        <v>45999</v>
      </c>
      <c r="G107" s="241"/>
      <c r="H107" s="253" t="s">
        <v>166</v>
      </c>
      <c r="I107" s="106">
        <v>46016</v>
      </c>
      <c r="J107" s="77"/>
      <c r="K107" s="239" t="s">
        <v>852</v>
      </c>
      <c r="L107" s="85"/>
      <c r="M107" s="85"/>
      <c r="N107" s="201"/>
    </row>
    <row r="108" spans="1:14" ht="30" hidden="1" customHeight="1">
      <c r="A108" s="12">
        <f t="shared" si="6"/>
        <v>106</v>
      </c>
      <c r="B108" s="105" t="s">
        <v>492</v>
      </c>
      <c r="C108" s="12" t="str">
        <f>VLOOKUP(B108,Sheet4!$A:$B,2,FALSE)</f>
        <v>DA+0</v>
      </c>
      <c r="D108" s="239" t="s">
        <v>171</v>
      </c>
      <c r="E108" s="79"/>
      <c r="F108" s="78">
        <v>45956</v>
      </c>
      <c r="G108" s="220"/>
      <c r="H108" s="241" t="s">
        <v>113</v>
      </c>
      <c r="I108" s="226">
        <v>45975</v>
      </c>
      <c r="J108" s="77"/>
      <c r="K108" s="239" t="s">
        <v>701</v>
      </c>
      <c r="L108" s="85" t="s">
        <v>113</v>
      </c>
      <c r="M108" s="202">
        <v>45975</v>
      </c>
      <c r="N108" s="201"/>
    </row>
    <row r="109" spans="1:14" ht="30" hidden="1" customHeight="1">
      <c r="A109" s="12">
        <f t="shared" si="6"/>
        <v>107</v>
      </c>
      <c r="B109" s="105" t="s">
        <v>493</v>
      </c>
      <c r="C109" s="12" t="str">
        <f>VLOOKUP(B109,Sheet4!$A:$B,2,FALSE)</f>
        <v>DA+0</v>
      </c>
      <c r="D109" s="239" t="s">
        <v>171</v>
      </c>
      <c r="E109" s="79"/>
      <c r="F109" s="78">
        <v>45956</v>
      </c>
      <c r="G109" s="248"/>
      <c r="H109" s="241" t="s">
        <v>113</v>
      </c>
      <c r="I109" s="106">
        <v>45979</v>
      </c>
      <c r="J109" s="77"/>
      <c r="K109" s="239" t="s">
        <v>701</v>
      </c>
      <c r="L109" s="85"/>
      <c r="M109" s="85"/>
      <c r="N109" s="201"/>
    </row>
    <row r="110" spans="1:14" ht="30" hidden="1" customHeight="1">
      <c r="A110" s="12">
        <f t="shared" si="6"/>
        <v>108</v>
      </c>
      <c r="B110" s="105" t="s">
        <v>489</v>
      </c>
      <c r="C110" s="12" t="str">
        <f>VLOOKUP(B110,Sheet4!$A:$B,2,FALSE)</f>
        <v>DA+6</v>
      </c>
      <c r="D110" s="239" t="s">
        <v>171</v>
      </c>
      <c r="E110" s="79"/>
      <c r="F110" s="78">
        <v>45956</v>
      </c>
      <c r="G110" s="238"/>
      <c r="H110" s="241" t="s">
        <v>113</v>
      </c>
      <c r="I110" s="226">
        <v>45975</v>
      </c>
      <c r="J110" s="77"/>
      <c r="K110" s="239" t="s">
        <v>700</v>
      </c>
      <c r="L110" s="85" t="s">
        <v>113</v>
      </c>
      <c r="M110" s="202">
        <v>45978</v>
      </c>
      <c r="N110" s="201"/>
    </row>
    <row r="111" spans="1:14" s="245" customFormat="1" ht="43.8" hidden="1" customHeight="1">
      <c r="A111" s="12">
        <f t="shared" si="6"/>
        <v>109</v>
      </c>
      <c r="B111" s="105" t="s">
        <v>491</v>
      </c>
      <c r="C111" s="12" t="str">
        <f>VLOOKUP(B111,Sheet4!$A:$B,2,FALSE)</f>
        <v>DD60+25</v>
      </c>
      <c r="D111" s="239" t="s">
        <v>171</v>
      </c>
      <c r="E111" s="79"/>
      <c r="F111" s="78">
        <v>45962</v>
      </c>
      <c r="G111" s="238"/>
      <c r="H111" s="241" t="s">
        <v>113</v>
      </c>
      <c r="I111" s="226">
        <v>45976</v>
      </c>
      <c r="J111" s="78"/>
      <c r="K111" s="239" t="s">
        <v>702</v>
      </c>
      <c r="L111" s="85" t="s">
        <v>113</v>
      </c>
      <c r="M111" s="202">
        <v>45977</v>
      </c>
      <c r="N111" s="244"/>
    </row>
    <row r="112" spans="1:14" ht="43.8" hidden="1" customHeight="1">
      <c r="A112" s="12">
        <f t="shared" si="6"/>
        <v>110</v>
      </c>
      <c r="B112" s="105" t="s">
        <v>347</v>
      </c>
      <c r="C112" s="12" t="str">
        <f>VLOOKUP(B112,Sheet4!$A:$B,2,FALSE)</f>
        <v>DC2+6</v>
      </c>
      <c r="D112" s="239" t="s">
        <v>53</v>
      </c>
      <c r="E112" s="79"/>
      <c r="F112" s="78">
        <v>45964</v>
      </c>
      <c r="G112" s="238"/>
      <c r="H112" s="241" t="s">
        <v>113</v>
      </c>
      <c r="I112" s="106">
        <v>45974</v>
      </c>
      <c r="J112" s="77"/>
      <c r="K112" s="239" t="s">
        <v>257</v>
      </c>
      <c r="L112" s="85"/>
      <c r="M112" s="85"/>
      <c r="N112" s="201"/>
    </row>
    <row r="113" spans="1:14" s="245" customFormat="1" ht="43.8" hidden="1" customHeight="1">
      <c r="A113" s="12">
        <f t="shared" si="6"/>
        <v>111</v>
      </c>
      <c r="B113" s="105" t="s">
        <v>424</v>
      </c>
      <c r="C113" s="12" t="str">
        <f>VLOOKUP(B113,Sheet4!$A:$B,2,FALSE)</f>
        <v>DD45+25</v>
      </c>
      <c r="D113" s="239" t="s">
        <v>171</v>
      </c>
      <c r="E113" s="79"/>
      <c r="F113" s="78">
        <v>45964</v>
      </c>
      <c r="G113" s="238"/>
      <c r="H113" s="241" t="s">
        <v>113</v>
      </c>
      <c r="I113" s="106">
        <v>45977</v>
      </c>
      <c r="J113" s="78"/>
      <c r="K113" s="239" t="s">
        <v>703</v>
      </c>
      <c r="L113" s="85" t="s">
        <v>113</v>
      </c>
      <c r="M113" s="254">
        <v>45977</v>
      </c>
      <c r="N113" s="244"/>
    </row>
    <row r="114" spans="1:14" ht="30" hidden="1" customHeight="1">
      <c r="A114" s="12">
        <f t="shared" si="6"/>
        <v>112</v>
      </c>
      <c r="B114" s="219" t="s">
        <v>375</v>
      </c>
      <c r="C114" s="72" t="str">
        <f>VLOOKUP(B114,Sheet4!$A:$B,2,FALSE)</f>
        <v>DA+0</v>
      </c>
      <c r="D114" s="18" t="s">
        <v>16</v>
      </c>
      <c r="E114" s="79"/>
      <c r="F114" s="78">
        <v>46022</v>
      </c>
      <c r="G114" s="241"/>
      <c r="H114" s="220" t="s">
        <v>113</v>
      </c>
      <c r="I114" s="106">
        <v>45665</v>
      </c>
      <c r="J114" s="77"/>
      <c r="K114" s="18" t="s">
        <v>775</v>
      </c>
      <c r="L114" s="85"/>
      <c r="M114" s="85"/>
    </row>
    <row r="115" spans="1:14" s="245" customFormat="1" ht="48" hidden="1" customHeight="1">
      <c r="A115" s="12">
        <f t="shared" si="6"/>
        <v>113</v>
      </c>
      <c r="B115" s="105" t="s">
        <v>488</v>
      </c>
      <c r="C115" s="12" t="str">
        <f>VLOOKUP(B115,Sheet4!$A:$B,2,FALSE)</f>
        <v>DD45+0</v>
      </c>
      <c r="D115" s="239" t="s">
        <v>16</v>
      </c>
      <c r="E115" s="79"/>
      <c r="F115" s="78">
        <v>45965</v>
      </c>
      <c r="G115" s="238"/>
      <c r="H115" s="241" t="s">
        <v>113</v>
      </c>
      <c r="I115" s="106">
        <v>45978</v>
      </c>
      <c r="J115" s="242"/>
      <c r="K115" s="239" t="s">
        <v>705</v>
      </c>
      <c r="L115" s="243"/>
      <c r="M115" s="243"/>
      <c r="N115" s="244"/>
    </row>
    <row r="116" spans="1:14" ht="43.2" hidden="1" customHeight="1">
      <c r="A116" s="12">
        <f t="shared" si="6"/>
        <v>114</v>
      </c>
      <c r="B116" s="105" t="s">
        <v>29</v>
      </c>
      <c r="C116" s="12" t="str">
        <f>VLOOKUP(B116,Sheet4!$A:$B,2,FALSE)</f>
        <v>DD60+18</v>
      </c>
      <c r="D116" s="239" t="s">
        <v>133</v>
      </c>
      <c r="E116" s="79"/>
      <c r="F116" s="78">
        <v>45965</v>
      </c>
      <c r="G116" s="241"/>
      <c r="H116" s="241" t="s">
        <v>113</v>
      </c>
      <c r="I116" s="106">
        <v>45985</v>
      </c>
      <c r="J116" s="77"/>
      <c r="K116" s="239" t="s">
        <v>257</v>
      </c>
      <c r="L116" s="85"/>
      <c r="M116" s="85"/>
      <c r="N116" s="201"/>
    </row>
    <row r="117" spans="1:14" ht="30" hidden="1" customHeight="1">
      <c r="A117" s="12">
        <f t="shared" si="6"/>
        <v>115</v>
      </c>
      <c r="B117" s="105" t="s">
        <v>346</v>
      </c>
      <c r="C117" s="12" t="str">
        <f>VLOOKUP(B117,Sheet4!$A:$B,2,FALSE)</f>
        <v>DD60+6</v>
      </c>
      <c r="D117" s="239" t="s">
        <v>128</v>
      </c>
      <c r="E117" s="79"/>
      <c r="F117" s="78">
        <v>45966</v>
      </c>
      <c r="G117" s="241"/>
      <c r="H117" s="241" t="s">
        <v>113</v>
      </c>
      <c r="I117" s="106">
        <v>45988</v>
      </c>
      <c r="J117" s="77"/>
      <c r="K117" s="239" t="s">
        <v>257</v>
      </c>
      <c r="L117" s="85"/>
      <c r="M117" s="85"/>
      <c r="N117" s="201"/>
    </row>
    <row r="118" spans="1:14" ht="30" hidden="1" customHeight="1">
      <c r="A118" s="12">
        <f t="shared" si="6"/>
        <v>116</v>
      </c>
      <c r="B118" s="105" t="s">
        <v>486</v>
      </c>
      <c r="C118" s="12" t="str">
        <f>VLOOKUP(B118,Sheet4!$A:$B,2,FALSE)</f>
        <v>DD60+3</v>
      </c>
      <c r="D118" s="239" t="s">
        <v>171</v>
      </c>
      <c r="E118" s="79"/>
      <c r="F118" s="78">
        <v>45967</v>
      </c>
      <c r="G118" s="220"/>
      <c r="H118" s="220" t="s">
        <v>113</v>
      </c>
      <c r="I118" s="106">
        <v>45984</v>
      </c>
      <c r="J118" s="77"/>
      <c r="K118" s="239" t="s">
        <v>700</v>
      </c>
      <c r="L118" s="85"/>
      <c r="M118" s="85"/>
      <c r="N118" s="201"/>
    </row>
    <row r="119" spans="1:14" ht="30" hidden="1" customHeight="1">
      <c r="A119" s="12">
        <f t="shared" si="6"/>
        <v>117</v>
      </c>
      <c r="B119" s="105" t="s">
        <v>382</v>
      </c>
      <c r="C119" s="12" t="str">
        <f>VLOOKUP(B119,Sheet4!$A:$B,2,FALSE)</f>
        <v>DA+3</v>
      </c>
      <c r="D119" s="239" t="s">
        <v>171</v>
      </c>
      <c r="E119" s="79"/>
      <c r="F119" s="78">
        <v>45971</v>
      </c>
      <c r="G119" s="238"/>
      <c r="H119" s="241" t="s">
        <v>113</v>
      </c>
      <c r="I119" s="106">
        <v>45978</v>
      </c>
      <c r="J119" s="77"/>
      <c r="K119" s="239" t="s">
        <v>149</v>
      </c>
      <c r="L119" s="85"/>
      <c r="M119" s="85"/>
      <c r="N119" s="201"/>
    </row>
    <row r="120" spans="1:14" s="245" customFormat="1" ht="30" hidden="1" customHeight="1">
      <c r="A120" s="12">
        <f t="shared" si="6"/>
        <v>118</v>
      </c>
      <c r="B120" s="105" t="s">
        <v>436</v>
      </c>
      <c r="C120" s="12" t="str">
        <f>VLOOKUP(B120,Sheet4!$A:$B,2,FALSE)</f>
        <v>DB2+18</v>
      </c>
      <c r="D120" s="239" t="s">
        <v>53</v>
      </c>
      <c r="E120" s="79"/>
      <c r="F120" s="78">
        <v>45972</v>
      </c>
      <c r="G120" s="248"/>
      <c r="H120" s="241" t="s">
        <v>113</v>
      </c>
      <c r="I120" s="242">
        <v>45985</v>
      </c>
      <c r="J120" s="78"/>
      <c r="K120" s="239" t="s">
        <v>706</v>
      </c>
      <c r="L120" s="243"/>
      <c r="M120" s="243"/>
      <c r="N120" s="244"/>
    </row>
    <row r="121" spans="1:14" s="245" customFormat="1" ht="30" hidden="1" customHeight="1">
      <c r="A121" s="12">
        <f t="shared" si="6"/>
        <v>119</v>
      </c>
      <c r="B121" s="105" t="s">
        <v>425</v>
      </c>
      <c r="C121" s="12" t="str">
        <f>VLOOKUP(B121,Sheet4!$A:$B,2,FALSE)</f>
        <v>DC1+18</v>
      </c>
      <c r="D121" s="239" t="s">
        <v>171</v>
      </c>
      <c r="E121" s="79"/>
      <c r="F121" s="78">
        <v>45972</v>
      </c>
      <c r="G121" s="220"/>
      <c r="H121" s="220" t="s">
        <v>113</v>
      </c>
      <c r="I121" s="242">
        <v>45992</v>
      </c>
      <c r="J121" s="78"/>
      <c r="K121" s="239" t="s">
        <v>703</v>
      </c>
      <c r="L121" s="243"/>
      <c r="M121" s="243"/>
      <c r="N121" s="244"/>
    </row>
    <row r="122" spans="1:14" ht="30" hidden="1" customHeight="1">
      <c r="A122" s="12">
        <f t="shared" si="6"/>
        <v>120</v>
      </c>
      <c r="B122" s="105" t="s">
        <v>354</v>
      </c>
      <c r="C122" s="12" t="str">
        <f>VLOOKUP(B122,Sheet4!$A:$B,2,FALSE)</f>
        <v>DC1+9</v>
      </c>
      <c r="D122" s="239" t="s">
        <v>53</v>
      </c>
      <c r="E122" s="79"/>
      <c r="F122" s="78">
        <v>45972</v>
      </c>
      <c r="G122" s="220"/>
      <c r="H122" s="220" t="s">
        <v>113</v>
      </c>
      <c r="I122" s="106">
        <v>45986</v>
      </c>
      <c r="J122" s="77"/>
      <c r="K122" s="239" t="s">
        <v>149</v>
      </c>
      <c r="L122" s="85" t="s">
        <v>113</v>
      </c>
      <c r="M122" s="202">
        <v>46004</v>
      </c>
      <c r="N122" s="201"/>
    </row>
    <row r="123" spans="1:14" ht="30" hidden="1" customHeight="1">
      <c r="A123" s="12">
        <f t="shared" si="6"/>
        <v>121</v>
      </c>
      <c r="B123" s="219" t="s">
        <v>434</v>
      </c>
      <c r="C123" s="12" t="str">
        <f>VLOOKUP(B123,Sheet4!$A:$B,2,FALSE)</f>
        <v>DB1+9</v>
      </c>
      <c r="D123" s="18" t="s">
        <v>171</v>
      </c>
      <c r="E123" s="79"/>
      <c r="F123" s="78">
        <v>45985</v>
      </c>
      <c r="G123" s="241"/>
      <c r="H123" s="220" t="s">
        <v>113</v>
      </c>
      <c r="I123" s="106">
        <v>45993</v>
      </c>
      <c r="J123" s="77"/>
      <c r="K123" s="239" t="s">
        <v>685</v>
      </c>
      <c r="L123" s="85"/>
      <c r="M123" s="85"/>
      <c r="N123" s="201"/>
    </row>
    <row r="124" spans="1:14" ht="30" hidden="1" customHeight="1">
      <c r="A124" s="12">
        <f t="shared" si="6"/>
        <v>122</v>
      </c>
      <c r="B124" s="105" t="s">
        <v>473</v>
      </c>
      <c r="C124" s="12" t="str">
        <f>VLOOKUP(B124,Sheet4!$A:$B,2,FALSE)</f>
        <v>DA+0</v>
      </c>
      <c r="D124" s="18" t="s">
        <v>128</v>
      </c>
      <c r="E124" s="79"/>
      <c r="F124" s="78">
        <v>45983</v>
      </c>
      <c r="G124" s="220"/>
      <c r="H124" s="220" t="s">
        <v>113</v>
      </c>
      <c r="I124" s="106">
        <v>45994</v>
      </c>
      <c r="J124" s="77"/>
      <c r="K124" s="239" t="s">
        <v>252</v>
      </c>
      <c r="L124" s="85"/>
      <c r="M124" s="85"/>
      <c r="N124" s="201"/>
    </row>
    <row r="125" spans="1:14" ht="30" hidden="1" customHeight="1">
      <c r="A125" s="12">
        <f t="shared" si="6"/>
        <v>123</v>
      </c>
      <c r="B125" s="219" t="s">
        <v>411</v>
      </c>
      <c r="C125" s="12" t="str">
        <f>VLOOKUP(B125,Sheet4!$A:$B,2,FALSE)</f>
        <v>DD45+0</v>
      </c>
      <c r="D125" s="18" t="s">
        <v>128</v>
      </c>
      <c r="E125" s="79"/>
      <c r="F125" s="78">
        <v>45981</v>
      </c>
      <c r="G125" s="241"/>
      <c r="H125" s="220" t="s">
        <v>113</v>
      </c>
      <c r="I125" s="106">
        <v>45994</v>
      </c>
      <c r="J125" s="77"/>
      <c r="K125" s="239" t="s">
        <v>711</v>
      </c>
      <c r="L125" s="85"/>
      <c r="M125" s="85"/>
      <c r="N125" s="201"/>
    </row>
    <row r="126" spans="1:14" ht="30" hidden="1" customHeight="1">
      <c r="A126" s="12">
        <f t="shared" si="6"/>
        <v>124</v>
      </c>
      <c r="B126" s="105" t="s">
        <v>475</v>
      </c>
      <c r="C126" s="12" t="str">
        <f>VLOOKUP(B126,Sheet4!$A:$B,2,FALSE)</f>
        <v>DA+3</v>
      </c>
      <c r="D126" s="18" t="s">
        <v>128</v>
      </c>
      <c r="E126" s="79"/>
      <c r="F126" s="78">
        <v>45985</v>
      </c>
      <c r="G126" s="220"/>
      <c r="H126" s="220" t="s">
        <v>113</v>
      </c>
      <c r="I126" s="106">
        <v>45995</v>
      </c>
      <c r="J126" s="77"/>
      <c r="K126" s="239" t="s">
        <v>705</v>
      </c>
      <c r="L126" s="85"/>
      <c r="M126" s="85"/>
      <c r="N126" s="201"/>
    </row>
    <row r="127" spans="1:14" ht="30" hidden="1" customHeight="1">
      <c r="A127" s="12">
        <f t="shared" si="6"/>
        <v>125</v>
      </c>
      <c r="B127" s="105" t="s">
        <v>355</v>
      </c>
      <c r="C127" s="12" t="str">
        <f>VLOOKUP(B127,Sheet4!$A:$B,2,FALSE)</f>
        <v>DD60+18</v>
      </c>
      <c r="D127" s="239" t="s">
        <v>128</v>
      </c>
      <c r="E127" s="79"/>
      <c r="F127" s="78">
        <v>45984</v>
      </c>
      <c r="G127" s="220"/>
      <c r="H127" s="220" t="s">
        <v>113</v>
      </c>
      <c r="I127" s="106">
        <v>45996</v>
      </c>
      <c r="J127" s="77"/>
      <c r="K127" s="239" t="s">
        <v>149</v>
      </c>
      <c r="L127" s="85" t="s">
        <v>113</v>
      </c>
      <c r="M127" s="202">
        <v>46004</v>
      </c>
      <c r="N127" s="201"/>
    </row>
    <row r="128" spans="1:14" ht="30" hidden="1" customHeight="1">
      <c r="A128" s="12">
        <f t="shared" si="6"/>
        <v>126</v>
      </c>
      <c r="B128" s="105" t="s">
        <v>472</v>
      </c>
      <c r="C128" s="12" t="str">
        <f>VLOOKUP(B128,Sheet4!$A:$B,2,FALSE)</f>
        <v>DA-3</v>
      </c>
      <c r="D128" s="18" t="s">
        <v>128</v>
      </c>
      <c r="E128" s="79"/>
      <c r="F128" s="78">
        <v>45987</v>
      </c>
      <c r="G128" s="220"/>
      <c r="H128" s="220" t="s">
        <v>113</v>
      </c>
      <c r="I128" s="106">
        <v>45996</v>
      </c>
      <c r="J128" s="77"/>
      <c r="K128" s="239" t="s">
        <v>700</v>
      </c>
      <c r="L128" s="85"/>
      <c r="M128" s="85"/>
      <c r="N128" s="201"/>
    </row>
    <row r="129" spans="1:14" ht="30" hidden="1" customHeight="1">
      <c r="A129" s="12">
        <f t="shared" si="6"/>
        <v>127</v>
      </c>
      <c r="B129" s="240" t="s">
        <v>337</v>
      </c>
      <c r="C129" s="12" t="str">
        <f>VLOOKUP(B129,Sheet4!$A:$B,2,FALSE)</f>
        <v>DD60+25 (2MRC)</v>
      </c>
      <c r="D129" s="239" t="s">
        <v>171</v>
      </c>
      <c r="E129" s="79"/>
      <c r="F129" s="78">
        <v>45995</v>
      </c>
      <c r="G129" s="241"/>
      <c r="H129" s="220" t="s">
        <v>113</v>
      </c>
      <c r="I129" s="106">
        <v>46022</v>
      </c>
      <c r="J129" s="77"/>
      <c r="K129" s="269" t="s">
        <v>775</v>
      </c>
      <c r="L129" s="85"/>
      <c r="M129" s="85"/>
      <c r="N129" s="201"/>
    </row>
    <row r="130" spans="1:14" ht="30" hidden="1" customHeight="1">
      <c r="A130" s="12">
        <f t="shared" si="6"/>
        <v>128</v>
      </c>
      <c r="B130" s="219" t="s">
        <v>423</v>
      </c>
      <c r="C130" s="12" t="str">
        <f>VLOOKUP(B130,Sheet4!$A:$B,2,FALSE)</f>
        <v>DB1+18</v>
      </c>
      <c r="D130" s="18" t="s">
        <v>171</v>
      </c>
      <c r="E130" s="79"/>
      <c r="F130" s="78">
        <v>45987</v>
      </c>
      <c r="G130" s="241"/>
      <c r="H130" s="220" t="s">
        <v>113</v>
      </c>
      <c r="I130" s="106">
        <v>45996</v>
      </c>
      <c r="J130" s="77"/>
      <c r="K130" s="239" t="s">
        <v>685</v>
      </c>
      <c r="L130" s="85"/>
      <c r="M130" s="85"/>
      <c r="N130" s="201"/>
    </row>
    <row r="131" spans="1:14" ht="30" hidden="1" customHeight="1">
      <c r="A131" s="12">
        <f t="shared" si="6"/>
        <v>129</v>
      </c>
      <c r="B131" s="219" t="s">
        <v>335</v>
      </c>
      <c r="C131" s="72" t="str">
        <f>VLOOKUP(B131,Sheet4!$A:$B,2,FALSE)</f>
        <v>DA-3</v>
      </c>
      <c r="D131" s="18" t="s">
        <v>16</v>
      </c>
      <c r="E131" s="79"/>
      <c r="F131" s="78">
        <v>46008</v>
      </c>
      <c r="G131" s="253"/>
      <c r="H131" s="220" t="s">
        <v>113</v>
      </c>
      <c r="I131" s="106">
        <v>46027</v>
      </c>
      <c r="J131" s="77"/>
      <c r="K131" s="18" t="s">
        <v>775</v>
      </c>
      <c r="L131" s="85"/>
      <c r="M131" s="85"/>
      <c r="N131" s="201"/>
    </row>
    <row r="132" spans="1:14" ht="30" hidden="1" customHeight="1">
      <c r="A132" s="12">
        <f t="shared" si="6"/>
        <v>130</v>
      </c>
      <c r="B132" s="105" t="s">
        <v>59</v>
      </c>
      <c r="C132" s="12" t="str">
        <f>VLOOKUP(B132,Sheet4!$A:$B,2,FALSE)</f>
        <v>DC1+6</v>
      </c>
      <c r="D132" s="18" t="s">
        <v>133</v>
      </c>
      <c r="E132" s="79"/>
      <c r="F132" s="78">
        <v>45973</v>
      </c>
      <c r="G132" s="248"/>
      <c r="H132" s="248" t="s">
        <v>113</v>
      </c>
      <c r="I132" s="106">
        <v>45983</v>
      </c>
      <c r="J132" s="77"/>
      <c r="K132" s="239" t="s">
        <v>258</v>
      </c>
      <c r="L132" s="85"/>
      <c r="M132" s="85"/>
      <c r="N132" s="201"/>
    </row>
    <row r="133" spans="1:14" ht="30" hidden="1" customHeight="1">
      <c r="A133" s="12">
        <f t="shared" ref="A133:A196" si="7">A132+1</f>
        <v>131</v>
      </c>
      <c r="B133" s="105" t="s">
        <v>470</v>
      </c>
      <c r="C133" s="12" t="str">
        <f>VLOOKUP(B133,Sheet4!$A:$B,2,FALSE)</f>
        <v>DA-3</v>
      </c>
      <c r="D133" s="18" t="s">
        <v>171</v>
      </c>
      <c r="E133" s="79"/>
      <c r="F133" s="78">
        <v>45974</v>
      </c>
      <c r="G133" s="220"/>
      <c r="H133" s="220" t="s">
        <v>113</v>
      </c>
      <c r="I133" s="106">
        <v>45988</v>
      </c>
      <c r="J133" s="77"/>
      <c r="K133" s="239" t="s">
        <v>704</v>
      </c>
      <c r="L133" s="85"/>
      <c r="M133" s="85"/>
      <c r="N133" s="201"/>
    </row>
    <row r="134" spans="1:14" ht="30" hidden="1" customHeight="1">
      <c r="A134" s="12">
        <f t="shared" si="7"/>
        <v>132</v>
      </c>
      <c r="B134" s="219" t="s">
        <v>543</v>
      </c>
      <c r="C134" s="12" t="str">
        <f>VLOOKUP(B134,Sheet4!$A:$B,2,FALSE)</f>
        <v>DA+0</v>
      </c>
      <c r="D134" s="18" t="s">
        <v>171</v>
      </c>
      <c r="E134" s="79"/>
      <c r="F134" s="78">
        <v>45991</v>
      </c>
      <c r="G134" s="220"/>
      <c r="H134" s="220" t="s">
        <v>113</v>
      </c>
      <c r="I134" s="106">
        <v>45997</v>
      </c>
      <c r="J134" s="77"/>
      <c r="K134" s="239" t="s">
        <v>689</v>
      </c>
      <c r="L134" s="85"/>
      <c r="M134" s="85"/>
      <c r="N134" s="201"/>
    </row>
    <row r="135" spans="1:14" ht="30" hidden="1" customHeight="1">
      <c r="A135" s="12">
        <f t="shared" si="7"/>
        <v>133</v>
      </c>
      <c r="B135" s="105" t="s">
        <v>487</v>
      </c>
      <c r="C135" s="12" t="str">
        <f>VLOOKUP(B135,Sheet4!$A:$B,2,FALSE)</f>
        <v>DA+9</v>
      </c>
      <c r="D135" s="18" t="s">
        <v>16</v>
      </c>
      <c r="E135" s="79"/>
      <c r="F135" s="78">
        <v>45979</v>
      </c>
      <c r="G135" s="220"/>
      <c r="H135" s="220" t="s">
        <v>113</v>
      </c>
      <c r="I135" s="106">
        <v>45982</v>
      </c>
      <c r="J135" s="77"/>
      <c r="K135" s="239" t="s">
        <v>705</v>
      </c>
      <c r="L135" s="85"/>
      <c r="M135" s="85"/>
      <c r="N135" s="201"/>
    </row>
    <row r="136" spans="1:14" ht="30" hidden="1" customHeight="1">
      <c r="A136" s="12">
        <f t="shared" si="7"/>
        <v>134</v>
      </c>
      <c r="B136" s="105" t="s">
        <v>476</v>
      </c>
      <c r="C136" s="12" t="str">
        <f>VLOOKUP(B136,Sheet4!$A:$B,2,FALSE)</f>
        <v>DD60+3</v>
      </c>
      <c r="D136" s="18" t="s">
        <v>128</v>
      </c>
      <c r="E136" s="79"/>
      <c r="F136" s="78">
        <v>45981</v>
      </c>
      <c r="G136" s="220"/>
      <c r="H136" s="220" t="s">
        <v>113</v>
      </c>
      <c r="I136" s="106">
        <v>45991</v>
      </c>
      <c r="J136" s="77"/>
      <c r="K136" s="239" t="s">
        <v>701</v>
      </c>
      <c r="L136" s="85"/>
      <c r="M136" s="85"/>
      <c r="N136" s="201"/>
    </row>
    <row r="137" spans="1:14" ht="30" hidden="1" customHeight="1">
      <c r="A137" s="12">
        <f t="shared" si="7"/>
        <v>135</v>
      </c>
      <c r="B137" s="219" t="s">
        <v>384</v>
      </c>
      <c r="C137" s="12" t="str">
        <f>VLOOKUP(B137,Sheet4!$A:$B,2,FALSE)</f>
        <v>DA+3</v>
      </c>
      <c r="D137" s="239" t="s">
        <v>53</v>
      </c>
      <c r="E137" s="79"/>
      <c r="F137" s="78">
        <v>45988</v>
      </c>
      <c r="G137" s="220"/>
      <c r="H137" s="220" t="s">
        <v>113</v>
      </c>
      <c r="I137" s="106">
        <v>45998</v>
      </c>
      <c r="J137" s="77"/>
      <c r="K137" s="239" t="s">
        <v>257</v>
      </c>
      <c r="L137" s="85"/>
      <c r="M137" s="85"/>
      <c r="N137" s="201"/>
    </row>
    <row r="138" spans="1:14" ht="30" hidden="1" customHeight="1">
      <c r="A138" s="12">
        <f t="shared" si="7"/>
        <v>136</v>
      </c>
      <c r="B138" s="105" t="s">
        <v>499</v>
      </c>
      <c r="C138" s="12" t="str">
        <f>VLOOKUP(B138,Sheet4!$A:$B,2,FALSE)</f>
        <v>DA+9</v>
      </c>
      <c r="D138" s="18" t="s">
        <v>16</v>
      </c>
      <c r="E138" s="79"/>
      <c r="F138" s="78">
        <v>45983</v>
      </c>
      <c r="G138" s="220"/>
      <c r="H138" s="220" t="s">
        <v>113</v>
      </c>
      <c r="I138" s="106">
        <v>45986</v>
      </c>
      <c r="J138" s="77"/>
      <c r="K138" s="239" t="s">
        <v>689</v>
      </c>
      <c r="L138" s="85"/>
      <c r="M138" s="85"/>
      <c r="N138" s="201"/>
    </row>
    <row r="139" spans="1:14" ht="30" hidden="1" customHeight="1">
      <c r="A139" s="12">
        <f t="shared" si="7"/>
        <v>137</v>
      </c>
      <c r="B139" s="219" t="s">
        <v>501</v>
      </c>
      <c r="C139" s="12" t="str">
        <f>VLOOKUP(B139,Sheet4!$A:$B,2,FALSE)</f>
        <v>DA-3</v>
      </c>
      <c r="D139" s="18" t="s">
        <v>16</v>
      </c>
      <c r="E139" s="79"/>
      <c r="F139" s="78">
        <v>45996</v>
      </c>
      <c r="G139" s="241"/>
      <c r="H139" s="220" t="s">
        <v>113</v>
      </c>
      <c r="I139" s="106">
        <v>46001</v>
      </c>
      <c r="J139" s="77"/>
      <c r="K139" s="239" t="s">
        <v>717</v>
      </c>
      <c r="L139" s="85" t="s">
        <v>113</v>
      </c>
      <c r="M139" s="202">
        <v>46002</v>
      </c>
      <c r="N139" s="201"/>
    </row>
    <row r="140" spans="1:14" ht="30" hidden="1" customHeight="1">
      <c r="A140" s="12">
        <f t="shared" si="7"/>
        <v>138</v>
      </c>
      <c r="B140" s="219" t="s">
        <v>348</v>
      </c>
      <c r="C140" s="12" t="str">
        <f>VLOOKUP(B140,Sheet4!$A:$B,2,FALSE)</f>
        <v>DD45+6</v>
      </c>
      <c r="D140" s="239" t="s">
        <v>128</v>
      </c>
      <c r="E140" s="79"/>
      <c r="F140" s="78">
        <v>45988</v>
      </c>
      <c r="G140" s="241"/>
      <c r="H140" s="220" t="s">
        <v>113</v>
      </c>
      <c r="I140" s="106">
        <v>46002</v>
      </c>
      <c r="J140" s="77"/>
      <c r="K140" s="239" t="s">
        <v>149</v>
      </c>
      <c r="L140" s="85" t="s">
        <v>113</v>
      </c>
      <c r="M140" s="202">
        <v>46004</v>
      </c>
      <c r="N140" s="201"/>
    </row>
    <row r="141" spans="1:14" ht="30" hidden="1" customHeight="1">
      <c r="A141" s="12">
        <f t="shared" si="7"/>
        <v>139</v>
      </c>
      <c r="B141" s="105" t="s">
        <v>502</v>
      </c>
      <c r="C141" s="12" t="str">
        <f>VLOOKUP(B141,Sheet4!$A:$B,2,FALSE)</f>
        <v>DA+3</v>
      </c>
      <c r="D141" s="18" t="s">
        <v>16</v>
      </c>
      <c r="E141" s="79"/>
      <c r="F141" s="78">
        <v>45986</v>
      </c>
      <c r="G141" s="220"/>
      <c r="H141" s="220" t="s">
        <v>113</v>
      </c>
      <c r="I141" s="106">
        <v>45990</v>
      </c>
      <c r="J141" s="77"/>
      <c r="K141" s="239" t="s">
        <v>689</v>
      </c>
      <c r="L141" s="85"/>
      <c r="M141" s="85"/>
      <c r="N141" s="201"/>
    </row>
    <row r="142" spans="1:14" ht="30" hidden="1" customHeight="1">
      <c r="A142" s="12">
        <f t="shared" si="7"/>
        <v>140</v>
      </c>
      <c r="B142" s="219" t="s">
        <v>484</v>
      </c>
      <c r="C142" s="12" t="str">
        <f>VLOOKUP(B142,Sheet4!$A:$B,2,FALSE)</f>
        <v>DA+9</v>
      </c>
      <c r="D142" s="18" t="s">
        <v>171</v>
      </c>
      <c r="E142" s="79"/>
      <c r="F142" s="78">
        <v>45996</v>
      </c>
      <c r="G142" s="241"/>
      <c r="H142" s="220" t="s">
        <v>113</v>
      </c>
      <c r="I142" s="106">
        <v>46002</v>
      </c>
      <c r="J142" s="77"/>
      <c r="K142" s="239" t="s">
        <v>848</v>
      </c>
      <c r="L142" s="85"/>
      <c r="M142" s="85"/>
      <c r="N142" s="201"/>
    </row>
    <row r="143" spans="1:14" ht="30" hidden="1" customHeight="1">
      <c r="A143" s="12">
        <f t="shared" si="7"/>
        <v>141</v>
      </c>
      <c r="B143" s="219" t="s">
        <v>359</v>
      </c>
      <c r="C143" s="12" t="str">
        <f>VLOOKUP(B143,Sheet4!$A:$B,2,FALSE)</f>
        <v>DA+6</v>
      </c>
      <c r="D143" s="18" t="s">
        <v>171</v>
      </c>
      <c r="E143" s="79"/>
      <c r="F143" s="78">
        <v>45992</v>
      </c>
      <c r="G143" s="241"/>
      <c r="H143" s="220" t="s">
        <v>113</v>
      </c>
      <c r="I143" s="106">
        <v>46002</v>
      </c>
      <c r="J143" s="77"/>
      <c r="K143" s="239" t="s">
        <v>712</v>
      </c>
      <c r="L143" s="85"/>
      <c r="M143" s="85"/>
      <c r="N143" s="201"/>
    </row>
    <row r="144" spans="1:14" ht="30" hidden="1" customHeight="1">
      <c r="A144" s="12">
        <f t="shared" si="7"/>
        <v>142</v>
      </c>
      <c r="B144" s="219" t="s">
        <v>419</v>
      </c>
      <c r="C144" s="12" t="str">
        <f>VLOOKUP(B144,Sheet4!$A:$B,2,FALSE)</f>
        <v>DD60+0</v>
      </c>
      <c r="D144" s="18" t="s">
        <v>53</v>
      </c>
      <c r="E144" s="79"/>
      <c r="F144" s="78">
        <v>45991</v>
      </c>
      <c r="G144" s="241"/>
      <c r="H144" s="220" t="s">
        <v>113</v>
      </c>
      <c r="I144" s="106">
        <v>46002</v>
      </c>
      <c r="J144" s="77"/>
      <c r="K144" s="239" t="s">
        <v>711</v>
      </c>
      <c r="L144" s="85" t="s">
        <v>113</v>
      </c>
      <c r="M144" s="202">
        <v>46003</v>
      </c>
      <c r="N144" s="201"/>
    </row>
    <row r="145" spans="1:14" ht="30" hidden="1" customHeight="1">
      <c r="A145" s="12">
        <f t="shared" si="7"/>
        <v>143</v>
      </c>
      <c r="B145" s="219" t="s">
        <v>551</v>
      </c>
      <c r="C145" s="12" t="str">
        <f>VLOOKUP(B145,Sheet4!$A:$B,2,FALSE)</f>
        <v>DA+0</v>
      </c>
      <c r="D145" s="18" t="s">
        <v>171</v>
      </c>
      <c r="E145" s="79"/>
      <c r="F145" s="78">
        <v>45996</v>
      </c>
      <c r="G145" s="241"/>
      <c r="H145" s="220" t="s">
        <v>113</v>
      </c>
      <c r="I145" s="106">
        <v>46002</v>
      </c>
      <c r="J145" s="77"/>
      <c r="K145" s="239" t="s">
        <v>252</v>
      </c>
      <c r="L145" s="85" t="s">
        <v>113</v>
      </c>
      <c r="M145" s="212">
        <f>I145+1</f>
        <v>46003</v>
      </c>
      <c r="N145" s="201"/>
    </row>
    <row r="146" spans="1:14" ht="30" hidden="1" customHeight="1">
      <c r="A146" s="12">
        <f t="shared" si="7"/>
        <v>144</v>
      </c>
      <c r="B146" s="219" t="s">
        <v>336</v>
      </c>
      <c r="C146" s="12" t="str">
        <f>VLOOKUP(B146,Sheet4!$A:$B,2,FALSE)</f>
        <v>DB1+9</v>
      </c>
      <c r="D146" s="239" t="s">
        <v>171</v>
      </c>
      <c r="E146" s="79"/>
      <c r="F146" s="78">
        <v>45992</v>
      </c>
      <c r="G146" s="241"/>
      <c r="H146" s="241" t="s">
        <v>113</v>
      </c>
      <c r="I146" s="242">
        <v>46003</v>
      </c>
      <c r="J146" s="77"/>
      <c r="K146" s="239" t="s">
        <v>701</v>
      </c>
      <c r="L146" s="85"/>
      <c r="M146" s="85"/>
      <c r="N146" s="201"/>
    </row>
    <row r="147" spans="1:14" ht="30" customHeight="1">
      <c r="A147" s="12">
        <f t="shared" si="7"/>
        <v>145</v>
      </c>
      <c r="B147" s="105" t="s">
        <v>17</v>
      </c>
      <c r="C147" s="12" t="str">
        <f>VLOOKUP(B147,Sheet4!$A:$B,2,FALSE)</f>
        <v>DD45+25 (11.9MRC)</v>
      </c>
      <c r="D147" s="18" t="s">
        <v>16</v>
      </c>
      <c r="E147" s="79"/>
      <c r="F147" s="78">
        <v>45787</v>
      </c>
      <c r="G147" s="241"/>
      <c r="H147" s="330" t="s">
        <v>623</v>
      </c>
      <c r="I147" s="197"/>
      <c r="J147" s="77"/>
      <c r="K147" s="18" t="s">
        <v>620</v>
      </c>
      <c r="L147" s="85"/>
      <c r="M147" s="85"/>
      <c r="N147" s="201"/>
    </row>
    <row r="148" spans="1:14" ht="30" hidden="1" customHeight="1">
      <c r="A148" s="12">
        <f t="shared" si="7"/>
        <v>146</v>
      </c>
      <c r="B148" s="219" t="s">
        <v>471</v>
      </c>
      <c r="C148" s="12" t="str">
        <f>VLOOKUP(B148,Sheet4!$A:$B,2,FALSE)</f>
        <v>DA-3</v>
      </c>
      <c r="D148" s="18" t="s">
        <v>53</v>
      </c>
      <c r="E148" s="79"/>
      <c r="F148" s="78">
        <v>45988</v>
      </c>
      <c r="G148" s="241"/>
      <c r="H148" s="220" t="s">
        <v>113</v>
      </c>
      <c r="I148" s="242">
        <v>46003</v>
      </c>
      <c r="J148" s="77"/>
      <c r="K148" s="239" t="s">
        <v>851</v>
      </c>
      <c r="L148" s="85"/>
      <c r="M148" s="85"/>
      <c r="N148" s="201"/>
    </row>
    <row r="149" spans="1:14" ht="30" hidden="1" customHeight="1">
      <c r="A149" s="12">
        <f t="shared" si="7"/>
        <v>147</v>
      </c>
      <c r="B149" s="219" t="s">
        <v>474</v>
      </c>
      <c r="C149" s="12" t="str">
        <f>VLOOKUP(B149,Sheet4!$A:$B,2,FALSE)</f>
        <v>DA+3</v>
      </c>
      <c r="D149" s="18" t="s">
        <v>128</v>
      </c>
      <c r="E149" s="79"/>
      <c r="F149" s="78">
        <v>45996</v>
      </c>
      <c r="G149" s="241"/>
      <c r="H149" s="220" t="s">
        <v>113</v>
      </c>
      <c r="I149" s="242">
        <v>46003</v>
      </c>
      <c r="J149" s="77"/>
      <c r="K149" s="239" t="s">
        <v>705</v>
      </c>
      <c r="L149" s="85"/>
      <c r="M149" s="85"/>
      <c r="N149" s="201"/>
    </row>
    <row r="150" spans="1:14" ht="30" hidden="1" customHeight="1">
      <c r="A150" s="12">
        <f t="shared" si="7"/>
        <v>148</v>
      </c>
      <c r="B150" s="219" t="s">
        <v>426</v>
      </c>
      <c r="C150" s="12" t="str">
        <f>VLOOKUP(B150,Sheet4!$A:$B,2,FALSE)</f>
        <v>DC1+0</v>
      </c>
      <c r="D150" s="18" t="s">
        <v>171</v>
      </c>
      <c r="E150" s="79"/>
      <c r="F150" s="78">
        <v>45977</v>
      </c>
      <c r="G150" s="248"/>
      <c r="H150" s="248" t="s">
        <v>113</v>
      </c>
      <c r="I150" s="242">
        <v>45987</v>
      </c>
      <c r="J150" s="77"/>
      <c r="K150" s="239" t="s">
        <v>703</v>
      </c>
      <c r="L150" s="85"/>
      <c r="M150" s="85"/>
      <c r="N150" s="201"/>
    </row>
    <row r="151" spans="1:14" ht="30" hidden="1" customHeight="1">
      <c r="A151" s="12">
        <f t="shared" si="7"/>
        <v>149</v>
      </c>
      <c r="B151" s="219" t="s">
        <v>421</v>
      </c>
      <c r="C151" s="12" t="str">
        <f>VLOOKUP(B151,Sheet4!$A:$B,2,FALSE)</f>
        <v>DA+0</v>
      </c>
      <c r="D151" s="18" t="s">
        <v>725</v>
      </c>
      <c r="E151" s="79"/>
      <c r="F151" s="78">
        <v>45996</v>
      </c>
      <c r="G151" s="241"/>
      <c r="H151" s="241" t="s">
        <v>113</v>
      </c>
      <c r="I151" s="242">
        <v>46003</v>
      </c>
      <c r="J151" s="77"/>
      <c r="K151" s="239" t="s">
        <v>847</v>
      </c>
      <c r="L151" s="85"/>
      <c r="M151" s="85"/>
      <c r="N151" s="201"/>
    </row>
    <row r="152" spans="1:14" ht="30" hidden="1" customHeight="1">
      <c r="A152" s="12">
        <f t="shared" si="7"/>
        <v>150</v>
      </c>
      <c r="B152" s="219" t="s">
        <v>360</v>
      </c>
      <c r="C152" s="12" t="str">
        <f>VLOOKUP(B152,Sheet4!$A:$B,2,FALSE)</f>
        <v>DB1+3</v>
      </c>
      <c r="D152" s="18" t="s">
        <v>171</v>
      </c>
      <c r="E152" s="79"/>
      <c r="F152" s="78">
        <v>45980</v>
      </c>
      <c r="G152" s="241"/>
      <c r="H152" s="220" t="s">
        <v>113</v>
      </c>
      <c r="I152" s="106">
        <v>45991</v>
      </c>
      <c r="J152" s="77"/>
      <c r="K152" s="239" t="s">
        <v>712</v>
      </c>
      <c r="L152" s="85"/>
      <c r="M152" s="85"/>
      <c r="N152" s="201"/>
    </row>
    <row r="153" spans="1:14" ht="30" hidden="1" customHeight="1">
      <c r="A153" s="12">
        <f t="shared" si="7"/>
        <v>151</v>
      </c>
      <c r="B153" s="219" t="s">
        <v>50</v>
      </c>
      <c r="C153" s="12" t="str">
        <f>VLOOKUP(B153,Sheet4!$A:$B,2,FALSE)</f>
        <v>DD45+0</v>
      </c>
      <c r="D153" s="18" t="s">
        <v>133</v>
      </c>
      <c r="E153" s="79"/>
      <c r="F153" s="78">
        <v>45991</v>
      </c>
      <c r="G153" s="250"/>
      <c r="H153" s="220" t="s">
        <v>113</v>
      </c>
      <c r="I153" s="242">
        <v>46005</v>
      </c>
      <c r="J153" s="77"/>
      <c r="K153" s="239" t="s">
        <v>713</v>
      </c>
      <c r="L153" s="85"/>
      <c r="M153" s="85"/>
      <c r="N153" s="201"/>
    </row>
    <row r="154" spans="1:14" ht="30" hidden="1" customHeight="1">
      <c r="A154" s="12">
        <f t="shared" si="7"/>
        <v>152</v>
      </c>
      <c r="B154" s="219" t="s">
        <v>549</v>
      </c>
      <c r="C154" s="12" t="str">
        <f>VLOOKUP(B154,Sheet4!$A:$B,2,FALSE)</f>
        <v>DA+3</v>
      </c>
      <c r="D154" s="18" t="s">
        <v>171</v>
      </c>
      <c r="E154" s="79"/>
      <c r="F154" s="78">
        <v>46001</v>
      </c>
      <c r="G154" s="241"/>
      <c r="H154" s="220" t="s">
        <v>113</v>
      </c>
      <c r="I154" s="106">
        <v>46004</v>
      </c>
      <c r="J154" s="77"/>
      <c r="K154" s="239" t="s">
        <v>689</v>
      </c>
      <c r="L154" s="85"/>
      <c r="M154" s="85"/>
      <c r="N154" s="201"/>
    </row>
    <row r="155" spans="1:14" ht="30" hidden="1" customHeight="1">
      <c r="A155" s="12">
        <f t="shared" si="7"/>
        <v>153</v>
      </c>
      <c r="B155" s="219" t="s">
        <v>420</v>
      </c>
      <c r="C155" s="12" t="str">
        <f>VLOOKUP(B155,Sheet4!$A:$B,2,FALSE)</f>
        <v>DA+0</v>
      </c>
      <c r="D155" s="18" t="s">
        <v>128</v>
      </c>
      <c r="E155" s="79"/>
      <c r="F155" s="78">
        <v>45984</v>
      </c>
      <c r="G155" s="241"/>
      <c r="H155" s="220" t="s">
        <v>113</v>
      </c>
      <c r="I155" s="106">
        <v>45635</v>
      </c>
      <c r="J155" s="77"/>
      <c r="K155" s="239" t="s">
        <v>685</v>
      </c>
      <c r="L155" s="85" t="s">
        <v>113</v>
      </c>
      <c r="M155" s="202">
        <v>46001</v>
      </c>
      <c r="N155" s="201"/>
    </row>
    <row r="156" spans="1:14" ht="30" hidden="1" customHeight="1">
      <c r="A156" s="12">
        <f t="shared" si="7"/>
        <v>154</v>
      </c>
      <c r="B156" s="219" t="s">
        <v>500</v>
      </c>
      <c r="C156" s="12" t="str">
        <f>VLOOKUP(B156,Sheet4!$A:$B,2,FALSE)</f>
        <v>DA-3</v>
      </c>
      <c r="D156" s="18" t="s">
        <v>16</v>
      </c>
      <c r="E156" s="79"/>
      <c r="F156" s="78">
        <v>46002</v>
      </c>
      <c r="G156" s="241"/>
      <c r="H156" s="241" t="s">
        <v>113</v>
      </c>
      <c r="I156" s="106">
        <v>46005</v>
      </c>
      <c r="J156" s="77"/>
      <c r="K156" s="239" t="s">
        <v>717</v>
      </c>
      <c r="L156" s="85"/>
      <c r="M156" s="85"/>
      <c r="N156" s="201"/>
    </row>
    <row r="157" spans="1:14" ht="30" hidden="1" customHeight="1">
      <c r="A157" s="12">
        <f t="shared" si="7"/>
        <v>155</v>
      </c>
      <c r="B157" s="219" t="s">
        <v>352</v>
      </c>
      <c r="C157" s="12" t="str">
        <f>VLOOKUP(B157,Sheet4!$A:$B,2,FALSE)</f>
        <v>DA+0</v>
      </c>
      <c r="D157" s="239" t="s">
        <v>53</v>
      </c>
      <c r="E157" s="79"/>
      <c r="F157" s="78">
        <v>45997</v>
      </c>
      <c r="G157" s="241"/>
      <c r="H157" s="220" t="s">
        <v>113</v>
      </c>
      <c r="I157" s="106">
        <v>46006</v>
      </c>
      <c r="J157" s="77"/>
      <c r="K157" s="239" t="s">
        <v>149</v>
      </c>
      <c r="L157" s="85"/>
      <c r="M157" s="85"/>
      <c r="N157" s="201"/>
    </row>
    <row r="158" spans="1:14" ht="30" hidden="1" customHeight="1">
      <c r="A158" s="12">
        <f t="shared" si="7"/>
        <v>156</v>
      </c>
      <c r="B158" s="219" t="s">
        <v>393</v>
      </c>
      <c r="C158" s="12" t="str">
        <f>VLOOKUP(B158,Sheet4!$A:$B,2,FALSE)</f>
        <v>DB1+3</v>
      </c>
      <c r="D158" s="18" t="s">
        <v>53</v>
      </c>
      <c r="E158" s="79"/>
      <c r="F158" s="78">
        <v>45987</v>
      </c>
      <c r="G158" s="250"/>
      <c r="H158" s="220" t="s">
        <v>113</v>
      </c>
      <c r="I158" s="106">
        <v>46007</v>
      </c>
      <c r="J158" s="77"/>
      <c r="K158" s="239" t="s">
        <v>843</v>
      </c>
      <c r="L158" s="85"/>
      <c r="M158" s="85"/>
      <c r="N158" s="201"/>
    </row>
    <row r="159" spans="1:14" ht="30" hidden="1" customHeight="1">
      <c r="A159" s="12">
        <f t="shared" si="7"/>
        <v>157</v>
      </c>
      <c r="B159" s="219" t="s">
        <v>541</v>
      </c>
      <c r="C159" s="12" t="str">
        <f>VLOOKUP(B159,Sheet4!$A:$B,2,FALSE)</f>
        <v>DA+0</v>
      </c>
      <c r="D159" s="18" t="s">
        <v>53</v>
      </c>
      <c r="E159" s="79"/>
      <c r="F159" s="78">
        <v>45999</v>
      </c>
      <c r="G159" s="241"/>
      <c r="H159" s="220" t="s">
        <v>113</v>
      </c>
      <c r="I159" s="106">
        <v>46007</v>
      </c>
      <c r="J159" s="77"/>
      <c r="K159" s="239" t="s">
        <v>689</v>
      </c>
      <c r="L159" s="85"/>
      <c r="M159" s="85"/>
      <c r="N159" s="201"/>
    </row>
    <row r="160" spans="1:14" ht="30" hidden="1" customHeight="1">
      <c r="A160" s="12">
        <f t="shared" si="7"/>
        <v>158</v>
      </c>
      <c r="B160" s="219" t="s">
        <v>429</v>
      </c>
      <c r="C160" s="12" t="str">
        <f>VLOOKUP(B160,Sheet4!$A:$B,2,FALSE)</f>
        <v>DA+9</v>
      </c>
      <c r="D160" s="18" t="s">
        <v>16</v>
      </c>
      <c r="E160" s="79"/>
      <c r="F160" s="78">
        <v>46003</v>
      </c>
      <c r="G160" s="241"/>
      <c r="H160" s="220" t="s">
        <v>113</v>
      </c>
      <c r="I160" s="242">
        <v>46008</v>
      </c>
      <c r="J160" s="77"/>
      <c r="K160" s="239" t="s">
        <v>685</v>
      </c>
      <c r="L160" s="85"/>
      <c r="M160" s="85"/>
      <c r="N160" s="201"/>
    </row>
    <row r="161" spans="1:14" s="245" customFormat="1" ht="30" customHeight="1">
      <c r="A161" s="12">
        <f t="shared" si="7"/>
        <v>159</v>
      </c>
      <c r="B161" s="219" t="s">
        <v>23</v>
      </c>
      <c r="C161" s="72" t="str">
        <f>VLOOKUP(B161,Sheet4!$A:$B,2,FALSE)</f>
        <v>DD60+3</v>
      </c>
      <c r="D161" s="239" t="s">
        <v>133</v>
      </c>
      <c r="E161" s="79"/>
      <c r="F161" s="78">
        <v>45965</v>
      </c>
      <c r="G161" s="253" t="s">
        <v>928</v>
      </c>
      <c r="H161" s="241" t="str">
        <f>G161</f>
        <v>Pit C Excavation Done.</v>
      </c>
      <c r="I161" s="106"/>
      <c r="J161" s="77"/>
      <c r="K161" s="239" t="s">
        <v>840</v>
      </c>
      <c r="L161" s="243"/>
      <c r="M161" s="85"/>
      <c r="N161" s="201"/>
    </row>
    <row r="162" spans="1:14" ht="30" hidden="1" customHeight="1">
      <c r="A162" s="12">
        <f t="shared" si="7"/>
        <v>160</v>
      </c>
      <c r="B162" s="219" t="s">
        <v>349</v>
      </c>
      <c r="C162" s="72" t="str">
        <f>VLOOKUP(B162,Sheet4!$A:$B,2,FALSE)</f>
        <v>DA+6</v>
      </c>
      <c r="D162" s="18" t="s">
        <v>171</v>
      </c>
      <c r="E162" s="79"/>
      <c r="F162" s="78">
        <v>46011</v>
      </c>
      <c r="G162" s="253"/>
      <c r="H162" s="220" t="s">
        <v>113</v>
      </c>
      <c r="I162" s="106">
        <v>46027</v>
      </c>
      <c r="J162" s="77"/>
      <c r="K162" s="239" t="s">
        <v>838</v>
      </c>
      <c r="L162" s="243"/>
      <c r="M162" s="85"/>
      <c r="N162" s="244"/>
    </row>
    <row r="163" spans="1:14" ht="30" hidden="1" customHeight="1">
      <c r="A163" s="12">
        <f t="shared" si="7"/>
        <v>161</v>
      </c>
      <c r="B163" s="219" t="s">
        <v>385</v>
      </c>
      <c r="C163" s="12" t="str">
        <f>VLOOKUP(B163,Sheet4!$A:$B,2,FALSE)</f>
        <v>DA+3</v>
      </c>
      <c r="D163" s="239" t="s">
        <v>53</v>
      </c>
      <c r="E163" s="79"/>
      <c r="F163" s="78">
        <v>45996</v>
      </c>
      <c r="G163" s="241"/>
      <c r="H163" s="220" t="s">
        <v>113</v>
      </c>
      <c r="I163" s="106">
        <v>46009</v>
      </c>
      <c r="J163" s="77"/>
      <c r="K163" s="239" t="s">
        <v>257</v>
      </c>
      <c r="L163" s="85"/>
      <c r="M163" s="85"/>
      <c r="N163" s="201"/>
    </row>
    <row r="164" spans="1:14" ht="30" hidden="1" customHeight="1">
      <c r="A164" s="12">
        <f t="shared" si="7"/>
        <v>162</v>
      </c>
      <c r="B164" s="219" t="s">
        <v>353</v>
      </c>
      <c r="C164" s="12" t="str">
        <f>VLOOKUP(B164,Sheet4!$A:$B,2,FALSE)</f>
        <v>DA+0</v>
      </c>
      <c r="D164" s="239" t="s">
        <v>53</v>
      </c>
      <c r="E164" s="79"/>
      <c r="F164" s="78">
        <v>45997</v>
      </c>
      <c r="G164" s="241"/>
      <c r="H164" s="220" t="s">
        <v>113</v>
      </c>
      <c r="I164" s="106">
        <v>46010</v>
      </c>
      <c r="J164" s="77"/>
      <c r="K164" s="239" t="s">
        <v>149</v>
      </c>
      <c r="L164" s="85"/>
      <c r="M164" s="85"/>
      <c r="N164" s="201"/>
    </row>
    <row r="165" spans="1:14" ht="30" hidden="1" customHeight="1">
      <c r="A165" s="12">
        <f t="shared" si="7"/>
        <v>163</v>
      </c>
      <c r="B165" s="219" t="s">
        <v>483</v>
      </c>
      <c r="C165" s="12" t="str">
        <f>VLOOKUP(B165,Sheet4!$A:$B,2,FALSE)</f>
        <v>DA+9</v>
      </c>
      <c r="D165" s="18" t="s">
        <v>16</v>
      </c>
      <c r="E165" s="79"/>
      <c r="F165" s="78">
        <v>45996</v>
      </c>
      <c r="G165" s="241"/>
      <c r="H165" s="220" t="s">
        <v>113</v>
      </c>
      <c r="I165" s="106">
        <v>46010</v>
      </c>
      <c r="J165" s="77"/>
      <c r="K165" s="239" t="s">
        <v>723</v>
      </c>
      <c r="L165" s="85"/>
      <c r="M165" s="85"/>
      <c r="N165" s="201"/>
    </row>
    <row r="166" spans="1:14" ht="30" hidden="1" customHeight="1">
      <c r="A166" s="12">
        <f t="shared" si="7"/>
        <v>164</v>
      </c>
      <c r="B166" s="219" t="s">
        <v>410</v>
      </c>
      <c r="C166" s="12" t="str">
        <f>VLOOKUP(B166,Sheet4!$A:$B,2,FALSE)</f>
        <v>DB1+9</v>
      </c>
      <c r="D166" s="18" t="s">
        <v>128</v>
      </c>
      <c r="E166" s="79"/>
      <c r="F166" s="78">
        <v>45995</v>
      </c>
      <c r="G166" s="241"/>
      <c r="H166" s="220" t="s">
        <v>113</v>
      </c>
      <c r="I166" s="106">
        <v>46010</v>
      </c>
      <c r="J166" s="77"/>
      <c r="K166" s="239" t="s">
        <v>733</v>
      </c>
      <c r="L166" s="85"/>
      <c r="M166" s="85"/>
      <c r="N166" s="201"/>
    </row>
    <row r="167" spans="1:14" ht="30" customHeight="1">
      <c r="A167" s="12">
        <f t="shared" si="7"/>
        <v>165</v>
      </c>
      <c r="B167" s="219" t="s">
        <v>350</v>
      </c>
      <c r="C167" s="72" t="str">
        <f>VLOOKUP(B167,Sheet4!$A:$B,2,FALSE)</f>
        <v>DB2+0</v>
      </c>
      <c r="D167" s="239" t="s">
        <v>171</v>
      </c>
      <c r="E167" s="79"/>
      <c r="F167" s="78">
        <v>45956</v>
      </c>
      <c r="G167" s="270" t="s">
        <v>727</v>
      </c>
      <c r="H167" s="241" t="str">
        <f>G167</f>
        <v>Pit A,B &amp; C RCC Chimney Done.</v>
      </c>
      <c r="I167" s="106"/>
      <c r="J167" s="77" t="s">
        <v>728</v>
      </c>
      <c r="K167" s="239" t="s">
        <v>839</v>
      </c>
      <c r="L167" s="243"/>
      <c r="M167" s="85"/>
      <c r="N167" s="201"/>
    </row>
    <row r="168" spans="1:14" ht="30" hidden="1" customHeight="1">
      <c r="A168" s="12">
        <f t="shared" si="7"/>
        <v>166</v>
      </c>
      <c r="B168" s="219" t="s">
        <v>482</v>
      </c>
      <c r="C168" s="12" t="str">
        <f>VLOOKUP(B168,Sheet4!$A:$B,2,FALSE)</f>
        <v>DA+0</v>
      </c>
      <c r="D168" s="18" t="s">
        <v>171</v>
      </c>
      <c r="E168" s="79"/>
      <c r="F168" s="78">
        <v>46006</v>
      </c>
      <c r="G168" s="241"/>
      <c r="H168" s="220" t="s">
        <v>113</v>
      </c>
      <c r="I168" s="106">
        <v>46010</v>
      </c>
      <c r="J168" s="77"/>
      <c r="K168" s="239"/>
      <c r="L168" s="85"/>
      <c r="M168" s="85"/>
      <c r="N168" s="201"/>
    </row>
    <row r="169" spans="1:14" ht="30" customHeight="1">
      <c r="A169" s="12">
        <f t="shared" si="7"/>
        <v>167</v>
      </c>
      <c r="B169" s="219" t="s">
        <v>381</v>
      </c>
      <c r="C169" s="72" t="str">
        <f>VLOOKUP(B169,Sheet4!$A:$B,2,FALSE)</f>
        <v>DB1+0</v>
      </c>
      <c r="D169" s="18" t="s">
        <v>128</v>
      </c>
      <c r="E169" s="79"/>
      <c r="F169" s="78">
        <v>46007</v>
      </c>
      <c r="G169" s="253" t="s">
        <v>923</v>
      </c>
      <c r="H169" s="241" t="str">
        <f>G169</f>
        <v>Excavation U/P</v>
      </c>
      <c r="I169" s="106"/>
      <c r="J169" s="77" t="s">
        <v>929</v>
      </c>
      <c r="K169" s="239" t="s">
        <v>838</v>
      </c>
      <c r="L169" s="243"/>
      <c r="M169" s="85"/>
      <c r="N169" s="201"/>
    </row>
    <row r="170" spans="1:14" ht="30" customHeight="1">
      <c r="A170" s="12">
        <f t="shared" si="7"/>
        <v>168</v>
      </c>
      <c r="B170" s="219" t="s">
        <v>27</v>
      </c>
      <c r="C170" s="72" t="str">
        <f>VLOOKUP(B170,Sheet4!$A:$B,2,FALSE)</f>
        <v>DD60+25</v>
      </c>
      <c r="D170" s="18" t="s">
        <v>133</v>
      </c>
      <c r="E170" s="79"/>
      <c r="F170" s="78">
        <v>46013</v>
      </c>
      <c r="G170" s="253" t="s">
        <v>941</v>
      </c>
      <c r="H170" s="241" t="str">
        <f>G170</f>
        <v>Pit B Block Level &amp; Stub Setting Pit B,C Rod Binding Done &amp; Pit B,C Frustum Done</v>
      </c>
      <c r="I170" s="106"/>
      <c r="J170" s="77"/>
      <c r="K170" s="239" t="s">
        <v>842</v>
      </c>
      <c r="L170" s="243"/>
      <c r="M170" s="85"/>
      <c r="N170" s="201"/>
    </row>
    <row r="171" spans="1:14" ht="30" hidden="1" customHeight="1">
      <c r="A171" s="12">
        <f t="shared" si="7"/>
        <v>169</v>
      </c>
      <c r="B171" s="237" t="s">
        <v>361</v>
      </c>
      <c r="C171" s="12" t="str">
        <f>VLOOKUP(B171,Sheet4!$A:$B,2,FALSE)</f>
        <v>DD60+25</v>
      </c>
      <c r="D171" s="18" t="s">
        <v>171</v>
      </c>
      <c r="E171" s="79"/>
      <c r="F171" s="78">
        <v>46006</v>
      </c>
      <c r="G171" s="241"/>
      <c r="H171" s="220" t="s">
        <v>113</v>
      </c>
      <c r="I171" s="106">
        <v>46025</v>
      </c>
      <c r="J171" s="77"/>
      <c r="K171" s="269" t="s">
        <v>843</v>
      </c>
      <c r="L171" s="85"/>
      <c r="M171" s="85"/>
      <c r="N171" s="201"/>
    </row>
    <row r="172" spans="1:14" ht="30" hidden="1" customHeight="1">
      <c r="A172" s="12">
        <f t="shared" si="7"/>
        <v>170</v>
      </c>
      <c r="B172" s="219" t="s">
        <v>40</v>
      </c>
      <c r="C172" s="12" t="str">
        <f>VLOOKUP(B172,Sheet4!$A:$B,2,FALSE)</f>
        <v>DD60+0</v>
      </c>
      <c r="D172" s="18" t="s">
        <v>133</v>
      </c>
      <c r="E172" s="79"/>
      <c r="F172" s="78">
        <v>45999</v>
      </c>
      <c r="G172" s="250"/>
      <c r="H172" s="248" t="s">
        <v>113</v>
      </c>
      <c r="I172" s="106">
        <v>46011</v>
      </c>
      <c r="J172" s="77"/>
      <c r="K172" s="239" t="s">
        <v>257</v>
      </c>
      <c r="L172" s="85"/>
      <c r="M172" s="85"/>
      <c r="N172" s="201"/>
    </row>
    <row r="173" spans="1:14" ht="30" hidden="1" customHeight="1">
      <c r="A173" s="12">
        <f t="shared" si="7"/>
        <v>171</v>
      </c>
      <c r="B173" s="219" t="s">
        <v>418</v>
      </c>
      <c r="C173" s="12" t="str">
        <f>VLOOKUP(B173,Sheet4!$A:$B,2,FALSE)</f>
        <v>DA+0</v>
      </c>
      <c r="D173" s="18" t="s">
        <v>53</v>
      </c>
      <c r="E173" s="79"/>
      <c r="F173" s="78">
        <v>46003</v>
      </c>
      <c r="G173" s="241"/>
      <c r="H173" s="241" t="s">
        <v>113</v>
      </c>
      <c r="I173" s="106">
        <v>46014</v>
      </c>
      <c r="J173" s="77"/>
      <c r="K173" s="239" t="s">
        <v>713</v>
      </c>
      <c r="L173" s="85"/>
      <c r="M173" s="85"/>
      <c r="N173" s="201"/>
    </row>
    <row r="174" spans="1:14" ht="30" hidden="1" customHeight="1">
      <c r="A174" s="12">
        <f t="shared" si="7"/>
        <v>172</v>
      </c>
      <c r="B174" s="219" t="s">
        <v>351</v>
      </c>
      <c r="C174" s="12" t="str">
        <f>VLOOKUP(B174,Sheet4!$A:$B,2,FALSE)</f>
        <v>DD60+25</v>
      </c>
      <c r="D174" s="18" t="s">
        <v>128</v>
      </c>
      <c r="E174" s="79"/>
      <c r="F174" s="78">
        <v>46012</v>
      </c>
      <c r="G174" s="241"/>
      <c r="H174" s="220" t="s">
        <v>113</v>
      </c>
      <c r="I174" s="106"/>
      <c r="J174" s="77"/>
      <c r="K174" s="239" t="s">
        <v>841</v>
      </c>
      <c r="L174" s="85"/>
      <c r="M174" s="85"/>
      <c r="N174" s="201"/>
    </row>
    <row r="175" spans="1:14" ht="30" customHeight="1">
      <c r="A175" s="12">
        <f t="shared" si="7"/>
        <v>173</v>
      </c>
      <c r="B175" s="219" t="s">
        <v>39</v>
      </c>
      <c r="C175" s="72" t="str">
        <f>VLOOKUP(B175,Sheet4!$A:$B,2,FALSE)</f>
        <v>DD60+25</v>
      </c>
      <c r="D175" s="18" t="s">
        <v>133</v>
      </c>
      <c r="E175" s="79"/>
      <c r="F175" s="78">
        <v>46020</v>
      </c>
      <c r="G175" s="253" t="s">
        <v>942</v>
      </c>
      <c r="H175" s="241" t="str">
        <f>G175</f>
        <v>Pit A,B,C,D Frustum Done &amp; Pit A,B Pyramid Chimney Done</v>
      </c>
      <c r="I175" s="106"/>
      <c r="J175" s="77" t="s">
        <v>877</v>
      </c>
      <c r="K175" s="239" t="s">
        <v>844</v>
      </c>
      <c r="L175" s="243"/>
      <c r="M175" s="85"/>
      <c r="N175" s="201"/>
    </row>
    <row r="176" spans="1:14" ht="30" hidden="1" customHeight="1">
      <c r="A176" s="12">
        <f t="shared" si="7"/>
        <v>174</v>
      </c>
      <c r="B176" s="219" t="s">
        <v>403</v>
      </c>
      <c r="C176" s="72" t="str">
        <f>VLOOKUP(B176,Sheet4!$A:$B,2,FALSE)</f>
        <v>DD60+9</v>
      </c>
      <c r="D176" s="18" t="s">
        <v>171</v>
      </c>
      <c r="E176" s="79"/>
      <c r="F176" s="78">
        <v>46011</v>
      </c>
      <c r="G176" s="241"/>
      <c r="H176" s="220" t="s">
        <v>113</v>
      </c>
      <c r="I176" s="106">
        <v>46026</v>
      </c>
      <c r="J176" s="77"/>
      <c r="K176" s="239" t="s">
        <v>859</v>
      </c>
      <c r="L176" s="243"/>
      <c r="M176" s="85"/>
      <c r="N176" s="201"/>
    </row>
    <row r="177" spans="1:14" ht="30" hidden="1" customHeight="1">
      <c r="A177" s="12">
        <f t="shared" si="7"/>
        <v>175</v>
      </c>
      <c r="B177" s="219" t="s">
        <v>431</v>
      </c>
      <c r="C177" s="12" t="str">
        <f>VLOOKUP(B177,Sheet4!$A:$B,2,FALSE)</f>
        <v>DB1+3</v>
      </c>
      <c r="D177" s="18" t="s">
        <v>171</v>
      </c>
      <c r="E177" s="79"/>
      <c r="F177" s="78">
        <v>46004</v>
      </c>
      <c r="G177" s="241"/>
      <c r="H177" s="241" t="s">
        <v>113</v>
      </c>
      <c r="I177" s="106">
        <v>46014</v>
      </c>
      <c r="J177" s="77" t="s">
        <v>429</v>
      </c>
      <c r="K177" s="239" t="s">
        <v>734</v>
      </c>
      <c r="L177" s="85"/>
      <c r="M177" s="85"/>
      <c r="N177" s="201"/>
    </row>
    <row r="178" spans="1:14" ht="30" customHeight="1">
      <c r="A178" s="12">
        <f t="shared" si="7"/>
        <v>176</v>
      </c>
      <c r="B178" s="219" t="s">
        <v>406</v>
      </c>
      <c r="C178" s="72" t="str">
        <f>VLOOKUP(B178,Sheet4!$A:$B,2,FALSE)</f>
        <v>DC2+18</v>
      </c>
      <c r="D178" s="18"/>
      <c r="E178" s="79"/>
      <c r="F178" s="78">
        <v>46009</v>
      </c>
      <c r="G178" s="253" t="s">
        <v>726</v>
      </c>
      <c r="H178" s="241" t="str">
        <f>G178</f>
        <v>Trial Pit Done.</v>
      </c>
      <c r="I178" s="106"/>
      <c r="J178" s="78" t="s">
        <v>731</v>
      </c>
      <c r="K178" s="239"/>
      <c r="L178" s="243"/>
      <c r="M178" s="85"/>
      <c r="N178" s="201"/>
    </row>
    <row r="179" spans="1:14" ht="30" hidden="1" customHeight="1">
      <c r="A179" s="12">
        <f t="shared" si="7"/>
        <v>177</v>
      </c>
      <c r="B179" s="219" t="s">
        <v>443</v>
      </c>
      <c r="C179" s="12" t="str">
        <f>VLOOKUP(B179,Sheet4!$A:$B,2,FALSE)</f>
        <v>DA+3</v>
      </c>
      <c r="D179" s="18" t="s">
        <v>53</v>
      </c>
      <c r="E179" s="79"/>
      <c r="F179" s="78">
        <v>46004</v>
      </c>
      <c r="G179" s="241"/>
      <c r="H179" s="241" t="s">
        <v>113</v>
      </c>
      <c r="I179" s="106">
        <v>46014</v>
      </c>
      <c r="J179" s="77"/>
      <c r="K179" s="239" t="s">
        <v>732</v>
      </c>
      <c r="L179" s="85"/>
      <c r="M179" s="85"/>
      <c r="N179" s="201"/>
    </row>
    <row r="180" spans="1:14" ht="30" customHeight="1">
      <c r="A180" s="12">
        <f t="shared" si="7"/>
        <v>178</v>
      </c>
      <c r="B180" s="219" t="s">
        <v>589</v>
      </c>
      <c r="C180" s="72" t="s">
        <v>11</v>
      </c>
      <c r="D180" s="18" t="s">
        <v>171</v>
      </c>
      <c r="E180" s="79"/>
      <c r="F180" s="78">
        <v>46009</v>
      </c>
      <c r="G180" s="253" t="s">
        <v>781</v>
      </c>
      <c r="H180" s="241" t="str">
        <f>G180</f>
        <v>Pit C,D Frustum Done.</v>
      </c>
      <c r="I180" s="106"/>
      <c r="J180" s="78" t="s">
        <v>878</v>
      </c>
      <c r="K180" s="239" t="s">
        <v>774</v>
      </c>
      <c r="L180" s="243"/>
      <c r="M180" s="85"/>
      <c r="N180" s="201"/>
    </row>
    <row r="181" spans="1:14" ht="30" customHeight="1">
      <c r="A181" s="12">
        <f t="shared" si="7"/>
        <v>179</v>
      </c>
      <c r="B181" s="219" t="s">
        <v>408</v>
      </c>
      <c r="C181" s="72" t="str">
        <f>VLOOKUP(B181,Sheet4!$A:$B,2,FALSE)</f>
        <v>DA+0</v>
      </c>
      <c r="D181" s="18" t="s">
        <v>53</v>
      </c>
      <c r="E181" s="79"/>
      <c r="F181" s="78">
        <v>46009</v>
      </c>
      <c r="G181" s="253" t="s">
        <v>726</v>
      </c>
      <c r="H181" s="241" t="str">
        <f>G181</f>
        <v>Trial Pit Done.</v>
      </c>
      <c r="I181" s="106"/>
      <c r="J181" s="78"/>
      <c r="K181" s="239"/>
      <c r="L181" s="243"/>
      <c r="M181" s="85"/>
      <c r="N181" s="201"/>
    </row>
    <row r="182" spans="1:14" ht="30" hidden="1" customHeight="1">
      <c r="A182" s="12">
        <f t="shared" si="7"/>
        <v>180</v>
      </c>
      <c r="B182" s="219" t="s">
        <v>566</v>
      </c>
      <c r="C182" s="12" t="str">
        <f>VLOOKUP(B182,Sheet4!$A:$B,2,FALSE)</f>
        <v>DC1+9</v>
      </c>
      <c r="D182" s="18"/>
      <c r="E182" s="79"/>
      <c r="F182" s="78">
        <v>46007</v>
      </c>
      <c r="G182" s="241"/>
      <c r="H182" s="241" t="s">
        <v>113</v>
      </c>
      <c r="I182" s="106">
        <v>46014</v>
      </c>
      <c r="J182" s="77"/>
      <c r="K182" s="239"/>
      <c r="L182" s="85"/>
      <c r="M182" s="85"/>
      <c r="N182" s="201"/>
    </row>
    <row r="183" spans="1:14" ht="30" hidden="1" customHeight="1">
      <c r="A183" s="12">
        <f t="shared" si="7"/>
        <v>181</v>
      </c>
      <c r="B183" s="237" t="s">
        <v>414</v>
      </c>
      <c r="C183" s="12" t="str">
        <f>VLOOKUP(B183,Sheet4!$A:$B,2,FALSE)</f>
        <v>DB1+0</v>
      </c>
      <c r="D183" s="18" t="s">
        <v>171</v>
      </c>
      <c r="E183" s="79"/>
      <c r="F183" s="78">
        <v>46014</v>
      </c>
      <c r="G183" s="241" t="s">
        <v>868</v>
      </c>
      <c r="H183" s="220" t="s">
        <v>113</v>
      </c>
      <c r="I183" s="106">
        <v>46022</v>
      </c>
      <c r="J183" s="77"/>
      <c r="K183" s="18" t="s">
        <v>713</v>
      </c>
      <c r="L183" s="85"/>
      <c r="M183" s="85"/>
      <c r="N183" s="201"/>
    </row>
    <row r="184" spans="1:14" ht="30" hidden="1" customHeight="1">
      <c r="A184" s="12">
        <f t="shared" si="7"/>
        <v>182</v>
      </c>
      <c r="B184" s="219" t="s">
        <v>477</v>
      </c>
      <c r="C184" s="12" t="str">
        <f>VLOOKUP(B184,Sheet4!$A:$B,2,FALSE)</f>
        <v>DA+9 (2MRC)</v>
      </c>
      <c r="D184" s="18" t="s">
        <v>171</v>
      </c>
      <c r="E184" s="79"/>
      <c r="F184" s="78">
        <v>46007</v>
      </c>
      <c r="G184" s="241"/>
      <c r="H184" s="220" t="s">
        <v>113</v>
      </c>
      <c r="I184" s="106">
        <v>46015</v>
      </c>
      <c r="J184" s="77"/>
      <c r="K184" s="239"/>
      <c r="L184" s="85"/>
      <c r="M184" s="85"/>
      <c r="N184" s="201"/>
    </row>
    <row r="185" spans="1:14" ht="30" hidden="1" customHeight="1">
      <c r="A185" s="12">
        <f t="shared" si="7"/>
        <v>183</v>
      </c>
      <c r="B185" s="219" t="s">
        <v>357</v>
      </c>
      <c r="C185" s="12" t="str">
        <f>VLOOKUP(B185,Sheet4!$A:$B,2,FALSE)</f>
        <v>DA+3</v>
      </c>
      <c r="D185" s="18" t="s">
        <v>171</v>
      </c>
      <c r="E185" s="79"/>
      <c r="F185" s="78">
        <v>46009</v>
      </c>
      <c r="G185" s="241"/>
      <c r="H185" s="220" t="s">
        <v>113</v>
      </c>
      <c r="I185" s="106">
        <v>46016</v>
      </c>
      <c r="J185" s="77"/>
      <c r="K185" s="239" t="s">
        <v>853</v>
      </c>
      <c r="L185" s="85"/>
      <c r="M185" s="85"/>
      <c r="N185" s="201"/>
    </row>
    <row r="186" spans="1:14" ht="30" hidden="1" customHeight="1">
      <c r="A186" s="12">
        <f t="shared" si="7"/>
        <v>184</v>
      </c>
      <c r="B186" s="237" t="s">
        <v>422</v>
      </c>
      <c r="C186" s="12" t="str">
        <f>VLOOKUP(B186,Sheet4!$A:$B,2,FALSE)</f>
        <v>DA+3</v>
      </c>
      <c r="D186" s="18" t="s">
        <v>53</v>
      </c>
      <c r="E186" s="79"/>
      <c r="F186" s="78">
        <v>46004</v>
      </c>
      <c r="G186" s="241" t="s">
        <v>868</v>
      </c>
      <c r="H186" s="220" t="s">
        <v>113</v>
      </c>
      <c r="I186" s="106">
        <v>46022</v>
      </c>
      <c r="J186" s="77"/>
      <c r="K186" s="18" t="s">
        <v>858</v>
      </c>
      <c r="L186" s="85"/>
      <c r="M186" s="85"/>
      <c r="N186" s="201"/>
    </row>
    <row r="187" spans="1:14" ht="30" hidden="1" customHeight="1">
      <c r="A187" s="12">
        <f t="shared" si="7"/>
        <v>185</v>
      </c>
      <c r="B187" s="219" t="s">
        <v>405</v>
      </c>
      <c r="C187" s="12" t="str">
        <f>VLOOKUP(B187,Sheet4!$A:$B,2,FALSE)</f>
        <v>DD60+6</v>
      </c>
      <c r="D187" s="18" t="s">
        <v>171</v>
      </c>
      <c r="E187" s="79"/>
      <c r="F187" s="78">
        <v>46008</v>
      </c>
      <c r="G187" s="241"/>
      <c r="H187" s="241" t="s">
        <v>113</v>
      </c>
      <c r="I187" s="106">
        <v>46018</v>
      </c>
      <c r="J187" s="77"/>
      <c r="K187" s="239" t="s">
        <v>740</v>
      </c>
      <c r="L187" s="85"/>
      <c r="M187" s="85"/>
      <c r="N187" s="201"/>
    </row>
    <row r="188" spans="1:14" ht="30" hidden="1" customHeight="1">
      <c r="A188" s="12">
        <f t="shared" si="7"/>
        <v>186</v>
      </c>
      <c r="B188" s="219" t="s">
        <v>430</v>
      </c>
      <c r="C188" s="12" t="str">
        <f>VLOOKUP(B188,Sheet4!$A:$B,2,FALSE)</f>
        <v>DD60+9</v>
      </c>
      <c r="D188" s="18" t="s">
        <v>171</v>
      </c>
      <c r="E188" s="79"/>
      <c r="F188" s="78">
        <v>46000</v>
      </c>
      <c r="G188" s="241"/>
      <c r="H188" s="241" t="s">
        <v>113</v>
      </c>
      <c r="I188" s="106">
        <v>46016</v>
      </c>
      <c r="J188" s="77"/>
      <c r="K188" s="239" t="s">
        <v>849</v>
      </c>
      <c r="L188" s="85"/>
      <c r="M188" s="85"/>
      <c r="N188" s="201"/>
    </row>
    <row r="189" spans="1:14" ht="30" hidden="1" customHeight="1">
      <c r="A189" s="12">
        <f t="shared" si="7"/>
        <v>187</v>
      </c>
      <c r="B189" s="219" t="s">
        <v>413</v>
      </c>
      <c r="C189" s="72" t="str">
        <f>VLOOKUP(B189,Sheet4!$A:$B,2,FALSE)</f>
        <v>DA+0</v>
      </c>
      <c r="D189" s="18"/>
      <c r="E189" s="79"/>
      <c r="F189" s="78">
        <v>46014</v>
      </c>
      <c r="G189" s="241"/>
      <c r="H189" s="220" t="s">
        <v>113</v>
      </c>
      <c r="I189" s="106">
        <v>46029</v>
      </c>
      <c r="J189" s="78"/>
      <c r="K189" s="239" t="s">
        <v>871</v>
      </c>
      <c r="L189" s="243"/>
      <c r="M189" s="85"/>
      <c r="N189" s="201"/>
    </row>
    <row r="190" spans="1:14" ht="30" customHeight="1">
      <c r="A190" s="12">
        <f t="shared" si="7"/>
        <v>188</v>
      </c>
      <c r="B190" s="219" t="s">
        <v>51</v>
      </c>
      <c r="C190" s="72" t="str">
        <f>VLOOKUP(B190,Sheet4!$A:$B,2,FALSE)</f>
        <v>DD60+9</v>
      </c>
      <c r="D190" s="18" t="s">
        <v>16</v>
      </c>
      <c r="E190" s="79"/>
      <c r="F190" s="78">
        <v>46017</v>
      </c>
      <c r="G190" s="253" t="s">
        <v>955</v>
      </c>
      <c r="H190" s="241" t="str">
        <f>G190</f>
        <v>Pit A Chimney  Done &amp; Pit B,C Block Level Done &amp; Pit D Chimney Step-1 Done &amp; Pit B Frustum Done</v>
      </c>
      <c r="I190" s="106"/>
      <c r="J190" s="78"/>
      <c r="K190" s="239" t="s">
        <v>685</v>
      </c>
      <c r="L190" s="243"/>
      <c r="M190" s="85"/>
      <c r="N190" s="201"/>
    </row>
    <row r="191" spans="1:14" ht="30" hidden="1" customHeight="1">
      <c r="A191" s="12">
        <f t="shared" si="7"/>
        <v>189</v>
      </c>
      <c r="B191" s="219" t="s">
        <v>556</v>
      </c>
      <c r="C191" s="12" t="str">
        <f>VLOOKUP(B191,Sheet4!$A:$B,2,FALSE)</f>
        <v>DA+3</v>
      </c>
      <c r="D191" s="18" t="s">
        <v>53</v>
      </c>
      <c r="E191" s="79"/>
      <c r="F191" s="78">
        <v>46010</v>
      </c>
      <c r="G191" s="241"/>
      <c r="H191" s="220" t="s">
        <v>113</v>
      </c>
      <c r="I191" s="106">
        <v>46018</v>
      </c>
      <c r="J191" s="77"/>
      <c r="K191" s="239"/>
      <c r="L191" s="85"/>
      <c r="M191" s="85"/>
      <c r="N191" s="201"/>
    </row>
    <row r="192" spans="1:14" ht="30" hidden="1" customHeight="1">
      <c r="A192" s="12">
        <f t="shared" si="7"/>
        <v>190</v>
      </c>
      <c r="B192" s="219" t="s">
        <v>402</v>
      </c>
      <c r="C192" s="12" t="str">
        <f>VLOOKUP(B192,Sheet4!$A:$B,2,FALSE)</f>
        <v>DCT+0</v>
      </c>
      <c r="D192" s="18" t="s">
        <v>171</v>
      </c>
      <c r="E192" s="79"/>
      <c r="F192" s="78">
        <v>46011</v>
      </c>
      <c r="G192" s="241"/>
      <c r="H192" s="241" t="s">
        <v>113</v>
      </c>
      <c r="I192" s="106">
        <v>46014</v>
      </c>
      <c r="J192" s="77"/>
      <c r="K192" s="239" t="s">
        <v>740</v>
      </c>
      <c r="L192" s="85"/>
      <c r="M192" s="85"/>
      <c r="N192" s="201"/>
    </row>
    <row r="193" spans="1:14" ht="30" hidden="1" customHeight="1">
      <c r="A193" s="12">
        <f t="shared" si="7"/>
        <v>191</v>
      </c>
      <c r="B193" s="219" t="s">
        <v>432</v>
      </c>
      <c r="C193" s="72" t="str">
        <f>VLOOKUP(B193,Sheet4!$A:$B,2,FALSE)</f>
        <v>DC2+9</v>
      </c>
      <c r="D193" s="18" t="s">
        <v>171</v>
      </c>
      <c r="E193" s="79"/>
      <c r="F193" s="78">
        <v>46017</v>
      </c>
      <c r="G193" s="241"/>
      <c r="H193" s="220" t="s">
        <v>113</v>
      </c>
      <c r="I193" s="106">
        <v>46028</v>
      </c>
      <c r="J193" s="78"/>
      <c r="K193" s="239" t="s">
        <v>685</v>
      </c>
      <c r="L193" s="243"/>
      <c r="M193" s="85"/>
      <c r="N193" s="201"/>
    </row>
    <row r="194" spans="1:14" ht="30" hidden="1" customHeight="1">
      <c r="A194" s="12">
        <f t="shared" si="7"/>
        <v>192</v>
      </c>
      <c r="B194" s="219" t="s">
        <v>437</v>
      </c>
      <c r="C194" s="12" t="str">
        <f>VLOOKUP(B194,Sheet4!$A:$B,2,FALSE)</f>
        <v>DA+9</v>
      </c>
      <c r="D194" s="18" t="s">
        <v>171</v>
      </c>
      <c r="E194" s="79"/>
      <c r="F194" s="78">
        <v>46010</v>
      </c>
      <c r="G194" s="241"/>
      <c r="H194" s="220" t="s">
        <v>113</v>
      </c>
      <c r="I194" s="106">
        <v>46016</v>
      </c>
      <c r="J194" s="77"/>
      <c r="K194" s="239" t="s">
        <v>705</v>
      </c>
      <c r="L194" s="85"/>
      <c r="M194" s="85"/>
      <c r="N194" s="201"/>
    </row>
    <row r="195" spans="1:14" ht="30" customHeight="1">
      <c r="A195" s="12">
        <f t="shared" si="7"/>
        <v>193</v>
      </c>
      <c r="B195" s="219" t="s">
        <v>433</v>
      </c>
      <c r="C195" s="72" t="str">
        <f>VLOOKUP(B195,Sheet4!$A:$B,2,FALSE)</f>
        <v>DD60+30</v>
      </c>
      <c r="D195" s="18"/>
      <c r="E195" s="79"/>
      <c r="F195" s="78">
        <v>46011</v>
      </c>
      <c r="G195" s="253" t="s">
        <v>726</v>
      </c>
      <c r="H195" s="241" t="str">
        <f>G195</f>
        <v>Trial Pit Done.</v>
      </c>
      <c r="I195" s="106"/>
      <c r="J195" s="78"/>
      <c r="K195" s="239"/>
      <c r="L195" s="243"/>
      <c r="M195" s="85"/>
      <c r="N195" s="201"/>
    </row>
    <row r="196" spans="1:14" ht="30" hidden="1" customHeight="1">
      <c r="A196" s="12">
        <f t="shared" si="7"/>
        <v>194</v>
      </c>
      <c r="B196" s="219" t="s">
        <v>438</v>
      </c>
      <c r="C196" s="12" t="str">
        <f>VLOOKUP(B196,Sheet4!$A:$B,2,FALSE)</f>
        <v>DA+3</v>
      </c>
      <c r="D196" s="18" t="s">
        <v>171</v>
      </c>
      <c r="E196" s="79"/>
      <c r="F196" s="78">
        <v>46010</v>
      </c>
      <c r="G196" s="241"/>
      <c r="H196" s="220" t="s">
        <v>113</v>
      </c>
      <c r="I196" s="106">
        <v>46021</v>
      </c>
      <c r="J196" s="77" t="s">
        <v>437</v>
      </c>
      <c r="K196" s="239" t="s">
        <v>705</v>
      </c>
      <c r="L196" s="85"/>
      <c r="M196" s="85"/>
      <c r="N196" s="201"/>
    </row>
    <row r="197" spans="1:14" ht="30" hidden="1" customHeight="1">
      <c r="A197" s="12">
        <f t="shared" ref="A197:A226" si="8">A196+1</f>
        <v>195</v>
      </c>
      <c r="B197" s="219" t="s">
        <v>439</v>
      </c>
      <c r="C197" s="12" t="str">
        <f>VLOOKUP(B197,Sheet4!$A:$B,2,FALSE)</f>
        <v>DB1+0</v>
      </c>
      <c r="D197" s="18" t="s">
        <v>171</v>
      </c>
      <c r="E197" s="79"/>
      <c r="F197" s="78">
        <v>46004</v>
      </c>
      <c r="G197" s="241"/>
      <c r="H197" s="220" t="s">
        <v>113</v>
      </c>
      <c r="I197" s="106">
        <v>46017</v>
      </c>
      <c r="J197" s="77"/>
      <c r="K197" s="239" t="s">
        <v>855</v>
      </c>
      <c r="L197" s="85"/>
      <c r="M197" s="85"/>
      <c r="N197" s="201"/>
    </row>
    <row r="198" spans="1:14" ht="30" hidden="1" customHeight="1">
      <c r="A198" s="12">
        <f t="shared" si="8"/>
        <v>196</v>
      </c>
      <c r="B198" s="219" t="s">
        <v>441</v>
      </c>
      <c r="C198" s="12" t="str">
        <f>VLOOKUP(B198,Sheet4!$A:$B,2,FALSE)</f>
        <v>DA-3</v>
      </c>
      <c r="D198" s="18" t="s">
        <v>171</v>
      </c>
      <c r="E198" s="79"/>
      <c r="F198" s="78">
        <v>46004</v>
      </c>
      <c r="G198" s="241"/>
      <c r="H198" s="220" t="s">
        <v>113</v>
      </c>
      <c r="I198" s="106">
        <v>46020</v>
      </c>
      <c r="J198" s="77"/>
      <c r="K198" s="239" t="s">
        <v>737</v>
      </c>
      <c r="L198" s="85"/>
      <c r="M198" s="85"/>
      <c r="N198" s="201"/>
    </row>
    <row r="199" spans="1:14" ht="30" customHeight="1">
      <c r="A199" s="12">
        <f t="shared" si="8"/>
        <v>197</v>
      </c>
      <c r="B199" s="219" t="s">
        <v>52</v>
      </c>
      <c r="C199" s="72" t="str">
        <f>VLOOKUP(B199,Sheet4!$A:$B,2,FALSE)</f>
        <v>DD60+30</v>
      </c>
      <c r="D199" s="239" t="s">
        <v>133</v>
      </c>
      <c r="E199" s="79"/>
      <c r="F199" s="78">
        <v>45995</v>
      </c>
      <c r="G199" s="253" t="s">
        <v>954</v>
      </c>
      <c r="H199" s="241" t="str">
        <f>G199</f>
        <v>Pit C Pyramid Chimney Done &amp; Pit B Frustum Step 1,2 Done &amp; Pit A,D PCC Done</v>
      </c>
      <c r="I199" s="242"/>
      <c r="J199" s="78" t="s">
        <v>921</v>
      </c>
      <c r="K199" s="239" t="s">
        <v>850</v>
      </c>
      <c r="L199" s="243"/>
      <c r="M199" s="243"/>
      <c r="N199" s="201"/>
    </row>
    <row r="200" spans="1:14" ht="30" customHeight="1">
      <c r="A200" s="12">
        <f t="shared" si="8"/>
        <v>198</v>
      </c>
      <c r="B200" s="219" t="s">
        <v>54</v>
      </c>
      <c r="C200" s="72" t="str">
        <f>VLOOKUP(B200,Sheet4!$A:$B,2,FALSE)</f>
        <v>DD60+6</v>
      </c>
      <c r="D200" s="18" t="s">
        <v>133</v>
      </c>
      <c r="E200" s="79"/>
      <c r="F200" s="78">
        <v>46004</v>
      </c>
      <c r="G200" s="253" t="s">
        <v>922</v>
      </c>
      <c r="H200" s="241" t="str">
        <f>G200</f>
        <v>Pit C,D Excavation Done &amp; Pit C Prop Setting Done.</v>
      </c>
      <c r="I200" s="106"/>
      <c r="J200" s="78"/>
      <c r="K200" s="239" t="s">
        <v>737</v>
      </c>
      <c r="L200" s="243"/>
      <c r="M200" s="85"/>
      <c r="N200" s="201"/>
    </row>
    <row r="201" spans="1:14" ht="30" customHeight="1">
      <c r="A201" s="12">
        <f t="shared" si="8"/>
        <v>199</v>
      </c>
      <c r="B201" s="219" t="s">
        <v>442</v>
      </c>
      <c r="C201" s="72" t="str">
        <f>VLOOKUP(B201,Sheet4!$A:$B,2,FALSE)</f>
        <v>DD60+6</v>
      </c>
      <c r="D201" s="18" t="s">
        <v>53</v>
      </c>
      <c r="E201" s="79"/>
      <c r="F201" s="78">
        <v>46019</v>
      </c>
      <c r="G201" s="253" t="s">
        <v>952</v>
      </c>
      <c r="H201" s="241" t="str">
        <f>G201</f>
        <v>Pit D Pyramid Chimney Done &amp; Pit A Frustum Done &amp; Pit C Steel Binding Done</v>
      </c>
      <c r="I201" s="106"/>
      <c r="J201" s="78" t="s">
        <v>930</v>
      </c>
      <c r="K201" s="239" t="s">
        <v>705</v>
      </c>
      <c r="L201" s="243"/>
      <c r="M201" s="85"/>
    </row>
    <row r="202" spans="1:14" ht="30" customHeight="1">
      <c r="A202" s="12">
        <f t="shared" si="8"/>
        <v>200</v>
      </c>
      <c r="B202" s="219" t="s">
        <v>444</v>
      </c>
      <c r="C202" s="72" t="str">
        <f>VLOOKUP(B202,Sheet4!$A:$B,2,FALSE)</f>
        <v>DA+6</v>
      </c>
      <c r="D202" s="18"/>
      <c r="E202" s="79"/>
      <c r="F202" s="78">
        <v>46018</v>
      </c>
      <c r="G202" s="253" t="s">
        <v>953</v>
      </c>
      <c r="H202" s="241" t="str">
        <f>G202</f>
        <v>Pit A,C,D Frustum Done</v>
      </c>
      <c r="I202" s="106"/>
      <c r="J202" s="78"/>
      <c r="K202" s="239" t="s">
        <v>733</v>
      </c>
      <c r="L202" s="243"/>
      <c r="M202" s="85"/>
      <c r="N202" s="201"/>
    </row>
    <row r="203" spans="1:14" ht="30" hidden="1" customHeight="1">
      <c r="A203" s="12">
        <f t="shared" si="8"/>
        <v>201</v>
      </c>
      <c r="B203" s="237" t="s">
        <v>478</v>
      </c>
      <c r="C203" s="12" t="str">
        <f>VLOOKUP(B203,Sheet4!$A:$B,2,FALSE)</f>
        <v>DB1+18 (2MRC)</v>
      </c>
      <c r="D203" s="18" t="s">
        <v>53</v>
      </c>
      <c r="E203" s="79"/>
      <c r="F203" s="78">
        <v>46016</v>
      </c>
      <c r="G203" s="241"/>
      <c r="H203" s="220" t="s">
        <v>113</v>
      </c>
      <c r="I203" s="106">
        <v>46022</v>
      </c>
      <c r="J203" s="77"/>
      <c r="K203" s="18" t="s">
        <v>857</v>
      </c>
      <c r="L203" s="85"/>
      <c r="M203" s="85"/>
      <c r="N203" s="201"/>
    </row>
    <row r="204" spans="1:14" ht="30" hidden="1" customHeight="1">
      <c r="A204" s="12">
        <f t="shared" si="8"/>
        <v>202</v>
      </c>
      <c r="B204" s="219" t="s">
        <v>460</v>
      </c>
      <c r="C204" s="72" t="str">
        <f>VLOOKUP(B204,Sheet4!$A:$B,2,FALSE)</f>
        <v>DB2+9 (2MRC)</v>
      </c>
      <c r="D204" s="18" t="s">
        <v>53</v>
      </c>
      <c r="E204" s="79"/>
      <c r="F204" s="78">
        <v>46004</v>
      </c>
      <c r="G204" s="253"/>
      <c r="H204" s="220" t="s">
        <v>113</v>
      </c>
      <c r="I204" s="106">
        <v>46027</v>
      </c>
      <c r="J204" s="78"/>
      <c r="K204" s="239" t="s">
        <v>854</v>
      </c>
      <c r="L204" s="243"/>
      <c r="M204" s="85"/>
      <c r="N204" s="201"/>
    </row>
    <row r="205" spans="1:14" ht="30" customHeight="1">
      <c r="A205" s="12">
        <f t="shared" si="8"/>
        <v>203</v>
      </c>
      <c r="B205" s="219" t="s">
        <v>461</v>
      </c>
      <c r="C205" s="72" t="str">
        <f>VLOOKUP(B205,Sheet4!$A:$B,2,FALSE)</f>
        <v>DB2+9</v>
      </c>
      <c r="D205" s="18" t="s">
        <v>53</v>
      </c>
      <c r="E205" s="79"/>
      <c r="F205" s="78">
        <v>46023</v>
      </c>
      <c r="G205" s="253" t="s">
        <v>726</v>
      </c>
      <c r="H205" s="241" t="str">
        <f>G205</f>
        <v>Trial Pit Done.</v>
      </c>
      <c r="I205" s="106"/>
      <c r="J205" s="78" t="s">
        <v>869</v>
      </c>
      <c r="K205" s="239" t="s">
        <v>733</v>
      </c>
      <c r="L205" s="243"/>
      <c r="M205" s="85"/>
    </row>
    <row r="206" spans="1:14" ht="30" hidden="1" customHeight="1">
      <c r="A206" s="12">
        <f t="shared" si="8"/>
        <v>204</v>
      </c>
      <c r="B206" s="105" t="s">
        <v>259</v>
      </c>
      <c r="C206" s="12" t="str">
        <f>VLOOKUP(B206,Sheet4!$A:$B,2,FALSE)</f>
        <v>DA+0</v>
      </c>
      <c r="D206" s="18" t="s">
        <v>16</v>
      </c>
      <c r="E206" s="79"/>
      <c r="F206" s="78">
        <v>45440</v>
      </c>
      <c r="G206" s="250"/>
      <c r="H206" s="220" t="s">
        <v>113</v>
      </c>
      <c r="I206" s="106">
        <v>46022</v>
      </c>
      <c r="J206" s="77" t="s">
        <v>835</v>
      </c>
      <c r="K206" s="18" t="s">
        <v>247</v>
      </c>
      <c r="L206" s="85"/>
      <c r="M206" s="85"/>
      <c r="N206" s="201"/>
    </row>
    <row r="207" spans="1:14" ht="30" customHeight="1">
      <c r="A207" s="12">
        <f t="shared" si="8"/>
        <v>205</v>
      </c>
      <c r="B207" s="105" t="s">
        <v>462</v>
      </c>
      <c r="C207" s="12" t="str">
        <f>VLOOKUP(B207,Sheet4!$A:$B,2,FALSE)</f>
        <v>DA-3</v>
      </c>
      <c r="D207" s="18" t="s">
        <v>171</v>
      </c>
      <c r="E207" s="79"/>
      <c r="F207" s="78">
        <v>46030</v>
      </c>
      <c r="G207" s="270" t="s">
        <v>956</v>
      </c>
      <c r="H207" s="241" t="str">
        <f>G207</f>
        <v>PitA, B,C,D Frustum Done</v>
      </c>
      <c r="I207" s="106"/>
      <c r="J207" s="77"/>
      <c r="K207" s="18"/>
      <c r="L207" s="85"/>
      <c r="M207" s="85"/>
      <c r="N207" s="201"/>
    </row>
    <row r="208" spans="1:14" ht="30" hidden="1" customHeight="1">
      <c r="A208" s="12">
        <f t="shared" si="8"/>
        <v>206</v>
      </c>
      <c r="B208" s="219" t="s">
        <v>464</v>
      </c>
      <c r="C208" s="72" t="str">
        <f>VLOOKUP(B208,Sheet4!$A:$B,2,FALSE)</f>
        <v>DA+9</v>
      </c>
      <c r="D208" s="18" t="s">
        <v>53</v>
      </c>
      <c r="E208" s="79"/>
      <c r="F208" s="78">
        <v>46023</v>
      </c>
      <c r="G208" s="241"/>
      <c r="H208" s="241" t="s">
        <v>113</v>
      </c>
      <c r="I208" s="106">
        <v>46032</v>
      </c>
      <c r="J208" s="78"/>
      <c r="K208" s="239" t="s">
        <v>855</v>
      </c>
      <c r="L208" s="243"/>
      <c r="M208" s="85"/>
    </row>
    <row r="209" spans="1:14" ht="30" customHeight="1">
      <c r="A209" s="12">
        <f t="shared" si="8"/>
        <v>207</v>
      </c>
      <c r="B209" s="219" t="s">
        <v>57</v>
      </c>
      <c r="C209" s="72" t="str">
        <f>VLOOKUP(B209,Sheet4!$A:$B,2,FALSE)</f>
        <v>DD60+3</v>
      </c>
      <c r="D209" s="18" t="s">
        <v>128</v>
      </c>
      <c r="E209" s="79"/>
      <c r="F209" s="78">
        <v>46006</v>
      </c>
      <c r="G209" s="253" t="s">
        <v>947</v>
      </c>
      <c r="H209" s="241" t="str">
        <f>G209</f>
        <v>Pit B,D Frustum Done</v>
      </c>
      <c r="I209" s="106"/>
      <c r="J209" s="78"/>
      <c r="K209" s="239" t="s">
        <v>857</v>
      </c>
      <c r="L209" s="243"/>
      <c r="M209" s="85"/>
      <c r="N209" s="201"/>
    </row>
    <row r="210" spans="1:14" ht="30" customHeight="1">
      <c r="A210" s="12">
        <f t="shared" si="8"/>
        <v>208</v>
      </c>
      <c r="B210" s="219" t="s">
        <v>479</v>
      </c>
      <c r="C210" s="72" t="str">
        <f>VLOOKUP(B210,Sheet4!$A:$B,2,FALSE)</f>
        <v>DA+9</v>
      </c>
      <c r="D210" s="18" t="s">
        <v>171</v>
      </c>
      <c r="E210" s="79"/>
      <c r="F210" s="78">
        <v>46016</v>
      </c>
      <c r="G210" s="253" t="s">
        <v>948</v>
      </c>
      <c r="H210" s="241" t="str">
        <f>G210</f>
        <v>Pit A,B,C,D Frustum Done &amp; Pit A,B Pyramid Chimney Done.</v>
      </c>
      <c r="I210" s="106"/>
      <c r="J210" s="78"/>
      <c r="K210" s="239" t="s">
        <v>723</v>
      </c>
      <c r="L210" s="243"/>
      <c r="M210" s="85"/>
      <c r="N210" s="201"/>
    </row>
    <row r="211" spans="1:14" ht="30" customHeight="1">
      <c r="A211" s="12">
        <f t="shared" si="8"/>
        <v>209</v>
      </c>
      <c r="B211" s="105" t="s">
        <v>260</v>
      </c>
      <c r="C211" s="12" t="str">
        <f>VLOOKUP(B211,Sheet4!$A:$B,2,FALSE)</f>
        <v>DA+0</v>
      </c>
      <c r="D211" s="18" t="s">
        <v>53</v>
      </c>
      <c r="E211" s="79"/>
      <c r="F211" s="78">
        <v>45535</v>
      </c>
      <c r="G211" s="270"/>
      <c r="H211" s="331" t="s">
        <v>262</v>
      </c>
      <c r="I211" s="106"/>
      <c r="J211" s="77"/>
      <c r="K211" s="18" t="s">
        <v>252</v>
      </c>
      <c r="L211" s="85"/>
      <c r="M211" s="85"/>
      <c r="N211" s="201"/>
    </row>
    <row r="212" spans="1:14" ht="30" hidden="1" customHeight="1">
      <c r="A212" s="12">
        <f t="shared" si="8"/>
        <v>210</v>
      </c>
      <c r="B212" s="237" t="s">
        <v>555</v>
      </c>
      <c r="C212" s="12" t="str">
        <f>VLOOKUP(B212,Sheet4!$A:$B,2,FALSE)</f>
        <v>DA+0</v>
      </c>
      <c r="D212" s="18" t="s">
        <v>53</v>
      </c>
      <c r="E212" s="79"/>
      <c r="F212" s="78">
        <v>46010</v>
      </c>
      <c r="G212" s="241"/>
      <c r="H212" s="220" t="s">
        <v>113</v>
      </c>
      <c r="I212" s="242">
        <v>46021</v>
      </c>
      <c r="J212" s="77"/>
      <c r="K212" s="18" t="s">
        <v>856</v>
      </c>
      <c r="L212" s="85"/>
      <c r="M212" s="85"/>
      <c r="N212" s="201"/>
    </row>
    <row r="213" spans="1:14" ht="30" hidden="1" customHeight="1">
      <c r="A213" s="12">
        <f t="shared" si="8"/>
        <v>211</v>
      </c>
      <c r="B213" s="219" t="s">
        <v>561</v>
      </c>
      <c r="C213" s="12" t="str">
        <f>VLOOKUP(B213,Sheet4!$A:$B,2,FALSE)</f>
        <v>DB1+9</v>
      </c>
      <c r="D213" s="18" t="s">
        <v>128</v>
      </c>
      <c r="E213" s="79"/>
      <c r="F213" s="78">
        <v>46004</v>
      </c>
      <c r="G213" s="241"/>
      <c r="H213" s="220" t="s">
        <v>113</v>
      </c>
      <c r="I213" s="106">
        <v>46015</v>
      </c>
      <c r="J213" s="77"/>
      <c r="K213" s="239"/>
      <c r="L213" s="85"/>
      <c r="M213" s="85"/>
      <c r="N213" s="201"/>
    </row>
    <row r="214" spans="1:14" ht="30" customHeight="1">
      <c r="A214" s="12">
        <f t="shared" si="8"/>
        <v>212</v>
      </c>
      <c r="B214" s="219" t="s">
        <v>510</v>
      </c>
      <c r="C214" s="12" t="str">
        <f>VLOOKUP(B214,Sheet4!$A:$B,2,FALSE)</f>
        <v>DD45+0</v>
      </c>
      <c r="D214" s="18"/>
      <c r="E214" s="79"/>
      <c r="F214" s="78">
        <v>46026</v>
      </c>
      <c r="G214" s="253" t="s">
        <v>932</v>
      </c>
      <c r="H214" s="241" t="str">
        <f>G214</f>
        <v>Trial Pit Done</v>
      </c>
      <c r="I214" s="106"/>
      <c r="J214" s="77"/>
      <c r="K214" s="239"/>
      <c r="L214" s="85"/>
      <c r="M214" s="85"/>
      <c r="N214" s="201"/>
    </row>
    <row r="215" spans="1:14" ht="30" customHeight="1">
      <c r="A215" s="12">
        <f t="shared" si="8"/>
        <v>213</v>
      </c>
      <c r="B215" s="219" t="s">
        <v>511</v>
      </c>
      <c r="C215" s="12" t="str">
        <f>VLOOKUP(B215,Sheet4!$A:$B,2,FALSE)</f>
        <v>DA+6</v>
      </c>
      <c r="D215" s="18"/>
      <c r="E215" s="79"/>
      <c r="F215" s="78">
        <v>46026</v>
      </c>
      <c r="G215" s="253" t="s">
        <v>932</v>
      </c>
      <c r="H215" s="241" t="str">
        <f>G215</f>
        <v>Trial Pit Done</v>
      </c>
      <c r="I215" s="106"/>
      <c r="J215" s="77"/>
      <c r="K215" s="239"/>
      <c r="L215" s="85"/>
      <c r="M215" s="85"/>
      <c r="N215" s="201"/>
    </row>
    <row r="216" spans="1:14" ht="30" customHeight="1">
      <c r="A216" s="12">
        <f t="shared" si="8"/>
        <v>214</v>
      </c>
      <c r="B216" s="219" t="s">
        <v>519</v>
      </c>
      <c r="C216" s="72" t="str">
        <f>VLOOKUP(B216,Sheet4!$A:$B,2,FALSE)</f>
        <v>DC1+6</v>
      </c>
      <c r="D216" s="18" t="s">
        <v>171</v>
      </c>
      <c r="E216" s="79"/>
      <c r="F216" s="78">
        <v>46026</v>
      </c>
      <c r="G216" s="253" t="s">
        <v>950</v>
      </c>
      <c r="H216" s="241" t="str">
        <f>G216</f>
        <v>Pit B,C Pyramid Chimney &amp; Pit A,D Steel Binding Done</v>
      </c>
      <c r="I216" s="106"/>
      <c r="J216" s="77"/>
      <c r="K216" s="239" t="s">
        <v>925</v>
      </c>
      <c r="L216" s="85"/>
      <c r="M216" s="85"/>
      <c r="N216" s="201"/>
    </row>
    <row r="217" spans="1:14" ht="30" hidden="1" customHeight="1">
      <c r="A217" s="12">
        <f t="shared" si="8"/>
        <v>215</v>
      </c>
      <c r="B217" s="219" t="s">
        <v>542</v>
      </c>
      <c r="C217" s="72" t="str">
        <f>VLOOKUP(B217,Sheet4!$A:$B,2,FALSE)</f>
        <v>DD45+0</v>
      </c>
      <c r="D217" s="18" t="s">
        <v>128</v>
      </c>
      <c r="E217" s="79"/>
      <c r="F217" s="78">
        <v>45996</v>
      </c>
      <c r="G217" s="241"/>
      <c r="H217" s="241" t="s">
        <v>113</v>
      </c>
      <c r="I217" s="106">
        <v>46031</v>
      </c>
      <c r="J217" s="78" t="s">
        <v>729</v>
      </c>
      <c r="K217" s="239" t="s">
        <v>873</v>
      </c>
      <c r="L217" s="243"/>
      <c r="M217" s="85"/>
      <c r="N217" s="201"/>
    </row>
    <row r="218" spans="1:14" ht="30" customHeight="1">
      <c r="A218" s="12">
        <f t="shared" si="8"/>
        <v>216</v>
      </c>
      <c r="B218" s="219" t="s">
        <v>544</v>
      </c>
      <c r="C218" s="72" t="str">
        <f>VLOOKUP(B218,Sheet4!$A:$B,2,FALSE)</f>
        <v>DA+3</v>
      </c>
      <c r="D218" s="18" t="s">
        <v>53</v>
      </c>
      <c r="E218" s="79"/>
      <c r="F218" s="78">
        <v>46017</v>
      </c>
      <c r="G218" s="253" t="s">
        <v>934</v>
      </c>
      <c r="H218" s="241" t="str">
        <f t="shared" ref="H218:H223" si="9">G218</f>
        <v>Pit C,D Pyramid Chimney Done.</v>
      </c>
      <c r="I218" s="106"/>
      <c r="J218" s="78"/>
      <c r="K218" s="239" t="s">
        <v>837</v>
      </c>
      <c r="L218" s="243"/>
      <c r="M218" s="85"/>
      <c r="N218" s="201"/>
    </row>
    <row r="219" spans="1:14" ht="30" customHeight="1">
      <c r="A219" s="12">
        <f t="shared" si="8"/>
        <v>217</v>
      </c>
      <c r="B219" s="219" t="s">
        <v>545</v>
      </c>
      <c r="C219" s="72" t="str">
        <f>VLOOKUP(B219,Sheet4!$A:$B,2,FALSE)</f>
        <v>DA+3</v>
      </c>
      <c r="D219" s="18" t="s">
        <v>171</v>
      </c>
      <c r="E219" s="79"/>
      <c r="F219" s="78">
        <v>46018</v>
      </c>
      <c r="G219" s="253" t="s">
        <v>940</v>
      </c>
      <c r="H219" s="241" t="str">
        <f t="shared" si="9"/>
        <v>Pit A,B,D Frustum Done.</v>
      </c>
      <c r="I219" s="106"/>
      <c r="J219" s="78"/>
      <c r="K219" s="239" t="s">
        <v>837</v>
      </c>
      <c r="L219" s="243"/>
      <c r="M219" s="85"/>
      <c r="N219" s="201"/>
    </row>
    <row r="220" spans="1:14" ht="30" customHeight="1">
      <c r="A220" s="12">
        <f t="shared" si="8"/>
        <v>218</v>
      </c>
      <c r="B220" s="219" t="s">
        <v>546</v>
      </c>
      <c r="C220" s="72" t="str">
        <f>VLOOKUP(B220,Sheet4!$A:$B,2,FALSE)</f>
        <v>DD45+0</v>
      </c>
      <c r="D220" s="18" t="s">
        <v>171</v>
      </c>
      <c r="E220" s="79"/>
      <c r="F220" s="78">
        <v>46025</v>
      </c>
      <c r="G220" s="253" t="s">
        <v>949</v>
      </c>
      <c r="H220" s="241" t="str">
        <f t="shared" si="9"/>
        <v>Pit B,C,D Block Level Prop Setting &amp; Pit A,D Steel Binding Done</v>
      </c>
      <c r="I220" s="106"/>
      <c r="J220" s="78" t="s">
        <v>874</v>
      </c>
      <c r="K220" s="239" t="s">
        <v>856</v>
      </c>
      <c r="L220" s="243"/>
      <c r="M220" s="85"/>
    </row>
    <row r="221" spans="1:14" ht="30" customHeight="1">
      <c r="A221" s="12">
        <f t="shared" si="8"/>
        <v>219</v>
      </c>
      <c r="B221" s="219" t="s">
        <v>547</v>
      </c>
      <c r="C221" s="72" t="str">
        <f>VLOOKUP(B221,Sheet4!$A:$B,2,FALSE)</f>
        <v>DA+0</v>
      </c>
      <c r="D221" s="18" t="s">
        <v>171</v>
      </c>
      <c r="E221" s="79"/>
      <c r="F221" s="78">
        <v>46025</v>
      </c>
      <c r="G221" s="253" t="s">
        <v>923</v>
      </c>
      <c r="H221" s="241" t="str">
        <f t="shared" si="9"/>
        <v>Excavation U/P</v>
      </c>
      <c r="I221" s="106"/>
      <c r="J221" s="78"/>
      <c r="K221" s="239" t="s">
        <v>856</v>
      </c>
      <c r="L221" s="243"/>
      <c r="M221" s="85"/>
    </row>
    <row r="222" spans="1:14" ht="30" customHeight="1">
      <c r="A222" s="12">
        <f t="shared" si="8"/>
        <v>220</v>
      </c>
      <c r="B222" s="219" t="s">
        <v>550</v>
      </c>
      <c r="C222" s="72" t="str">
        <f>VLOOKUP(B222,Sheet4!$A:$B,2,FALSE)</f>
        <v>DA+9 (1MRC)</v>
      </c>
      <c r="D222" s="18" t="s">
        <v>53</v>
      </c>
      <c r="E222" s="79"/>
      <c r="F222" s="78">
        <v>46011</v>
      </c>
      <c r="G222" s="253" t="s">
        <v>726</v>
      </c>
      <c r="H222" s="241" t="str">
        <f t="shared" si="9"/>
        <v>Trial Pit Done.</v>
      </c>
      <c r="I222" s="106"/>
      <c r="J222" s="77" t="s">
        <v>875</v>
      </c>
      <c r="K222" s="239" t="s">
        <v>873</v>
      </c>
      <c r="L222" s="243"/>
      <c r="M222" s="85"/>
      <c r="N222" s="201"/>
    </row>
    <row r="223" spans="1:14" ht="30" customHeight="1">
      <c r="A223" s="12">
        <f t="shared" si="8"/>
        <v>221</v>
      </c>
      <c r="B223" s="219" t="s">
        <v>552</v>
      </c>
      <c r="C223" s="72" t="str">
        <f>VLOOKUP(B223,Sheet4!$A:$B,2,FALSE)</f>
        <v>DB1+3 (3MRC)</v>
      </c>
      <c r="D223" s="18" t="s">
        <v>128</v>
      </c>
      <c r="E223" s="79"/>
      <c r="F223" s="78">
        <v>46003</v>
      </c>
      <c r="G223" s="253" t="s">
        <v>726</v>
      </c>
      <c r="H223" s="241" t="str">
        <f t="shared" si="9"/>
        <v>Trial Pit Done.</v>
      </c>
      <c r="I223" s="106"/>
      <c r="J223" s="77"/>
      <c r="K223" s="239" t="s">
        <v>252</v>
      </c>
      <c r="L223" s="243"/>
      <c r="M223" s="85"/>
      <c r="N223" s="201"/>
    </row>
    <row r="224" spans="1:14" ht="30" hidden="1" customHeight="1">
      <c r="A224" s="12">
        <f t="shared" si="8"/>
        <v>222</v>
      </c>
      <c r="B224" s="219" t="s">
        <v>562</v>
      </c>
      <c r="C224" s="72" t="str">
        <f>VLOOKUP(B224,Sheet4!$A:$B,2,FALSE)</f>
        <v>DD60+0</v>
      </c>
      <c r="D224" s="18" t="s">
        <v>128</v>
      </c>
      <c r="E224" s="79"/>
      <c r="F224" s="78">
        <v>46011</v>
      </c>
      <c r="G224" s="241"/>
      <c r="H224" s="241" t="s">
        <v>113</v>
      </c>
      <c r="I224" s="106">
        <v>46032</v>
      </c>
      <c r="J224" s="77"/>
      <c r="K224" s="239" t="s">
        <v>252</v>
      </c>
      <c r="L224" s="243"/>
      <c r="M224" s="85"/>
    </row>
    <row r="225" spans="1:13" ht="30" customHeight="1">
      <c r="A225" s="12">
        <f t="shared" si="8"/>
        <v>223</v>
      </c>
      <c r="B225" s="237" t="s">
        <v>563</v>
      </c>
      <c r="C225" s="12" t="str">
        <f>VLOOKUP(B225,Sheet4!$A:$B,2,FALSE)</f>
        <v>DA+0</v>
      </c>
      <c r="D225" s="18"/>
      <c r="E225" s="79"/>
      <c r="F225" s="78"/>
      <c r="G225" s="253"/>
      <c r="H225" s="241"/>
      <c r="I225" s="106"/>
      <c r="J225" s="77" t="s">
        <v>876</v>
      </c>
      <c r="K225" s="18" t="s">
        <v>252</v>
      </c>
      <c r="L225" s="85"/>
      <c r="M225" s="85"/>
    </row>
    <row r="226" spans="1:13" ht="30" customHeight="1">
      <c r="A226" s="12">
        <f t="shared" si="8"/>
        <v>224</v>
      </c>
      <c r="B226" s="219" t="s">
        <v>565</v>
      </c>
      <c r="C226" s="72" t="str">
        <f>VLOOKUP(B226,Sheet4!$A:$B,2,FALSE)</f>
        <v>DA+9</v>
      </c>
      <c r="D226" s="18"/>
      <c r="E226" s="79"/>
      <c r="F226" s="78">
        <v>46000</v>
      </c>
      <c r="G226" s="253" t="s">
        <v>726</v>
      </c>
      <c r="H226" s="241" t="str">
        <f>G226</f>
        <v>Trial Pit Done.</v>
      </c>
      <c r="I226" s="106"/>
      <c r="J226" s="77" t="s">
        <v>729</v>
      </c>
      <c r="K226" s="239"/>
      <c r="L226" s="243"/>
      <c r="M226" s="85"/>
    </row>
    <row r="227" spans="1:13" ht="30" customHeight="1">
      <c r="A227" s="12">
        <v>224</v>
      </c>
      <c r="B227" s="219" t="s">
        <v>392</v>
      </c>
      <c r="C227" s="72" t="str">
        <f>VLOOKUP(B227,Sheet4!$A:$B,2,FALSE)</f>
        <v>DC2+0</v>
      </c>
      <c r="D227" s="18" t="s">
        <v>171</v>
      </c>
      <c r="E227" s="79"/>
      <c r="F227" s="78">
        <v>46028</v>
      </c>
      <c r="G227" s="253" t="s">
        <v>944</v>
      </c>
      <c r="H227" s="241" t="str">
        <f>G227</f>
        <v>Pit A,B Excavation Done</v>
      </c>
      <c r="I227" s="106"/>
      <c r="J227" s="77" t="s">
        <v>924</v>
      </c>
      <c r="K227" s="239" t="s">
        <v>740</v>
      </c>
      <c r="L227" s="243"/>
      <c r="M227" s="85"/>
    </row>
    <row r="228" spans="1:13" ht="30" customHeight="1">
      <c r="A228" s="12">
        <v>225</v>
      </c>
      <c r="B228" s="219" t="s">
        <v>339</v>
      </c>
      <c r="C228" s="72" t="str">
        <f>VLOOKUP(B228,Sheet4!$A:$B,2,FALSE)</f>
        <v>DA-3</v>
      </c>
      <c r="D228" s="18" t="s">
        <v>171</v>
      </c>
      <c r="E228" s="79"/>
      <c r="F228" s="78">
        <v>46028</v>
      </c>
      <c r="G228" s="253" t="s">
        <v>937</v>
      </c>
      <c r="H228" s="241" t="str">
        <f>G228</f>
        <v>Pit A,B,C,D Excavation  Done</v>
      </c>
      <c r="I228" s="106"/>
      <c r="J228" s="77" t="s">
        <v>838</v>
      </c>
      <c r="K228" s="106" t="s">
        <v>838</v>
      </c>
      <c r="L228" s="243"/>
      <c r="M228" s="85"/>
    </row>
    <row r="229" spans="1:13" ht="30" customHeight="1">
      <c r="A229" s="12">
        <v>226</v>
      </c>
      <c r="B229" s="219" t="s">
        <v>340</v>
      </c>
      <c r="C229" s="72" t="str">
        <f>VLOOKUP(B229,Sheet4!$A:$B,2,FALSE)</f>
        <v>DC1+0</v>
      </c>
      <c r="D229" s="18" t="s">
        <v>171</v>
      </c>
      <c r="E229" s="79"/>
      <c r="F229" s="78">
        <v>46028</v>
      </c>
      <c r="G229" s="253" t="s">
        <v>944</v>
      </c>
      <c r="H229" s="241" t="str">
        <f t="shared" ref="H229:H232" si="10">G229</f>
        <v>Pit A,B Excavation Done</v>
      </c>
      <c r="I229" s="106"/>
      <c r="J229" s="77" t="s">
        <v>838</v>
      </c>
      <c r="K229" s="106" t="s">
        <v>838</v>
      </c>
      <c r="L229" s="243"/>
      <c r="M229" s="85"/>
    </row>
    <row r="230" spans="1:13" ht="30" customHeight="1">
      <c r="A230" s="12">
        <v>227</v>
      </c>
      <c r="B230" s="219" t="s">
        <v>342</v>
      </c>
      <c r="C230" s="72" t="str">
        <f>VLOOKUP(B230,Sheet4!$A:$B,2,FALSE)</f>
        <v>DB1+0</v>
      </c>
      <c r="D230" s="18"/>
      <c r="E230" s="79"/>
      <c r="F230" s="78">
        <v>46028</v>
      </c>
      <c r="G230" s="253" t="s">
        <v>932</v>
      </c>
      <c r="H230" s="241" t="str">
        <f t="shared" si="10"/>
        <v>Trial Pit Done</v>
      </c>
      <c r="I230" s="106"/>
      <c r="J230" s="77"/>
      <c r="K230" s="106" t="s">
        <v>838</v>
      </c>
      <c r="L230" s="243"/>
      <c r="M230" s="85"/>
    </row>
    <row r="231" spans="1:13" ht="30" customHeight="1">
      <c r="A231" s="12">
        <v>228</v>
      </c>
      <c r="B231" s="219" t="s">
        <v>374</v>
      </c>
      <c r="C231" s="72" t="str">
        <f>VLOOKUP(B231,Sheet4!$A:$B,2,FALSE)</f>
        <v>DA+9</v>
      </c>
      <c r="D231" s="18" t="s">
        <v>171</v>
      </c>
      <c r="E231" s="79"/>
      <c r="F231" s="78">
        <v>46028</v>
      </c>
      <c r="G231" s="253" t="s">
        <v>943</v>
      </c>
      <c r="H231" s="241" t="str">
        <f t="shared" si="10"/>
        <v>Pit B,D Pyramid Chimney Done &amp; Pit A,C Frustum Done</v>
      </c>
      <c r="I231" s="106"/>
      <c r="J231" s="77"/>
      <c r="K231" s="106" t="s">
        <v>775</v>
      </c>
      <c r="L231" s="243"/>
      <c r="M231" s="85"/>
    </row>
    <row r="232" spans="1:13" ht="30" customHeight="1">
      <c r="A232" s="12">
        <v>229</v>
      </c>
      <c r="B232" s="219" t="s">
        <v>412</v>
      </c>
      <c r="C232" s="72" t="str">
        <f>VLOOKUP(B232,Sheet4!$A:$B,2,FALSE)</f>
        <v>DA+0</v>
      </c>
      <c r="D232" s="18" t="s">
        <v>128</v>
      </c>
      <c r="E232" s="79"/>
      <c r="F232" s="78">
        <v>46031</v>
      </c>
      <c r="G232" s="253" t="s">
        <v>880</v>
      </c>
      <c r="H232" s="241" t="str">
        <f t="shared" si="10"/>
        <v>Pit Marking Done</v>
      </c>
      <c r="I232" s="106"/>
      <c r="J232" s="77"/>
      <c r="K232" s="106"/>
      <c r="L232" s="243"/>
      <c r="M232" s="85"/>
    </row>
    <row r="233" spans="1:13">
      <c r="B233" s="25"/>
      <c r="C233" s="25"/>
      <c r="D233" s="89"/>
      <c r="E233" s="67"/>
      <c r="F233" s="70"/>
      <c r="H233" s="67"/>
    </row>
    <row r="234" spans="1:13">
      <c r="B234" s="25"/>
      <c r="C234" s="25"/>
      <c r="D234" s="89"/>
      <c r="E234" s="67"/>
      <c r="F234" s="70"/>
      <c r="H234" s="67"/>
    </row>
    <row r="235" spans="1:13">
      <c r="B235" s="25"/>
      <c r="C235" s="25"/>
      <c r="D235" s="89"/>
      <c r="E235" s="67"/>
      <c r="F235" s="70"/>
      <c r="H235" s="67"/>
    </row>
    <row r="236" spans="1:13">
      <c r="B236" s="25"/>
      <c r="C236" s="25"/>
      <c r="D236" s="89"/>
      <c r="E236" s="67"/>
      <c r="F236" s="70"/>
      <c r="H236" s="67"/>
    </row>
    <row r="237" spans="1:13">
      <c r="B237" s="25"/>
      <c r="C237" s="25"/>
      <c r="D237" s="89"/>
      <c r="E237" s="67"/>
      <c r="F237" s="70"/>
      <c r="H237" s="67"/>
    </row>
    <row r="238" spans="1:13">
      <c r="B238" s="25"/>
      <c r="C238" s="25"/>
      <c r="D238" s="89"/>
      <c r="E238" s="67"/>
      <c r="F238" s="70"/>
      <c r="H238" s="67"/>
    </row>
    <row r="239" spans="1:13">
      <c r="B239" s="25"/>
      <c r="C239" s="25"/>
      <c r="D239" s="89"/>
      <c r="E239" s="67"/>
      <c r="F239" s="70"/>
      <c r="H239" s="67"/>
    </row>
    <row r="240" spans="1:13">
      <c r="B240" s="25"/>
      <c r="C240" s="25"/>
      <c r="D240" s="89"/>
      <c r="E240" s="67"/>
      <c r="F240" s="70"/>
      <c r="H240" s="67"/>
    </row>
    <row r="241" spans="2:8">
      <c r="B241" s="25"/>
      <c r="C241" s="25"/>
      <c r="D241" s="89"/>
      <c r="E241" s="67"/>
      <c r="F241" s="70"/>
      <c r="H241" s="67"/>
    </row>
    <row r="242" spans="2:8">
      <c r="B242" s="25"/>
      <c r="C242" s="25"/>
      <c r="D242" s="89"/>
      <c r="E242" s="67"/>
      <c r="F242" s="70"/>
      <c r="H242" s="67"/>
    </row>
    <row r="243" spans="2:8">
      <c r="B243" s="25"/>
      <c r="C243" s="25"/>
      <c r="D243" s="89"/>
      <c r="E243" s="67"/>
      <c r="F243" s="70"/>
      <c r="H243" s="67"/>
    </row>
    <row r="244" spans="2:8">
      <c r="B244" s="25"/>
      <c r="C244" s="25"/>
      <c r="D244" s="89"/>
      <c r="E244" s="67"/>
      <c r="F244" s="70"/>
      <c r="H244" s="67"/>
    </row>
    <row r="245" spans="2:8">
      <c r="B245" s="25"/>
      <c r="C245" s="25"/>
      <c r="D245" s="89"/>
      <c r="E245" s="67"/>
      <c r="F245" s="70"/>
      <c r="H245" s="67"/>
    </row>
    <row r="246" spans="2:8">
      <c r="B246" s="25"/>
      <c r="C246" s="25"/>
      <c r="D246" s="89"/>
      <c r="E246" s="67"/>
      <c r="F246" s="70"/>
      <c r="H246" s="67"/>
    </row>
    <row r="247" spans="2:8">
      <c r="B247" s="25"/>
      <c r="C247" s="25"/>
      <c r="D247" s="89"/>
      <c r="E247" s="67"/>
      <c r="F247" s="70"/>
      <c r="H247" s="67"/>
    </row>
    <row r="248" spans="2:8">
      <c r="B248" s="25"/>
      <c r="C248" s="25"/>
      <c r="D248" s="89"/>
      <c r="E248" s="67"/>
      <c r="F248" s="70"/>
      <c r="H248" s="67"/>
    </row>
    <row r="249" spans="2:8">
      <c r="B249" s="25"/>
      <c r="C249" s="25"/>
      <c r="D249" s="89"/>
      <c r="E249" s="67"/>
      <c r="F249" s="70"/>
      <c r="H249" s="67"/>
    </row>
    <row r="250" spans="2:8">
      <c r="B250" s="25"/>
      <c r="C250" s="25"/>
      <c r="D250" s="89"/>
      <c r="E250" s="67"/>
      <c r="F250" s="70"/>
      <c r="H250" s="67"/>
    </row>
    <row r="251" spans="2:8">
      <c r="B251" s="25"/>
      <c r="C251" s="25"/>
    </row>
    <row r="252" spans="2:8">
      <c r="B252" s="25"/>
      <c r="C252" s="25"/>
    </row>
    <row r="253" spans="2:8">
      <c r="B253" s="25"/>
      <c r="C253" s="25"/>
    </row>
    <row r="254" spans="2:8">
      <c r="B254" s="25"/>
      <c r="C254" s="25"/>
    </row>
    <row r="255" spans="2:8">
      <c r="B255" s="25"/>
      <c r="C255" s="25"/>
    </row>
    <row r="256" spans="2:8">
      <c r="B256" s="25"/>
      <c r="C256" s="25"/>
    </row>
    <row r="257" spans="2:3">
      <c r="B257" s="25"/>
      <c r="C257" s="25"/>
    </row>
    <row r="258" spans="2:3">
      <c r="B258" s="25"/>
      <c r="C258" s="25"/>
    </row>
    <row r="259" spans="2:3">
      <c r="B259" s="25"/>
      <c r="C259" s="25"/>
    </row>
    <row r="260" spans="2:3">
      <c r="B260" s="25"/>
      <c r="C260" s="25"/>
    </row>
    <row r="261" spans="2:3">
      <c r="B261" s="25"/>
      <c r="C261" s="25"/>
    </row>
    <row r="262" spans="2:3">
      <c r="B262" s="25"/>
      <c r="C262" s="25"/>
    </row>
    <row r="263" spans="2:3">
      <c r="B263" s="25"/>
      <c r="C263" s="25"/>
    </row>
    <row r="264" spans="2:3">
      <c r="B264" s="25"/>
      <c r="C264" s="25"/>
    </row>
    <row r="265" spans="2:3">
      <c r="B265" s="25"/>
      <c r="C265" s="25"/>
    </row>
    <row r="266" spans="2:3">
      <c r="B266" s="25"/>
      <c r="C266" s="25"/>
    </row>
    <row r="267" spans="2:3">
      <c r="B267" s="25"/>
      <c r="C267" s="25"/>
    </row>
    <row r="268" spans="2:3">
      <c r="B268" s="25"/>
      <c r="C268" s="25"/>
    </row>
    <row r="269" spans="2:3">
      <c r="B269" s="25"/>
      <c r="C269" s="25"/>
    </row>
    <row r="270" spans="2:3">
      <c r="B270" s="25"/>
      <c r="C270" s="25"/>
    </row>
    <row r="271" spans="2:3">
      <c r="B271" s="25"/>
      <c r="C271" s="25"/>
    </row>
    <row r="272" spans="2:3">
      <c r="B272" s="25"/>
      <c r="C272" s="25"/>
    </row>
    <row r="273" spans="2:3">
      <c r="B273" s="25"/>
      <c r="C273" s="25"/>
    </row>
    <row r="274" spans="2:3">
      <c r="B274" s="25"/>
      <c r="C274" s="25"/>
    </row>
    <row r="275" spans="2:3">
      <c r="B275" s="25"/>
      <c r="C275" s="25"/>
    </row>
    <row r="276" spans="2:3">
      <c r="B276" s="25"/>
      <c r="C276" s="25"/>
    </row>
    <row r="277" spans="2:3">
      <c r="B277" s="25"/>
      <c r="C277" s="25"/>
    </row>
    <row r="278" spans="2:3">
      <c r="B278" s="25"/>
      <c r="C278" s="25"/>
    </row>
    <row r="279" spans="2:3">
      <c r="B279" s="25"/>
      <c r="C279" s="25"/>
    </row>
    <row r="280" spans="2:3">
      <c r="B280" s="25"/>
      <c r="C280" s="25"/>
    </row>
    <row r="281" spans="2:3">
      <c r="B281" s="25"/>
      <c r="C281" s="25"/>
    </row>
    <row r="282" spans="2:3">
      <c r="B282" s="25"/>
      <c r="C282" s="25"/>
    </row>
    <row r="283" spans="2:3">
      <c r="B283" s="25"/>
      <c r="C283" s="25"/>
    </row>
    <row r="284" spans="2:3">
      <c r="B284" s="25"/>
      <c r="C284" s="25"/>
    </row>
    <row r="285" spans="2:3">
      <c r="B285" s="25"/>
      <c r="C285" s="25"/>
    </row>
    <row r="286" spans="2:3">
      <c r="B286" s="25"/>
      <c r="C286" s="25"/>
    </row>
    <row r="287" spans="2:3">
      <c r="B287" s="25"/>
      <c r="C287" s="25"/>
    </row>
    <row r="288" spans="2:3">
      <c r="B288" s="25"/>
      <c r="C288" s="25"/>
    </row>
    <row r="289" spans="2:3">
      <c r="B289" s="25"/>
      <c r="C289" s="25"/>
    </row>
    <row r="290" spans="2:3">
      <c r="B290" s="25"/>
      <c r="C290" s="25"/>
    </row>
    <row r="291" spans="2:3">
      <c r="B291" s="25"/>
      <c r="C291" s="25"/>
    </row>
    <row r="292" spans="2:3">
      <c r="B292" s="25"/>
      <c r="C292" s="25"/>
    </row>
    <row r="293" spans="2:3">
      <c r="B293" s="25"/>
      <c r="C293" s="25"/>
    </row>
    <row r="294" spans="2:3">
      <c r="B294" s="245"/>
      <c r="C294" s="245"/>
    </row>
    <row r="295" spans="2:3">
      <c r="B295" s="271"/>
      <c r="C295" s="245"/>
    </row>
    <row r="296" spans="2:3">
      <c r="B296" s="271"/>
      <c r="C296" s="245"/>
    </row>
    <row r="297" spans="2:3">
      <c r="B297" s="271"/>
      <c r="C297" s="245"/>
    </row>
    <row r="298" spans="2:3">
      <c r="B298" s="271"/>
      <c r="C298" s="245"/>
    </row>
    <row r="299" spans="2:3">
      <c r="B299" s="271"/>
      <c r="C299" s="245"/>
    </row>
    <row r="300" spans="2:3">
      <c r="B300" s="271"/>
      <c r="C300" s="245"/>
    </row>
    <row r="301" spans="2:3">
      <c r="B301" s="271"/>
      <c r="C301" s="245"/>
    </row>
    <row r="302" spans="2:3">
      <c r="B302" s="271"/>
      <c r="C302" s="245"/>
    </row>
    <row r="303" spans="2:3">
      <c r="B303" s="271"/>
      <c r="C303" s="245"/>
    </row>
    <row r="304" spans="2:3">
      <c r="B304" s="271"/>
      <c r="C304" s="245"/>
    </row>
    <row r="305" spans="2:3">
      <c r="B305" s="271"/>
      <c r="C305" s="245"/>
    </row>
    <row r="306" spans="2:3">
      <c r="B306" s="271"/>
      <c r="C306" s="245"/>
    </row>
    <row r="307" spans="2:3">
      <c r="B307" s="271"/>
      <c r="C307" s="245"/>
    </row>
    <row r="308" spans="2:3">
      <c r="B308" s="271"/>
      <c r="C308" s="245"/>
    </row>
    <row r="309" spans="2:3">
      <c r="B309" s="271"/>
      <c r="C309" s="245"/>
    </row>
    <row r="310" spans="2:3">
      <c r="B310" s="245"/>
      <c r="C310" s="245"/>
    </row>
    <row r="311" spans="2:3">
      <c r="B311" s="272"/>
      <c r="C311" s="245"/>
    </row>
    <row r="312" spans="2:3">
      <c r="B312" s="272"/>
      <c r="C312" s="245"/>
    </row>
    <row r="313" spans="2:3">
      <c r="B313" s="272"/>
      <c r="C313" s="245"/>
    </row>
    <row r="314" spans="2:3">
      <c r="B314" s="272"/>
      <c r="C314" s="245"/>
    </row>
    <row r="315" spans="2:3">
      <c r="B315" s="272"/>
      <c r="C315" s="245"/>
    </row>
    <row r="316" spans="2:3">
      <c r="B316" s="272"/>
      <c r="C316" s="245"/>
    </row>
    <row r="317" spans="2:3">
      <c r="B317" s="272"/>
      <c r="C317" s="245"/>
    </row>
    <row r="318" spans="2:3">
      <c r="B318" s="272"/>
      <c r="C318" s="245"/>
    </row>
    <row r="319" spans="2:3">
      <c r="B319" s="272"/>
      <c r="C319" s="245"/>
    </row>
    <row r="320" spans="2:3">
      <c r="B320" s="272"/>
      <c r="C320" s="245"/>
    </row>
    <row r="321" spans="2:3">
      <c r="B321" s="272"/>
      <c r="C321" s="245"/>
    </row>
    <row r="322" spans="2:3">
      <c r="B322" s="272"/>
      <c r="C322" s="245"/>
    </row>
    <row r="323" spans="2:3">
      <c r="B323" s="272"/>
      <c r="C323" s="245"/>
    </row>
    <row r="324" spans="2:3">
      <c r="B324" s="272"/>
      <c r="C324" s="245"/>
    </row>
    <row r="325" spans="2:3">
      <c r="B325" s="271"/>
      <c r="C325" s="245"/>
    </row>
    <row r="326" spans="2:3">
      <c r="B326" s="25"/>
      <c r="C326" s="245"/>
    </row>
    <row r="327" spans="2:3">
      <c r="B327" s="25"/>
      <c r="C327" s="245"/>
    </row>
    <row r="328" spans="2:3">
      <c r="B328" s="25"/>
      <c r="C328" s="245"/>
    </row>
    <row r="329" spans="2:3">
      <c r="B329" s="25"/>
      <c r="C329" s="245"/>
    </row>
    <row r="330" spans="2:3">
      <c r="B330" s="25"/>
      <c r="C330" s="245"/>
    </row>
    <row r="331" spans="2:3">
      <c r="B331" s="25"/>
      <c r="C331" s="245"/>
    </row>
    <row r="332" spans="2:3">
      <c r="B332" s="25"/>
      <c r="C332" s="245"/>
    </row>
    <row r="333" spans="2:3">
      <c r="B333" s="25"/>
      <c r="C333" s="245"/>
    </row>
    <row r="334" spans="2:3">
      <c r="B334" s="25"/>
      <c r="C334" s="245"/>
    </row>
    <row r="335" spans="2:3">
      <c r="B335" s="25"/>
      <c r="C335" s="245"/>
    </row>
    <row r="336" spans="2:3">
      <c r="B336" s="25"/>
      <c r="C336" s="245"/>
    </row>
    <row r="337" spans="2:3">
      <c r="B337" s="25"/>
      <c r="C337" s="245"/>
    </row>
    <row r="338" spans="2:3">
      <c r="B338" s="25"/>
      <c r="C338" s="245"/>
    </row>
    <row r="339" spans="2:3">
      <c r="B339" s="25"/>
      <c r="C339" s="245"/>
    </row>
    <row r="340" spans="2:3">
      <c r="B340" s="25"/>
      <c r="C340" s="245"/>
    </row>
    <row r="341" spans="2:3">
      <c r="B341" s="25"/>
      <c r="C341" s="245"/>
    </row>
    <row r="342" spans="2:3">
      <c r="B342" s="25"/>
      <c r="C342" s="245"/>
    </row>
    <row r="343" spans="2:3">
      <c r="B343" s="271"/>
      <c r="C343" s="245"/>
    </row>
    <row r="344" spans="2:3">
      <c r="B344"/>
    </row>
    <row r="345" spans="2:3">
      <c r="B345"/>
    </row>
    <row r="346" spans="2:3">
      <c r="B346"/>
    </row>
    <row r="347" spans="2:3">
      <c r="B347"/>
    </row>
    <row r="348" spans="2:3">
      <c r="B348"/>
    </row>
    <row r="349" spans="2:3">
      <c r="B349"/>
    </row>
    <row r="350" spans="2:3">
      <c r="B350"/>
    </row>
    <row r="351" spans="2:3">
      <c r="B351"/>
    </row>
    <row r="352" spans="2:3">
      <c r="B352"/>
    </row>
    <row r="353" spans="2:2">
      <c r="B353"/>
    </row>
    <row r="354" spans="2:2">
      <c r="B354"/>
    </row>
    <row r="355" spans="2:2">
      <c r="B355"/>
    </row>
    <row r="356" spans="2:2">
      <c r="B356"/>
    </row>
    <row r="357" spans="2:2">
      <c r="B357"/>
    </row>
    <row r="358" spans="2:2">
      <c r="B358"/>
    </row>
    <row r="359" spans="2:2">
      <c r="B359" s="273"/>
    </row>
    <row r="360" spans="2:2">
      <c r="B360" s="273"/>
    </row>
    <row r="361" spans="2:2">
      <c r="B361" s="273"/>
    </row>
    <row r="362" spans="2:2">
      <c r="B362" s="273"/>
    </row>
    <row r="363" spans="2:2">
      <c r="B363" s="273"/>
    </row>
    <row r="364" spans="2:2">
      <c r="B364" s="273"/>
    </row>
    <row r="365" spans="2:2">
      <c r="B365" s="273"/>
    </row>
    <row r="366" spans="2:2">
      <c r="B366" s="273"/>
    </row>
    <row r="367" spans="2:2">
      <c r="B367" s="273"/>
    </row>
    <row r="368" spans="2:2">
      <c r="B368" s="273"/>
    </row>
    <row r="369" spans="2:2">
      <c r="B369" s="273"/>
    </row>
    <row r="370" spans="2:2">
      <c r="B370" s="273"/>
    </row>
    <row r="371" spans="2:2">
      <c r="B371" s="273"/>
    </row>
    <row r="372" spans="2:2">
      <c r="B372" s="273"/>
    </row>
    <row r="373" spans="2:2">
      <c r="B373" s="273"/>
    </row>
    <row r="374" spans="2:2">
      <c r="B374" s="273"/>
    </row>
  </sheetData>
  <autoFilter ref="A2:N232" xr:uid="{2186F83F-367B-471C-AEB0-65139BA78454}">
    <filterColumn colId="7">
      <filters blank="1">
        <filter val="16 Pile Boring Done &amp; 16 Pile Concreting done"/>
        <filter val="2 Pit RCC Done Upto Chimney"/>
        <filter val="Excavation U/P"/>
        <filter val="Pit A Chimney  Done &amp; Pit B,C Block Level Done &amp; Pit D Chimney Step-1 Done &amp; Pit B Frustum Done"/>
        <filter val="Pit A,B &amp; C RCC Chimney Done."/>
        <filter val="Pit A,B Excavation Done"/>
        <filter val="Pit A,B,C,D Excavation  Done"/>
        <filter val="Pit A,B,C,D Frustum Done &amp; Pit A,B Pyramid Chimney Done"/>
        <filter val="Pit A,B,C,D Frustum Done &amp; Pit A,B Pyramid Chimney Done."/>
        <filter val="Pit A,B,D Frustum Done."/>
        <filter val="Pit A,C,D Frustum Done"/>
        <filter val="Pit B Block Level &amp; Stub Setting Pit B,C Rod Binding Done &amp; Pit B,C Frustum Done"/>
        <filter val="Pit B,C Pyramid Chimney &amp; Pit A,D Steel Binding Done"/>
        <filter val="Pit B,C,D Block Level Prop Setting &amp; Pit A,D Steel Binding Done"/>
        <filter val="Pit B,D Frustum Done"/>
        <filter val="Pit B,D Pyramid Chimney Done &amp; Pit A,C Frustum Done"/>
        <filter val="Pit C Excavation Done."/>
        <filter val="Pit C Pyramid Chimney Done &amp; Pit B Frustum Step 1,2 Done &amp; Pit A,D PCC Done"/>
        <filter val="Pit C,D Excavation Done &amp; Pit C Prop Setting Done."/>
        <filter val="Pit C,D Frustum Done."/>
        <filter val="Pit C,D Pyramid Chimney Done."/>
        <filter val="Pit D Pyramid Chimney Done &amp; Pit A Frustum Done &amp; Pit C Steel Binding Done"/>
        <filter val="Pit Marking Done"/>
        <filter val="PitA, B,C,D Frustum Done"/>
        <filter val="Trial Pit Done"/>
        <filter val="Trial Pit Done."/>
      </filters>
    </filterColumn>
  </autoFilter>
  <mergeCells count="1">
    <mergeCell ref="A1:M1"/>
  </mergeCells>
  <phoneticPr fontId="105" type="noConversion"/>
  <conditionalFormatting sqref="B1:B1048576">
    <cfRule type="duplicateValues" dxfId="56" priority="192"/>
  </conditionalFormatting>
  <conditionalFormatting sqref="B3:B238">
    <cfRule type="duplicateValues" dxfId="55" priority="374"/>
  </conditionalFormatting>
  <conditionalFormatting sqref="B233:B238">
    <cfRule type="duplicateValues" dxfId="54" priority="234"/>
    <cfRule type="duplicateValues" dxfId="53" priority="235"/>
    <cfRule type="duplicateValues" dxfId="52" priority="236"/>
    <cfRule type="duplicateValues" dxfId="51" priority="237"/>
  </conditionalFormatting>
  <conditionalFormatting sqref="B251:B262">
    <cfRule type="duplicateValues" dxfId="50" priority="238"/>
    <cfRule type="duplicateValues" dxfId="49" priority="239"/>
  </conditionalFormatting>
  <conditionalFormatting sqref="B263:B294 B310 B375:B1048576 B1:B232">
    <cfRule type="duplicateValues" dxfId="48" priority="240"/>
    <cfRule type="duplicateValues" dxfId="47" priority="241"/>
    <cfRule type="duplicateValues" dxfId="46" priority="242"/>
  </conditionalFormatting>
  <conditionalFormatting sqref="B263:B294 B310 B375:B1048576 B1:B250">
    <cfRule type="duplicateValues" dxfId="45" priority="309"/>
  </conditionalFormatting>
  <conditionalFormatting sqref="B310 B375:B1048576 B1:B294">
    <cfRule type="duplicateValues" dxfId="44" priority="333"/>
  </conditionalFormatting>
  <conditionalFormatting sqref="B311:B324">
    <cfRule type="duplicateValues" dxfId="43" priority="356"/>
  </conditionalFormatting>
  <conditionalFormatting sqref="B326:B337">
    <cfRule type="duplicateValues" dxfId="42" priority="357"/>
    <cfRule type="duplicateValues" dxfId="41" priority="358"/>
    <cfRule type="duplicateValues" dxfId="40" priority="359"/>
  </conditionalFormatting>
  <conditionalFormatting sqref="B338:B342">
    <cfRule type="duplicateValues" dxfId="39" priority="360"/>
    <cfRule type="duplicateValues" dxfId="38" priority="361"/>
    <cfRule type="duplicateValues" dxfId="37" priority="362"/>
    <cfRule type="duplicateValues" dxfId="36" priority="363"/>
    <cfRule type="duplicateValues" dxfId="35" priority="364"/>
  </conditionalFormatting>
  <conditionalFormatting sqref="B344:B358">
    <cfRule type="duplicateValues" dxfId="34" priority="365"/>
    <cfRule type="duplicateValues" dxfId="33" priority="366"/>
    <cfRule type="duplicateValues" dxfId="32" priority="367"/>
    <cfRule type="duplicateValues" dxfId="31" priority="368"/>
    <cfRule type="duplicateValues" dxfId="30" priority="369"/>
  </conditionalFormatting>
  <conditionalFormatting sqref="B375:B1048576 B1:B310">
    <cfRule type="duplicateValues" dxfId="29" priority="370"/>
  </conditionalFormatting>
  <pageMargins left="0.27559055118110237" right="0.31496062992125984" top="0.35433070866141736" bottom="0.39370078740157483" header="0.31496062992125984" footer="0.31496062992125984"/>
  <pageSetup paperSize="9" scale="6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872A-F696-4208-BB30-C386C6A759C0}">
  <dimension ref="B7:B77"/>
  <sheetViews>
    <sheetView topLeftCell="A9" workbookViewId="0">
      <selection activeCell="G21" sqref="G21"/>
    </sheetView>
  </sheetViews>
  <sheetFormatPr defaultRowHeight="14.4"/>
  <sheetData>
    <row r="7" spans="2:2">
      <c r="B7" s="276" t="s">
        <v>335</v>
      </c>
    </row>
    <row r="8" spans="2:2">
      <c r="B8" s="276" t="s">
        <v>23</v>
      </c>
    </row>
    <row r="9" spans="2:2">
      <c r="B9" s="276" t="s">
        <v>349</v>
      </c>
    </row>
    <row r="10" spans="2:2">
      <c r="B10" s="276" t="s">
        <v>350</v>
      </c>
    </row>
    <row r="11" spans="2:2">
      <c r="B11" s="276" t="s">
        <v>381</v>
      </c>
    </row>
    <row r="12" spans="2:2">
      <c r="B12" s="276" t="s">
        <v>27</v>
      </c>
    </row>
    <row r="13" spans="2:2">
      <c r="B13" s="276" t="s">
        <v>403</v>
      </c>
    </row>
    <row r="14" spans="2:2">
      <c r="B14" s="276" t="s">
        <v>406</v>
      </c>
    </row>
    <row r="15" spans="2:2">
      <c r="B15" s="276" t="s">
        <v>589</v>
      </c>
    </row>
    <row r="16" spans="2:2">
      <c r="B16" s="276" t="s">
        <v>408</v>
      </c>
    </row>
    <row r="17" spans="2:2">
      <c r="B17" s="276" t="s">
        <v>413</v>
      </c>
    </row>
    <row r="18" spans="2:2">
      <c r="B18" s="276" t="s">
        <v>414</v>
      </c>
    </row>
    <row r="19" spans="2:2">
      <c r="B19" s="276" t="s">
        <v>422</v>
      </c>
    </row>
    <row r="20" spans="2:2">
      <c r="B20" s="276" t="s">
        <v>51</v>
      </c>
    </row>
    <row r="21" spans="2:2">
      <c r="B21" s="276" t="s">
        <v>432</v>
      </c>
    </row>
    <row r="22" spans="2:2">
      <c r="B22" s="276" t="s">
        <v>433</v>
      </c>
    </row>
    <row r="23" spans="2:2">
      <c r="B23" s="276" t="s">
        <v>52</v>
      </c>
    </row>
    <row r="24" spans="2:2">
      <c r="B24" s="276" t="s">
        <v>54</v>
      </c>
    </row>
    <row r="25" spans="2:2">
      <c r="B25" s="276" t="s">
        <v>444</v>
      </c>
    </row>
    <row r="26" spans="2:2">
      <c r="B26" s="276" t="s">
        <v>460</v>
      </c>
    </row>
    <row r="27" spans="2:2">
      <c r="B27" s="276" t="s">
        <v>57</v>
      </c>
    </row>
    <row r="28" spans="2:2">
      <c r="B28" s="276" t="s">
        <v>478</v>
      </c>
    </row>
    <row r="29" spans="2:2">
      <c r="B29" s="276" t="s">
        <v>479</v>
      </c>
    </row>
    <row r="30" spans="2:2">
      <c r="B30" s="276" t="s">
        <v>544</v>
      </c>
    </row>
    <row r="31" spans="2:2">
      <c r="B31" s="276" t="s">
        <v>545</v>
      </c>
    </row>
    <row r="32" spans="2:2">
      <c r="B32" s="276" t="s">
        <v>550</v>
      </c>
    </row>
    <row r="33" spans="2:2">
      <c r="B33" s="276" t="s">
        <v>552</v>
      </c>
    </row>
    <row r="34" spans="2:2">
      <c r="B34" s="276" t="s">
        <v>562</v>
      </c>
    </row>
    <row r="35" spans="2:2">
      <c r="B35" s="276" t="s">
        <v>565</v>
      </c>
    </row>
    <row r="36" spans="2:2">
      <c r="B36" s="276" t="s">
        <v>461</v>
      </c>
    </row>
    <row r="37" spans="2:2">
      <c r="B37" s="276" t="s">
        <v>39</v>
      </c>
    </row>
    <row r="38" spans="2:2">
      <c r="B38" s="276" t="s">
        <v>442</v>
      </c>
    </row>
    <row r="41" spans="2:2">
      <c r="B41" s="237" t="s">
        <v>335</v>
      </c>
    </row>
    <row r="42" spans="2:2">
      <c r="B42" s="240" t="s">
        <v>337</v>
      </c>
    </row>
    <row r="43" spans="2:2">
      <c r="B43" s="240" t="s">
        <v>23</v>
      </c>
    </row>
    <row r="44" spans="2:2">
      <c r="B44" s="237" t="s">
        <v>349</v>
      </c>
    </row>
    <row r="45" spans="2:2">
      <c r="B45" s="240" t="s">
        <v>350</v>
      </c>
    </row>
    <row r="46" spans="2:2">
      <c r="B46" s="237" t="s">
        <v>381</v>
      </c>
    </row>
    <row r="47" spans="2:2">
      <c r="B47" s="237" t="s">
        <v>27</v>
      </c>
    </row>
    <row r="48" spans="2:2">
      <c r="B48" s="237" t="s">
        <v>351</v>
      </c>
    </row>
    <row r="49" spans="2:2">
      <c r="B49" s="237" t="s">
        <v>361</v>
      </c>
    </row>
    <row r="50" spans="2:2">
      <c r="B50" s="237" t="s">
        <v>39</v>
      </c>
    </row>
    <row r="51" spans="2:2">
      <c r="B51" s="237" t="s">
        <v>403</v>
      </c>
    </row>
    <row r="52" spans="2:2">
      <c r="B52" s="237" t="s">
        <v>406</v>
      </c>
    </row>
    <row r="53" spans="2:2">
      <c r="B53" s="237" t="s">
        <v>589</v>
      </c>
    </row>
    <row r="54" spans="2:2">
      <c r="B54" s="237" t="s">
        <v>408</v>
      </c>
    </row>
    <row r="55" spans="2:2">
      <c r="B55" s="237" t="s">
        <v>413</v>
      </c>
    </row>
    <row r="56" spans="2:2">
      <c r="B56" s="237" t="s">
        <v>414</v>
      </c>
    </row>
    <row r="57" spans="2:2">
      <c r="B57" s="237" t="s">
        <v>422</v>
      </c>
    </row>
    <row r="58" spans="2:2">
      <c r="B58" s="237" t="s">
        <v>51</v>
      </c>
    </row>
    <row r="59" spans="2:2">
      <c r="B59" s="237" t="s">
        <v>432</v>
      </c>
    </row>
    <row r="60" spans="2:2">
      <c r="B60" s="237" t="s">
        <v>433</v>
      </c>
    </row>
    <row r="61" spans="2:2">
      <c r="B61" s="219" t="s">
        <v>52</v>
      </c>
    </row>
    <row r="62" spans="2:2">
      <c r="B62" s="237" t="s">
        <v>54</v>
      </c>
    </row>
    <row r="63" spans="2:2">
      <c r="B63" s="237" t="s">
        <v>444</v>
      </c>
    </row>
    <row r="64" spans="2:2">
      <c r="B64" s="237" t="s">
        <v>460</v>
      </c>
    </row>
    <row r="65" spans="2:2">
      <c r="B65" s="237" t="s">
        <v>57</v>
      </c>
    </row>
    <row r="66" spans="2:2">
      <c r="B66" s="237" t="s">
        <v>478</v>
      </c>
    </row>
    <row r="67" spans="2:2">
      <c r="B67" s="237" t="s">
        <v>479</v>
      </c>
    </row>
    <row r="68" spans="2:2">
      <c r="B68" s="105" t="s">
        <v>259</v>
      </c>
    </row>
    <row r="69" spans="2:2">
      <c r="B69" s="249" t="s">
        <v>542</v>
      </c>
    </row>
    <row r="70" spans="2:2">
      <c r="B70" s="237" t="s">
        <v>544</v>
      </c>
    </row>
    <row r="71" spans="2:2">
      <c r="B71" s="237" t="s">
        <v>545</v>
      </c>
    </row>
    <row r="72" spans="2:2">
      <c r="B72" s="237" t="s">
        <v>550</v>
      </c>
    </row>
    <row r="73" spans="2:2">
      <c r="B73" s="237" t="s">
        <v>552</v>
      </c>
    </row>
    <row r="74" spans="2:2">
      <c r="B74" s="237" t="s">
        <v>562</v>
      </c>
    </row>
    <row r="75" spans="2:2">
      <c r="B75" s="252" t="s">
        <v>565</v>
      </c>
    </row>
    <row r="76" spans="2:2">
      <c r="B76" s="237" t="s">
        <v>461</v>
      </c>
    </row>
    <row r="77" spans="2:2">
      <c r="B77" s="237" t="s">
        <v>442</v>
      </c>
    </row>
  </sheetData>
  <conditionalFormatting sqref="B1:B1048576">
    <cfRule type="duplicateValues" dxfId="28" priority="1"/>
  </conditionalFormatting>
  <conditionalFormatting sqref="B7:B38">
    <cfRule type="duplicateValues" dxfId="27" priority="10"/>
    <cfRule type="duplicateValues" dxfId="26" priority="11"/>
    <cfRule type="duplicateValues" dxfId="25" priority="12"/>
    <cfRule type="duplicateValues" dxfId="24" priority="13"/>
    <cfRule type="duplicateValues" dxfId="23" priority="14"/>
    <cfRule type="duplicateValues" dxfId="22" priority="15"/>
    <cfRule type="duplicateValues" dxfId="21" priority="16"/>
    <cfRule type="duplicateValues" dxfId="20" priority="17"/>
  </conditionalFormatting>
  <conditionalFormatting sqref="B41:B77">
    <cfRule type="duplicateValues" dxfId="19" priority="2"/>
    <cfRule type="duplicateValues" dxfId="18" priority="3"/>
    <cfRule type="duplicateValues" dxfId="17" priority="4"/>
    <cfRule type="duplicateValues" dxfId="16" priority="5"/>
    <cfRule type="duplicateValues" dxfId="15" priority="6"/>
    <cfRule type="duplicateValues" dxfId="14" priority="7"/>
    <cfRule type="duplicateValues" dxfId="13" priority="8"/>
    <cfRule type="duplicateValues" dxfId="12" priority="9"/>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A209-0BFA-49EC-B29C-1AC85C80E437}">
  <dimension ref="A1:D26"/>
  <sheetViews>
    <sheetView workbookViewId="0">
      <selection activeCell="D5" sqref="D5"/>
    </sheetView>
  </sheetViews>
  <sheetFormatPr defaultRowHeight="14.4"/>
  <sheetData>
    <row r="1" spans="1:4">
      <c r="A1" t="s">
        <v>721</v>
      </c>
    </row>
    <row r="2" spans="1:4">
      <c r="A2" s="240" t="s">
        <v>336</v>
      </c>
      <c r="D2" t="str">
        <f>_xlfn.CONCAT(A2,A3,A4,A5,A6,A7,A8,A9,A10,A11,A12,A13,A14,A15,A16,A17,A18,A19,A20,A21,A22,A23,A24,A25,A26)</f>
        <v>127/2128/0135/0139/0139/2141/1141/2145/5145/6148/3161/0166/0175/1182/0183/0183/1183/3194/0214/3214/6217/4225/3244/0244/2250/2</v>
      </c>
    </row>
    <row r="3" spans="1:4">
      <c r="A3" s="240" t="s">
        <v>337</v>
      </c>
    </row>
    <row r="4" spans="1:4">
      <c r="A4" s="240" t="s">
        <v>23</v>
      </c>
    </row>
    <row r="5" spans="1:4">
      <c r="A5" s="240" t="s">
        <v>348</v>
      </c>
      <c r="D5" t="s">
        <v>722</v>
      </c>
    </row>
    <row r="6" spans="1:4">
      <c r="A6" s="240" t="s">
        <v>350</v>
      </c>
    </row>
    <row r="7" spans="1:4">
      <c r="A7" s="240" t="s">
        <v>352</v>
      </c>
    </row>
    <row r="8" spans="1:4">
      <c r="A8" s="240" t="s">
        <v>353</v>
      </c>
    </row>
    <row r="9" spans="1:4">
      <c r="A9" s="240" t="s">
        <v>384</v>
      </c>
    </row>
    <row r="10" spans="1:4">
      <c r="A10" s="240" t="s">
        <v>385</v>
      </c>
    </row>
    <row r="11" spans="1:4">
      <c r="A11" s="240" t="s">
        <v>359</v>
      </c>
    </row>
    <row r="12" spans="1:4">
      <c r="A12" s="237" t="s">
        <v>393</v>
      </c>
    </row>
    <row r="13" spans="1:4">
      <c r="A13" s="237" t="s">
        <v>40</v>
      </c>
    </row>
    <row r="14" spans="1:4">
      <c r="A14" s="237" t="s">
        <v>410</v>
      </c>
    </row>
    <row r="15" spans="1:4">
      <c r="A15" s="237" t="s">
        <v>50</v>
      </c>
    </row>
    <row r="16" spans="1:4">
      <c r="A16" s="237" t="s">
        <v>419</v>
      </c>
    </row>
    <row r="17" spans="1:1">
      <c r="A17" s="237" t="s">
        <v>420</v>
      </c>
    </row>
    <row r="18" spans="1:1">
      <c r="A18" s="237" t="s">
        <v>422</v>
      </c>
    </row>
    <row r="19" spans="1:1">
      <c r="A19" s="237" t="s">
        <v>52</v>
      </c>
    </row>
    <row r="20" spans="1:1">
      <c r="A20" s="237" t="s">
        <v>471</v>
      </c>
    </row>
    <row r="21" spans="1:1">
      <c r="A21" s="237" t="s">
        <v>474</v>
      </c>
    </row>
    <row r="22" spans="1:1">
      <c r="A22" s="237" t="s">
        <v>484</v>
      </c>
    </row>
    <row r="23" spans="1:1">
      <c r="A23" s="237" t="s">
        <v>501</v>
      </c>
    </row>
    <row r="24" spans="1:1">
      <c r="A24" s="249" t="s">
        <v>542</v>
      </c>
    </row>
    <row r="25" spans="1:1">
      <c r="A25" s="249" t="s">
        <v>543</v>
      </c>
    </row>
    <row r="26" spans="1:1">
      <c r="A26" s="249" t="s">
        <v>551</v>
      </c>
    </row>
  </sheetData>
  <autoFilter ref="A1:A26" xr:uid="{5038A209-0BFA-49EC-B29C-1AC85C80E437}">
    <sortState xmlns:xlrd2="http://schemas.microsoft.com/office/spreadsheetml/2017/richdata2" ref="A2:A26">
      <sortCondition ref="A1:A26"/>
    </sortState>
  </autoFilter>
  <conditionalFormatting sqref="A2:A26">
    <cfRule type="duplicateValues" dxfId="11" priority="1"/>
    <cfRule type="duplicateValues" dxfId="10" priority="2"/>
    <cfRule type="duplicateValues" dxfId="9" priority="3"/>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8D75-9DF1-4325-82E8-69E9981B3392}">
  <dimension ref="A2:G5"/>
  <sheetViews>
    <sheetView workbookViewId="0">
      <selection activeCell="G3" sqref="G3:G5"/>
    </sheetView>
  </sheetViews>
  <sheetFormatPr defaultRowHeight="14.4"/>
  <cols>
    <col min="2" max="2" width="9.21875" bestFit="1" customWidth="1"/>
  </cols>
  <sheetData>
    <row r="2" spans="1:7">
      <c r="A2" s="200" t="s">
        <v>268</v>
      </c>
      <c r="B2" s="200" t="s">
        <v>614</v>
      </c>
      <c r="C2" s="200" t="s">
        <v>615</v>
      </c>
      <c r="D2" s="200" t="s">
        <v>616</v>
      </c>
      <c r="E2" s="200" t="s">
        <v>617</v>
      </c>
      <c r="F2" s="200" t="s">
        <v>618</v>
      </c>
      <c r="G2" s="200" t="s">
        <v>619</v>
      </c>
    </row>
    <row r="3" spans="1:7">
      <c r="A3" s="200" t="s">
        <v>265</v>
      </c>
      <c r="B3" s="98">
        <v>14</v>
      </c>
      <c r="C3" s="98">
        <v>9</v>
      </c>
      <c r="D3" s="98">
        <v>14</v>
      </c>
      <c r="E3" s="98">
        <v>4</v>
      </c>
      <c r="F3" s="98">
        <v>1</v>
      </c>
      <c r="G3" s="98"/>
    </row>
    <row r="4" spans="1:7">
      <c r="A4" s="200" t="s">
        <v>266</v>
      </c>
      <c r="B4" s="98"/>
      <c r="C4" s="98"/>
      <c r="D4" s="98"/>
      <c r="E4" s="98">
        <v>4</v>
      </c>
      <c r="F4" s="98">
        <v>17</v>
      </c>
      <c r="G4" s="98">
        <v>4</v>
      </c>
    </row>
    <row r="5" spans="1:7">
      <c r="A5" s="200" t="s">
        <v>114</v>
      </c>
      <c r="B5" s="98">
        <v>4</v>
      </c>
      <c r="C5" s="98">
        <v>7</v>
      </c>
      <c r="D5" s="98">
        <v>6</v>
      </c>
      <c r="E5" s="98">
        <v>2</v>
      </c>
      <c r="F5" s="98"/>
      <c r="G5" s="9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4E25C-7B3A-4393-ACB4-09EF27C91DC9}">
  <sheetPr filterMode="1"/>
  <dimension ref="A1:O74"/>
  <sheetViews>
    <sheetView view="pageBreakPreview" zoomScale="74" zoomScaleNormal="80" zoomScaleSheetLayoutView="55" workbookViewId="0">
      <pane ySplit="3" topLeftCell="A48" activePane="bottomLeft" state="frozen"/>
      <selection pane="bottomLeft" activeCell="G58" sqref="G58"/>
    </sheetView>
  </sheetViews>
  <sheetFormatPr defaultRowHeight="14.4"/>
  <cols>
    <col min="2" max="2" width="9.77734375" customWidth="1"/>
    <col min="3" max="3" width="12.44140625" customWidth="1"/>
    <col min="4" max="4" width="11.21875" customWidth="1"/>
    <col min="5" max="5" width="12.5546875" customWidth="1"/>
    <col min="6" max="6" width="48.88671875" customWidth="1"/>
    <col min="7" max="7" width="17.21875" style="284" customWidth="1"/>
    <col min="8" max="8" width="34.6640625" bestFit="1" customWidth="1"/>
    <col min="9" max="9" width="20.21875" customWidth="1"/>
    <col min="10" max="10" width="16.21875" customWidth="1"/>
    <col min="11" max="11" width="24.6640625" customWidth="1"/>
    <col min="12" max="12" width="21.21875" customWidth="1"/>
    <col min="13" max="13" width="17.21875" customWidth="1"/>
    <col min="14" max="14" width="15.88671875" customWidth="1"/>
    <col min="15" max="15" width="14.6640625" customWidth="1"/>
  </cols>
  <sheetData>
    <row r="1" spans="1:15" ht="15" thickBot="1"/>
    <row r="2" spans="1:15">
      <c r="A2" s="383" t="s">
        <v>186</v>
      </c>
      <c r="B2" s="384"/>
      <c r="C2" s="384"/>
      <c r="D2" s="384"/>
      <c r="E2" s="384"/>
      <c r="F2" s="384"/>
      <c r="G2" s="384"/>
      <c r="H2" s="384"/>
      <c r="I2" s="384"/>
      <c r="J2" s="384"/>
      <c r="K2" s="384"/>
      <c r="L2" s="384"/>
      <c r="M2" s="384"/>
      <c r="N2" s="384"/>
      <c r="O2" s="385"/>
    </row>
    <row r="3" spans="1:15" ht="28.8">
      <c r="A3" s="123" t="s">
        <v>110</v>
      </c>
      <c r="B3" s="73" t="s">
        <v>739</v>
      </c>
      <c r="C3" s="73" t="s">
        <v>118</v>
      </c>
      <c r="D3" s="74" t="s">
        <v>743</v>
      </c>
      <c r="E3" s="68" t="s">
        <v>156</v>
      </c>
      <c r="F3" s="73" t="s">
        <v>112</v>
      </c>
      <c r="G3" s="74" t="s">
        <v>744</v>
      </c>
      <c r="H3" s="76" t="s">
        <v>746</v>
      </c>
      <c r="I3" s="76" t="s">
        <v>170</v>
      </c>
      <c r="J3" s="76" t="s">
        <v>177</v>
      </c>
      <c r="K3" s="76" t="s">
        <v>124</v>
      </c>
      <c r="L3" s="73" t="s">
        <v>162</v>
      </c>
      <c r="M3" s="73" t="s">
        <v>163</v>
      </c>
      <c r="N3" s="73" t="s">
        <v>157</v>
      </c>
      <c r="O3" s="124" t="s">
        <v>164</v>
      </c>
    </row>
    <row r="4" spans="1:15" ht="30" hidden="1" customHeight="1">
      <c r="A4" s="125">
        <v>1</v>
      </c>
      <c r="B4" s="72" t="s">
        <v>230</v>
      </c>
      <c r="C4" s="12" t="str">
        <f>VLOOKUP(B4,Sheet4!$A:$B,2,FALSE)</f>
        <v>DA+6</v>
      </c>
      <c r="D4" s="217">
        <v>45888</v>
      </c>
      <c r="E4" s="216">
        <v>44.726999999999997</v>
      </c>
      <c r="F4" s="222" t="s">
        <v>263</v>
      </c>
      <c r="G4" s="221">
        <v>45897</v>
      </c>
      <c r="H4" s="13" t="s">
        <v>684</v>
      </c>
      <c r="I4" s="13">
        <v>32</v>
      </c>
      <c r="J4" s="279"/>
      <c r="K4" s="98"/>
      <c r="L4" s="98"/>
      <c r="M4" s="98"/>
      <c r="N4" s="98"/>
      <c r="O4" s="280"/>
    </row>
    <row r="5" spans="1:15" ht="30" hidden="1" customHeight="1">
      <c r="A5" s="83">
        <f>A4+1</f>
        <v>2</v>
      </c>
      <c r="B5" s="72" t="s">
        <v>3</v>
      </c>
      <c r="C5" s="12" t="str">
        <f>VLOOKUP(B5,Sheet4!$A:$B,2,FALSE)</f>
        <v>DB2+0</v>
      </c>
      <c r="D5" s="105">
        <v>45808</v>
      </c>
      <c r="E5" s="216">
        <v>54.405000000000001</v>
      </c>
      <c r="F5" s="222" t="s">
        <v>263</v>
      </c>
      <c r="G5" s="80">
        <v>45823</v>
      </c>
      <c r="H5" s="72" t="s">
        <v>622</v>
      </c>
      <c r="I5" s="72">
        <v>24</v>
      </c>
      <c r="J5" s="72"/>
      <c r="K5" s="72"/>
      <c r="L5" s="12"/>
      <c r="M5" s="12"/>
      <c r="N5" s="12"/>
      <c r="O5" s="12"/>
    </row>
    <row r="6" spans="1:15" ht="30" hidden="1" customHeight="1">
      <c r="A6" s="83">
        <f t="shared" ref="A6:A8" si="0">A5+1</f>
        <v>3</v>
      </c>
      <c r="B6" s="72" t="s">
        <v>4</v>
      </c>
      <c r="C6" s="12" t="str">
        <f>VLOOKUP(B6,Sheet4!$A:$B,2,FALSE)</f>
        <v>DD60+0</v>
      </c>
      <c r="D6" s="105">
        <v>45879</v>
      </c>
      <c r="E6" s="216">
        <v>80.242999999999995</v>
      </c>
      <c r="F6" s="222" t="s">
        <v>263</v>
      </c>
      <c r="G6" s="80">
        <v>45899</v>
      </c>
      <c r="H6" s="105" t="s">
        <v>687</v>
      </c>
      <c r="I6" s="72">
        <v>42</v>
      </c>
      <c r="J6" s="72"/>
      <c r="K6" s="72"/>
      <c r="L6" s="12"/>
      <c r="M6" s="12"/>
      <c r="N6" s="12"/>
      <c r="O6" s="12"/>
    </row>
    <row r="7" spans="1:15" ht="30" hidden="1" customHeight="1">
      <c r="A7" s="83">
        <f t="shared" si="0"/>
        <v>4</v>
      </c>
      <c r="B7" s="72" t="s">
        <v>6</v>
      </c>
      <c r="C7" s="12" t="str">
        <f>VLOOKUP(B7,Sheet4!$A:$B,2,FALSE)</f>
        <v>DA-3</v>
      </c>
      <c r="D7" s="105">
        <v>45876</v>
      </c>
      <c r="E7" s="216">
        <v>36.042999999999999</v>
      </c>
      <c r="F7" s="222" t="s">
        <v>263</v>
      </c>
      <c r="G7" s="80">
        <v>45883</v>
      </c>
      <c r="H7" s="105" t="s">
        <v>684</v>
      </c>
      <c r="I7" s="72">
        <v>32</v>
      </c>
      <c r="J7" s="72"/>
      <c r="K7" s="72"/>
      <c r="L7" s="12"/>
      <c r="M7" s="12"/>
      <c r="N7" s="12"/>
      <c r="O7" s="12"/>
    </row>
    <row r="8" spans="1:15" ht="30" hidden="1" customHeight="1">
      <c r="A8" s="83">
        <f t="shared" si="0"/>
        <v>5</v>
      </c>
      <c r="B8" s="72" t="s">
        <v>7</v>
      </c>
      <c r="C8" s="12" t="str">
        <f>VLOOKUP(B8,Sheet4!$A:$B,2,FALSE)</f>
        <v>DA+9</v>
      </c>
      <c r="D8" s="105">
        <v>45864</v>
      </c>
      <c r="E8" s="216">
        <v>46.622</v>
      </c>
      <c r="F8" s="222" t="s">
        <v>263</v>
      </c>
      <c r="G8" s="80">
        <v>45874</v>
      </c>
      <c r="H8" s="105" t="s">
        <v>684</v>
      </c>
      <c r="I8" s="72">
        <v>32</v>
      </c>
      <c r="J8" s="72"/>
      <c r="K8" s="72"/>
      <c r="L8" s="12"/>
      <c r="M8" s="12"/>
      <c r="N8" s="12"/>
      <c r="O8" s="12"/>
    </row>
    <row r="9" spans="1:15" ht="30" hidden="1" customHeight="1">
      <c r="A9" s="83">
        <f t="shared" ref="A9:A15" si="1">A8+1</f>
        <v>6</v>
      </c>
      <c r="B9" s="287" t="s">
        <v>213</v>
      </c>
      <c r="C9" s="12" t="str">
        <f>VLOOKUP(B9,Sheet4!$A:$B,2,FALSE)</f>
        <v>DA+3</v>
      </c>
      <c r="D9" s="217">
        <v>46019</v>
      </c>
      <c r="E9" s="329">
        <f>37.729</f>
        <v>37.728999999999999</v>
      </c>
      <c r="F9" s="222" t="s">
        <v>263</v>
      </c>
      <c r="G9" s="221">
        <v>46031</v>
      </c>
      <c r="H9" s="105" t="s">
        <v>786</v>
      </c>
      <c r="I9" s="13">
        <v>26</v>
      </c>
      <c r="J9" s="98"/>
      <c r="K9" s="98"/>
      <c r="L9" s="98"/>
      <c r="M9" s="98"/>
      <c r="N9" s="98"/>
      <c r="O9" s="98"/>
    </row>
    <row r="10" spans="1:15" ht="30" hidden="1" customHeight="1">
      <c r="A10" s="83">
        <f t="shared" si="1"/>
        <v>7</v>
      </c>
      <c r="B10" s="72" t="s">
        <v>200</v>
      </c>
      <c r="C10" s="12" t="str">
        <f>VLOOKUP(B10,Sheet4!$A:$B,2,FALSE)</f>
        <v>DA+0</v>
      </c>
      <c r="D10" s="105">
        <v>45810</v>
      </c>
      <c r="E10" s="216">
        <f>37.729</f>
        <v>37.728999999999999</v>
      </c>
      <c r="F10" s="222" t="s">
        <v>263</v>
      </c>
      <c r="G10" s="80">
        <v>45815</v>
      </c>
      <c r="H10" s="105" t="s">
        <v>621</v>
      </c>
      <c r="I10" s="72">
        <v>26</v>
      </c>
      <c r="J10" s="72"/>
      <c r="K10" s="72"/>
      <c r="L10" s="12"/>
      <c r="M10" s="12"/>
      <c r="N10" s="12"/>
      <c r="O10" s="12"/>
    </row>
    <row r="11" spans="1:15" ht="30" hidden="1" customHeight="1">
      <c r="A11" s="83">
        <f t="shared" si="1"/>
        <v>8</v>
      </c>
      <c r="B11" s="72" t="s">
        <v>198</v>
      </c>
      <c r="C11" s="12" t="str">
        <f>VLOOKUP(B11,Sheet4!$A:$B,2,FALSE)</f>
        <v>DA+6</v>
      </c>
      <c r="D11" s="105">
        <v>45817</v>
      </c>
      <c r="E11" s="216">
        <v>44.726999999999997</v>
      </c>
      <c r="F11" s="222" t="s">
        <v>263</v>
      </c>
      <c r="G11" s="80">
        <v>45822</v>
      </c>
      <c r="H11" s="105" t="s">
        <v>621</v>
      </c>
      <c r="I11" s="72">
        <v>26</v>
      </c>
      <c r="J11" s="72"/>
      <c r="K11" s="72"/>
      <c r="L11" s="12"/>
      <c r="M11" s="12"/>
      <c r="N11" s="12"/>
      <c r="O11" s="12"/>
    </row>
    <row r="12" spans="1:15" ht="30" hidden="1" customHeight="1">
      <c r="A12" s="83">
        <f t="shared" si="1"/>
        <v>9</v>
      </c>
      <c r="B12" s="72" t="s">
        <v>369</v>
      </c>
      <c r="C12" s="12" t="str">
        <f>VLOOKUP(B12,Sheet4!$A:$B,2,FALSE)</f>
        <v>DA+0</v>
      </c>
      <c r="D12" s="217">
        <v>46019</v>
      </c>
      <c r="E12" s="266">
        <v>34.704560000000001</v>
      </c>
      <c r="F12" s="222" t="s">
        <v>263</v>
      </c>
      <c r="G12" s="221">
        <v>46024</v>
      </c>
      <c r="H12" s="105" t="s">
        <v>786</v>
      </c>
      <c r="I12" s="13">
        <v>26</v>
      </c>
      <c r="J12" s="98"/>
      <c r="K12" s="98"/>
      <c r="L12" s="98"/>
      <c r="M12" s="98"/>
      <c r="N12" s="98"/>
      <c r="O12" s="98"/>
    </row>
    <row r="13" spans="1:15" ht="30" hidden="1" customHeight="1">
      <c r="A13" s="83">
        <f t="shared" si="1"/>
        <v>10</v>
      </c>
      <c r="B13" s="72" t="s">
        <v>204</v>
      </c>
      <c r="C13" s="12" t="str">
        <f>VLOOKUP(B13,Sheet4!$A:$B,2,FALSE)</f>
        <v>DA-3</v>
      </c>
      <c r="D13" s="217">
        <v>45999</v>
      </c>
      <c r="E13" s="216">
        <v>36.042999999999999</v>
      </c>
      <c r="F13" s="222" t="s">
        <v>263</v>
      </c>
      <c r="G13" s="221">
        <v>46018</v>
      </c>
      <c r="H13" s="258" t="s">
        <v>742</v>
      </c>
      <c r="I13" s="13">
        <v>26</v>
      </c>
      <c r="J13" s="98"/>
      <c r="K13" s="98"/>
      <c r="L13" s="98"/>
      <c r="M13" s="98"/>
      <c r="N13" s="98"/>
      <c r="O13" s="98"/>
    </row>
    <row r="14" spans="1:15" ht="30" hidden="1" customHeight="1">
      <c r="A14" s="83">
        <f t="shared" si="1"/>
        <v>11</v>
      </c>
      <c r="B14" s="72" t="s">
        <v>206</v>
      </c>
      <c r="C14" s="12" t="str">
        <f>VLOOKUP(B14,Sheet4!$A:$B,2,FALSE)</f>
        <v>DA+0</v>
      </c>
      <c r="D14" s="105">
        <v>45824</v>
      </c>
      <c r="E14" s="216">
        <f>37.729</f>
        <v>37.728999999999999</v>
      </c>
      <c r="F14" s="222" t="s">
        <v>263</v>
      </c>
      <c r="G14" s="80">
        <v>45837</v>
      </c>
      <c r="H14" s="105" t="s">
        <v>621</v>
      </c>
      <c r="I14" s="72">
        <v>26</v>
      </c>
      <c r="J14" s="72"/>
      <c r="K14" s="72"/>
      <c r="L14" s="12"/>
      <c r="M14" s="12"/>
      <c r="N14" s="12"/>
      <c r="O14" s="12"/>
    </row>
    <row r="15" spans="1:15" ht="30" hidden="1" customHeight="1">
      <c r="A15" s="83">
        <f t="shared" si="1"/>
        <v>12</v>
      </c>
      <c r="B15" s="72" t="s">
        <v>223</v>
      </c>
      <c r="C15" s="12" t="str">
        <f>VLOOKUP(B15,Sheet4!$A:$B,2,FALSE)</f>
        <v>DA+0</v>
      </c>
      <c r="D15" s="217">
        <v>45908</v>
      </c>
      <c r="E15" s="216">
        <f>37.729</f>
        <v>37.728999999999999</v>
      </c>
      <c r="F15" s="222" t="s">
        <v>263</v>
      </c>
      <c r="G15" s="226">
        <v>45918</v>
      </c>
      <c r="H15" s="13" t="s">
        <v>684</v>
      </c>
      <c r="I15" s="13">
        <v>32</v>
      </c>
      <c r="J15" s="98"/>
      <c r="K15" s="98"/>
      <c r="L15" s="98"/>
      <c r="M15" s="98"/>
      <c r="N15" s="98"/>
      <c r="O15" s="98"/>
    </row>
    <row r="16" spans="1:15" ht="30" customHeight="1">
      <c r="A16" s="83">
        <v>62</v>
      </c>
      <c r="B16" s="287" t="s">
        <v>332</v>
      </c>
      <c r="C16" s="12" t="str">
        <f>VLOOKUP(B16,Sheet4!$A:$B,2,FALSE)</f>
        <v>DA-3</v>
      </c>
      <c r="D16" s="217">
        <v>46031</v>
      </c>
      <c r="E16" s="251">
        <f>37.729</f>
        <v>37.728999999999999</v>
      </c>
      <c r="F16" s="332" t="s">
        <v>945</v>
      </c>
      <c r="G16" s="100"/>
      <c r="H16" s="105" t="s">
        <v>786</v>
      </c>
      <c r="I16" s="13">
        <v>26</v>
      </c>
      <c r="J16" s="98"/>
      <c r="K16" s="98"/>
      <c r="L16" s="98"/>
      <c r="M16" s="98"/>
      <c r="N16" s="98"/>
      <c r="O16" s="98"/>
    </row>
    <row r="17" spans="1:15" ht="30" hidden="1" customHeight="1">
      <c r="A17" s="83">
        <f t="shared" ref="A17:A41" si="2">A16+1</f>
        <v>63</v>
      </c>
      <c r="B17" s="219" t="s">
        <v>201</v>
      </c>
      <c r="C17" s="12" t="str">
        <f>VLOOKUP(B17,Sheet4!$A:$B,2,FALSE)</f>
        <v>DA+0</v>
      </c>
      <c r="D17" s="105">
        <v>45378</v>
      </c>
      <c r="E17" s="216">
        <f>37.729</f>
        <v>37.728999999999999</v>
      </c>
      <c r="F17" s="222" t="s">
        <v>263</v>
      </c>
      <c r="G17" s="80">
        <v>45748</v>
      </c>
      <c r="H17" s="105" t="s">
        <v>264</v>
      </c>
      <c r="I17" s="83">
        <v>28</v>
      </c>
      <c r="J17" s="72"/>
      <c r="K17" s="72"/>
      <c r="L17" s="12"/>
      <c r="M17" s="12"/>
      <c r="N17" s="12"/>
      <c r="O17" s="12"/>
    </row>
    <row r="18" spans="1:15" ht="30" hidden="1" customHeight="1">
      <c r="A18" s="83">
        <f t="shared" si="2"/>
        <v>64</v>
      </c>
      <c r="B18" s="72" t="s">
        <v>208</v>
      </c>
      <c r="C18" s="12" t="str">
        <f>VLOOKUP(B18,Sheet4!$A:$B,2,FALSE)</f>
        <v>DB1+0</v>
      </c>
      <c r="D18" s="217">
        <v>45915</v>
      </c>
      <c r="E18" s="216">
        <v>55.045000000000002</v>
      </c>
      <c r="F18" s="222" t="s">
        <v>263</v>
      </c>
      <c r="G18" s="226">
        <v>45931</v>
      </c>
      <c r="H18" s="105" t="s">
        <v>687</v>
      </c>
      <c r="I18" s="13">
        <v>42</v>
      </c>
      <c r="J18" s="98"/>
      <c r="K18" s="98"/>
      <c r="L18" s="98"/>
      <c r="M18" s="98"/>
      <c r="N18" s="98"/>
      <c r="O18" s="98"/>
    </row>
    <row r="19" spans="1:15" ht="30" customHeight="1">
      <c r="A19" s="83">
        <f t="shared" si="2"/>
        <v>65</v>
      </c>
      <c r="B19" s="287" t="s">
        <v>202</v>
      </c>
      <c r="C19" s="12" t="str">
        <f>VLOOKUP(B19,Sheet4!$A:$B,2,FALSE)</f>
        <v>DA+9</v>
      </c>
      <c r="D19" s="217">
        <v>46021</v>
      </c>
      <c r="E19" s="256">
        <v>45.041904000000002</v>
      </c>
      <c r="F19" s="237" t="s">
        <v>936</v>
      </c>
      <c r="G19" s="277"/>
      <c r="H19" s="105" t="s">
        <v>862</v>
      </c>
      <c r="I19" s="258">
        <v>20</v>
      </c>
      <c r="J19" s="98"/>
      <c r="K19" s="98"/>
      <c r="L19" s="98"/>
      <c r="M19" s="98"/>
      <c r="N19" s="98"/>
      <c r="O19" s="98"/>
    </row>
    <row r="20" spans="1:15" ht="30" hidden="1" customHeight="1">
      <c r="A20" s="83">
        <f t="shared" si="2"/>
        <v>66</v>
      </c>
      <c r="B20" s="72" t="s">
        <v>377</v>
      </c>
      <c r="C20" s="12" t="str">
        <f>VLOOKUP(B20,Sheet4!$A:$B,2,FALSE)</f>
        <v>DA+0</v>
      </c>
      <c r="D20" s="217">
        <v>46006</v>
      </c>
      <c r="E20" s="216">
        <f>37.729</f>
        <v>37.728999999999999</v>
      </c>
      <c r="F20" s="222" t="s">
        <v>263</v>
      </c>
      <c r="G20" s="221">
        <v>46011</v>
      </c>
      <c r="H20" s="219" t="s">
        <v>724</v>
      </c>
      <c r="I20" s="13">
        <v>33</v>
      </c>
      <c r="J20" s="98"/>
      <c r="K20" s="98"/>
      <c r="L20" s="98"/>
      <c r="M20" s="98"/>
      <c r="N20" s="98"/>
      <c r="O20" s="98"/>
    </row>
    <row r="21" spans="1:15" ht="30" hidden="1" customHeight="1">
      <c r="A21" s="83">
        <f t="shared" si="2"/>
        <v>67</v>
      </c>
      <c r="B21" s="72" t="s">
        <v>19</v>
      </c>
      <c r="C21" s="12" t="str">
        <f>VLOOKUP(B21,Sheet4!$A:$B,2,FALSE)</f>
        <v>DB2+0</v>
      </c>
      <c r="D21" s="217">
        <v>45999</v>
      </c>
      <c r="E21" s="216"/>
      <c r="F21" s="222" t="s">
        <v>263</v>
      </c>
      <c r="G21" s="221">
        <v>46006</v>
      </c>
      <c r="H21" s="13" t="s">
        <v>724</v>
      </c>
      <c r="I21" s="13">
        <v>22</v>
      </c>
      <c r="J21" s="98"/>
      <c r="K21" s="98"/>
      <c r="L21" s="98"/>
      <c r="M21" s="98"/>
      <c r="N21" s="98"/>
      <c r="O21" s="98"/>
    </row>
    <row r="22" spans="1:15" ht="30" hidden="1" customHeight="1">
      <c r="A22" s="83">
        <f t="shared" si="2"/>
        <v>68</v>
      </c>
      <c r="B22" s="72" t="s">
        <v>218</v>
      </c>
      <c r="C22" s="12" t="str">
        <f>VLOOKUP(B22,Sheet4!$A:$B,2,FALSE)</f>
        <v>DB1+9</v>
      </c>
      <c r="D22" s="217">
        <v>46011</v>
      </c>
      <c r="E22" s="266">
        <v>62.945717999999999</v>
      </c>
      <c r="F22" s="222" t="s">
        <v>263</v>
      </c>
      <c r="G22" s="221">
        <v>46019</v>
      </c>
      <c r="H22" s="105" t="s">
        <v>724</v>
      </c>
      <c r="I22" s="13">
        <v>24</v>
      </c>
      <c r="J22" s="98"/>
      <c r="K22" s="98"/>
      <c r="L22" s="98"/>
      <c r="M22" s="98"/>
      <c r="N22" s="98"/>
      <c r="O22" s="98"/>
    </row>
    <row r="23" spans="1:15" ht="30" hidden="1" customHeight="1">
      <c r="A23" s="83">
        <f t="shared" si="2"/>
        <v>69</v>
      </c>
      <c r="B23" s="286" t="s">
        <v>26</v>
      </c>
      <c r="C23" s="12" t="str">
        <f>VLOOKUP(B23,Sheet4!$A:$B,2,FALSE)</f>
        <v>DA-3</v>
      </c>
      <c r="D23" s="217">
        <v>46019</v>
      </c>
      <c r="E23" s="266">
        <v>34.704999999999998</v>
      </c>
      <c r="F23" s="222" t="s">
        <v>263</v>
      </c>
      <c r="G23" s="221">
        <v>46026</v>
      </c>
      <c r="H23" s="105" t="s">
        <v>724</v>
      </c>
      <c r="I23" s="13"/>
      <c r="J23" s="98"/>
      <c r="K23" s="98"/>
      <c r="L23" s="98"/>
      <c r="M23" s="98"/>
      <c r="N23" s="98"/>
      <c r="O23" s="98"/>
    </row>
    <row r="24" spans="1:15" ht="30" hidden="1" customHeight="1">
      <c r="A24" s="83">
        <f t="shared" si="2"/>
        <v>70</v>
      </c>
      <c r="B24" s="72" t="s">
        <v>352</v>
      </c>
      <c r="C24" s="12" t="str">
        <f>VLOOKUP(B24,Sheet4!$A:$B,2,FALSE)</f>
        <v>DA+0</v>
      </c>
      <c r="D24" s="217">
        <v>46016</v>
      </c>
      <c r="E24" s="251">
        <f>37.729</f>
        <v>37.728999999999999</v>
      </c>
      <c r="F24" s="222" t="s">
        <v>263</v>
      </c>
      <c r="G24" s="221">
        <v>46022</v>
      </c>
      <c r="H24" s="105" t="s">
        <v>785</v>
      </c>
      <c r="I24" s="13">
        <v>18</v>
      </c>
      <c r="J24" s="98"/>
      <c r="K24" s="98"/>
      <c r="L24" s="98"/>
      <c r="M24" s="98"/>
      <c r="N24" s="98"/>
      <c r="O24" s="98"/>
    </row>
    <row r="25" spans="1:15" ht="30" hidden="1" customHeight="1">
      <c r="A25" s="83">
        <f t="shared" si="2"/>
        <v>71</v>
      </c>
      <c r="B25" s="72" t="s">
        <v>353</v>
      </c>
      <c r="C25" s="12" t="str">
        <f>VLOOKUP(B25,Sheet4!$A:$B,2,FALSE)</f>
        <v>DA+0</v>
      </c>
      <c r="D25" s="217">
        <v>46024</v>
      </c>
      <c r="E25" s="266">
        <v>34.704560000000001</v>
      </c>
      <c r="F25" s="222" t="s">
        <v>263</v>
      </c>
      <c r="G25" s="221">
        <v>46026</v>
      </c>
      <c r="H25" s="105" t="s">
        <v>879</v>
      </c>
      <c r="I25" s="13">
        <v>18</v>
      </c>
      <c r="J25" s="98"/>
      <c r="K25" s="98"/>
      <c r="L25" s="98"/>
      <c r="M25" s="98"/>
      <c r="N25" s="98"/>
      <c r="O25" s="98"/>
    </row>
    <row r="26" spans="1:15" ht="30" hidden="1" customHeight="1">
      <c r="A26" s="83">
        <f t="shared" si="2"/>
        <v>72</v>
      </c>
      <c r="B26" s="72" t="s">
        <v>382</v>
      </c>
      <c r="C26" s="12" t="str">
        <f>VLOOKUP(B26,Sheet4!$A:$B,2,FALSE)</f>
        <v>DA+3</v>
      </c>
      <c r="D26" s="217">
        <v>45995</v>
      </c>
      <c r="E26" s="256">
        <v>38.037739999999999</v>
      </c>
      <c r="F26" s="259" t="s">
        <v>263</v>
      </c>
      <c r="G26" s="221">
        <v>46010</v>
      </c>
      <c r="H26" s="105" t="s">
        <v>714</v>
      </c>
      <c r="I26" s="13">
        <v>23</v>
      </c>
      <c r="J26" s="98"/>
      <c r="K26" s="98"/>
      <c r="L26" s="98"/>
      <c r="M26" s="98"/>
      <c r="N26" s="98"/>
      <c r="O26" s="98"/>
    </row>
    <row r="27" spans="1:15" ht="30" customHeight="1">
      <c r="A27" s="83">
        <f t="shared" si="2"/>
        <v>73</v>
      </c>
      <c r="B27" s="287" t="s">
        <v>14</v>
      </c>
      <c r="C27" s="12" t="str">
        <f>VLOOKUP(B27,Sheet4!$A:$B,2,FALSE)</f>
        <v>DA+3</v>
      </c>
      <c r="D27" s="217">
        <v>46021</v>
      </c>
      <c r="E27" s="256">
        <v>38.037739999999999</v>
      </c>
      <c r="F27" s="237" t="s">
        <v>936</v>
      </c>
      <c r="G27" s="100"/>
      <c r="H27" s="105" t="s">
        <v>863</v>
      </c>
      <c r="I27" s="13">
        <v>23</v>
      </c>
      <c r="J27" s="98"/>
      <c r="K27" s="98"/>
      <c r="L27" s="98"/>
      <c r="M27" s="98"/>
      <c r="N27" s="98"/>
      <c r="O27" s="98"/>
    </row>
    <row r="28" spans="1:15" ht="30" hidden="1" customHeight="1">
      <c r="A28" s="83">
        <f t="shared" si="2"/>
        <v>74</v>
      </c>
      <c r="B28" s="283" t="s">
        <v>384</v>
      </c>
      <c r="C28" s="12" t="str">
        <f>VLOOKUP(B28,Sheet4!$A:$B,2,FALSE)</f>
        <v>DA+3</v>
      </c>
      <c r="D28" s="217">
        <v>46019</v>
      </c>
      <c r="E28" s="256">
        <v>38.037739999999999</v>
      </c>
      <c r="F28" s="259" t="s">
        <v>263</v>
      </c>
      <c r="G28" s="221">
        <v>46026</v>
      </c>
      <c r="H28" s="105" t="s">
        <v>846</v>
      </c>
      <c r="I28" s="13">
        <v>35</v>
      </c>
      <c r="J28" s="98"/>
      <c r="K28" s="98"/>
      <c r="L28" s="98"/>
      <c r="M28" s="98"/>
      <c r="N28" s="98"/>
      <c r="O28" s="98"/>
    </row>
    <row r="29" spans="1:15" ht="30" hidden="1" customHeight="1">
      <c r="A29" s="83">
        <f t="shared" si="2"/>
        <v>75</v>
      </c>
      <c r="B29" s="72" t="s">
        <v>358</v>
      </c>
      <c r="C29" s="12" t="str">
        <f>VLOOKUP(B29,Sheet4!$A:$B,2,FALSE)</f>
        <v>DA+0</v>
      </c>
      <c r="D29" s="217">
        <v>45997</v>
      </c>
      <c r="E29" s="216">
        <f>37.729</f>
        <v>37.728999999999999</v>
      </c>
      <c r="F29" s="222" t="s">
        <v>263</v>
      </c>
      <c r="G29" s="221">
        <v>46011</v>
      </c>
      <c r="H29" s="105" t="s">
        <v>719</v>
      </c>
      <c r="I29" s="13">
        <v>25</v>
      </c>
      <c r="J29" s="98"/>
      <c r="K29" s="98"/>
      <c r="L29" s="98"/>
      <c r="M29" s="98"/>
      <c r="N29" s="98"/>
      <c r="O29" s="98"/>
    </row>
    <row r="30" spans="1:15" ht="30" hidden="1" customHeight="1">
      <c r="A30" s="83">
        <f t="shared" si="2"/>
        <v>76</v>
      </c>
      <c r="B30" s="287" t="s">
        <v>34</v>
      </c>
      <c r="C30" s="12" t="str">
        <f>VLOOKUP(B30,Sheet4!$A:$B,2,FALSE)</f>
        <v>DA+3</v>
      </c>
      <c r="D30" s="217">
        <v>46011</v>
      </c>
      <c r="E30" s="256">
        <v>38.037739999999999</v>
      </c>
      <c r="F30" s="222" t="s">
        <v>263</v>
      </c>
      <c r="G30" s="226">
        <v>46028</v>
      </c>
      <c r="H30" s="105" t="s">
        <v>784</v>
      </c>
      <c r="I30" s="13">
        <v>21</v>
      </c>
      <c r="J30" s="98"/>
      <c r="K30" s="98"/>
      <c r="L30" s="98"/>
      <c r="M30" s="98"/>
      <c r="N30" s="98"/>
      <c r="O30" s="98"/>
    </row>
    <row r="31" spans="1:15" ht="30" hidden="1" customHeight="1">
      <c r="A31" s="83">
        <f t="shared" si="2"/>
        <v>77</v>
      </c>
      <c r="B31" s="287" t="s">
        <v>410</v>
      </c>
      <c r="C31" s="12" t="str">
        <f>VLOOKUP(B31,Sheet4!$A:$B,2,FALSE)</f>
        <v>DB1+9</v>
      </c>
      <c r="D31" s="217">
        <v>46019</v>
      </c>
      <c r="E31" s="266">
        <v>62.945732</v>
      </c>
      <c r="F31" s="222" t="s">
        <v>263</v>
      </c>
      <c r="G31" s="226">
        <v>46028</v>
      </c>
      <c r="H31" s="105" t="s">
        <v>836</v>
      </c>
      <c r="I31" s="13">
        <v>35</v>
      </c>
      <c r="J31" s="98"/>
      <c r="K31" s="98"/>
      <c r="L31" s="98"/>
      <c r="M31" s="98"/>
      <c r="N31" s="98"/>
      <c r="O31" s="98"/>
    </row>
    <row r="32" spans="1:15" ht="30" hidden="1" customHeight="1">
      <c r="A32" s="83">
        <f t="shared" si="2"/>
        <v>78</v>
      </c>
      <c r="B32" s="72" t="s">
        <v>411</v>
      </c>
      <c r="C32" s="12" t="str">
        <f>VLOOKUP(B32,Sheet4!$A:$B,2,FALSE)</f>
        <v>DD45+0</v>
      </c>
      <c r="D32" s="217">
        <v>46012</v>
      </c>
      <c r="E32" s="266">
        <v>69.287261999999998</v>
      </c>
      <c r="F32" s="222" t="s">
        <v>263</v>
      </c>
      <c r="G32" s="221">
        <v>46019</v>
      </c>
      <c r="H32" s="105" t="s">
        <v>720</v>
      </c>
      <c r="I32" s="13">
        <v>23</v>
      </c>
      <c r="J32" s="268"/>
      <c r="K32" s="266"/>
      <c r="L32" s="98"/>
      <c r="M32" s="98"/>
      <c r="N32" s="98"/>
      <c r="O32" s="98"/>
    </row>
    <row r="33" spans="1:15" ht="30" hidden="1" customHeight="1">
      <c r="A33" s="83">
        <f t="shared" si="2"/>
        <v>79</v>
      </c>
      <c r="B33" s="72" t="s">
        <v>237</v>
      </c>
      <c r="C33" s="12" t="str">
        <f>VLOOKUP(B33,Sheet4!$A:$B,2,FALSE)</f>
        <v>DA+3</v>
      </c>
      <c r="D33" s="217">
        <v>45999</v>
      </c>
      <c r="E33" s="256">
        <v>38.037739999999999</v>
      </c>
      <c r="F33" s="222" t="s">
        <v>263</v>
      </c>
      <c r="G33" s="221">
        <v>46003</v>
      </c>
      <c r="H33" s="105" t="s">
        <v>720</v>
      </c>
      <c r="I33" s="13">
        <v>24</v>
      </c>
      <c r="J33" s="255"/>
      <c r="K33" s="98"/>
      <c r="L33" s="98"/>
      <c r="M33" s="98"/>
      <c r="N33" s="98"/>
      <c r="O33" s="98"/>
    </row>
    <row r="34" spans="1:15" ht="30" hidden="1" customHeight="1">
      <c r="A34" s="83">
        <f t="shared" si="2"/>
        <v>80</v>
      </c>
      <c r="B34" s="287" t="s">
        <v>28</v>
      </c>
      <c r="C34" s="12" t="str">
        <f>VLOOKUP(B34,Sheet4!$A:$B,2,FALSE)</f>
        <v>DA+0</v>
      </c>
      <c r="D34" s="217">
        <v>46026</v>
      </c>
      <c r="E34" s="329">
        <f>37.729</f>
        <v>37.728999999999999</v>
      </c>
      <c r="F34" s="222" t="s">
        <v>263</v>
      </c>
      <c r="G34" s="221">
        <v>46031</v>
      </c>
      <c r="H34" s="105" t="s">
        <v>882</v>
      </c>
      <c r="I34" s="13">
        <v>18</v>
      </c>
      <c r="J34" s="98"/>
      <c r="K34" s="98"/>
      <c r="L34" s="98"/>
      <c r="M34" s="98"/>
      <c r="N34" s="98"/>
      <c r="O34" s="98"/>
    </row>
    <row r="35" spans="1:15" ht="30" customHeight="1">
      <c r="A35" s="83">
        <f t="shared" si="2"/>
        <v>81</v>
      </c>
      <c r="B35" s="287" t="s">
        <v>24</v>
      </c>
      <c r="C35" s="12" t="str">
        <f>VLOOKUP(B35,Sheet4!$A:$B,2,FALSE)</f>
        <v>DB2+3</v>
      </c>
      <c r="D35" s="217">
        <v>46026</v>
      </c>
      <c r="E35" s="266"/>
      <c r="F35" s="237" t="s">
        <v>946</v>
      </c>
      <c r="G35" s="100"/>
      <c r="H35" s="105" t="s">
        <v>724</v>
      </c>
      <c r="I35" s="13">
        <v>24</v>
      </c>
      <c r="J35" s="98"/>
      <c r="K35" s="98"/>
      <c r="L35" s="98"/>
      <c r="M35" s="98"/>
      <c r="N35" s="98"/>
      <c r="O35" s="98"/>
    </row>
    <row r="36" spans="1:15" ht="30" hidden="1" customHeight="1">
      <c r="A36" s="83">
        <f t="shared" si="2"/>
        <v>82</v>
      </c>
      <c r="B36" s="72" t="s">
        <v>234</v>
      </c>
      <c r="C36" s="12" t="str">
        <f>VLOOKUP(B36,Sheet4!$A:$B,2,FALSE)</f>
        <v>DA+3</v>
      </c>
      <c r="D36" s="217">
        <v>46008</v>
      </c>
      <c r="E36" s="256">
        <v>38.037739999999999</v>
      </c>
      <c r="F36" s="222" t="s">
        <v>263</v>
      </c>
      <c r="G36" s="221">
        <v>46020</v>
      </c>
      <c r="H36" s="219" t="s">
        <v>783</v>
      </c>
      <c r="I36" s="13">
        <v>19</v>
      </c>
      <c r="J36" s="98"/>
      <c r="K36" s="98"/>
      <c r="L36" s="98"/>
      <c r="M36" s="98"/>
      <c r="N36" s="98"/>
      <c r="O36" s="98"/>
    </row>
    <row r="37" spans="1:15" ht="30" hidden="1" customHeight="1">
      <c r="A37" s="83">
        <f t="shared" si="2"/>
        <v>83</v>
      </c>
      <c r="B37" s="287" t="s">
        <v>385</v>
      </c>
      <c r="C37" s="12" t="str">
        <f>VLOOKUP(B37,Sheet4!$A:$B,2,FALSE)</f>
        <v>DA+3</v>
      </c>
      <c r="D37" s="217">
        <v>46026</v>
      </c>
      <c r="E37" s="328">
        <v>38.037739999999999</v>
      </c>
      <c r="F37" s="222" t="s">
        <v>263</v>
      </c>
      <c r="G37" s="221">
        <v>46031</v>
      </c>
      <c r="H37" s="13" t="s">
        <v>846</v>
      </c>
      <c r="I37" s="100">
        <v>35</v>
      </c>
      <c r="J37" s="98"/>
      <c r="K37" s="98"/>
      <c r="L37" s="98"/>
      <c r="M37" s="98"/>
      <c r="N37" s="98"/>
      <c r="O37" s="98"/>
    </row>
    <row r="38" spans="1:15" ht="30" hidden="1" customHeight="1">
      <c r="A38" s="83">
        <f t="shared" si="2"/>
        <v>84</v>
      </c>
      <c r="B38" s="72" t="s">
        <v>426</v>
      </c>
      <c r="C38" s="12" t="str">
        <f>VLOOKUP(B38,Sheet4!$A:$B,2,FALSE)</f>
        <v>DC1+0</v>
      </c>
      <c r="D38" s="217">
        <v>46002</v>
      </c>
      <c r="E38" s="257">
        <v>61.551158000000001</v>
      </c>
      <c r="F38" s="222" t="s">
        <v>263</v>
      </c>
      <c r="G38" s="221">
        <v>46011</v>
      </c>
      <c r="H38" s="219" t="s">
        <v>720</v>
      </c>
      <c r="I38" s="13">
        <v>35</v>
      </c>
      <c r="J38" s="98"/>
      <c r="K38" s="98"/>
      <c r="L38" s="98"/>
      <c r="M38" s="98"/>
      <c r="N38" s="98"/>
      <c r="O38" s="98"/>
    </row>
    <row r="39" spans="1:15" ht="30" hidden="1" customHeight="1">
      <c r="A39" s="83">
        <f t="shared" si="2"/>
        <v>85</v>
      </c>
      <c r="B39" s="72" t="s">
        <v>62</v>
      </c>
      <c r="C39" s="12" t="str">
        <f>VLOOKUP(B39,Sheet4!$A:$B,2,FALSE)</f>
        <v>DD60+0</v>
      </c>
      <c r="D39" s="217">
        <v>45902</v>
      </c>
      <c r="E39" s="216">
        <v>80.242999999999995</v>
      </c>
      <c r="F39" s="222" t="s">
        <v>263</v>
      </c>
      <c r="G39" s="226">
        <v>45915</v>
      </c>
      <c r="H39" s="13" t="s">
        <v>688</v>
      </c>
      <c r="I39" s="13">
        <v>38</v>
      </c>
      <c r="J39" s="98"/>
      <c r="K39" s="98"/>
      <c r="L39" s="98"/>
      <c r="M39" s="98"/>
      <c r="N39" s="98"/>
      <c r="O39" s="98"/>
    </row>
    <row r="40" spans="1:15" ht="30" hidden="1" customHeight="1">
      <c r="A40" s="83">
        <f t="shared" si="2"/>
        <v>86</v>
      </c>
      <c r="B40" s="72" t="s">
        <v>221</v>
      </c>
      <c r="C40" s="12" t="str">
        <f>VLOOKUP(B40,Sheet4!$A:$B,2,FALSE)</f>
        <v>DA+3</v>
      </c>
      <c r="D40" s="217">
        <v>45997</v>
      </c>
      <c r="E40" s="256">
        <v>38.037739999999999</v>
      </c>
      <c r="F40" s="222" t="s">
        <v>263</v>
      </c>
      <c r="G40" s="221">
        <v>46010</v>
      </c>
      <c r="H40" s="105" t="s">
        <v>718</v>
      </c>
      <c r="I40" s="13">
        <v>23</v>
      </c>
      <c r="J40" s="98"/>
      <c r="K40" s="98"/>
      <c r="L40" s="98"/>
      <c r="M40" s="98"/>
      <c r="N40" s="98"/>
      <c r="O40" s="98"/>
    </row>
    <row r="41" spans="1:15" ht="30" hidden="1" customHeight="1">
      <c r="A41" s="83">
        <f t="shared" si="2"/>
        <v>87</v>
      </c>
      <c r="B41" s="72" t="s">
        <v>63</v>
      </c>
      <c r="C41" s="12" t="str">
        <f>VLOOKUP(B41,Sheet4!$A:$B,2,FALSE)</f>
        <v>DD60+3</v>
      </c>
      <c r="D41" s="217">
        <v>45991</v>
      </c>
      <c r="E41" s="251">
        <v>84.299000000000007</v>
      </c>
      <c r="F41" s="222" t="s">
        <v>263</v>
      </c>
      <c r="G41" s="221">
        <v>46016</v>
      </c>
      <c r="H41" s="105" t="s">
        <v>715</v>
      </c>
      <c r="I41" s="13">
        <v>22</v>
      </c>
      <c r="J41" s="98"/>
      <c r="K41" s="98"/>
      <c r="L41" s="98"/>
      <c r="M41" s="98"/>
      <c r="N41" s="98"/>
      <c r="O41" s="98"/>
    </row>
    <row r="42" spans="1:15" ht="30" customHeight="1">
      <c r="A42" s="83">
        <v>63</v>
      </c>
      <c r="B42" s="287" t="s">
        <v>220</v>
      </c>
      <c r="C42" s="12" t="str">
        <f>VLOOKUP(B42,Sheet4!$A:$B,2,FALSE)</f>
        <v>DA-3</v>
      </c>
      <c r="D42" s="217">
        <v>46031</v>
      </c>
      <c r="E42" s="251">
        <f>37.729</f>
        <v>37.728999999999999</v>
      </c>
      <c r="F42" s="332" t="s">
        <v>945</v>
      </c>
      <c r="G42" s="100"/>
      <c r="H42" s="13" t="s">
        <v>846</v>
      </c>
      <c r="I42" s="100">
        <v>35</v>
      </c>
      <c r="J42" s="98"/>
      <c r="K42" s="98"/>
      <c r="L42" s="98"/>
      <c r="M42" s="98"/>
      <c r="N42" s="98"/>
      <c r="O42" s="98"/>
    </row>
    <row r="43" spans="1:15" ht="30" hidden="1" customHeight="1">
      <c r="A43" s="83">
        <f>A42+1</f>
        <v>64</v>
      </c>
      <c r="B43" s="72" t="s">
        <v>227</v>
      </c>
      <c r="C43" s="12" t="str">
        <f>VLOOKUP(B43,Sheet4!$A:$B,2,FALSE)</f>
        <v>DA+0</v>
      </c>
      <c r="D43" s="217">
        <v>46010</v>
      </c>
      <c r="E43" s="251">
        <f>37.729</f>
        <v>37.728999999999999</v>
      </c>
      <c r="F43" s="222" t="s">
        <v>263</v>
      </c>
      <c r="G43" s="221">
        <v>46020</v>
      </c>
      <c r="H43" s="105" t="s">
        <v>845</v>
      </c>
      <c r="I43" s="13">
        <v>23</v>
      </c>
      <c r="J43" s="98"/>
      <c r="K43" s="98"/>
      <c r="L43" s="98"/>
      <c r="M43" s="98"/>
      <c r="N43" s="98"/>
      <c r="O43" s="98"/>
    </row>
    <row r="44" spans="1:15" ht="30" hidden="1" customHeight="1">
      <c r="A44" s="83">
        <f>A43+1</f>
        <v>65</v>
      </c>
      <c r="B44" s="72" t="s">
        <v>64</v>
      </c>
      <c r="C44" s="12" t="str">
        <f>VLOOKUP(B44,Sheet4!$A:$B,2,FALSE)</f>
        <v>DA+0</v>
      </c>
      <c r="D44" s="217">
        <v>45995</v>
      </c>
      <c r="E44" s="251">
        <f>37.729</f>
        <v>37.728999999999999</v>
      </c>
      <c r="F44" s="222" t="s">
        <v>263</v>
      </c>
      <c r="G44" s="221">
        <v>46004</v>
      </c>
      <c r="H44" s="105" t="s">
        <v>716</v>
      </c>
      <c r="I44" s="13">
        <v>35</v>
      </c>
      <c r="J44" s="98"/>
      <c r="K44" s="98"/>
      <c r="L44" s="98"/>
      <c r="M44" s="98"/>
      <c r="N44" s="98"/>
      <c r="O44" s="98"/>
    </row>
    <row r="45" spans="1:15" ht="30" hidden="1" customHeight="1">
      <c r="A45" s="83">
        <f>A44+1</f>
        <v>66</v>
      </c>
      <c r="B45" s="72" t="s">
        <v>212</v>
      </c>
      <c r="C45" s="12" t="str">
        <f>VLOOKUP(B45,Sheet4!$A:$B,2,FALSE)</f>
        <v>DA+0</v>
      </c>
      <c r="D45" s="217">
        <v>46005</v>
      </c>
      <c r="E45" s="251">
        <f>37.729</f>
        <v>37.728999999999999</v>
      </c>
      <c r="F45" s="222" t="s">
        <v>263</v>
      </c>
      <c r="G45" s="221">
        <v>46014</v>
      </c>
      <c r="H45" s="222" t="s">
        <v>736</v>
      </c>
      <c r="I45" s="13">
        <v>35</v>
      </c>
    </row>
    <row r="46" spans="1:15" ht="30" customHeight="1">
      <c r="A46" s="83">
        <v>64</v>
      </c>
      <c r="B46" s="287" t="s">
        <v>226</v>
      </c>
      <c r="C46" s="12" t="str">
        <f>VLOOKUP(B46,Sheet4!$A:$B,2,FALSE)</f>
        <v>DA-3</v>
      </c>
      <c r="D46" s="217">
        <v>46031</v>
      </c>
      <c r="E46" s="251">
        <f>37.729</f>
        <v>37.728999999999999</v>
      </c>
      <c r="F46" s="332" t="s">
        <v>938</v>
      </c>
      <c r="G46" s="100"/>
      <c r="H46" s="105" t="s">
        <v>882</v>
      </c>
      <c r="I46" s="281">
        <v>18</v>
      </c>
      <c r="J46" s="98"/>
      <c r="K46" s="98"/>
      <c r="L46" s="98"/>
      <c r="M46" s="98"/>
      <c r="N46" s="98"/>
      <c r="O46" s="98"/>
    </row>
    <row r="47" spans="1:15" ht="30" customHeight="1">
      <c r="A47" s="83">
        <f>A46+1</f>
        <v>65</v>
      </c>
      <c r="B47" s="287" t="s">
        <v>354</v>
      </c>
      <c r="C47" s="12" t="str">
        <f>VLOOKUP(B47,Sheet4!$A:$B,2,FALSE)</f>
        <v>DC1+9</v>
      </c>
      <c r="D47" s="217">
        <v>46010</v>
      </c>
      <c r="E47" s="266">
        <v>74.438854000000006</v>
      </c>
      <c r="F47" s="332" t="s">
        <v>945</v>
      </c>
      <c r="G47" s="100"/>
      <c r="H47" s="105" t="s">
        <v>714</v>
      </c>
      <c r="I47" s="281">
        <v>23</v>
      </c>
      <c r="J47" s="98"/>
      <c r="K47" s="98"/>
      <c r="L47" s="98"/>
      <c r="M47" s="98"/>
      <c r="N47" s="98"/>
      <c r="O47" s="98"/>
    </row>
    <row r="48" spans="1:15" ht="30" customHeight="1">
      <c r="A48" s="83">
        <v>55</v>
      </c>
      <c r="B48" s="287" t="s">
        <v>359</v>
      </c>
      <c r="C48" s="12" t="str">
        <f>VLOOKUP(B48,Sheet4!$A:$B,2,FALSE)</f>
        <v>DA+6</v>
      </c>
      <c r="D48" s="217">
        <v>46028</v>
      </c>
      <c r="E48" s="216">
        <v>44.726999999999997</v>
      </c>
      <c r="F48" s="332" t="s">
        <v>945</v>
      </c>
      <c r="G48" s="100"/>
      <c r="H48" s="105" t="s">
        <v>784</v>
      </c>
      <c r="I48" s="281">
        <v>21</v>
      </c>
      <c r="J48" s="98"/>
      <c r="K48" s="98"/>
      <c r="L48" s="98"/>
      <c r="M48" s="98"/>
      <c r="N48" s="98"/>
      <c r="O48" s="98"/>
    </row>
    <row r="49" spans="1:15" ht="30" hidden="1" customHeight="1">
      <c r="A49" s="83">
        <f>A48+1</f>
        <v>56</v>
      </c>
      <c r="B49" s="283" t="s">
        <v>549</v>
      </c>
      <c r="C49" s="12" t="str">
        <f>VLOOKUP(B49,Sheet4!$A:$B,2,FALSE)</f>
        <v>DA+3</v>
      </c>
      <c r="D49" s="217">
        <v>46015</v>
      </c>
      <c r="E49" s="256">
        <v>38.037739999999999</v>
      </c>
      <c r="F49" s="222" t="s">
        <v>263</v>
      </c>
      <c r="G49" s="221">
        <v>46026</v>
      </c>
      <c r="H49" s="105" t="s">
        <v>777</v>
      </c>
      <c r="I49" s="281">
        <v>20</v>
      </c>
      <c r="J49" s="98"/>
      <c r="K49" s="98"/>
      <c r="L49" s="98"/>
      <c r="M49" s="98"/>
      <c r="N49" s="98"/>
      <c r="O49" s="98"/>
    </row>
    <row r="50" spans="1:15" ht="30" hidden="1" customHeight="1">
      <c r="A50" s="83">
        <f>A49+1</f>
        <v>57</v>
      </c>
      <c r="B50" s="72" t="s">
        <v>228</v>
      </c>
      <c r="C50" s="12" t="str">
        <f>VLOOKUP(B50,Sheet4!$A:$B,2,FALSE)</f>
        <v>DA+9</v>
      </c>
      <c r="D50" s="217">
        <v>46014</v>
      </c>
      <c r="E50" s="256">
        <v>45.041904000000002</v>
      </c>
      <c r="F50" s="222" t="s">
        <v>263</v>
      </c>
      <c r="G50" s="221">
        <v>46025</v>
      </c>
      <c r="H50" s="105" t="s">
        <v>736</v>
      </c>
      <c r="I50" s="13">
        <v>35</v>
      </c>
      <c r="K50" s="7"/>
    </row>
    <row r="51" spans="1:15" ht="30" customHeight="1">
      <c r="A51" s="83">
        <v>53</v>
      </c>
      <c r="B51" s="287" t="s">
        <v>47</v>
      </c>
      <c r="C51" s="12" t="str">
        <f>VLOOKUP(B51,Sheet4!$A:$B,2,FALSE)</f>
        <v>DC2+6</v>
      </c>
      <c r="D51" s="217">
        <v>46028</v>
      </c>
      <c r="E51" s="256"/>
      <c r="F51" s="237" t="s">
        <v>939</v>
      </c>
      <c r="G51" s="100"/>
      <c r="H51" s="13" t="s">
        <v>836</v>
      </c>
      <c r="I51" s="327">
        <v>35</v>
      </c>
      <c r="J51" s="98"/>
      <c r="K51" s="98"/>
      <c r="L51" s="98">
        <f>8.89+3.5</f>
        <v>12.39</v>
      </c>
      <c r="M51" s="98"/>
      <c r="N51" s="98"/>
      <c r="O51" s="98"/>
    </row>
    <row r="52" spans="1:15" ht="30" customHeight="1">
      <c r="A52" s="83">
        <f>A51+1</f>
        <v>54</v>
      </c>
      <c r="B52" s="287" t="s">
        <v>233</v>
      </c>
      <c r="C52" s="12" t="s">
        <v>741</v>
      </c>
      <c r="D52" s="217">
        <v>46020</v>
      </c>
      <c r="E52" s="256">
        <v>45.041904000000002</v>
      </c>
      <c r="F52" s="237" t="s">
        <v>939</v>
      </c>
      <c r="G52" s="100"/>
      <c r="H52" s="105" t="s">
        <v>861</v>
      </c>
      <c r="I52" s="13">
        <v>22</v>
      </c>
      <c r="J52" s="98"/>
      <c r="K52" s="98"/>
      <c r="L52" s="98"/>
      <c r="M52" s="98"/>
      <c r="N52" s="98"/>
      <c r="O52" s="98"/>
    </row>
    <row r="53" spans="1:15" ht="30" customHeight="1">
      <c r="A53" s="83">
        <f>A52+1</f>
        <v>55</v>
      </c>
      <c r="B53" s="287" t="s">
        <v>235</v>
      </c>
      <c r="C53" s="12" t="s">
        <v>782</v>
      </c>
      <c r="D53" s="217">
        <v>46021</v>
      </c>
      <c r="E53" s="251">
        <f>37.729</f>
        <v>37.728999999999999</v>
      </c>
      <c r="F53" s="332" t="s">
        <v>945</v>
      </c>
      <c r="G53" s="100"/>
      <c r="H53" s="105" t="s">
        <v>860</v>
      </c>
      <c r="I53" s="13">
        <v>22</v>
      </c>
      <c r="J53" s="98"/>
      <c r="K53" s="98"/>
      <c r="L53" s="98"/>
      <c r="M53" s="98"/>
      <c r="N53" s="98"/>
      <c r="O53" s="98"/>
    </row>
    <row r="54" spans="1:15" ht="30" customHeight="1">
      <c r="A54" s="83">
        <v>54</v>
      </c>
      <c r="B54" s="287" t="s">
        <v>418</v>
      </c>
      <c r="C54" s="12" t="str">
        <f>VLOOKUP(B54,Sheet4!$A:$B,2,FALSE)</f>
        <v>DA+0</v>
      </c>
      <c r="D54" s="217">
        <v>46028</v>
      </c>
      <c r="E54" s="251">
        <f>37.729</f>
        <v>37.728999999999999</v>
      </c>
      <c r="F54" s="332" t="s">
        <v>936</v>
      </c>
      <c r="G54" s="100"/>
      <c r="H54" s="13" t="s">
        <v>926</v>
      </c>
      <c r="I54" s="100">
        <v>20</v>
      </c>
      <c r="J54" s="98"/>
      <c r="K54" s="98"/>
      <c r="L54" s="98"/>
      <c r="M54" s="98"/>
      <c r="N54" s="98"/>
      <c r="O54" s="98"/>
    </row>
    <row r="55" spans="1:15" ht="30" customHeight="1">
      <c r="A55" s="83">
        <f t="shared" ref="A55:A61" si="3">A54+1</f>
        <v>55</v>
      </c>
      <c r="B55" s="287" t="s">
        <v>50</v>
      </c>
      <c r="C55" s="12" t="str">
        <f>VLOOKUP(B55,Sheet4!$A:$B,2,FALSE)</f>
        <v>DD45+0</v>
      </c>
      <c r="D55" s="217">
        <v>46025</v>
      </c>
      <c r="E55" s="266"/>
      <c r="F55" s="332" t="s">
        <v>881</v>
      </c>
      <c r="G55" s="100"/>
      <c r="H55" s="105" t="s">
        <v>870</v>
      </c>
      <c r="I55" s="13">
        <v>20</v>
      </c>
      <c r="J55" s="98"/>
      <c r="K55" s="98"/>
      <c r="L55" s="98"/>
      <c r="M55" s="98"/>
      <c r="N55" s="98"/>
      <c r="O55" s="98"/>
    </row>
    <row r="56" spans="1:15" ht="30" customHeight="1">
      <c r="A56" s="83">
        <f t="shared" si="3"/>
        <v>56</v>
      </c>
      <c r="B56" s="287" t="s">
        <v>541</v>
      </c>
      <c r="C56" s="12" t="str">
        <f>VLOOKUP(B56,Sheet4!$A:$B,2,FALSE)</f>
        <v>DA+0</v>
      </c>
      <c r="D56" s="217">
        <v>46020</v>
      </c>
      <c r="E56" s="266">
        <v>34.704560000000001</v>
      </c>
      <c r="F56" s="332" t="s">
        <v>931</v>
      </c>
      <c r="G56" s="100"/>
      <c r="H56" s="105" t="s">
        <v>715</v>
      </c>
      <c r="I56" s="13">
        <v>22</v>
      </c>
      <c r="J56" s="98"/>
      <c r="K56" s="98" t="s">
        <v>872</v>
      </c>
      <c r="L56" s="98"/>
      <c r="M56" s="98"/>
      <c r="N56" s="98"/>
      <c r="O56" s="98"/>
    </row>
    <row r="57" spans="1:15" ht="30" customHeight="1">
      <c r="A57" s="83">
        <f t="shared" si="3"/>
        <v>57</v>
      </c>
      <c r="B57" s="287" t="s">
        <v>548</v>
      </c>
      <c r="C57" s="12" t="str">
        <f>VLOOKUP(B57,Sheet4!$A:$B,2,FALSE)</f>
        <v>DD45+9</v>
      </c>
      <c r="D57" s="217">
        <v>46025</v>
      </c>
      <c r="E57" s="256"/>
      <c r="F57" s="237" t="s">
        <v>936</v>
      </c>
      <c r="G57" s="100"/>
      <c r="H57" s="105" t="s">
        <v>736</v>
      </c>
      <c r="I57" s="13">
        <v>35</v>
      </c>
      <c r="J57" s="98"/>
      <c r="K57" s="98"/>
      <c r="L57" s="98"/>
      <c r="M57" s="98"/>
      <c r="N57" s="98"/>
      <c r="O57" s="98"/>
    </row>
    <row r="58" spans="1:15" ht="30" customHeight="1">
      <c r="A58" s="83">
        <f t="shared" si="3"/>
        <v>58</v>
      </c>
      <c r="B58" s="287" t="s">
        <v>130</v>
      </c>
      <c r="C58" s="12" t="str">
        <f>VLOOKUP(B58,Sheet4!$A:$B,2,FALSE)</f>
        <v>DB1+9</v>
      </c>
      <c r="D58" s="217">
        <v>46017</v>
      </c>
      <c r="E58" s="266">
        <v>62.945717999999999</v>
      </c>
      <c r="F58" s="237" t="s">
        <v>951</v>
      </c>
      <c r="G58" s="100"/>
      <c r="H58" s="105" t="s">
        <v>845</v>
      </c>
      <c r="I58" s="13">
        <v>23</v>
      </c>
      <c r="J58" s="98"/>
      <c r="K58" s="98"/>
      <c r="L58" s="98"/>
      <c r="M58" s="98"/>
      <c r="N58" s="98"/>
      <c r="O58" s="98"/>
    </row>
    <row r="59" spans="1:15" ht="30" customHeight="1">
      <c r="A59" s="83">
        <f t="shared" si="3"/>
        <v>59</v>
      </c>
      <c r="B59" s="72" t="s">
        <v>131</v>
      </c>
      <c r="C59" s="12" t="str">
        <f>VLOOKUP(B59,Sheet4!$A:$B,2,FALSE)</f>
        <v>DA+6</v>
      </c>
      <c r="D59" s="217">
        <v>45911</v>
      </c>
      <c r="E59" s="216">
        <v>44.726999999999997</v>
      </c>
      <c r="F59" s="219" t="s">
        <v>698</v>
      </c>
      <c r="G59" s="100"/>
      <c r="H59" s="13"/>
      <c r="I59" s="13"/>
      <c r="J59" s="98"/>
      <c r="K59" s="98"/>
      <c r="L59" s="98"/>
      <c r="M59" s="98"/>
      <c r="N59" s="98"/>
      <c r="O59" s="98"/>
    </row>
    <row r="60" spans="1:15" ht="30" customHeight="1">
      <c r="A60" s="83">
        <f t="shared" si="3"/>
        <v>60</v>
      </c>
      <c r="B60" s="287" t="s">
        <v>217</v>
      </c>
      <c r="C60" s="12" t="str">
        <f>VLOOKUP(B60,Sheet4!$A:$B,2,FALSE)</f>
        <v>DA+0</v>
      </c>
      <c r="D60" s="217">
        <v>46026</v>
      </c>
      <c r="E60" s="251">
        <f>37.729</f>
        <v>37.728999999999999</v>
      </c>
      <c r="F60" s="237" t="s">
        <v>935</v>
      </c>
      <c r="G60" s="100"/>
      <c r="H60" s="105" t="s">
        <v>777</v>
      </c>
      <c r="I60" s="13">
        <v>20</v>
      </c>
      <c r="J60" s="98"/>
      <c r="K60" s="98"/>
      <c r="L60" s="98"/>
      <c r="M60" s="98"/>
      <c r="N60" s="98"/>
      <c r="O60" s="98"/>
    </row>
    <row r="61" spans="1:15" ht="30" customHeight="1">
      <c r="A61" s="83">
        <f t="shared" si="3"/>
        <v>61</v>
      </c>
      <c r="B61" s="287" t="s">
        <v>558</v>
      </c>
      <c r="C61" s="12" t="str">
        <f>VLOOKUP(B61,Sheet4!$A:$B,2,FALSE)</f>
        <v>DB1+9</v>
      </c>
      <c r="D61" s="217">
        <v>46024</v>
      </c>
      <c r="E61" s="266">
        <v>62.945717999999999</v>
      </c>
      <c r="F61" s="332" t="s">
        <v>936</v>
      </c>
      <c r="G61" s="100"/>
      <c r="H61" s="105" t="s">
        <v>864</v>
      </c>
      <c r="I61" s="13">
        <v>35</v>
      </c>
      <c r="J61" s="98"/>
      <c r="K61" s="98"/>
      <c r="L61" s="98"/>
      <c r="M61" s="98"/>
      <c r="N61" s="98"/>
      <c r="O61" s="98"/>
    </row>
    <row r="62" spans="1:15" ht="30" customHeight="1">
      <c r="A62" s="83">
        <v>62</v>
      </c>
      <c r="B62" s="287" t="s">
        <v>419</v>
      </c>
      <c r="C62" s="12" t="str">
        <f>VLOOKUP(B62,Sheet4!$A:$B,2,FALSE)</f>
        <v>DD60+0</v>
      </c>
      <c r="D62" s="217">
        <v>46033</v>
      </c>
      <c r="E62" s="266"/>
      <c r="F62" s="332" t="s">
        <v>933</v>
      </c>
      <c r="G62" s="100"/>
      <c r="H62" s="105" t="s">
        <v>957</v>
      </c>
      <c r="I62" s="13">
        <v>19</v>
      </c>
      <c r="J62" s="98"/>
      <c r="K62" s="98"/>
      <c r="L62" s="98"/>
      <c r="M62" s="98"/>
      <c r="N62" s="98"/>
      <c r="O62" s="98"/>
    </row>
    <row r="63" spans="1:15">
      <c r="A63" s="25"/>
      <c r="B63" s="25"/>
      <c r="C63" s="25"/>
      <c r="D63" s="25"/>
      <c r="E63" s="25"/>
      <c r="F63" s="25"/>
      <c r="G63" s="285"/>
      <c r="H63" s="25"/>
    </row>
    <row r="64" spans="1:15">
      <c r="A64" s="25"/>
      <c r="B64" s="25"/>
      <c r="C64" s="25"/>
      <c r="D64" s="25"/>
      <c r="E64" s="25"/>
      <c r="F64" s="25"/>
      <c r="G64" s="285"/>
      <c r="H64" s="25"/>
    </row>
    <row r="65" spans="1:8">
      <c r="A65" s="25"/>
      <c r="B65" s="25"/>
      <c r="C65" s="25"/>
      <c r="D65" s="25"/>
      <c r="E65" s="25"/>
      <c r="F65" s="25"/>
      <c r="G65" s="285"/>
      <c r="H65" s="25"/>
    </row>
    <row r="66" spans="1:8">
      <c r="A66" s="25"/>
      <c r="B66" s="25"/>
      <c r="C66" s="25"/>
      <c r="D66" s="25"/>
      <c r="E66" s="25"/>
      <c r="F66" s="25"/>
      <c r="G66" s="285"/>
      <c r="H66" s="25"/>
    </row>
    <row r="67" spans="1:8">
      <c r="A67" s="25"/>
      <c r="B67" s="25"/>
      <c r="C67" s="25"/>
      <c r="D67" s="25"/>
      <c r="E67" s="25"/>
      <c r="F67" s="25"/>
      <c r="G67" s="285"/>
      <c r="H67" s="25"/>
    </row>
    <row r="68" spans="1:8">
      <c r="A68" s="25"/>
      <c r="B68" s="25"/>
      <c r="C68" s="25"/>
      <c r="D68" s="25"/>
      <c r="E68" s="25"/>
      <c r="F68" s="25"/>
      <c r="G68" s="285"/>
      <c r="H68" s="25"/>
    </row>
    <row r="69" spans="1:8">
      <c r="A69" s="25"/>
      <c r="B69" s="25"/>
      <c r="C69" s="25"/>
      <c r="D69" s="25"/>
      <c r="E69" s="25"/>
      <c r="F69" s="25"/>
      <c r="G69" s="285"/>
      <c r="H69" s="25"/>
    </row>
    <row r="70" spans="1:8">
      <c r="A70" s="25"/>
      <c r="B70" s="25"/>
      <c r="C70" s="25"/>
      <c r="D70" s="25"/>
      <c r="E70" s="25"/>
      <c r="F70" s="25"/>
      <c r="G70" s="285"/>
      <c r="H70" s="25"/>
    </row>
    <row r="71" spans="1:8">
      <c r="A71" s="25"/>
      <c r="B71" s="25"/>
      <c r="C71" s="25"/>
      <c r="D71" s="25"/>
      <c r="E71" s="25"/>
      <c r="F71" s="25"/>
      <c r="G71" s="285"/>
      <c r="H71" s="25"/>
    </row>
    <row r="72" spans="1:8">
      <c r="A72" s="25"/>
      <c r="B72" s="25"/>
      <c r="C72" s="25"/>
      <c r="D72" s="25"/>
      <c r="E72" s="25"/>
      <c r="F72" s="25"/>
      <c r="G72" s="285"/>
      <c r="H72" s="25"/>
    </row>
    <row r="73" spans="1:8">
      <c r="A73" s="25"/>
      <c r="B73" s="25"/>
      <c r="C73" s="25"/>
      <c r="D73" s="25"/>
      <c r="E73" s="25"/>
      <c r="F73" s="25"/>
      <c r="G73" s="285"/>
      <c r="H73" s="25"/>
    </row>
    <row r="74" spans="1:8">
      <c r="A74" s="25"/>
      <c r="B74" s="25"/>
      <c r="C74" s="25"/>
      <c r="D74" s="25"/>
      <c r="E74" s="25"/>
      <c r="F74" s="25"/>
      <c r="G74" s="285"/>
      <c r="H74" s="25"/>
    </row>
  </sheetData>
  <autoFilter ref="A3:O61" xr:uid="{5744E25C-7B3A-4393-ACB4-09EF27C91DC9}">
    <filterColumn colId="5">
      <filters>
        <filter val="1st Section Done"/>
        <filter val="1st Section U/P"/>
        <filter val="2nd Section U/P"/>
        <filter val="3rd Section Done"/>
        <filter val="Bottom Section Erection U/P"/>
        <filter val="Middle Section U/P"/>
        <filter val="Middle Section Underprogress"/>
        <filter val="T&amp;P &amp; Material Shifting U/P"/>
      </filters>
    </filterColumn>
    <sortState xmlns:xlrd2="http://schemas.microsoft.com/office/spreadsheetml/2017/richdata2" ref="A16:O61">
      <sortCondition ref="B3:B61"/>
    </sortState>
  </autoFilter>
  <mergeCells count="1">
    <mergeCell ref="A2:O2"/>
  </mergeCells>
  <phoneticPr fontId="105" type="noConversion"/>
  <conditionalFormatting sqref="B1:B1048576">
    <cfRule type="duplicateValues" dxfId="8" priority="191"/>
  </conditionalFormatting>
  <conditionalFormatting sqref="B18:B74">
    <cfRule type="duplicateValues" dxfId="7" priority="381"/>
  </conditionalFormatting>
  <conditionalFormatting sqref="D4:D11">
    <cfRule type="duplicateValues" dxfId="6" priority="60"/>
  </conditionalFormatting>
  <conditionalFormatting sqref="H4:H54">
    <cfRule type="duplicateValues" dxfId="5" priority="190"/>
  </conditionalFormatting>
  <conditionalFormatting sqref="H58">
    <cfRule type="duplicateValues" dxfId="4" priority="383"/>
  </conditionalFormatting>
  <conditionalFormatting sqref="H59">
    <cfRule type="duplicateValues" dxfId="3" priority="3"/>
  </conditionalFormatting>
  <conditionalFormatting sqref="H60">
    <cfRule type="duplicateValues" dxfId="2" priority="2"/>
  </conditionalFormatting>
  <conditionalFormatting sqref="H61:H62">
    <cfRule type="duplicateValues" dxfId="1" priority="1"/>
  </conditionalFormatting>
  <pageMargins left="0.70866141732283472" right="0.70866141732283472" top="0.74803149606299213" bottom="0.74803149606299213" header="0.31496062992125984" footer="0.31496062992125984"/>
  <pageSetup paperSize="9" scale="5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54E6-8756-4245-8C9F-8ACF68D28324}">
  <dimension ref="A3:MO361"/>
  <sheetViews>
    <sheetView topLeftCell="A343" workbookViewId="0">
      <selection activeCell="A11" sqref="A11:B361"/>
    </sheetView>
  </sheetViews>
  <sheetFormatPr defaultRowHeight="14.4"/>
  <sheetData>
    <row r="3" spans="1:353">
      <c r="C3" t="s">
        <v>231</v>
      </c>
      <c r="D3" t="s">
        <v>230</v>
      </c>
      <c r="E3" t="s">
        <v>3</v>
      </c>
      <c r="F3" t="s">
        <v>4</v>
      </c>
      <c r="G3" t="s">
        <v>332</v>
      </c>
      <c r="H3" t="s">
        <v>6</v>
      </c>
      <c r="I3" t="s">
        <v>7</v>
      </c>
      <c r="J3" t="s">
        <v>8</v>
      </c>
      <c r="K3" t="s">
        <v>368</v>
      </c>
      <c r="L3" t="s">
        <v>200</v>
      </c>
      <c r="M3" t="s">
        <v>198</v>
      </c>
      <c r="N3" t="s">
        <v>369</v>
      </c>
      <c r="O3" t="s">
        <v>204</v>
      </c>
      <c r="P3" t="s">
        <v>206</v>
      </c>
      <c r="Q3" t="s">
        <v>213</v>
      </c>
      <c r="R3" t="s">
        <v>9</v>
      </c>
      <c r="S3" t="s">
        <v>211</v>
      </c>
      <c r="T3" t="s">
        <v>202</v>
      </c>
      <c r="U3" t="s">
        <v>203</v>
      </c>
      <c r="V3" t="s">
        <v>201</v>
      </c>
      <c r="W3" t="s">
        <v>199</v>
      </c>
      <c r="X3" t="s">
        <v>207</v>
      </c>
      <c r="Y3" t="s">
        <v>208</v>
      </c>
      <c r="Z3" t="s">
        <v>214</v>
      </c>
      <c r="AA3" t="s">
        <v>219</v>
      </c>
      <c r="AB3" t="s">
        <v>223</v>
      </c>
      <c r="AC3" t="s">
        <v>370</v>
      </c>
      <c r="AD3" t="s">
        <v>10</v>
      </c>
      <c r="AE3" t="s">
        <v>222</v>
      </c>
      <c r="AF3" t="s">
        <v>371</v>
      </c>
      <c r="AG3" t="s">
        <v>372</v>
      </c>
      <c r="AH3" t="s">
        <v>333</v>
      </c>
      <c r="AI3" t="s">
        <v>373</v>
      </c>
      <c r="AJ3" t="s">
        <v>374</v>
      </c>
      <c r="AK3" t="s">
        <v>13</v>
      </c>
      <c r="AL3" t="s">
        <v>14</v>
      </c>
      <c r="AM3" t="s">
        <v>229</v>
      </c>
      <c r="AN3" t="s">
        <v>375</v>
      </c>
      <c r="AO3" t="s">
        <v>334</v>
      </c>
      <c r="AP3" t="s">
        <v>335</v>
      </c>
      <c r="AQ3" t="s">
        <v>336</v>
      </c>
      <c r="AR3" t="s">
        <v>337</v>
      </c>
      <c r="AS3" t="s">
        <v>15</v>
      </c>
      <c r="AT3" t="s">
        <v>17</v>
      </c>
      <c r="AU3" t="s">
        <v>18</v>
      </c>
      <c r="AV3" t="s">
        <v>376</v>
      </c>
      <c r="AW3" t="s">
        <v>377</v>
      </c>
      <c r="AX3" t="s">
        <v>378</v>
      </c>
      <c r="AY3" t="s">
        <v>379</v>
      </c>
      <c r="AZ3" t="s">
        <v>380</v>
      </c>
      <c r="BA3" t="s">
        <v>19</v>
      </c>
      <c r="BB3" t="s">
        <v>20</v>
      </c>
      <c r="BC3" t="s">
        <v>338</v>
      </c>
      <c r="BD3" t="s">
        <v>339</v>
      </c>
      <c r="BE3" t="s">
        <v>340</v>
      </c>
      <c r="BF3" t="s">
        <v>341</v>
      </c>
      <c r="BG3" t="s">
        <v>342</v>
      </c>
      <c r="BH3" t="s">
        <v>343</v>
      </c>
      <c r="BI3" t="s">
        <v>344</v>
      </c>
      <c r="BJ3" t="s">
        <v>345</v>
      </c>
      <c r="BK3" t="s">
        <v>23</v>
      </c>
      <c r="BL3" t="s">
        <v>346</v>
      </c>
      <c r="BM3" t="s">
        <v>218</v>
      </c>
      <c r="BN3" t="s">
        <v>24</v>
      </c>
      <c r="BO3" t="s">
        <v>25</v>
      </c>
      <c r="BP3" t="s">
        <v>26</v>
      </c>
      <c r="BQ3" t="s">
        <v>347</v>
      </c>
      <c r="BR3" t="s">
        <v>348</v>
      </c>
      <c r="BS3" t="s">
        <v>349</v>
      </c>
      <c r="BT3" t="s">
        <v>350</v>
      </c>
      <c r="BU3" t="s">
        <v>381</v>
      </c>
      <c r="BV3" t="s">
        <v>27</v>
      </c>
      <c r="BW3" t="s">
        <v>351</v>
      </c>
      <c r="BX3" t="s">
        <v>352</v>
      </c>
      <c r="BY3" t="s">
        <v>353</v>
      </c>
      <c r="BZ3" t="s">
        <v>28</v>
      </c>
      <c r="CA3" t="s">
        <v>220</v>
      </c>
      <c r="CB3" t="s">
        <v>226</v>
      </c>
      <c r="CC3" t="s">
        <v>382</v>
      </c>
      <c r="CD3" t="s">
        <v>354</v>
      </c>
      <c r="CE3" t="s">
        <v>355</v>
      </c>
      <c r="CF3" t="s">
        <v>29</v>
      </c>
      <c r="CG3" t="s">
        <v>356</v>
      </c>
      <c r="CH3" t="s">
        <v>383</v>
      </c>
      <c r="CI3" t="s">
        <v>216</v>
      </c>
      <c r="CJ3" t="s">
        <v>210</v>
      </c>
      <c r="CK3" t="s">
        <v>209</v>
      </c>
      <c r="CL3" t="s">
        <v>384</v>
      </c>
      <c r="CM3" t="s">
        <v>385</v>
      </c>
      <c r="CN3" t="s">
        <v>224</v>
      </c>
      <c r="CO3" t="s">
        <v>31</v>
      </c>
      <c r="CP3" t="s">
        <v>33</v>
      </c>
      <c r="CQ3" t="s">
        <v>357</v>
      </c>
      <c r="CR3" t="s">
        <v>358</v>
      </c>
      <c r="CS3" t="s">
        <v>359</v>
      </c>
      <c r="CT3" t="s">
        <v>34</v>
      </c>
      <c r="CU3" t="s">
        <v>360</v>
      </c>
      <c r="CV3" t="s">
        <v>361</v>
      </c>
      <c r="CW3" t="s">
        <v>35</v>
      </c>
      <c r="CX3" t="s">
        <v>362</v>
      </c>
      <c r="CY3" t="s">
        <v>363</v>
      </c>
      <c r="CZ3" t="s">
        <v>788</v>
      </c>
      <c r="DA3" t="s">
        <v>364</v>
      </c>
      <c r="DB3" t="s">
        <v>36</v>
      </c>
      <c r="DC3" t="s">
        <v>789</v>
      </c>
      <c r="DD3" t="s">
        <v>790</v>
      </c>
      <c r="DE3" t="s">
        <v>791</v>
      </c>
      <c r="DF3" t="s">
        <v>386</v>
      </c>
      <c r="DG3" t="s">
        <v>387</v>
      </c>
      <c r="DH3" t="s">
        <v>388</v>
      </c>
      <c r="DI3" t="s">
        <v>389</v>
      </c>
      <c r="DJ3" t="s">
        <v>390</v>
      </c>
      <c r="DK3" t="s">
        <v>188</v>
      </c>
      <c r="DL3" t="s">
        <v>391</v>
      </c>
      <c r="DM3" t="s">
        <v>392</v>
      </c>
      <c r="DN3" t="s">
        <v>393</v>
      </c>
      <c r="DO3" t="s">
        <v>39</v>
      </c>
      <c r="DP3" t="s">
        <v>394</v>
      </c>
      <c r="DQ3" t="s">
        <v>792</v>
      </c>
      <c r="DR3" t="s">
        <v>396</v>
      </c>
      <c r="DS3" t="s">
        <v>397</v>
      </c>
      <c r="DT3" t="s">
        <v>398</v>
      </c>
      <c r="DU3" t="s">
        <v>399</v>
      </c>
      <c r="DV3" t="s">
        <v>400</v>
      </c>
      <c r="DW3" t="s">
        <v>401</v>
      </c>
      <c r="DX3" t="s">
        <v>240</v>
      </c>
      <c r="DY3" t="s">
        <v>402</v>
      </c>
      <c r="DZ3" t="s">
        <v>241</v>
      </c>
      <c r="EA3" t="s">
        <v>40</v>
      </c>
      <c r="EB3" t="s">
        <v>403</v>
      </c>
      <c r="EC3" t="s">
        <v>404</v>
      </c>
      <c r="ED3" t="s">
        <v>42</v>
      </c>
      <c r="EE3" t="s">
        <v>405</v>
      </c>
      <c r="EF3" t="s">
        <v>43</v>
      </c>
      <c r="EG3" t="s">
        <v>44</v>
      </c>
      <c r="EH3" t="s">
        <v>45</v>
      </c>
      <c r="EI3" t="s">
        <v>406</v>
      </c>
      <c r="EJ3" t="s">
        <v>407</v>
      </c>
      <c r="EK3" t="s">
        <v>46</v>
      </c>
      <c r="EL3" t="s">
        <v>408</v>
      </c>
      <c r="EM3" t="s">
        <v>409</v>
      </c>
      <c r="EN3" t="s">
        <v>238</v>
      </c>
      <c r="EO3" t="s">
        <v>244</v>
      </c>
      <c r="EP3" t="s">
        <v>236</v>
      </c>
      <c r="EQ3" t="s">
        <v>47</v>
      </c>
      <c r="ER3" t="s">
        <v>410</v>
      </c>
      <c r="ES3" t="s">
        <v>411</v>
      </c>
      <c r="ET3" t="s">
        <v>243</v>
      </c>
      <c r="EU3" t="s">
        <v>245</v>
      </c>
      <c r="EV3" t="s">
        <v>48</v>
      </c>
      <c r="EW3" t="s">
        <v>49</v>
      </c>
      <c r="EX3" t="s">
        <v>412</v>
      </c>
      <c r="EY3" t="s">
        <v>413</v>
      </c>
      <c r="EZ3" t="s">
        <v>246</v>
      </c>
      <c r="FA3" t="s">
        <v>414</v>
      </c>
      <c r="FB3" t="s">
        <v>237</v>
      </c>
      <c r="FC3" t="s">
        <v>415</v>
      </c>
      <c r="FD3" t="s">
        <v>232</v>
      </c>
      <c r="FE3" t="s">
        <v>416</v>
      </c>
      <c r="FF3" t="s">
        <v>417</v>
      </c>
      <c r="FG3" t="s">
        <v>239</v>
      </c>
      <c r="FH3" t="s">
        <v>233</v>
      </c>
      <c r="FI3" t="s">
        <v>235</v>
      </c>
      <c r="FJ3" t="s">
        <v>234</v>
      </c>
      <c r="FK3" t="s">
        <v>418</v>
      </c>
      <c r="FL3" t="s">
        <v>242</v>
      </c>
      <c r="FM3" t="s">
        <v>50</v>
      </c>
      <c r="FN3" t="s">
        <v>419</v>
      </c>
      <c r="FO3" t="s">
        <v>420</v>
      </c>
      <c r="FP3" t="s">
        <v>421</v>
      </c>
      <c r="FQ3" t="s">
        <v>422</v>
      </c>
      <c r="FR3" t="s">
        <v>423</v>
      </c>
      <c r="FS3" t="s">
        <v>424</v>
      </c>
      <c r="FT3" t="s">
        <v>425</v>
      </c>
      <c r="FU3" t="s">
        <v>426</v>
      </c>
      <c r="FV3" t="s">
        <v>427</v>
      </c>
      <c r="FW3" t="s">
        <v>428</v>
      </c>
      <c r="FX3" t="s">
        <v>429</v>
      </c>
      <c r="FY3" t="s">
        <v>430</v>
      </c>
      <c r="FZ3" t="s">
        <v>51</v>
      </c>
      <c r="GA3" t="s">
        <v>431</v>
      </c>
      <c r="GB3" t="s">
        <v>432</v>
      </c>
      <c r="GC3" t="s">
        <v>433</v>
      </c>
      <c r="GD3" t="s">
        <v>52</v>
      </c>
      <c r="GE3" t="s">
        <v>434</v>
      </c>
      <c r="GF3" t="s">
        <v>435</v>
      </c>
      <c r="GG3" t="s">
        <v>436</v>
      </c>
      <c r="GH3" t="s">
        <v>437</v>
      </c>
      <c r="GI3" t="s">
        <v>438</v>
      </c>
      <c r="GJ3" t="s">
        <v>439</v>
      </c>
      <c r="GK3" t="s">
        <v>440</v>
      </c>
      <c r="GL3" t="s">
        <v>441</v>
      </c>
      <c r="GM3" t="s">
        <v>54</v>
      </c>
      <c r="GN3" t="s">
        <v>442</v>
      </c>
      <c r="GO3" t="s">
        <v>443</v>
      </c>
      <c r="GP3" t="s">
        <v>444</v>
      </c>
      <c r="GQ3" t="s">
        <v>445</v>
      </c>
      <c r="GR3" t="s">
        <v>446</v>
      </c>
      <c r="GS3" t="s">
        <v>447</v>
      </c>
      <c r="GT3" t="s">
        <v>448</v>
      </c>
      <c r="GU3" t="s">
        <v>449</v>
      </c>
      <c r="GV3" t="s">
        <v>450</v>
      </c>
      <c r="GW3" t="s">
        <v>451</v>
      </c>
      <c r="GX3" t="s">
        <v>55</v>
      </c>
      <c r="GY3" t="s">
        <v>452</v>
      </c>
      <c r="GZ3" t="s">
        <v>453</v>
      </c>
      <c r="HA3" t="s">
        <v>454</v>
      </c>
      <c r="HB3" t="s">
        <v>793</v>
      </c>
      <c r="HC3" t="s">
        <v>455</v>
      </c>
      <c r="HD3" t="s">
        <v>456</v>
      </c>
      <c r="HE3" t="s">
        <v>457</v>
      </c>
      <c r="HF3" t="s">
        <v>458</v>
      </c>
      <c r="HG3" t="s">
        <v>459</v>
      </c>
      <c r="HH3" t="s">
        <v>460</v>
      </c>
      <c r="HI3" t="s">
        <v>461</v>
      </c>
      <c r="HJ3" t="s">
        <v>462</v>
      </c>
      <c r="HK3" t="s">
        <v>463</v>
      </c>
      <c r="HL3" t="s">
        <v>464</v>
      </c>
      <c r="HM3" t="s">
        <v>465</v>
      </c>
      <c r="HN3" t="s">
        <v>466</v>
      </c>
      <c r="HO3" t="s">
        <v>467</v>
      </c>
      <c r="HP3" t="s">
        <v>468</v>
      </c>
      <c r="HQ3" t="s">
        <v>56</v>
      </c>
      <c r="HR3" t="s">
        <v>469</v>
      </c>
      <c r="HS3" t="s">
        <v>470</v>
      </c>
      <c r="HT3" t="s">
        <v>471</v>
      </c>
      <c r="HU3" t="s">
        <v>472</v>
      </c>
      <c r="HV3" t="s">
        <v>473</v>
      </c>
      <c r="HW3" t="s">
        <v>474</v>
      </c>
      <c r="HX3" t="s">
        <v>475</v>
      </c>
      <c r="HY3" t="s">
        <v>476</v>
      </c>
      <c r="HZ3" t="s">
        <v>57</v>
      </c>
      <c r="IA3" t="s">
        <v>477</v>
      </c>
      <c r="IB3" t="s">
        <v>478</v>
      </c>
      <c r="IC3" t="s">
        <v>479</v>
      </c>
      <c r="ID3" t="s">
        <v>480</v>
      </c>
      <c r="IE3" t="s">
        <v>481</v>
      </c>
      <c r="IF3" t="s">
        <v>482</v>
      </c>
      <c r="IG3" t="s">
        <v>483</v>
      </c>
      <c r="IH3" t="s">
        <v>484</v>
      </c>
      <c r="II3" t="s">
        <v>485</v>
      </c>
      <c r="IJ3" t="s">
        <v>486</v>
      </c>
      <c r="IK3" t="s">
        <v>58</v>
      </c>
      <c r="IL3" t="s">
        <v>487</v>
      </c>
      <c r="IM3" t="s">
        <v>488</v>
      </c>
      <c r="IN3" t="s">
        <v>489</v>
      </c>
      <c r="IO3" t="s">
        <v>490</v>
      </c>
      <c r="IP3" t="s">
        <v>491</v>
      </c>
      <c r="IQ3" t="s">
        <v>59</v>
      </c>
      <c r="IR3" t="s">
        <v>492</v>
      </c>
      <c r="IS3" t="s">
        <v>493</v>
      </c>
      <c r="IT3" t="s">
        <v>494</v>
      </c>
      <c r="IU3" t="s">
        <v>495</v>
      </c>
      <c r="IV3" t="s">
        <v>496</v>
      </c>
      <c r="IW3" t="s">
        <v>497</v>
      </c>
      <c r="IX3" t="s">
        <v>498</v>
      </c>
      <c r="IY3" t="s">
        <v>499</v>
      </c>
      <c r="IZ3" t="s">
        <v>500</v>
      </c>
      <c r="JA3" t="s">
        <v>501</v>
      </c>
      <c r="JB3" t="s">
        <v>502</v>
      </c>
      <c r="JC3" t="s">
        <v>503</v>
      </c>
      <c r="JD3" t="s">
        <v>504</v>
      </c>
      <c r="JE3" t="s">
        <v>505</v>
      </c>
      <c r="JF3" t="s">
        <v>506</v>
      </c>
      <c r="JG3" t="s">
        <v>507</v>
      </c>
      <c r="JH3" t="s">
        <v>508</v>
      </c>
      <c r="JI3" t="s">
        <v>509</v>
      </c>
      <c r="JJ3" t="s">
        <v>510</v>
      </c>
      <c r="JK3" t="s">
        <v>511</v>
      </c>
      <c r="JL3" t="s">
        <v>512</v>
      </c>
      <c r="JM3" t="s">
        <v>513</v>
      </c>
      <c r="JN3" t="s">
        <v>514</v>
      </c>
      <c r="JO3" t="s">
        <v>515</v>
      </c>
      <c r="JP3" t="s">
        <v>516</v>
      </c>
      <c r="JQ3" t="s">
        <v>517</v>
      </c>
      <c r="JR3" t="s">
        <v>518</v>
      </c>
      <c r="JS3" t="s">
        <v>519</v>
      </c>
      <c r="JT3" t="s">
        <v>520</v>
      </c>
      <c r="JU3" t="s">
        <v>521</v>
      </c>
      <c r="JV3" t="s">
        <v>522</v>
      </c>
      <c r="JW3" t="s">
        <v>60</v>
      </c>
      <c r="JX3" t="s">
        <v>523</v>
      </c>
      <c r="JY3" t="s">
        <v>524</v>
      </c>
      <c r="JZ3" t="s">
        <v>525</v>
      </c>
      <c r="KA3" t="s">
        <v>526</v>
      </c>
      <c r="KB3" t="s">
        <v>527</v>
      </c>
      <c r="KC3" t="s">
        <v>528</v>
      </c>
      <c r="KD3" t="s">
        <v>61</v>
      </c>
      <c r="KE3" t="s">
        <v>529</v>
      </c>
      <c r="KF3" t="s">
        <v>530</v>
      </c>
      <c r="KG3" t="s">
        <v>260</v>
      </c>
      <c r="KH3" t="s">
        <v>531</v>
      </c>
      <c r="KI3" t="s">
        <v>532</v>
      </c>
      <c r="KJ3" t="s">
        <v>533</v>
      </c>
      <c r="KK3" t="s">
        <v>534</v>
      </c>
      <c r="KL3" t="s">
        <v>535</v>
      </c>
      <c r="KM3" t="s">
        <v>536</v>
      </c>
      <c r="KN3" t="s">
        <v>537</v>
      </c>
      <c r="KO3" t="s">
        <v>538</v>
      </c>
      <c r="KP3" t="s">
        <v>62</v>
      </c>
      <c r="KQ3" t="s">
        <v>259</v>
      </c>
      <c r="KR3" t="s">
        <v>197</v>
      </c>
      <c r="KS3" t="s">
        <v>539</v>
      </c>
      <c r="KT3" t="s">
        <v>221</v>
      </c>
      <c r="KU3" t="s">
        <v>540</v>
      </c>
      <c r="KV3" t="s">
        <v>63</v>
      </c>
      <c r="KW3" t="s">
        <v>541</v>
      </c>
      <c r="KX3" t="s">
        <v>227</v>
      </c>
      <c r="KY3" t="s">
        <v>225</v>
      </c>
      <c r="KZ3" t="s">
        <v>542</v>
      </c>
      <c r="LA3" t="s">
        <v>64</v>
      </c>
      <c r="LB3" t="s">
        <v>543</v>
      </c>
      <c r="LC3" t="s">
        <v>544</v>
      </c>
      <c r="LD3" t="s">
        <v>545</v>
      </c>
      <c r="LE3" t="s">
        <v>212</v>
      </c>
      <c r="LF3" t="s">
        <v>205</v>
      </c>
      <c r="LG3" t="s">
        <v>546</v>
      </c>
      <c r="LH3" t="s">
        <v>547</v>
      </c>
      <c r="LI3" t="s">
        <v>548</v>
      </c>
      <c r="LJ3" t="s">
        <v>592</v>
      </c>
      <c r="LK3" t="s">
        <v>593</v>
      </c>
      <c r="LL3" t="s">
        <v>130</v>
      </c>
      <c r="LM3" t="s">
        <v>131</v>
      </c>
      <c r="LN3" t="s">
        <v>132</v>
      </c>
      <c r="LO3" t="s">
        <v>65</v>
      </c>
      <c r="LP3" t="s">
        <v>66</v>
      </c>
      <c r="LQ3" t="s">
        <v>549</v>
      </c>
      <c r="LR3" t="s">
        <v>67</v>
      </c>
      <c r="LS3" t="s">
        <v>550</v>
      </c>
      <c r="LT3" t="s">
        <v>551</v>
      </c>
      <c r="LU3" t="s">
        <v>228</v>
      </c>
      <c r="LV3" t="s">
        <v>552</v>
      </c>
      <c r="LW3" t="s">
        <v>553</v>
      </c>
      <c r="LX3" t="s">
        <v>217</v>
      </c>
      <c r="LY3" t="s">
        <v>68</v>
      </c>
      <c r="LZ3" t="s">
        <v>554</v>
      </c>
      <c r="MA3" t="s">
        <v>69</v>
      </c>
      <c r="MB3" t="s">
        <v>555</v>
      </c>
      <c r="MC3" t="s">
        <v>556</v>
      </c>
      <c r="MD3" t="s">
        <v>215</v>
      </c>
      <c r="ME3" t="s">
        <v>557</v>
      </c>
      <c r="MF3" t="s">
        <v>558</v>
      </c>
      <c r="MG3" t="s">
        <v>559</v>
      </c>
      <c r="MH3" t="s">
        <v>560</v>
      </c>
      <c r="MI3" t="s">
        <v>561</v>
      </c>
      <c r="MJ3" t="s">
        <v>562</v>
      </c>
      <c r="MK3" t="s">
        <v>563</v>
      </c>
      <c r="ML3" t="s">
        <v>564</v>
      </c>
      <c r="MM3" t="s">
        <v>565</v>
      </c>
      <c r="MN3" t="s">
        <v>566</v>
      </c>
      <c r="MO3" t="s">
        <v>567</v>
      </c>
    </row>
    <row r="4" spans="1:353">
      <c r="C4" t="s">
        <v>782</v>
      </c>
      <c r="D4" t="s">
        <v>778</v>
      </c>
      <c r="E4" t="s">
        <v>794</v>
      </c>
      <c r="F4" t="s">
        <v>5</v>
      </c>
      <c r="G4" t="s">
        <v>782</v>
      </c>
      <c r="H4" t="s">
        <v>782</v>
      </c>
      <c r="I4" t="s">
        <v>741</v>
      </c>
      <c r="J4" t="s">
        <v>30</v>
      </c>
      <c r="K4" t="s">
        <v>782</v>
      </c>
      <c r="L4" t="s">
        <v>730</v>
      </c>
      <c r="M4" t="s">
        <v>778</v>
      </c>
      <c r="N4" t="s">
        <v>730</v>
      </c>
      <c r="O4" t="s">
        <v>782</v>
      </c>
      <c r="P4" t="s">
        <v>730</v>
      </c>
      <c r="Q4" t="s">
        <v>776</v>
      </c>
      <c r="R4" t="s">
        <v>32</v>
      </c>
      <c r="S4" t="s">
        <v>795</v>
      </c>
      <c r="T4" t="s">
        <v>741</v>
      </c>
      <c r="U4" t="s">
        <v>730</v>
      </c>
      <c r="V4" t="s">
        <v>730</v>
      </c>
      <c r="W4" t="s">
        <v>782</v>
      </c>
      <c r="X4" t="s">
        <v>730</v>
      </c>
      <c r="Y4" t="s">
        <v>21</v>
      </c>
      <c r="Z4" t="s">
        <v>730</v>
      </c>
      <c r="AA4" t="s">
        <v>730</v>
      </c>
      <c r="AB4" t="s">
        <v>730</v>
      </c>
      <c r="AC4" t="s">
        <v>741</v>
      </c>
      <c r="AD4" t="s">
        <v>22</v>
      </c>
      <c r="AE4" t="s">
        <v>782</v>
      </c>
      <c r="AF4" t="s">
        <v>730</v>
      </c>
      <c r="AG4" t="s">
        <v>730</v>
      </c>
      <c r="AH4" t="s">
        <v>796</v>
      </c>
      <c r="AI4" t="s">
        <v>741</v>
      </c>
      <c r="AJ4" t="s">
        <v>741</v>
      </c>
      <c r="AK4" t="s">
        <v>22</v>
      </c>
      <c r="AL4" t="s">
        <v>776</v>
      </c>
      <c r="AM4" t="s">
        <v>730</v>
      </c>
      <c r="AN4" t="s">
        <v>730</v>
      </c>
      <c r="AO4" t="s">
        <v>794</v>
      </c>
      <c r="AP4" t="s">
        <v>782</v>
      </c>
      <c r="AQ4" t="s">
        <v>738</v>
      </c>
      <c r="AR4" t="s">
        <v>797</v>
      </c>
      <c r="AS4" t="s">
        <v>798</v>
      </c>
      <c r="AT4" t="s">
        <v>799</v>
      </c>
      <c r="AU4" t="s">
        <v>800</v>
      </c>
      <c r="AV4" t="s">
        <v>776</v>
      </c>
      <c r="AW4" t="s">
        <v>730</v>
      </c>
      <c r="AX4" t="s">
        <v>776</v>
      </c>
      <c r="AY4" t="s">
        <v>782</v>
      </c>
      <c r="AZ4" t="s">
        <v>782</v>
      </c>
      <c r="BA4" t="s">
        <v>794</v>
      </c>
      <c r="BB4" t="s">
        <v>782</v>
      </c>
      <c r="BC4" t="s">
        <v>782</v>
      </c>
      <c r="BD4" t="s">
        <v>782</v>
      </c>
      <c r="BE4" t="s">
        <v>780</v>
      </c>
      <c r="BF4" t="s">
        <v>730</v>
      </c>
      <c r="BG4" t="s">
        <v>21</v>
      </c>
      <c r="BH4" t="s">
        <v>21</v>
      </c>
      <c r="BI4" t="s">
        <v>776</v>
      </c>
      <c r="BJ4" t="s">
        <v>2</v>
      </c>
      <c r="BK4" t="s">
        <v>30</v>
      </c>
      <c r="BL4" t="s">
        <v>12</v>
      </c>
      <c r="BM4" t="s">
        <v>738</v>
      </c>
      <c r="BN4" t="s">
        <v>801</v>
      </c>
      <c r="BO4" t="s">
        <v>778</v>
      </c>
      <c r="BP4" t="s">
        <v>782</v>
      </c>
      <c r="BQ4" t="s">
        <v>37</v>
      </c>
      <c r="BR4" t="s">
        <v>802</v>
      </c>
      <c r="BS4" t="s">
        <v>778</v>
      </c>
      <c r="BT4" t="s">
        <v>794</v>
      </c>
      <c r="BU4" t="s">
        <v>21</v>
      </c>
      <c r="BV4" t="s">
        <v>1</v>
      </c>
      <c r="BW4" t="s">
        <v>1</v>
      </c>
      <c r="BX4" t="s">
        <v>730</v>
      </c>
      <c r="BY4" t="s">
        <v>730</v>
      </c>
      <c r="BZ4" t="s">
        <v>730</v>
      </c>
      <c r="CA4" t="s">
        <v>782</v>
      </c>
      <c r="CB4" t="s">
        <v>782</v>
      </c>
      <c r="CC4" t="s">
        <v>776</v>
      </c>
      <c r="CD4" t="s">
        <v>735</v>
      </c>
      <c r="CE4" t="s">
        <v>803</v>
      </c>
      <c r="CF4" t="s">
        <v>803</v>
      </c>
      <c r="CG4" t="s">
        <v>804</v>
      </c>
      <c r="CH4" t="s">
        <v>730</v>
      </c>
      <c r="CI4" t="s">
        <v>730</v>
      </c>
      <c r="CJ4" t="s">
        <v>782</v>
      </c>
      <c r="CK4" t="s">
        <v>730</v>
      </c>
      <c r="CL4" t="s">
        <v>776</v>
      </c>
      <c r="CM4" t="s">
        <v>776</v>
      </c>
      <c r="CN4" t="s">
        <v>21</v>
      </c>
      <c r="CO4" t="s">
        <v>1</v>
      </c>
      <c r="CP4" t="s">
        <v>1</v>
      </c>
      <c r="CQ4" t="s">
        <v>776</v>
      </c>
      <c r="CR4" t="s">
        <v>730</v>
      </c>
      <c r="CS4" t="s">
        <v>778</v>
      </c>
      <c r="CT4" t="s">
        <v>776</v>
      </c>
      <c r="CU4" t="s">
        <v>805</v>
      </c>
      <c r="CV4" t="s">
        <v>1</v>
      </c>
      <c r="CW4" t="s">
        <v>1</v>
      </c>
      <c r="CX4" t="s">
        <v>21</v>
      </c>
      <c r="CY4" t="s">
        <v>12</v>
      </c>
      <c r="CZ4" t="s">
        <v>803</v>
      </c>
      <c r="DA4" t="s">
        <v>30</v>
      </c>
      <c r="DB4" t="s">
        <v>30</v>
      </c>
      <c r="DC4" t="s">
        <v>776</v>
      </c>
      <c r="DD4" t="s">
        <v>730</v>
      </c>
      <c r="DE4" t="s">
        <v>804</v>
      </c>
      <c r="DF4" t="s">
        <v>11</v>
      </c>
      <c r="DG4" t="s">
        <v>803</v>
      </c>
      <c r="DH4" t="s">
        <v>806</v>
      </c>
      <c r="DI4" t="s">
        <v>32</v>
      </c>
      <c r="DJ4" t="s">
        <v>807</v>
      </c>
      <c r="DK4" t="s">
        <v>807</v>
      </c>
      <c r="DL4" t="s">
        <v>808</v>
      </c>
      <c r="DM4" t="s">
        <v>809</v>
      </c>
      <c r="DN4" t="s">
        <v>805</v>
      </c>
      <c r="DO4" t="s">
        <v>1</v>
      </c>
      <c r="DP4" t="s">
        <v>190</v>
      </c>
      <c r="DQ4" t="s">
        <v>810</v>
      </c>
      <c r="DR4" t="s">
        <v>37</v>
      </c>
      <c r="DS4" t="s">
        <v>795</v>
      </c>
      <c r="DT4" t="s">
        <v>741</v>
      </c>
      <c r="DU4" t="s">
        <v>778</v>
      </c>
      <c r="DV4" t="s">
        <v>778</v>
      </c>
      <c r="DW4" t="s">
        <v>782</v>
      </c>
      <c r="DX4" t="s">
        <v>782</v>
      </c>
      <c r="DY4" t="s">
        <v>811</v>
      </c>
      <c r="DZ4" t="s">
        <v>730</v>
      </c>
      <c r="EA4" t="s">
        <v>5</v>
      </c>
      <c r="EB4" t="s">
        <v>11</v>
      </c>
      <c r="EC4" t="s">
        <v>190</v>
      </c>
      <c r="ED4" t="s">
        <v>1</v>
      </c>
      <c r="EE4" t="s">
        <v>12</v>
      </c>
      <c r="EF4" t="s">
        <v>812</v>
      </c>
      <c r="EG4" t="s">
        <v>804</v>
      </c>
      <c r="EH4" t="s">
        <v>741</v>
      </c>
      <c r="EI4" t="s">
        <v>813</v>
      </c>
      <c r="EJ4" t="s">
        <v>808</v>
      </c>
      <c r="EK4" t="s">
        <v>776</v>
      </c>
      <c r="EL4" t="s">
        <v>730</v>
      </c>
      <c r="EM4" t="s">
        <v>730</v>
      </c>
      <c r="EN4" t="s">
        <v>730</v>
      </c>
      <c r="EO4" t="s">
        <v>730</v>
      </c>
      <c r="EP4" t="s">
        <v>776</v>
      </c>
      <c r="EQ4" t="s">
        <v>37</v>
      </c>
      <c r="ER4" t="s">
        <v>738</v>
      </c>
      <c r="ES4" t="s">
        <v>2</v>
      </c>
      <c r="ET4" t="s">
        <v>730</v>
      </c>
      <c r="EU4" t="s">
        <v>782</v>
      </c>
      <c r="EV4" t="s">
        <v>12</v>
      </c>
      <c r="EW4" t="s">
        <v>12</v>
      </c>
      <c r="EX4" t="s">
        <v>730</v>
      </c>
      <c r="EY4" t="s">
        <v>730</v>
      </c>
      <c r="EZ4" t="s">
        <v>782</v>
      </c>
      <c r="FA4" t="s">
        <v>21</v>
      </c>
      <c r="FB4" t="s">
        <v>776</v>
      </c>
      <c r="FC4" t="s">
        <v>814</v>
      </c>
      <c r="FD4" t="s">
        <v>730</v>
      </c>
      <c r="FE4" t="s">
        <v>815</v>
      </c>
      <c r="FF4" t="s">
        <v>776</v>
      </c>
      <c r="FG4" t="s">
        <v>805</v>
      </c>
      <c r="FH4" t="s">
        <v>741</v>
      </c>
      <c r="FI4" t="s">
        <v>782</v>
      </c>
      <c r="FJ4" t="s">
        <v>776</v>
      </c>
      <c r="FK4" t="s">
        <v>730</v>
      </c>
      <c r="FL4" t="s">
        <v>730</v>
      </c>
      <c r="FM4" t="s">
        <v>2</v>
      </c>
      <c r="FN4" t="s">
        <v>5</v>
      </c>
      <c r="FO4" t="s">
        <v>730</v>
      </c>
      <c r="FP4" t="s">
        <v>730</v>
      </c>
      <c r="FQ4" t="s">
        <v>776</v>
      </c>
      <c r="FR4" t="s">
        <v>812</v>
      </c>
      <c r="FS4" t="s">
        <v>38</v>
      </c>
      <c r="FT4" t="s">
        <v>816</v>
      </c>
      <c r="FU4" t="s">
        <v>780</v>
      </c>
      <c r="FV4" t="s">
        <v>0</v>
      </c>
      <c r="FW4" t="s">
        <v>0</v>
      </c>
      <c r="FX4" t="s">
        <v>741</v>
      </c>
      <c r="FY4" t="s">
        <v>11</v>
      </c>
      <c r="FZ4" t="s">
        <v>11</v>
      </c>
      <c r="GA4" t="s">
        <v>805</v>
      </c>
      <c r="GB4" t="s">
        <v>817</v>
      </c>
      <c r="GC4" t="s">
        <v>190</v>
      </c>
      <c r="GD4" t="s">
        <v>190</v>
      </c>
      <c r="GE4" t="s">
        <v>738</v>
      </c>
      <c r="GF4" t="s">
        <v>816</v>
      </c>
      <c r="GG4" t="s">
        <v>818</v>
      </c>
      <c r="GH4" t="s">
        <v>741</v>
      </c>
      <c r="GI4" t="s">
        <v>776</v>
      </c>
      <c r="GJ4" t="s">
        <v>21</v>
      </c>
      <c r="GK4" t="s">
        <v>782</v>
      </c>
      <c r="GL4" t="s">
        <v>782</v>
      </c>
      <c r="GM4" t="s">
        <v>12</v>
      </c>
      <c r="GN4" t="s">
        <v>12</v>
      </c>
      <c r="GO4" t="s">
        <v>776</v>
      </c>
      <c r="GP4" t="s">
        <v>778</v>
      </c>
      <c r="GQ4" t="s">
        <v>809</v>
      </c>
      <c r="GR4" t="s">
        <v>778</v>
      </c>
      <c r="GS4" t="s">
        <v>735</v>
      </c>
      <c r="GT4" t="s">
        <v>816</v>
      </c>
      <c r="GU4" t="s">
        <v>816</v>
      </c>
      <c r="GV4" t="s">
        <v>21</v>
      </c>
      <c r="GW4" t="s">
        <v>797</v>
      </c>
      <c r="GX4" t="s">
        <v>819</v>
      </c>
      <c r="GY4" t="s">
        <v>32</v>
      </c>
      <c r="GZ4" t="s">
        <v>741</v>
      </c>
      <c r="HA4" t="s">
        <v>809</v>
      </c>
      <c r="HB4" t="s">
        <v>810</v>
      </c>
      <c r="HC4" t="s">
        <v>1</v>
      </c>
      <c r="HD4" t="s">
        <v>820</v>
      </c>
      <c r="HE4" t="s">
        <v>11</v>
      </c>
      <c r="HF4" t="s">
        <v>730</v>
      </c>
      <c r="HG4" t="s">
        <v>782</v>
      </c>
      <c r="HH4" t="s">
        <v>821</v>
      </c>
      <c r="HI4" t="s">
        <v>32</v>
      </c>
      <c r="HJ4" t="s">
        <v>782</v>
      </c>
      <c r="HK4" t="s">
        <v>730</v>
      </c>
      <c r="HL4" t="s">
        <v>741</v>
      </c>
      <c r="HM4" t="s">
        <v>782</v>
      </c>
      <c r="HN4" t="s">
        <v>738</v>
      </c>
      <c r="HO4" t="s">
        <v>822</v>
      </c>
      <c r="HP4" t="s">
        <v>0</v>
      </c>
      <c r="HQ4" t="s">
        <v>1</v>
      </c>
      <c r="HR4" t="s">
        <v>778</v>
      </c>
      <c r="HS4" t="s">
        <v>782</v>
      </c>
      <c r="HT4" t="s">
        <v>782</v>
      </c>
      <c r="HU4" t="s">
        <v>782</v>
      </c>
      <c r="HV4" t="s">
        <v>730</v>
      </c>
      <c r="HW4" t="s">
        <v>776</v>
      </c>
      <c r="HX4" t="s">
        <v>776</v>
      </c>
      <c r="HY4" t="s">
        <v>30</v>
      </c>
      <c r="HZ4" t="s">
        <v>30</v>
      </c>
      <c r="IA4" t="s">
        <v>823</v>
      </c>
      <c r="IB4" t="s">
        <v>824</v>
      </c>
      <c r="IC4" t="s">
        <v>741</v>
      </c>
      <c r="ID4" t="s">
        <v>817</v>
      </c>
      <c r="IE4" t="s">
        <v>776</v>
      </c>
      <c r="IF4" t="s">
        <v>730</v>
      </c>
      <c r="IG4" t="s">
        <v>741</v>
      </c>
      <c r="IH4" t="s">
        <v>741</v>
      </c>
      <c r="II4" t="s">
        <v>730</v>
      </c>
      <c r="IJ4" t="s">
        <v>30</v>
      </c>
      <c r="IK4" t="s">
        <v>22</v>
      </c>
      <c r="IL4" t="s">
        <v>741</v>
      </c>
      <c r="IM4" t="s">
        <v>2</v>
      </c>
      <c r="IN4" t="s">
        <v>778</v>
      </c>
      <c r="IO4" t="s">
        <v>803</v>
      </c>
      <c r="IP4" t="s">
        <v>1</v>
      </c>
      <c r="IQ4" t="s">
        <v>825</v>
      </c>
      <c r="IR4" t="s">
        <v>730</v>
      </c>
      <c r="IS4" t="s">
        <v>730</v>
      </c>
      <c r="IT4" t="s">
        <v>782</v>
      </c>
      <c r="IU4" t="s">
        <v>780</v>
      </c>
      <c r="IV4" t="s">
        <v>776</v>
      </c>
      <c r="IW4" t="s">
        <v>810</v>
      </c>
      <c r="IX4" t="s">
        <v>794</v>
      </c>
      <c r="IY4" t="s">
        <v>741</v>
      </c>
      <c r="IZ4" t="s">
        <v>782</v>
      </c>
      <c r="JA4" t="s">
        <v>782</v>
      </c>
      <c r="JB4" t="s">
        <v>776</v>
      </c>
      <c r="JC4" t="s">
        <v>730</v>
      </c>
      <c r="JD4" t="s">
        <v>730</v>
      </c>
      <c r="JE4" t="s">
        <v>778</v>
      </c>
      <c r="JF4" t="s">
        <v>801</v>
      </c>
      <c r="JG4" t="s">
        <v>778</v>
      </c>
      <c r="JH4" t="s">
        <v>730</v>
      </c>
      <c r="JI4" t="s">
        <v>730</v>
      </c>
      <c r="JJ4" t="s">
        <v>2</v>
      </c>
      <c r="JK4" t="s">
        <v>778</v>
      </c>
      <c r="JL4" t="s">
        <v>776</v>
      </c>
      <c r="JM4" t="s">
        <v>2</v>
      </c>
      <c r="JN4" t="s">
        <v>730</v>
      </c>
      <c r="JO4" t="s">
        <v>2</v>
      </c>
      <c r="JP4" t="s">
        <v>741</v>
      </c>
      <c r="JQ4" t="s">
        <v>795</v>
      </c>
      <c r="JR4" t="s">
        <v>826</v>
      </c>
      <c r="JS4" t="s">
        <v>825</v>
      </c>
      <c r="JT4" t="s">
        <v>741</v>
      </c>
      <c r="JU4" t="s">
        <v>2</v>
      </c>
      <c r="JV4" t="s">
        <v>21</v>
      </c>
      <c r="JW4" t="s">
        <v>21</v>
      </c>
      <c r="JX4" t="s">
        <v>730</v>
      </c>
      <c r="JY4" t="s">
        <v>730</v>
      </c>
      <c r="JZ4" t="s">
        <v>730</v>
      </c>
      <c r="KA4" t="s">
        <v>776</v>
      </c>
      <c r="KB4" t="s">
        <v>780</v>
      </c>
      <c r="KC4" t="s">
        <v>803</v>
      </c>
      <c r="KD4" t="s">
        <v>808</v>
      </c>
      <c r="KE4" t="s">
        <v>741</v>
      </c>
      <c r="KF4" t="s">
        <v>730</v>
      </c>
      <c r="KG4" t="s">
        <v>730</v>
      </c>
      <c r="KH4" t="s">
        <v>776</v>
      </c>
      <c r="KI4" t="s">
        <v>818</v>
      </c>
      <c r="KJ4" t="s">
        <v>827</v>
      </c>
      <c r="KK4" t="s">
        <v>828</v>
      </c>
      <c r="KL4" t="s">
        <v>2</v>
      </c>
      <c r="KM4" t="s">
        <v>730</v>
      </c>
      <c r="KN4" t="s">
        <v>794</v>
      </c>
      <c r="KO4" t="s">
        <v>776</v>
      </c>
      <c r="KP4" t="s">
        <v>5</v>
      </c>
      <c r="KQ4" t="s">
        <v>730</v>
      </c>
      <c r="KR4" t="s">
        <v>730</v>
      </c>
      <c r="KS4" t="s">
        <v>730</v>
      </c>
      <c r="KT4" t="s">
        <v>776</v>
      </c>
      <c r="KU4" t="s">
        <v>30</v>
      </c>
      <c r="KV4" t="s">
        <v>30</v>
      </c>
      <c r="KW4" t="s">
        <v>730</v>
      </c>
      <c r="KX4" t="s">
        <v>730</v>
      </c>
      <c r="KY4" t="s">
        <v>730</v>
      </c>
      <c r="KZ4" t="s">
        <v>2</v>
      </c>
      <c r="LA4" t="s">
        <v>730</v>
      </c>
      <c r="LB4" t="s">
        <v>730</v>
      </c>
      <c r="LC4" t="s">
        <v>776</v>
      </c>
      <c r="LD4" t="s">
        <v>776</v>
      </c>
      <c r="LE4" t="s">
        <v>730</v>
      </c>
      <c r="LF4" t="s">
        <v>776</v>
      </c>
      <c r="LG4" t="s">
        <v>2</v>
      </c>
      <c r="LH4" t="s">
        <v>730</v>
      </c>
      <c r="LI4" t="s">
        <v>804</v>
      </c>
      <c r="LJ4" t="s">
        <v>829</v>
      </c>
      <c r="LK4" t="s">
        <v>829</v>
      </c>
      <c r="LL4" t="s">
        <v>738</v>
      </c>
      <c r="LM4" t="s">
        <v>778</v>
      </c>
      <c r="LN4" t="s">
        <v>30</v>
      </c>
      <c r="LO4" t="s">
        <v>741</v>
      </c>
      <c r="LP4" t="s">
        <v>776</v>
      </c>
      <c r="LQ4" t="s">
        <v>776</v>
      </c>
      <c r="LR4" t="s">
        <v>22</v>
      </c>
      <c r="LS4" t="s">
        <v>830</v>
      </c>
      <c r="LT4" t="s">
        <v>730</v>
      </c>
      <c r="LU4" t="s">
        <v>741</v>
      </c>
      <c r="LV4" t="s">
        <v>831</v>
      </c>
      <c r="LW4" t="s">
        <v>778</v>
      </c>
      <c r="LX4" t="s">
        <v>730</v>
      </c>
      <c r="LY4" t="s">
        <v>2</v>
      </c>
      <c r="LZ4" t="s">
        <v>832</v>
      </c>
      <c r="MA4" t="s">
        <v>794</v>
      </c>
      <c r="MB4" t="s">
        <v>730</v>
      </c>
      <c r="MC4" t="s">
        <v>776</v>
      </c>
      <c r="MD4" t="s">
        <v>778</v>
      </c>
      <c r="ME4" t="s">
        <v>730</v>
      </c>
      <c r="MF4" t="s">
        <v>738</v>
      </c>
      <c r="MG4" t="s">
        <v>833</v>
      </c>
      <c r="MH4" t="s">
        <v>833</v>
      </c>
      <c r="MI4" t="s">
        <v>738</v>
      </c>
      <c r="MJ4" t="s">
        <v>5</v>
      </c>
      <c r="MK4" t="s">
        <v>730</v>
      </c>
      <c r="ML4" t="s">
        <v>5</v>
      </c>
      <c r="MM4" t="s">
        <v>741</v>
      </c>
      <c r="MN4" t="s">
        <v>735</v>
      </c>
      <c r="MO4" t="s">
        <v>834</v>
      </c>
    </row>
    <row r="9" spans="1:353">
      <c r="A9" s="386" t="s">
        <v>787</v>
      </c>
      <c r="B9" s="386" t="s">
        <v>115</v>
      </c>
    </row>
    <row r="10" spans="1:353">
      <c r="A10" s="386"/>
      <c r="B10" s="386"/>
    </row>
    <row r="11" spans="1:353">
      <c r="A11" s="98" t="s">
        <v>231</v>
      </c>
      <c r="B11" s="267" t="s">
        <v>782</v>
      </c>
    </row>
    <row r="12" spans="1:353">
      <c r="A12" s="98" t="s">
        <v>230</v>
      </c>
      <c r="B12" s="267" t="s">
        <v>778</v>
      </c>
    </row>
    <row r="13" spans="1:353">
      <c r="A13" s="98" t="s">
        <v>3</v>
      </c>
      <c r="B13" s="267" t="s">
        <v>794</v>
      </c>
    </row>
    <row r="14" spans="1:353">
      <c r="A14" s="98" t="s">
        <v>4</v>
      </c>
      <c r="B14" s="267" t="s">
        <v>5</v>
      </c>
    </row>
    <row r="15" spans="1:353">
      <c r="A15" s="98" t="s">
        <v>332</v>
      </c>
      <c r="B15" s="267" t="s">
        <v>782</v>
      </c>
    </row>
    <row r="16" spans="1:353">
      <c r="A16" s="98" t="s">
        <v>6</v>
      </c>
      <c r="B16" s="267" t="s">
        <v>782</v>
      </c>
    </row>
    <row r="17" spans="1:2">
      <c r="A17" s="98" t="s">
        <v>7</v>
      </c>
      <c r="B17" s="267" t="s">
        <v>741</v>
      </c>
    </row>
    <row r="18" spans="1:2">
      <c r="A18" s="98" t="s">
        <v>8</v>
      </c>
      <c r="B18" s="267" t="s">
        <v>30</v>
      </c>
    </row>
    <row r="19" spans="1:2">
      <c r="A19" s="98" t="s">
        <v>368</v>
      </c>
      <c r="B19" s="267" t="s">
        <v>782</v>
      </c>
    </row>
    <row r="20" spans="1:2">
      <c r="A20" s="98" t="s">
        <v>200</v>
      </c>
      <c r="B20" s="267" t="s">
        <v>730</v>
      </c>
    </row>
    <row r="21" spans="1:2">
      <c r="A21" s="98" t="s">
        <v>198</v>
      </c>
      <c r="B21" s="267" t="s">
        <v>778</v>
      </c>
    </row>
    <row r="22" spans="1:2">
      <c r="A22" s="98" t="s">
        <v>369</v>
      </c>
      <c r="B22" s="267" t="s">
        <v>730</v>
      </c>
    </row>
    <row r="23" spans="1:2">
      <c r="A23" s="98" t="s">
        <v>204</v>
      </c>
      <c r="B23" s="267" t="s">
        <v>782</v>
      </c>
    </row>
    <row r="24" spans="1:2">
      <c r="A24" s="98" t="s">
        <v>206</v>
      </c>
      <c r="B24" s="267" t="s">
        <v>730</v>
      </c>
    </row>
    <row r="25" spans="1:2">
      <c r="A25" s="98" t="s">
        <v>213</v>
      </c>
      <c r="B25" s="267" t="s">
        <v>776</v>
      </c>
    </row>
    <row r="26" spans="1:2">
      <c r="A26" s="98" t="s">
        <v>9</v>
      </c>
      <c r="B26" s="267" t="s">
        <v>32</v>
      </c>
    </row>
    <row r="27" spans="1:2">
      <c r="A27" s="98" t="s">
        <v>211</v>
      </c>
      <c r="B27" s="267" t="s">
        <v>795</v>
      </c>
    </row>
    <row r="28" spans="1:2">
      <c r="A28" s="98" t="s">
        <v>202</v>
      </c>
      <c r="B28" s="267" t="s">
        <v>741</v>
      </c>
    </row>
    <row r="29" spans="1:2">
      <c r="A29" s="98" t="s">
        <v>203</v>
      </c>
      <c r="B29" s="267" t="s">
        <v>730</v>
      </c>
    </row>
    <row r="30" spans="1:2">
      <c r="A30" s="98" t="s">
        <v>201</v>
      </c>
      <c r="B30" s="267" t="s">
        <v>730</v>
      </c>
    </row>
    <row r="31" spans="1:2">
      <c r="A31" s="98" t="s">
        <v>199</v>
      </c>
      <c r="B31" s="267" t="s">
        <v>782</v>
      </c>
    </row>
    <row r="32" spans="1:2">
      <c r="A32" s="98" t="s">
        <v>207</v>
      </c>
      <c r="B32" s="267" t="s">
        <v>730</v>
      </c>
    </row>
    <row r="33" spans="1:2">
      <c r="A33" s="98" t="s">
        <v>208</v>
      </c>
      <c r="B33" s="267" t="s">
        <v>21</v>
      </c>
    </row>
    <row r="34" spans="1:2">
      <c r="A34" s="98" t="s">
        <v>214</v>
      </c>
      <c r="B34" s="267" t="s">
        <v>730</v>
      </c>
    </row>
    <row r="35" spans="1:2">
      <c r="A35" s="98" t="s">
        <v>219</v>
      </c>
      <c r="B35" s="267" t="s">
        <v>730</v>
      </c>
    </row>
    <row r="36" spans="1:2">
      <c r="A36" s="98" t="s">
        <v>223</v>
      </c>
      <c r="B36" s="267" t="s">
        <v>730</v>
      </c>
    </row>
    <row r="37" spans="1:2">
      <c r="A37" s="98" t="s">
        <v>370</v>
      </c>
      <c r="B37" s="267" t="s">
        <v>741</v>
      </c>
    </row>
    <row r="38" spans="1:2">
      <c r="A38" s="98" t="s">
        <v>10</v>
      </c>
      <c r="B38" s="267" t="s">
        <v>22</v>
      </c>
    </row>
    <row r="39" spans="1:2">
      <c r="A39" s="98" t="s">
        <v>222</v>
      </c>
      <c r="B39" s="267" t="s">
        <v>782</v>
      </c>
    </row>
    <row r="40" spans="1:2">
      <c r="A40" s="98" t="s">
        <v>371</v>
      </c>
      <c r="B40" s="267" t="s">
        <v>730</v>
      </c>
    </row>
    <row r="41" spans="1:2">
      <c r="A41" s="98" t="s">
        <v>372</v>
      </c>
      <c r="B41" s="267" t="s">
        <v>730</v>
      </c>
    </row>
    <row r="42" spans="1:2">
      <c r="A42" s="98" t="s">
        <v>333</v>
      </c>
      <c r="B42" s="267" t="s">
        <v>796</v>
      </c>
    </row>
    <row r="43" spans="1:2">
      <c r="A43" s="98" t="s">
        <v>373</v>
      </c>
      <c r="B43" s="267" t="s">
        <v>741</v>
      </c>
    </row>
    <row r="44" spans="1:2">
      <c r="A44" s="98" t="s">
        <v>374</v>
      </c>
      <c r="B44" s="267" t="s">
        <v>741</v>
      </c>
    </row>
    <row r="45" spans="1:2">
      <c r="A45" s="98" t="s">
        <v>13</v>
      </c>
      <c r="B45" s="267" t="s">
        <v>22</v>
      </c>
    </row>
    <row r="46" spans="1:2">
      <c r="A46" s="98" t="s">
        <v>14</v>
      </c>
      <c r="B46" s="267" t="s">
        <v>776</v>
      </c>
    </row>
    <row r="47" spans="1:2">
      <c r="A47" s="98" t="s">
        <v>229</v>
      </c>
      <c r="B47" s="267" t="s">
        <v>730</v>
      </c>
    </row>
    <row r="48" spans="1:2">
      <c r="A48" s="98" t="s">
        <v>375</v>
      </c>
      <c r="B48" s="267" t="s">
        <v>730</v>
      </c>
    </row>
    <row r="49" spans="1:2">
      <c r="A49" s="98" t="s">
        <v>334</v>
      </c>
      <c r="B49" s="267" t="s">
        <v>794</v>
      </c>
    </row>
    <row r="50" spans="1:2">
      <c r="A50" s="98" t="s">
        <v>335</v>
      </c>
      <c r="B50" s="267" t="s">
        <v>782</v>
      </c>
    </row>
    <row r="51" spans="1:2">
      <c r="A51" s="98" t="s">
        <v>336</v>
      </c>
      <c r="B51" s="267" t="s">
        <v>738</v>
      </c>
    </row>
    <row r="52" spans="1:2">
      <c r="A52" s="267" t="s">
        <v>337</v>
      </c>
      <c r="B52" s="267" t="s">
        <v>797</v>
      </c>
    </row>
    <row r="53" spans="1:2">
      <c r="A53" s="267" t="s">
        <v>15</v>
      </c>
      <c r="B53" s="267" t="s">
        <v>798</v>
      </c>
    </row>
    <row r="54" spans="1:2">
      <c r="A54" s="267" t="s">
        <v>17</v>
      </c>
      <c r="B54" s="267" t="s">
        <v>799</v>
      </c>
    </row>
    <row r="55" spans="1:2">
      <c r="A55" s="267" t="s">
        <v>18</v>
      </c>
      <c r="B55" s="267" t="s">
        <v>800</v>
      </c>
    </row>
    <row r="56" spans="1:2">
      <c r="A56" s="98" t="s">
        <v>376</v>
      </c>
      <c r="B56" s="267" t="s">
        <v>776</v>
      </c>
    </row>
    <row r="57" spans="1:2">
      <c r="A57" s="98" t="s">
        <v>377</v>
      </c>
      <c r="B57" s="267" t="s">
        <v>730</v>
      </c>
    </row>
    <row r="58" spans="1:2">
      <c r="A58" s="98" t="s">
        <v>378</v>
      </c>
      <c r="B58" s="267" t="s">
        <v>776</v>
      </c>
    </row>
    <row r="59" spans="1:2">
      <c r="A59" s="98" t="s">
        <v>379</v>
      </c>
      <c r="B59" s="267" t="s">
        <v>782</v>
      </c>
    </row>
    <row r="60" spans="1:2">
      <c r="A60" s="98" t="s">
        <v>380</v>
      </c>
      <c r="B60" s="267" t="s">
        <v>782</v>
      </c>
    </row>
    <row r="61" spans="1:2">
      <c r="A61" s="98" t="s">
        <v>19</v>
      </c>
      <c r="B61" s="267" t="s">
        <v>794</v>
      </c>
    </row>
    <row r="62" spans="1:2">
      <c r="A62" s="98" t="s">
        <v>20</v>
      </c>
      <c r="B62" s="267" t="s">
        <v>782</v>
      </c>
    </row>
    <row r="63" spans="1:2">
      <c r="A63" s="98" t="s">
        <v>338</v>
      </c>
      <c r="B63" s="267" t="s">
        <v>782</v>
      </c>
    </row>
    <row r="64" spans="1:2">
      <c r="A64" s="98" t="s">
        <v>339</v>
      </c>
      <c r="B64" s="267" t="s">
        <v>782</v>
      </c>
    </row>
    <row r="65" spans="1:2">
      <c r="A65" s="98" t="s">
        <v>340</v>
      </c>
      <c r="B65" s="267" t="s">
        <v>780</v>
      </c>
    </row>
    <row r="66" spans="1:2">
      <c r="A66" s="98" t="s">
        <v>341</v>
      </c>
      <c r="B66" s="267" t="s">
        <v>730</v>
      </c>
    </row>
    <row r="67" spans="1:2">
      <c r="A67" s="98" t="s">
        <v>342</v>
      </c>
      <c r="B67" s="267" t="s">
        <v>21</v>
      </c>
    </row>
    <row r="68" spans="1:2">
      <c r="A68" s="98" t="s">
        <v>343</v>
      </c>
      <c r="B68" s="267" t="s">
        <v>21</v>
      </c>
    </row>
    <row r="69" spans="1:2">
      <c r="A69" s="98" t="s">
        <v>344</v>
      </c>
      <c r="B69" s="267" t="s">
        <v>776</v>
      </c>
    </row>
    <row r="70" spans="1:2">
      <c r="A70" s="98" t="s">
        <v>345</v>
      </c>
      <c r="B70" s="267" t="s">
        <v>2</v>
      </c>
    </row>
    <row r="71" spans="1:2">
      <c r="A71" s="98" t="s">
        <v>23</v>
      </c>
      <c r="B71" s="267" t="s">
        <v>30</v>
      </c>
    </row>
    <row r="72" spans="1:2">
      <c r="A72" s="98" t="s">
        <v>346</v>
      </c>
      <c r="B72" s="267" t="s">
        <v>12</v>
      </c>
    </row>
    <row r="73" spans="1:2">
      <c r="A73" s="98" t="s">
        <v>218</v>
      </c>
      <c r="B73" s="267" t="s">
        <v>738</v>
      </c>
    </row>
    <row r="74" spans="1:2">
      <c r="A74" s="98" t="s">
        <v>24</v>
      </c>
      <c r="B74" s="267" t="s">
        <v>801</v>
      </c>
    </row>
    <row r="75" spans="1:2">
      <c r="A75" s="98" t="s">
        <v>25</v>
      </c>
      <c r="B75" s="267" t="s">
        <v>778</v>
      </c>
    </row>
    <row r="76" spans="1:2">
      <c r="A76" s="98" t="s">
        <v>26</v>
      </c>
      <c r="B76" s="267" t="s">
        <v>782</v>
      </c>
    </row>
    <row r="77" spans="1:2">
      <c r="A77" s="98" t="s">
        <v>347</v>
      </c>
      <c r="B77" s="267" t="s">
        <v>37</v>
      </c>
    </row>
    <row r="78" spans="1:2">
      <c r="A78" s="98" t="s">
        <v>348</v>
      </c>
      <c r="B78" s="267" t="s">
        <v>802</v>
      </c>
    </row>
    <row r="79" spans="1:2">
      <c r="A79" s="98" t="s">
        <v>349</v>
      </c>
      <c r="B79" s="267" t="s">
        <v>778</v>
      </c>
    </row>
    <row r="80" spans="1:2">
      <c r="A80" s="98" t="s">
        <v>350</v>
      </c>
      <c r="B80" s="267" t="s">
        <v>794</v>
      </c>
    </row>
    <row r="81" spans="1:2">
      <c r="A81" s="98" t="s">
        <v>381</v>
      </c>
      <c r="B81" s="267" t="s">
        <v>21</v>
      </c>
    </row>
    <row r="82" spans="1:2">
      <c r="A82" s="98" t="s">
        <v>27</v>
      </c>
      <c r="B82" s="267" t="s">
        <v>1</v>
      </c>
    </row>
    <row r="83" spans="1:2">
      <c r="A83" s="98" t="s">
        <v>351</v>
      </c>
      <c r="B83" s="267" t="s">
        <v>1</v>
      </c>
    </row>
    <row r="84" spans="1:2">
      <c r="A84" s="98" t="s">
        <v>352</v>
      </c>
      <c r="B84" s="267" t="s">
        <v>730</v>
      </c>
    </row>
    <row r="85" spans="1:2">
      <c r="A85" s="98" t="s">
        <v>353</v>
      </c>
      <c r="B85" s="267" t="s">
        <v>730</v>
      </c>
    </row>
    <row r="86" spans="1:2">
      <c r="A86" s="98" t="s">
        <v>28</v>
      </c>
      <c r="B86" s="267" t="s">
        <v>730</v>
      </c>
    </row>
    <row r="87" spans="1:2">
      <c r="A87" s="98" t="s">
        <v>220</v>
      </c>
      <c r="B87" s="267" t="s">
        <v>782</v>
      </c>
    </row>
    <row r="88" spans="1:2">
      <c r="A88" s="98" t="s">
        <v>226</v>
      </c>
      <c r="B88" s="267" t="s">
        <v>782</v>
      </c>
    </row>
    <row r="89" spans="1:2">
      <c r="A89" s="98" t="s">
        <v>382</v>
      </c>
      <c r="B89" s="267" t="s">
        <v>776</v>
      </c>
    </row>
    <row r="90" spans="1:2">
      <c r="A90" s="98" t="s">
        <v>354</v>
      </c>
      <c r="B90" s="267" t="s">
        <v>735</v>
      </c>
    </row>
    <row r="91" spans="1:2">
      <c r="A91" s="98" t="s">
        <v>355</v>
      </c>
      <c r="B91" s="267" t="s">
        <v>803</v>
      </c>
    </row>
    <row r="92" spans="1:2">
      <c r="A92" s="98" t="s">
        <v>29</v>
      </c>
      <c r="B92" s="267" t="s">
        <v>803</v>
      </c>
    </row>
    <row r="93" spans="1:2">
      <c r="A93" s="98" t="s">
        <v>356</v>
      </c>
      <c r="B93" s="267" t="s">
        <v>804</v>
      </c>
    </row>
    <row r="94" spans="1:2">
      <c r="A94" s="98" t="s">
        <v>383</v>
      </c>
      <c r="B94" s="267" t="s">
        <v>730</v>
      </c>
    </row>
    <row r="95" spans="1:2">
      <c r="A95" s="98" t="s">
        <v>216</v>
      </c>
      <c r="B95" s="267" t="s">
        <v>730</v>
      </c>
    </row>
    <row r="96" spans="1:2">
      <c r="A96" s="98" t="s">
        <v>210</v>
      </c>
      <c r="B96" s="267" t="s">
        <v>782</v>
      </c>
    </row>
    <row r="97" spans="1:2">
      <c r="A97" s="98" t="s">
        <v>209</v>
      </c>
      <c r="B97" s="267" t="s">
        <v>730</v>
      </c>
    </row>
    <row r="98" spans="1:2">
      <c r="A98" s="98" t="s">
        <v>384</v>
      </c>
      <c r="B98" s="267" t="s">
        <v>776</v>
      </c>
    </row>
    <row r="99" spans="1:2">
      <c r="A99" s="98" t="s">
        <v>385</v>
      </c>
      <c r="B99" s="267" t="s">
        <v>776</v>
      </c>
    </row>
    <row r="100" spans="1:2">
      <c r="A100" s="98" t="s">
        <v>224</v>
      </c>
      <c r="B100" s="267" t="s">
        <v>21</v>
      </c>
    </row>
    <row r="101" spans="1:2">
      <c r="A101" s="98" t="s">
        <v>31</v>
      </c>
      <c r="B101" s="267" t="s">
        <v>1</v>
      </c>
    </row>
    <row r="102" spans="1:2">
      <c r="A102" s="98" t="s">
        <v>33</v>
      </c>
      <c r="B102" s="267" t="s">
        <v>1</v>
      </c>
    </row>
    <row r="103" spans="1:2">
      <c r="A103" s="98" t="s">
        <v>357</v>
      </c>
      <c r="B103" s="267" t="s">
        <v>776</v>
      </c>
    </row>
    <row r="104" spans="1:2">
      <c r="A104" s="98" t="s">
        <v>358</v>
      </c>
      <c r="B104" s="267" t="s">
        <v>730</v>
      </c>
    </row>
    <row r="105" spans="1:2">
      <c r="A105" s="98" t="s">
        <v>359</v>
      </c>
      <c r="B105" s="267" t="s">
        <v>778</v>
      </c>
    </row>
    <row r="106" spans="1:2">
      <c r="A106" s="98" t="s">
        <v>34</v>
      </c>
      <c r="B106" s="267" t="s">
        <v>776</v>
      </c>
    </row>
    <row r="107" spans="1:2">
      <c r="A107" s="98" t="s">
        <v>360</v>
      </c>
      <c r="B107" s="267" t="s">
        <v>805</v>
      </c>
    </row>
    <row r="108" spans="1:2">
      <c r="A108" s="98" t="s">
        <v>361</v>
      </c>
      <c r="B108" s="267" t="s">
        <v>1</v>
      </c>
    </row>
    <row r="109" spans="1:2">
      <c r="A109" s="98" t="s">
        <v>35</v>
      </c>
      <c r="B109" s="267" t="s">
        <v>1</v>
      </c>
    </row>
    <row r="110" spans="1:2">
      <c r="A110" s="98" t="s">
        <v>362</v>
      </c>
      <c r="B110" s="267" t="s">
        <v>21</v>
      </c>
    </row>
    <row r="111" spans="1:2">
      <c r="A111" s="98" t="s">
        <v>363</v>
      </c>
      <c r="B111" s="267" t="s">
        <v>12</v>
      </c>
    </row>
    <row r="112" spans="1:2">
      <c r="A112" s="98" t="s">
        <v>788</v>
      </c>
      <c r="B112" s="267" t="s">
        <v>803</v>
      </c>
    </row>
    <row r="113" spans="1:2">
      <c r="A113" s="98" t="s">
        <v>364</v>
      </c>
      <c r="B113" s="267" t="s">
        <v>30</v>
      </c>
    </row>
    <row r="114" spans="1:2">
      <c r="A114" s="98" t="s">
        <v>36</v>
      </c>
      <c r="B114" s="267" t="s">
        <v>30</v>
      </c>
    </row>
    <row r="115" spans="1:2">
      <c r="A115" s="98" t="s">
        <v>789</v>
      </c>
      <c r="B115" s="267" t="s">
        <v>776</v>
      </c>
    </row>
    <row r="116" spans="1:2">
      <c r="A116" s="98" t="s">
        <v>790</v>
      </c>
      <c r="B116" s="267" t="s">
        <v>730</v>
      </c>
    </row>
    <row r="117" spans="1:2">
      <c r="A117" s="98" t="s">
        <v>791</v>
      </c>
      <c r="B117" s="267" t="s">
        <v>804</v>
      </c>
    </row>
    <row r="118" spans="1:2">
      <c r="A118" s="98" t="s">
        <v>386</v>
      </c>
      <c r="B118" s="267" t="s">
        <v>11</v>
      </c>
    </row>
    <row r="119" spans="1:2">
      <c r="A119" s="98" t="s">
        <v>387</v>
      </c>
      <c r="B119" s="267" t="s">
        <v>803</v>
      </c>
    </row>
    <row r="120" spans="1:2">
      <c r="A120" s="98" t="s">
        <v>388</v>
      </c>
      <c r="B120" s="267" t="s">
        <v>806</v>
      </c>
    </row>
    <row r="121" spans="1:2">
      <c r="A121" s="98" t="s">
        <v>389</v>
      </c>
      <c r="B121" s="267" t="s">
        <v>32</v>
      </c>
    </row>
    <row r="122" spans="1:2">
      <c r="A122" s="98" t="s">
        <v>390</v>
      </c>
      <c r="B122" s="267" t="s">
        <v>807</v>
      </c>
    </row>
    <row r="123" spans="1:2">
      <c r="A123" s="98" t="s">
        <v>188</v>
      </c>
      <c r="B123" s="267" t="s">
        <v>807</v>
      </c>
    </row>
    <row r="124" spans="1:2">
      <c r="A124" s="98" t="s">
        <v>391</v>
      </c>
      <c r="B124" s="267" t="s">
        <v>808</v>
      </c>
    </row>
    <row r="125" spans="1:2">
      <c r="A125" s="98" t="s">
        <v>392</v>
      </c>
      <c r="B125" s="267" t="s">
        <v>809</v>
      </c>
    </row>
    <row r="126" spans="1:2">
      <c r="A126" s="98" t="s">
        <v>393</v>
      </c>
      <c r="B126" s="267" t="s">
        <v>805</v>
      </c>
    </row>
    <row r="127" spans="1:2">
      <c r="A127" s="98" t="s">
        <v>39</v>
      </c>
      <c r="B127" s="267" t="s">
        <v>1</v>
      </c>
    </row>
    <row r="128" spans="1:2">
      <c r="A128" s="98" t="s">
        <v>394</v>
      </c>
      <c r="B128" s="267" t="s">
        <v>190</v>
      </c>
    </row>
    <row r="129" spans="1:2">
      <c r="A129" s="98" t="s">
        <v>792</v>
      </c>
      <c r="B129" s="267" t="s">
        <v>810</v>
      </c>
    </row>
    <row r="130" spans="1:2">
      <c r="A130" s="98" t="s">
        <v>396</v>
      </c>
      <c r="B130" s="267" t="s">
        <v>37</v>
      </c>
    </row>
    <row r="131" spans="1:2">
      <c r="A131" s="98" t="s">
        <v>397</v>
      </c>
      <c r="B131" s="267" t="s">
        <v>795</v>
      </c>
    </row>
    <row r="132" spans="1:2">
      <c r="A132" s="98" t="s">
        <v>398</v>
      </c>
      <c r="B132" s="267" t="s">
        <v>741</v>
      </c>
    </row>
    <row r="133" spans="1:2">
      <c r="A133" s="98" t="s">
        <v>399</v>
      </c>
      <c r="B133" s="267" t="s">
        <v>778</v>
      </c>
    </row>
    <row r="134" spans="1:2">
      <c r="A134" s="98" t="s">
        <v>400</v>
      </c>
      <c r="B134" s="267" t="s">
        <v>778</v>
      </c>
    </row>
    <row r="135" spans="1:2">
      <c r="A135" s="98" t="s">
        <v>401</v>
      </c>
      <c r="B135" s="267" t="s">
        <v>782</v>
      </c>
    </row>
    <row r="136" spans="1:2">
      <c r="A136" s="98" t="s">
        <v>240</v>
      </c>
      <c r="B136" s="267" t="s">
        <v>782</v>
      </c>
    </row>
    <row r="137" spans="1:2">
      <c r="A137" s="98" t="s">
        <v>402</v>
      </c>
      <c r="B137" s="267" t="s">
        <v>811</v>
      </c>
    </row>
    <row r="138" spans="1:2">
      <c r="A138" s="98" t="s">
        <v>241</v>
      </c>
      <c r="B138" s="267" t="s">
        <v>730</v>
      </c>
    </row>
    <row r="139" spans="1:2">
      <c r="A139" s="98" t="s">
        <v>40</v>
      </c>
      <c r="B139" s="267" t="s">
        <v>5</v>
      </c>
    </row>
    <row r="140" spans="1:2">
      <c r="A140" s="98" t="s">
        <v>403</v>
      </c>
      <c r="B140" s="267" t="s">
        <v>11</v>
      </c>
    </row>
    <row r="141" spans="1:2">
      <c r="A141" s="98" t="s">
        <v>404</v>
      </c>
      <c r="B141" s="267" t="s">
        <v>190</v>
      </c>
    </row>
    <row r="142" spans="1:2">
      <c r="A142" s="98" t="s">
        <v>42</v>
      </c>
      <c r="B142" s="267" t="s">
        <v>1</v>
      </c>
    </row>
    <row r="143" spans="1:2">
      <c r="A143" s="98" t="s">
        <v>405</v>
      </c>
      <c r="B143" s="267" t="s">
        <v>12</v>
      </c>
    </row>
    <row r="144" spans="1:2">
      <c r="A144" s="98" t="s">
        <v>43</v>
      </c>
      <c r="B144" s="267" t="s">
        <v>812</v>
      </c>
    </row>
    <row r="145" spans="1:2">
      <c r="A145" s="98" t="s">
        <v>44</v>
      </c>
      <c r="B145" s="267" t="s">
        <v>804</v>
      </c>
    </row>
    <row r="146" spans="1:2">
      <c r="A146" s="98" t="s">
        <v>45</v>
      </c>
      <c r="B146" s="267" t="s">
        <v>741</v>
      </c>
    </row>
    <row r="147" spans="1:2">
      <c r="A147" s="98" t="s">
        <v>406</v>
      </c>
      <c r="B147" s="267" t="s">
        <v>813</v>
      </c>
    </row>
    <row r="148" spans="1:2">
      <c r="A148" s="98" t="s">
        <v>407</v>
      </c>
      <c r="B148" s="267" t="s">
        <v>808</v>
      </c>
    </row>
    <row r="149" spans="1:2">
      <c r="A149" s="98" t="s">
        <v>46</v>
      </c>
      <c r="B149" s="267" t="s">
        <v>776</v>
      </c>
    </row>
    <row r="150" spans="1:2">
      <c r="A150" s="98" t="s">
        <v>408</v>
      </c>
      <c r="B150" s="267" t="s">
        <v>730</v>
      </c>
    </row>
    <row r="151" spans="1:2">
      <c r="A151" s="98" t="s">
        <v>409</v>
      </c>
      <c r="B151" s="267" t="s">
        <v>730</v>
      </c>
    </row>
    <row r="152" spans="1:2">
      <c r="A152" s="98" t="s">
        <v>238</v>
      </c>
      <c r="B152" s="267" t="s">
        <v>730</v>
      </c>
    </row>
    <row r="153" spans="1:2">
      <c r="A153" s="98" t="s">
        <v>244</v>
      </c>
      <c r="B153" s="267" t="s">
        <v>730</v>
      </c>
    </row>
    <row r="154" spans="1:2">
      <c r="A154" s="98" t="s">
        <v>236</v>
      </c>
      <c r="B154" s="267" t="s">
        <v>776</v>
      </c>
    </row>
    <row r="155" spans="1:2">
      <c r="A155" s="98" t="s">
        <v>47</v>
      </c>
      <c r="B155" s="267" t="s">
        <v>37</v>
      </c>
    </row>
    <row r="156" spans="1:2">
      <c r="A156" s="98" t="s">
        <v>410</v>
      </c>
      <c r="B156" s="267" t="s">
        <v>738</v>
      </c>
    </row>
    <row r="157" spans="1:2">
      <c r="A157" s="98" t="s">
        <v>411</v>
      </c>
      <c r="B157" s="267" t="s">
        <v>2</v>
      </c>
    </row>
    <row r="158" spans="1:2">
      <c r="A158" s="98" t="s">
        <v>243</v>
      </c>
      <c r="B158" s="267" t="s">
        <v>730</v>
      </c>
    </row>
    <row r="159" spans="1:2">
      <c r="A159" s="98" t="s">
        <v>245</v>
      </c>
      <c r="B159" s="267" t="s">
        <v>782</v>
      </c>
    </row>
    <row r="160" spans="1:2">
      <c r="A160" s="98" t="s">
        <v>48</v>
      </c>
      <c r="B160" s="267" t="s">
        <v>12</v>
      </c>
    </row>
    <row r="161" spans="1:2">
      <c r="A161" s="98" t="s">
        <v>49</v>
      </c>
      <c r="B161" s="267" t="s">
        <v>12</v>
      </c>
    </row>
    <row r="162" spans="1:2">
      <c r="A162" s="98" t="s">
        <v>412</v>
      </c>
      <c r="B162" s="267" t="s">
        <v>730</v>
      </c>
    </row>
    <row r="163" spans="1:2">
      <c r="A163" s="98" t="s">
        <v>413</v>
      </c>
      <c r="B163" s="267" t="s">
        <v>730</v>
      </c>
    </row>
    <row r="164" spans="1:2">
      <c r="A164" s="98" t="s">
        <v>246</v>
      </c>
      <c r="B164" s="267" t="s">
        <v>782</v>
      </c>
    </row>
    <row r="165" spans="1:2">
      <c r="A165" s="98" t="s">
        <v>414</v>
      </c>
      <c r="B165" s="267" t="s">
        <v>21</v>
      </c>
    </row>
    <row r="166" spans="1:2">
      <c r="A166" s="98" t="s">
        <v>237</v>
      </c>
      <c r="B166" s="267" t="s">
        <v>776</v>
      </c>
    </row>
    <row r="167" spans="1:2">
      <c r="A167" s="98" t="s">
        <v>415</v>
      </c>
      <c r="B167" s="267" t="s">
        <v>814</v>
      </c>
    </row>
    <row r="168" spans="1:2">
      <c r="A168" s="98" t="s">
        <v>232</v>
      </c>
      <c r="B168" s="267" t="s">
        <v>730</v>
      </c>
    </row>
    <row r="169" spans="1:2">
      <c r="A169" s="98" t="s">
        <v>416</v>
      </c>
      <c r="B169" s="267" t="s">
        <v>815</v>
      </c>
    </row>
    <row r="170" spans="1:2">
      <c r="A170" s="98" t="s">
        <v>417</v>
      </c>
      <c r="B170" s="267" t="s">
        <v>776</v>
      </c>
    </row>
    <row r="171" spans="1:2">
      <c r="A171" s="98" t="s">
        <v>239</v>
      </c>
      <c r="B171" s="267" t="s">
        <v>805</v>
      </c>
    </row>
    <row r="172" spans="1:2">
      <c r="A172" s="98" t="s">
        <v>233</v>
      </c>
      <c r="B172" s="267" t="s">
        <v>741</v>
      </c>
    </row>
    <row r="173" spans="1:2">
      <c r="A173" s="98" t="s">
        <v>235</v>
      </c>
      <c r="B173" s="267" t="s">
        <v>782</v>
      </c>
    </row>
    <row r="174" spans="1:2">
      <c r="A174" s="98" t="s">
        <v>234</v>
      </c>
      <c r="B174" s="267" t="s">
        <v>776</v>
      </c>
    </row>
    <row r="175" spans="1:2">
      <c r="A175" s="98" t="s">
        <v>418</v>
      </c>
      <c r="B175" s="267" t="s">
        <v>730</v>
      </c>
    </row>
    <row r="176" spans="1:2">
      <c r="A176" s="98" t="s">
        <v>242</v>
      </c>
      <c r="B176" s="267" t="s">
        <v>730</v>
      </c>
    </row>
    <row r="177" spans="1:2">
      <c r="A177" s="98" t="s">
        <v>50</v>
      </c>
      <c r="B177" s="267" t="s">
        <v>2</v>
      </c>
    </row>
    <row r="178" spans="1:2">
      <c r="A178" s="98" t="s">
        <v>419</v>
      </c>
      <c r="B178" s="267" t="s">
        <v>5</v>
      </c>
    </row>
    <row r="179" spans="1:2">
      <c r="A179" s="98" t="s">
        <v>420</v>
      </c>
      <c r="B179" s="267" t="s">
        <v>730</v>
      </c>
    </row>
    <row r="180" spans="1:2">
      <c r="A180" s="98" t="s">
        <v>421</v>
      </c>
      <c r="B180" s="267" t="s">
        <v>730</v>
      </c>
    </row>
    <row r="181" spans="1:2">
      <c r="A181" s="98" t="s">
        <v>422</v>
      </c>
      <c r="B181" s="267" t="s">
        <v>776</v>
      </c>
    </row>
    <row r="182" spans="1:2">
      <c r="A182" s="98" t="s">
        <v>423</v>
      </c>
      <c r="B182" s="267" t="s">
        <v>812</v>
      </c>
    </row>
    <row r="183" spans="1:2">
      <c r="A183" s="98" t="s">
        <v>424</v>
      </c>
      <c r="B183" s="267" t="s">
        <v>38</v>
      </c>
    </row>
    <row r="184" spans="1:2">
      <c r="A184" s="98" t="s">
        <v>425</v>
      </c>
      <c r="B184" s="267" t="s">
        <v>816</v>
      </c>
    </row>
    <row r="185" spans="1:2">
      <c r="A185" s="98" t="s">
        <v>426</v>
      </c>
      <c r="B185" s="267" t="s">
        <v>780</v>
      </c>
    </row>
    <row r="186" spans="1:2">
      <c r="A186" s="98" t="s">
        <v>427</v>
      </c>
      <c r="B186" s="267" t="s">
        <v>0</v>
      </c>
    </row>
    <row r="187" spans="1:2">
      <c r="A187" s="98" t="s">
        <v>428</v>
      </c>
      <c r="B187" s="267" t="s">
        <v>0</v>
      </c>
    </row>
    <row r="188" spans="1:2">
      <c r="A188" s="98" t="s">
        <v>429</v>
      </c>
      <c r="B188" s="267" t="s">
        <v>741</v>
      </c>
    </row>
    <row r="189" spans="1:2">
      <c r="A189" s="98" t="s">
        <v>430</v>
      </c>
      <c r="B189" s="267" t="s">
        <v>11</v>
      </c>
    </row>
    <row r="190" spans="1:2">
      <c r="A190" s="98" t="s">
        <v>51</v>
      </c>
      <c r="B190" s="267" t="s">
        <v>11</v>
      </c>
    </row>
    <row r="191" spans="1:2">
      <c r="A191" s="98" t="s">
        <v>431</v>
      </c>
      <c r="B191" s="267" t="s">
        <v>805</v>
      </c>
    </row>
    <row r="192" spans="1:2">
      <c r="A192" s="98" t="s">
        <v>432</v>
      </c>
      <c r="B192" s="267" t="s">
        <v>817</v>
      </c>
    </row>
    <row r="193" spans="1:2">
      <c r="A193" s="98" t="s">
        <v>433</v>
      </c>
      <c r="B193" s="267" t="s">
        <v>190</v>
      </c>
    </row>
    <row r="194" spans="1:2">
      <c r="A194" s="98" t="s">
        <v>52</v>
      </c>
      <c r="B194" s="267" t="s">
        <v>190</v>
      </c>
    </row>
    <row r="195" spans="1:2">
      <c r="A195" s="98" t="s">
        <v>434</v>
      </c>
      <c r="B195" s="267" t="s">
        <v>738</v>
      </c>
    </row>
    <row r="196" spans="1:2">
      <c r="A196" s="98" t="s">
        <v>435</v>
      </c>
      <c r="B196" s="267" t="s">
        <v>816</v>
      </c>
    </row>
    <row r="197" spans="1:2">
      <c r="A197" s="98" t="s">
        <v>436</v>
      </c>
      <c r="B197" s="267" t="s">
        <v>818</v>
      </c>
    </row>
    <row r="198" spans="1:2">
      <c r="A198" s="98" t="s">
        <v>437</v>
      </c>
      <c r="B198" s="267" t="s">
        <v>741</v>
      </c>
    </row>
    <row r="199" spans="1:2">
      <c r="A199" s="98" t="s">
        <v>438</v>
      </c>
      <c r="B199" s="267" t="s">
        <v>776</v>
      </c>
    </row>
    <row r="200" spans="1:2">
      <c r="A200" s="98" t="s">
        <v>439</v>
      </c>
      <c r="B200" s="267" t="s">
        <v>21</v>
      </c>
    </row>
    <row r="201" spans="1:2">
      <c r="A201" s="98" t="s">
        <v>440</v>
      </c>
      <c r="B201" s="267" t="s">
        <v>782</v>
      </c>
    </row>
    <row r="202" spans="1:2">
      <c r="A202" s="98" t="s">
        <v>441</v>
      </c>
      <c r="B202" s="267" t="s">
        <v>782</v>
      </c>
    </row>
    <row r="203" spans="1:2">
      <c r="A203" s="98" t="s">
        <v>54</v>
      </c>
      <c r="B203" s="267" t="s">
        <v>12</v>
      </c>
    </row>
    <row r="204" spans="1:2">
      <c r="A204" s="98" t="s">
        <v>442</v>
      </c>
      <c r="B204" s="267" t="s">
        <v>12</v>
      </c>
    </row>
    <row r="205" spans="1:2">
      <c r="A205" s="98" t="s">
        <v>443</v>
      </c>
      <c r="B205" s="267" t="s">
        <v>776</v>
      </c>
    </row>
    <row r="206" spans="1:2">
      <c r="A206" s="98" t="s">
        <v>444</v>
      </c>
      <c r="B206" s="267" t="s">
        <v>778</v>
      </c>
    </row>
    <row r="207" spans="1:2">
      <c r="A207" s="98" t="s">
        <v>445</v>
      </c>
      <c r="B207" s="267" t="s">
        <v>809</v>
      </c>
    </row>
    <row r="208" spans="1:2">
      <c r="A208" s="98" t="s">
        <v>446</v>
      </c>
      <c r="B208" s="267" t="s">
        <v>778</v>
      </c>
    </row>
    <row r="209" spans="1:2">
      <c r="A209" s="98" t="s">
        <v>447</v>
      </c>
      <c r="B209" s="267" t="s">
        <v>735</v>
      </c>
    </row>
    <row r="210" spans="1:2">
      <c r="A210" s="98" t="s">
        <v>448</v>
      </c>
      <c r="B210" s="267" t="s">
        <v>816</v>
      </c>
    </row>
    <row r="211" spans="1:2">
      <c r="A211" s="98" t="s">
        <v>449</v>
      </c>
      <c r="B211" s="267" t="s">
        <v>816</v>
      </c>
    </row>
    <row r="212" spans="1:2">
      <c r="A212" s="98" t="s">
        <v>450</v>
      </c>
      <c r="B212" s="267" t="s">
        <v>21</v>
      </c>
    </row>
    <row r="213" spans="1:2">
      <c r="A213" s="98" t="s">
        <v>451</v>
      </c>
      <c r="B213" s="267" t="s">
        <v>797</v>
      </c>
    </row>
    <row r="214" spans="1:2">
      <c r="A214" s="98" t="s">
        <v>55</v>
      </c>
      <c r="B214" s="267" t="s">
        <v>819</v>
      </c>
    </row>
    <row r="215" spans="1:2">
      <c r="A215" s="98" t="s">
        <v>452</v>
      </c>
      <c r="B215" s="267" t="s">
        <v>32</v>
      </c>
    </row>
    <row r="216" spans="1:2">
      <c r="A216" s="98" t="s">
        <v>453</v>
      </c>
      <c r="B216" s="267" t="s">
        <v>741</v>
      </c>
    </row>
    <row r="217" spans="1:2">
      <c r="A217" s="98" t="s">
        <v>454</v>
      </c>
      <c r="B217" s="267" t="s">
        <v>809</v>
      </c>
    </row>
    <row r="218" spans="1:2">
      <c r="A218" s="98" t="s">
        <v>793</v>
      </c>
      <c r="B218" s="267" t="s">
        <v>810</v>
      </c>
    </row>
    <row r="219" spans="1:2">
      <c r="A219" s="98" t="s">
        <v>455</v>
      </c>
      <c r="B219" s="267" t="s">
        <v>1</v>
      </c>
    </row>
    <row r="220" spans="1:2">
      <c r="A220" s="98" t="s">
        <v>456</v>
      </c>
      <c r="B220" s="267" t="s">
        <v>820</v>
      </c>
    </row>
    <row r="221" spans="1:2">
      <c r="A221" s="98" t="s">
        <v>457</v>
      </c>
      <c r="B221" s="267" t="s">
        <v>11</v>
      </c>
    </row>
    <row r="222" spans="1:2">
      <c r="A222" s="98" t="s">
        <v>458</v>
      </c>
      <c r="B222" s="267" t="s">
        <v>730</v>
      </c>
    </row>
    <row r="223" spans="1:2">
      <c r="A223" s="98" t="s">
        <v>459</v>
      </c>
      <c r="B223" s="267" t="s">
        <v>782</v>
      </c>
    </row>
    <row r="224" spans="1:2">
      <c r="A224" s="98" t="s">
        <v>460</v>
      </c>
      <c r="B224" s="267" t="s">
        <v>821</v>
      </c>
    </row>
    <row r="225" spans="1:2">
      <c r="A225" s="98" t="s">
        <v>461</v>
      </c>
      <c r="B225" s="267" t="s">
        <v>32</v>
      </c>
    </row>
    <row r="226" spans="1:2">
      <c r="A226" s="98" t="s">
        <v>462</v>
      </c>
      <c r="B226" s="267" t="s">
        <v>782</v>
      </c>
    </row>
    <row r="227" spans="1:2">
      <c r="A227" s="98" t="s">
        <v>463</v>
      </c>
      <c r="B227" s="267" t="s">
        <v>730</v>
      </c>
    </row>
    <row r="228" spans="1:2">
      <c r="A228" s="98" t="s">
        <v>464</v>
      </c>
      <c r="B228" s="267" t="s">
        <v>741</v>
      </c>
    </row>
    <row r="229" spans="1:2">
      <c r="A229" s="98" t="s">
        <v>465</v>
      </c>
      <c r="B229" s="267" t="s">
        <v>782</v>
      </c>
    </row>
    <row r="230" spans="1:2">
      <c r="A230" s="98" t="s">
        <v>466</v>
      </c>
      <c r="B230" s="267" t="s">
        <v>738</v>
      </c>
    </row>
    <row r="231" spans="1:2">
      <c r="A231" s="98" t="s">
        <v>467</v>
      </c>
      <c r="B231" s="267" t="s">
        <v>822</v>
      </c>
    </row>
    <row r="232" spans="1:2">
      <c r="A232" s="98" t="s">
        <v>468</v>
      </c>
      <c r="B232" s="267" t="s">
        <v>0</v>
      </c>
    </row>
    <row r="233" spans="1:2">
      <c r="A233" s="98" t="s">
        <v>56</v>
      </c>
      <c r="B233" s="267" t="s">
        <v>1</v>
      </c>
    </row>
    <row r="234" spans="1:2">
      <c r="A234" s="98" t="s">
        <v>469</v>
      </c>
      <c r="B234" s="267" t="s">
        <v>778</v>
      </c>
    </row>
    <row r="235" spans="1:2">
      <c r="A235" s="98" t="s">
        <v>470</v>
      </c>
      <c r="B235" s="267" t="s">
        <v>782</v>
      </c>
    </row>
    <row r="236" spans="1:2">
      <c r="A236" s="98" t="s">
        <v>471</v>
      </c>
      <c r="B236" s="267" t="s">
        <v>782</v>
      </c>
    </row>
    <row r="237" spans="1:2">
      <c r="A237" s="98" t="s">
        <v>472</v>
      </c>
      <c r="B237" s="267" t="s">
        <v>782</v>
      </c>
    </row>
    <row r="238" spans="1:2">
      <c r="A238" s="98" t="s">
        <v>473</v>
      </c>
      <c r="B238" s="267" t="s">
        <v>730</v>
      </c>
    </row>
    <row r="239" spans="1:2">
      <c r="A239" s="98" t="s">
        <v>474</v>
      </c>
      <c r="B239" s="267" t="s">
        <v>776</v>
      </c>
    </row>
    <row r="240" spans="1:2">
      <c r="A240" s="98" t="s">
        <v>475</v>
      </c>
      <c r="B240" s="267" t="s">
        <v>776</v>
      </c>
    </row>
    <row r="241" spans="1:2">
      <c r="A241" s="98" t="s">
        <v>476</v>
      </c>
      <c r="B241" s="267" t="s">
        <v>30</v>
      </c>
    </row>
    <row r="242" spans="1:2">
      <c r="A242" s="98" t="s">
        <v>57</v>
      </c>
      <c r="B242" s="267" t="s">
        <v>30</v>
      </c>
    </row>
    <row r="243" spans="1:2">
      <c r="A243" s="98" t="s">
        <v>477</v>
      </c>
      <c r="B243" s="267" t="s">
        <v>823</v>
      </c>
    </row>
    <row r="244" spans="1:2">
      <c r="A244" s="98" t="s">
        <v>478</v>
      </c>
      <c r="B244" s="267" t="s">
        <v>824</v>
      </c>
    </row>
    <row r="245" spans="1:2">
      <c r="A245" s="98" t="s">
        <v>479</v>
      </c>
      <c r="B245" s="267" t="s">
        <v>741</v>
      </c>
    </row>
    <row r="246" spans="1:2">
      <c r="A246" s="98" t="s">
        <v>480</v>
      </c>
      <c r="B246" s="267" t="s">
        <v>817</v>
      </c>
    </row>
    <row r="247" spans="1:2">
      <c r="A247" s="98" t="s">
        <v>481</v>
      </c>
      <c r="B247" s="267" t="s">
        <v>776</v>
      </c>
    </row>
    <row r="248" spans="1:2">
      <c r="A248" s="98" t="s">
        <v>482</v>
      </c>
      <c r="B248" s="267" t="s">
        <v>730</v>
      </c>
    </row>
    <row r="249" spans="1:2">
      <c r="A249" s="98" t="s">
        <v>483</v>
      </c>
      <c r="B249" s="267" t="s">
        <v>741</v>
      </c>
    </row>
    <row r="250" spans="1:2">
      <c r="A250" s="98" t="s">
        <v>484</v>
      </c>
      <c r="B250" s="267" t="s">
        <v>741</v>
      </c>
    </row>
    <row r="251" spans="1:2">
      <c r="A251" s="98" t="s">
        <v>485</v>
      </c>
      <c r="B251" s="267" t="s">
        <v>730</v>
      </c>
    </row>
    <row r="252" spans="1:2">
      <c r="A252" s="98" t="s">
        <v>486</v>
      </c>
      <c r="B252" s="267" t="s">
        <v>30</v>
      </c>
    </row>
    <row r="253" spans="1:2">
      <c r="A253" s="98" t="s">
        <v>58</v>
      </c>
      <c r="B253" s="267" t="s">
        <v>22</v>
      </c>
    </row>
    <row r="254" spans="1:2">
      <c r="A254" s="98" t="s">
        <v>487</v>
      </c>
      <c r="B254" s="267" t="s">
        <v>741</v>
      </c>
    </row>
    <row r="255" spans="1:2">
      <c r="A255" s="98" t="s">
        <v>488</v>
      </c>
      <c r="B255" s="267" t="s">
        <v>2</v>
      </c>
    </row>
    <row r="256" spans="1:2">
      <c r="A256" s="98" t="s">
        <v>489</v>
      </c>
      <c r="B256" s="267" t="s">
        <v>778</v>
      </c>
    </row>
    <row r="257" spans="1:2">
      <c r="A257" s="98" t="s">
        <v>490</v>
      </c>
      <c r="B257" s="267" t="s">
        <v>803</v>
      </c>
    </row>
    <row r="258" spans="1:2">
      <c r="A258" s="98" t="s">
        <v>491</v>
      </c>
      <c r="B258" s="267" t="s">
        <v>1</v>
      </c>
    </row>
    <row r="259" spans="1:2">
      <c r="A259" s="98" t="s">
        <v>59</v>
      </c>
      <c r="B259" s="267" t="s">
        <v>825</v>
      </c>
    </row>
    <row r="260" spans="1:2">
      <c r="A260" s="98" t="s">
        <v>492</v>
      </c>
      <c r="B260" s="267" t="s">
        <v>730</v>
      </c>
    </row>
    <row r="261" spans="1:2">
      <c r="A261" s="98" t="s">
        <v>493</v>
      </c>
      <c r="B261" s="267" t="s">
        <v>730</v>
      </c>
    </row>
    <row r="262" spans="1:2">
      <c r="A262" s="98" t="s">
        <v>494</v>
      </c>
      <c r="B262" s="267" t="s">
        <v>782</v>
      </c>
    </row>
    <row r="263" spans="1:2">
      <c r="A263" s="98" t="s">
        <v>495</v>
      </c>
      <c r="B263" s="267" t="s">
        <v>780</v>
      </c>
    </row>
    <row r="264" spans="1:2">
      <c r="A264" s="98" t="s">
        <v>496</v>
      </c>
      <c r="B264" s="267" t="s">
        <v>776</v>
      </c>
    </row>
    <row r="265" spans="1:2">
      <c r="A265" s="98" t="s">
        <v>497</v>
      </c>
      <c r="B265" s="267" t="s">
        <v>810</v>
      </c>
    </row>
    <row r="266" spans="1:2">
      <c r="A266" s="98" t="s">
        <v>498</v>
      </c>
      <c r="B266" s="267" t="s">
        <v>794</v>
      </c>
    </row>
    <row r="267" spans="1:2">
      <c r="A267" s="98" t="s">
        <v>499</v>
      </c>
      <c r="B267" s="267" t="s">
        <v>741</v>
      </c>
    </row>
    <row r="268" spans="1:2">
      <c r="A268" s="98" t="s">
        <v>500</v>
      </c>
      <c r="B268" s="267" t="s">
        <v>782</v>
      </c>
    </row>
    <row r="269" spans="1:2">
      <c r="A269" s="98" t="s">
        <v>501</v>
      </c>
      <c r="B269" s="267" t="s">
        <v>782</v>
      </c>
    </row>
    <row r="270" spans="1:2">
      <c r="A270" s="98" t="s">
        <v>502</v>
      </c>
      <c r="B270" s="267" t="s">
        <v>776</v>
      </c>
    </row>
    <row r="271" spans="1:2">
      <c r="A271" s="98" t="s">
        <v>503</v>
      </c>
      <c r="B271" s="267" t="s">
        <v>730</v>
      </c>
    </row>
    <row r="272" spans="1:2">
      <c r="A272" s="98" t="s">
        <v>504</v>
      </c>
      <c r="B272" s="267" t="s">
        <v>730</v>
      </c>
    </row>
    <row r="273" spans="1:2">
      <c r="A273" s="98" t="s">
        <v>505</v>
      </c>
      <c r="B273" s="267" t="s">
        <v>778</v>
      </c>
    </row>
    <row r="274" spans="1:2">
      <c r="A274" s="98" t="s">
        <v>506</v>
      </c>
      <c r="B274" s="267" t="s">
        <v>801</v>
      </c>
    </row>
    <row r="275" spans="1:2">
      <c r="A275" s="98" t="s">
        <v>507</v>
      </c>
      <c r="B275" s="267" t="s">
        <v>778</v>
      </c>
    </row>
    <row r="276" spans="1:2">
      <c r="A276" s="98" t="s">
        <v>508</v>
      </c>
      <c r="B276" s="267" t="s">
        <v>730</v>
      </c>
    </row>
    <row r="277" spans="1:2">
      <c r="A277" s="98" t="s">
        <v>509</v>
      </c>
      <c r="B277" s="267" t="s">
        <v>730</v>
      </c>
    </row>
    <row r="278" spans="1:2">
      <c r="A278" s="98" t="s">
        <v>510</v>
      </c>
      <c r="B278" s="267" t="s">
        <v>2</v>
      </c>
    </row>
    <row r="279" spans="1:2">
      <c r="A279" s="98" t="s">
        <v>511</v>
      </c>
      <c r="B279" s="267" t="s">
        <v>778</v>
      </c>
    </row>
    <row r="280" spans="1:2">
      <c r="A280" s="98" t="s">
        <v>512</v>
      </c>
      <c r="B280" s="267" t="s">
        <v>776</v>
      </c>
    </row>
    <row r="281" spans="1:2">
      <c r="A281" s="98" t="s">
        <v>513</v>
      </c>
      <c r="B281" s="267" t="s">
        <v>2</v>
      </c>
    </row>
    <row r="282" spans="1:2">
      <c r="A282" s="98" t="s">
        <v>514</v>
      </c>
      <c r="B282" s="267" t="s">
        <v>730</v>
      </c>
    </row>
    <row r="283" spans="1:2">
      <c r="A283" s="98" t="s">
        <v>515</v>
      </c>
      <c r="B283" s="267" t="s">
        <v>2</v>
      </c>
    </row>
    <row r="284" spans="1:2">
      <c r="A284" s="98" t="s">
        <v>516</v>
      </c>
      <c r="B284" s="267" t="s">
        <v>741</v>
      </c>
    </row>
    <row r="285" spans="1:2">
      <c r="A285" s="98" t="s">
        <v>517</v>
      </c>
      <c r="B285" s="267" t="s">
        <v>795</v>
      </c>
    </row>
    <row r="286" spans="1:2">
      <c r="A286" s="98" t="s">
        <v>518</v>
      </c>
      <c r="B286" s="267" t="s">
        <v>826</v>
      </c>
    </row>
    <row r="287" spans="1:2">
      <c r="A287" s="98" t="s">
        <v>519</v>
      </c>
      <c r="B287" s="267" t="s">
        <v>825</v>
      </c>
    </row>
    <row r="288" spans="1:2">
      <c r="A288" s="98" t="s">
        <v>520</v>
      </c>
      <c r="B288" s="267" t="s">
        <v>741</v>
      </c>
    </row>
    <row r="289" spans="1:2">
      <c r="A289" s="98" t="s">
        <v>521</v>
      </c>
      <c r="B289" s="267" t="s">
        <v>2</v>
      </c>
    </row>
    <row r="290" spans="1:2">
      <c r="A290" s="98" t="s">
        <v>522</v>
      </c>
      <c r="B290" s="267" t="s">
        <v>21</v>
      </c>
    </row>
    <row r="291" spans="1:2">
      <c r="A291" s="98" t="s">
        <v>60</v>
      </c>
      <c r="B291" s="267" t="s">
        <v>21</v>
      </c>
    </row>
    <row r="292" spans="1:2">
      <c r="A292" s="98" t="s">
        <v>523</v>
      </c>
      <c r="B292" s="267" t="s">
        <v>730</v>
      </c>
    </row>
    <row r="293" spans="1:2">
      <c r="A293" s="98" t="s">
        <v>524</v>
      </c>
      <c r="B293" s="267" t="s">
        <v>730</v>
      </c>
    </row>
    <row r="294" spans="1:2">
      <c r="A294" s="98" t="s">
        <v>525</v>
      </c>
      <c r="B294" s="267" t="s">
        <v>730</v>
      </c>
    </row>
    <row r="295" spans="1:2">
      <c r="A295" s="98" t="s">
        <v>526</v>
      </c>
      <c r="B295" s="267" t="s">
        <v>776</v>
      </c>
    </row>
    <row r="296" spans="1:2">
      <c r="A296" s="98" t="s">
        <v>527</v>
      </c>
      <c r="B296" s="267" t="s">
        <v>780</v>
      </c>
    </row>
    <row r="297" spans="1:2">
      <c r="A297" s="98" t="s">
        <v>528</v>
      </c>
      <c r="B297" s="267" t="s">
        <v>803</v>
      </c>
    </row>
    <row r="298" spans="1:2">
      <c r="A298" s="98" t="s">
        <v>61</v>
      </c>
      <c r="B298" s="267" t="s">
        <v>808</v>
      </c>
    </row>
    <row r="299" spans="1:2">
      <c r="A299" s="98" t="s">
        <v>529</v>
      </c>
      <c r="B299" s="267" t="s">
        <v>741</v>
      </c>
    </row>
    <row r="300" spans="1:2">
      <c r="A300" s="98" t="s">
        <v>530</v>
      </c>
      <c r="B300" s="267" t="s">
        <v>730</v>
      </c>
    </row>
    <row r="301" spans="1:2">
      <c r="A301" s="98" t="s">
        <v>260</v>
      </c>
      <c r="B301" s="267" t="s">
        <v>730</v>
      </c>
    </row>
    <row r="302" spans="1:2">
      <c r="A302" s="98" t="s">
        <v>531</v>
      </c>
      <c r="B302" s="267" t="s">
        <v>776</v>
      </c>
    </row>
    <row r="303" spans="1:2">
      <c r="A303" s="98" t="s">
        <v>532</v>
      </c>
      <c r="B303" s="267" t="s">
        <v>818</v>
      </c>
    </row>
    <row r="304" spans="1:2">
      <c r="A304" s="98" t="s">
        <v>533</v>
      </c>
      <c r="B304" s="267" t="s">
        <v>827</v>
      </c>
    </row>
    <row r="305" spans="1:2">
      <c r="A305" s="98" t="s">
        <v>534</v>
      </c>
      <c r="B305" s="267" t="s">
        <v>828</v>
      </c>
    </row>
    <row r="306" spans="1:2">
      <c r="A306" s="98" t="s">
        <v>535</v>
      </c>
      <c r="B306" s="267" t="s">
        <v>2</v>
      </c>
    </row>
    <row r="307" spans="1:2">
      <c r="A307" s="98" t="s">
        <v>536</v>
      </c>
      <c r="B307" s="267" t="s">
        <v>730</v>
      </c>
    </row>
    <row r="308" spans="1:2">
      <c r="A308" s="98" t="s">
        <v>537</v>
      </c>
      <c r="B308" s="267" t="s">
        <v>794</v>
      </c>
    </row>
    <row r="309" spans="1:2">
      <c r="A309" s="98" t="s">
        <v>538</v>
      </c>
      <c r="B309" s="267" t="s">
        <v>776</v>
      </c>
    </row>
    <row r="310" spans="1:2">
      <c r="A310" s="98" t="s">
        <v>62</v>
      </c>
      <c r="B310" s="267" t="s">
        <v>5</v>
      </c>
    </row>
    <row r="311" spans="1:2">
      <c r="A311" s="98" t="s">
        <v>259</v>
      </c>
      <c r="B311" s="267" t="s">
        <v>730</v>
      </c>
    </row>
    <row r="312" spans="1:2">
      <c r="A312" s="98" t="s">
        <v>197</v>
      </c>
      <c r="B312" s="267" t="s">
        <v>730</v>
      </c>
    </row>
    <row r="313" spans="1:2">
      <c r="A313" s="98" t="s">
        <v>539</v>
      </c>
      <c r="B313" s="267" t="s">
        <v>730</v>
      </c>
    </row>
    <row r="314" spans="1:2">
      <c r="A314" s="98" t="s">
        <v>221</v>
      </c>
      <c r="B314" s="267" t="s">
        <v>776</v>
      </c>
    </row>
    <row r="315" spans="1:2">
      <c r="A315" s="98" t="s">
        <v>540</v>
      </c>
      <c r="B315" s="267" t="s">
        <v>30</v>
      </c>
    </row>
    <row r="316" spans="1:2">
      <c r="A316" s="98" t="s">
        <v>63</v>
      </c>
      <c r="B316" s="267" t="s">
        <v>30</v>
      </c>
    </row>
    <row r="317" spans="1:2">
      <c r="A317" s="98" t="s">
        <v>541</v>
      </c>
      <c r="B317" s="267" t="s">
        <v>730</v>
      </c>
    </row>
    <row r="318" spans="1:2">
      <c r="A318" s="98" t="s">
        <v>227</v>
      </c>
      <c r="B318" s="267" t="s">
        <v>730</v>
      </c>
    </row>
    <row r="319" spans="1:2">
      <c r="A319" s="98" t="s">
        <v>225</v>
      </c>
      <c r="B319" s="267" t="s">
        <v>730</v>
      </c>
    </row>
    <row r="320" spans="1:2">
      <c r="A320" s="98" t="s">
        <v>542</v>
      </c>
      <c r="B320" s="267" t="s">
        <v>2</v>
      </c>
    </row>
    <row r="321" spans="1:2">
      <c r="A321" s="98" t="s">
        <v>64</v>
      </c>
      <c r="B321" s="267" t="s">
        <v>730</v>
      </c>
    </row>
    <row r="322" spans="1:2">
      <c r="A322" s="98" t="s">
        <v>543</v>
      </c>
      <c r="B322" s="267" t="s">
        <v>730</v>
      </c>
    </row>
    <row r="323" spans="1:2">
      <c r="A323" s="98" t="s">
        <v>544</v>
      </c>
      <c r="B323" s="267" t="s">
        <v>776</v>
      </c>
    </row>
    <row r="324" spans="1:2">
      <c r="A324" s="98" t="s">
        <v>545</v>
      </c>
      <c r="B324" s="267" t="s">
        <v>776</v>
      </c>
    </row>
    <row r="325" spans="1:2">
      <c r="A325" s="98" t="s">
        <v>212</v>
      </c>
      <c r="B325" s="267" t="s">
        <v>730</v>
      </c>
    </row>
    <row r="326" spans="1:2">
      <c r="A326" s="98" t="s">
        <v>205</v>
      </c>
      <c r="B326" s="267" t="s">
        <v>776</v>
      </c>
    </row>
    <row r="327" spans="1:2">
      <c r="A327" s="98" t="s">
        <v>546</v>
      </c>
      <c r="B327" s="267" t="s">
        <v>2</v>
      </c>
    </row>
    <row r="328" spans="1:2">
      <c r="A328" s="98" t="s">
        <v>547</v>
      </c>
      <c r="B328" s="267" t="s">
        <v>730</v>
      </c>
    </row>
    <row r="329" spans="1:2">
      <c r="A329" s="98" t="s">
        <v>548</v>
      </c>
      <c r="B329" s="267" t="s">
        <v>804</v>
      </c>
    </row>
    <row r="330" spans="1:2">
      <c r="A330" s="98" t="s">
        <v>592</v>
      </c>
      <c r="B330" s="267" t="s">
        <v>829</v>
      </c>
    </row>
    <row r="331" spans="1:2">
      <c r="A331" s="98" t="s">
        <v>593</v>
      </c>
      <c r="B331" s="267" t="s">
        <v>829</v>
      </c>
    </row>
    <row r="332" spans="1:2">
      <c r="A332" s="98" t="s">
        <v>130</v>
      </c>
      <c r="B332" s="267" t="s">
        <v>738</v>
      </c>
    </row>
    <row r="333" spans="1:2">
      <c r="A333" s="98" t="s">
        <v>131</v>
      </c>
      <c r="B333" s="267" t="s">
        <v>778</v>
      </c>
    </row>
    <row r="334" spans="1:2">
      <c r="A334" s="98" t="s">
        <v>132</v>
      </c>
      <c r="B334" s="267" t="s">
        <v>30</v>
      </c>
    </row>
    <row r="335" spans="1:2">
      <c r="A335" s="98" t="s">
        <v>65</v>
      </c>
      <c r="B335" s="267" t="s">
        <v>741</v>
      </c>
    </row>
    <row r="336" spans="1:2">
      <c r="A336" s="98" t="s">
        <v>66</v>
      </c>
      <c r="B336" s="267" t="s">
        <v>776</v>
      </c>
    </row>
    <row r="337" spans="1:2">
      <c r="A337" s="98" t="s">
        <v>549</v>
      </c>
      <c r="B337" s="267" t="s">
        <v>776</v>
      </c>
    </row>
    <row r="338" spans="1:2">
      <c r="A338" s="98" t="s">
        <v>67</v>
      </c>
      <c r="B338" s="267" t="s">
        <v>22</v>
      </c>
    </row>
    <row r="339" spans="1:2">
      <c r="A339" s="98" t="s">
        <v>550</v>
      </c>
      <c r="B339" s="267" t="s">
        <v>830</v>
      </c>
    </row>
    <row r="340" spans="1:2">
      <c r="A340" s="98" t="s">
        <v>551</v>
      </c>
      <c r="B340" s="267" t="s">
        <v>730</v>
      </c>
    </row>
    <row r="341" spans="1:2">
      <c r="A341" s="98" t="s">
        <v>228</v>
      </c>
      <c r="B341" s="267" t="s">
        <v>741</v>
      </c>
    </row>
    <row r="342" spans="1:2">
      <c r="A342" s="98" t="s">
        <v>552</v>
      </c>
      <c r="B342" s="267" t="s">
        <v>831</v>
      </c>
    </row>
    <row r="343" spans="1:2">
      <c r="A343" s="98" t="s">
        <v>553</v>
      </c>
      <c r="B343" s="267" t="s">
        <v>778</v>
      </c>
    </row>
    <row r="344" spans="1:2">
      <c r="A344" s="98" t="s">
        <v>217</v>
      </c>
      <c r="B344" s="267" t="s">
        <v>730</v>
      </c>
    </row>
    <row r="345" spans="1:2">
      <c r="A345" s="98" t="s">
        <v>68</v>
      </c>
      <c r="B345" s="267" t="s">
        <v>2</v>
      </c>
    </row>
    <row r="346" spans="1:2">
      <c r="A346" s="98" t="s">
        <v>554</v>
      </c>
      <c r="B346" s="267" t="s">
        <v>832</v>
      </c>
    </row>
    <row r="347" spans="1:2">
      <c r="A347" s="98" t="s">
        <v>69</v>
      </c>
      <c r="B347" s="267" t="s">
        <v>794</v>
      </c>
    </row>
    <row r="348" spans="1:2">
      <c r="A348" s="98" t="s">
        <v>555</v>
      </c>
      <c r="B348" s="267" t="s">
        <v>730</v>
      </c>
    </row>
    <row r="349" spans="1:2">
      <c r="A349" s="98" t="s">
        <v>556</v>
      </c>
      <c r="B349" s="267" t="s">
        <v>776</v>
      </c>
    </row>
    <row r="350" spans="1:2">
      <c r="A350" s="98" t="s">
        <v>215</v>
      </c>
      <c r="B350" s="267" t="s">
        <v>778</v>
      </c>
    </row>
    <row r="351" spans="1:2">
      <c r="A351" s="98" t="s">
        <v>557</v>
      </c>
      <c r="B351" s="267" t="s">
        <v>730</v>
      </c>
    </row>
    <row r="352" spans="1:2">
      <c r="A352" s="98" t="s">
        <v>558</v>
      </c>
      <c r="B352" s="267" t="s">
        <v>738</v>
      </c>
    </row>
    <row r="353" spans="1:2">
      <c r="A353" s="98" t="s">
        <v>559</v>
      </c>
      <c r="B353" s="267" t="s">
        <v>833</v>
      </c>
    </row>
    <row r="354" spans="1:2">
      <c r="A354" s="98" t="s">
        <v>560</v>
      </c>
      <c r="B354" s="267" t="s">
        <v>833</v>
      </c>
    </row>
    <row r="355" spans="1:2">
      <c r="A355" s="98" t="s">
        <v>561</v>
      </c>
      <c r="B355" s="267" t="s">
        <v>738</v>
      </c>
    </row>
    <row r="356" spans="1:2">
      <c r="A356" s="98" t="s">
        <v>562</v>
      </c>
      <c r="B356" s="267" t="s">
        <v>5</v>
      </c>
    </row>
    <row r="357" spans="1:2">
      <c r="A357" s="98" t="s">
        <v>563</v>
      </c>
      <c r="B357" s="267" t="s">
        <v>730</v>
      </c>
    </row>
    <row r="358" spans="1:2">
      <c r="A358" s="98" t="s">
        <v>564</v>
      </c>
      <c r="B358" s="267" t="s">
        <v>5</v>
      </c>
    </row>
    <row r="359" spans="1:2">
      <c r="A359" s="98" t="s">
        <v>565</v>
      </c>
      <c r="B359" s="267" t="s">
        <v>741</v>
      </c>
    </row>
    <row r="360" spans="1:2">
      <c r="A360" s="98" t="s">
        <v>566</v>
      </c>
      <c r="B360" s="267" t="s">
        <v>735</v>
      </c>
    </row>
    <row r="361" spans="1:2">
      <c r="A361" s="98" t="s">
        <v>567</v>
      </c>
      <c r="B361" s="267" t="s">
        <v>834</v>
      </c>
    </row>
  </sheetData>
  <mergeCells count="2">
    <mergeCell ref="A9:A10"/>
    <mergeCell ref="B9:B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001E7-EE4C-450E-BFA1-A707FADF1156}">
  <dimension ref="A1:Q9"/>
  <sheetViews>
    <sheetView view="pageBreakPreview" zoomScale="70" zoomScaleNormal="70" zoomScaleSheetLayoutView="70" workbookViewId="0">
      <selection activeCell="K16" sqref="K16"/>
    </sheetView>
  </sheetViews>
  <sheetFormatPr defaultRowHeight="14.4"/>
  <cols>
    <col min="1" max="1" width="4.6640625" customWidth="1"/>
    <col min="2" max="2" width="17.33203125" customWidth="1"/>
    <col min="4" max="4" width="8.5546875" customWidth="1"/>
    <col min="5" max="5" width="11.5546875" customWidth="1"/>
    <col min="6" max="6" width="10.77734375" customWidth="1"/>
    <col min="7" max="7" width="10.5546875" bestFit="1" customWidth="1"/>
    <col min="8" max="8" width="15.21875" bestFit="1" customWidth="1"/>
    <col min="9" max="9" width="10.5546875" bestFit="1" customWidth="1"/>
    <col min="10" max="10" width="10.33203125" customWidth="1"/>
    <col min="11" max="11" width="10.6640625" customWidth="1"/>
    <col min="12" max="12" width="24.44140625" bestFit="1" customWidth="1"/>
    <col min="13" max="13" width="25.77734375" customWidth="1"/>
    <col min="14" max="14" width="13.77734375" customWidth="1"/>
    <col min="15" max="15" width="10.44140625" bestFit="1" customWidth="1"/>
    <col min="16" max="16" width="11.77734375" customWidth="1"/>
    <col min="17" max="17" width="21.21875" customWidth="1"/>
  </cols>
  <sheetData>
    <row r="1" spans="1:17" ht="21.45" customHeight="1">
      <c r="A1" s="387" t="s">
        <v>187</v>
      </c>
      <c r="B1" s="388"/>
      <c r="C1" s="388"/>
      <c r="D1" s="388"/>
      <c r="E1" s="388"/>
      <c r="F1" s="388"/>
      <c r="G1" s="388"/>
      <c r="H1" s="388"/>
      <c r="I1" s="388"/>
      <c r="J1" s="388"/>
      <c r="K1" s="388"/>
      <c r="L1" s="388"/>
      <c r="M1" s="388"/>
      <c r="N1" s="388"/>
      <c r="O1" s="388"/>
      <c r="P1" s="388"/>
      <c r="Q1" s="389"/>
    </row>
    <row r="2" spans="1:17" ht="21" customHeight="1">
      <c r="A2" s="390" t="s">
        <v>158</v>
      </c>
      <c r="B2" s="392" t="s">
        <v>159</v>
      </c>
      <c r="C2" s="392" t="s">
        <v>172</v>
      </c>
      <c r="D2" s="392" t="s">
        <v>160</v>
      </c>
      <c r="E2" s="392" t="s">
        <v>176</v>
      </c>
      <c r="F2" s="394" t="s">
        <v>88</v>
      </c>
      <c r="G2" s="394"/>
      <c r="H2" s="394" t="s">
        <v>90</v>
      </c>
      <c r="I2" s="394"/>
      <c r="J2" s="392" t="s">
        <v>173</v>
      </c>
      <c r="K2" s="392" t="s">
        <v>174</v>
      </c>
      <c r="L2" s="392" t="s">
        <v>175</v>
      </c>
      <c r="M2" s="392" t="s">
        <v>161</v>
      </c>
      <c r="N2" s="392" t="s">
        <v>164</v>
      </c>
      <c r="O2" s="392" t="s">
        <v>170</v>
      </c>
      <c r="P2" s="392" t="s">
        <v>177</v>
      </c>
      <c r="Q2" s="395" t="s">
        <v>124</v>
      </c>
    </row>
    <row r="3" spans="1:17" ht="25.05" customHeight="1">
      <c r="A3" s="391"/>
      <c r="B3" s="393"/>
      <c r="C3" s="393"/>
      <c r="D3" s="393"/>
      <c r="E3" s="393"/>
      <c r="F3" s="90" t="s">
        <v>116</v>
      </c>
      <c r="G3" s="90" t="s">
        <v>117</v>
      </c>
      <c r="H3" s="90" t="s">
        <v>116</v>
      </c>
      <c r="I3" s="90" t="s">
        <v>117</v>
      </c>
      <c r="J3" s="393"/>
      <c r="K3" s="393"/>
      <c r="L3" s="393"/>
      <c r="M3" s="393"/>
      <c r="N3" s="393"/>
      <c r="O3" s="393"/>
      <c r="P3" s="393"/>
      <c r="Q3" s="396"/>
    </row>
    <row r="4" spans="1:17" ht="27" customHeight="1">
      <c r="A4" s="131"/>
      <c r="B4" s="72"/>
      <c r="C4" s="12"/>
      <c r="D4" s="12"/>
      <c r="E4" s="71"/>
      <c r="F4" s="71"/>
      <c r="G4" s="71"/>
      <c r="H4" s="71"/>
      <c r="I4" s="71"/>
      <c r="J4" s="12"/>
      <c r="K4" s="12"/>
      <c r="L4" s="12"/>
      <c r="M4" s="12"/>
      <c r="N4" s="72"/>
      <c r="O4" s="12"/>
      <c r="P4" s="12"/>
      <c r="Q4" s="126"/>
    </row>
    <row r="5" spans="1:17" ht="43.5" customHeight="1">
      <c r="A5" s="131"/>
      <c r="B5" s="72"/>
      <c r="C5" s="12"/>
      <c r="D5" s="12"/>
      <c r="E5" s="71"/>
      <c r="F5" s="71"/>
      <c r="G5" s="71"/>
      <c r="H5" s="71"/>
      <c r="I5" s="71"/>
      <c r="J5" s="12"/>
      <c r="K5" s="12"/>
      <c r="L5" s="12"/>
      <c r="M5" s="12"/>
      <c r="N5" s="12"/>
      <c r="O5" s="12"/>
      <c r="P5" s="12"/>
      <c r="Q5" s="126"/>
    </row>
    <row r="6" spans="1:17" ht="33.450000000000003" customHeight="1">
      <c r="A6" s="132"/>
      <c r="B6" s="72"/>
      <c r="C6" s="72"/>
      <c r="D6" s="72"/>
      <c r="E6" s="80"/>
      <c r="F6" s="80"/>
      <c r="G6" s="80"/>
      <c r="H6" s="80"/>
      <c r="I6" s="80"/>
      <c r="J6" s="72"/>
      <c r="K6" s="72"/>
      <c r="L6" s="72"/>
      <c r="M6" s="72"/>
      <c r="N6" s="72"/>
      <c r="O6" s="72"/>
      <c r="P6" s="72"/>
      <c r="Q6" s="133"/>
    </row>
    <row r="7" spans="1:17" ht="45.45" customHeight="1">
      <c r="A7" s="132"/>
      <c r="B7" s="72"/>
      <c r="C7" s="84"/>
      <c r="D7" s="72"/>
      <c r="E7" s="72"/>
      <c r="F7" s="80"/>
      <c r="G7" s="80"/>
      <c r="H7" s="80"/>
      <c r="I7" s="80"/>
      <c r="J7" s="72"/>
      <c r="K7" s="72"/>
      <c r="L7" s="72"/>
      <c r="M7" s="72"/>
      <c r="N7" s="72"/>
      <c r="O7" s="72"/>
      <c r="P7" s="72"/>
      <c r="Q7" s="133"/>
    </row>
    <row r="8" spans="1:17" ht="40.950000000000003" customHeight="1">
      <c r="A8" s="132"/>
      <c r="B8" s="72"/>
      <c r="C8" s="72"/>
      <c r="D8" s="72"/>
      <c r="E8" s="80"/>
      <c r="F8" s="80"/>
      <c r="G8" s="80"/>
      <c r="H8" s="80"/>
      <c r="I8" s="80"/>
      <c r="J8" s="72"/>
      <c r="K8" s="72"/>
      <c r="L8" s="72"/>
      <c r="M8" s="72"/>
      <c r="N8" s="72"/>
      <c r="O8" s="72"/>
      <c r="P8" s="72"/>
      <c r="Q8" s="133"/>
    </row>
    <row r="9" spans="1:17" ht="37.5" customHeight="1" thickBot="1">
      <c r="A9" s="127"/>
      <c r="B9" s="128"/>
      <c r="C9" s="128"/>
      <c r="D9" s="128"/>
      <c r="E9" s="129"/>
      <c r="F9" s="129"/>
      <c r="G9" s="129"/>
      <c r="H9" s="129"/>
      <c r="I9" s="129"/>
      <c r="J9" s="128"/>
      <c r="K9" s="128"/>
      <c r="L9" s="128"/>
      <c r="M9" s="128"/>
      <c r="N9" s="128"/>
      <c r="O9" s="128"/>
      <c r="P9" s="128"/>
      <c r="Q9" s="130"/>
    </row>
  </sheetData>
  <autoFilter ref="A3:Q9" xr:uid="{863001E7-EE4C-450E-BFA1-A707FADF1156}"/>
  <mergeCells count="16">
    <mergeCell ref="A1:Q1"/>
    <mergeCell ref="A2:A3"/>
    <mergeCell ref="B2:B3"/>
    <mergeCell ref="C2:C3"/>
    <mergeCell ref="J2:J3"/>
    <mergeCell ref="E2:E3"/>
    <mergeCell ref="F2:G2"/>
    <mergeCell ref="H2:I2"/>
    <mergeCell ref="K2:K3"/>
    <mergeCell ref="L2:L3"/>
    <mergeCell ref="D2:D3"/>
    <mergeCell ref="M2:M3"/>
    <mergeCell ref="N2:N3"/>
    <mergeCell ref="O2:O3"/>
    <mergeCell ref="Q2:Q3"/>
    <mergeCell ref="P2:P3"/>
  </mergeCells>
  <conditionalFormatting sqref="B1:B1048576">
    <cfRule type="duplicateValues" dxfId="0" priority="1"/>
  </conditionalFormatting>
  <pageMargins left="0.70866141732283472" right="0.70866141732283472" top="0.74803149606299213" bottom="0.74803149606299213" header="0.31496062992125984" footer="0.31496062992125984"/>
  <pageSetup paperSize="9" scale="5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44861-873D-4F9A-BA22-E411BF1B5054}">
  <dimension ref="A1:AL655"/>
  <sheetViews>
    <sheetView view="pageBreakPreview" zoomScale="70" zoomScaleNormal="70" zoomScaleSheetLayoutView="70" workbookViewId="0">
      <pane xSplit="23" ySplit="5" topLeftCell="X415" activePane="bottomRight" state="frozen"/>
      <selection pane="topRight" activeCell="X1" sqref="X1"/>
      <selection pane="bottomLeft" activeCell="A6" sqref="A6"/>
      <selection pane="bottomRight" activeCell="AL416" sqref="AL416:AL426"/>
    </sheetView>
  </sheetViews>
  <sheetFormatPr defaultColWidth="8.77734375" defaultRowHeight="10.199999999999999"/>
  <cols>
    <col min="1" max="1" width="4.6640625" style="134" customWidth="1"/>
    <col min="2" max="2" width="8.44140625" style="134" customWidth="1"/>
    <col min="3" max="3" width="6.6640625" style="134" customWidth="1"/>
    <col min="4" max="4" width="8.44140625" style="134" customWidth="1"/>
    <col min="5" max="5" width="6.6640625" style="134" customWidth="1"/>
    <col min="6" max="6" width="8.44140625" style="134" customWidth="1"/>
    <col min="7" max="7" width="6.6640625" style="134" customWidth="1"/>
    <col min="8" max="8" width="8.44140625" style="134" customWidth="1"/>
    <col min="9" max="9" width="6.6640625" style="134" customWidth="1"/>
    <col min="10" max="10" width="8.44140625" style="134" customWidth="1"/>
    <col min="11" max="11" width="6.6640625" style="134" customWidth="1"/>
    <col min="12" max="12" width="8.44140625" style="134" customWidth="1"/>
    <col min="13" max="13" width="6.6640625" style="134" customWidth="1"/>
    <col min="14" max="14" width="8.44140625" style="134" customWidth="1"/>
    <col min="15" max="15" width="6.6640625" style="134" customWidth="1"/>
    <col min="16" max="16" width="8.44140625" style="134" customWidth="1"/>
    <col min="17" max="17" width="6.6640625" style="134" customWidth="1"/>
    <col min="18" max="18" width="8.44140625" style="134" customWidth="1"/>
    <col min="19" max="19" width="6.6640625" style="134" customWidth="1"/>
    <col min="20" max="20" width="8.44140625" style="134" customWidth="1"/>
    <col min="21" max="21" width="6.6640625" style="134" customWidth="1"/>
    <col min="22" max="22" width="5.21875" style="134" customWidth="1"/>
    <col min="23" max="23" width="6.109375" style="134" customWidth="1"/>
    <col min="24" max="25" width="9.44140625" style="134" bestFit="1" customWidth="1"/>
    <col min="26" max="59" width="6.109375" style="134" customWidth="1"/>
    <col min="60" max="16384" width="8.77734375" style="134"/>
  </cols>
  <sheetData>
    <row r="1" spans="1:38" ht="26.4" thickBot="1">
      <c r="A1" s="397" t="s">
        <v>290</v>
      </c>
      <c r="B1" s="398"/>
      <c r="C1" s="398"/>
      <c r="D1" s="398"/>
      <c r="E1" s="398"/>
      <c r="F1" s="398"/>
      <c r="G1" s="398"/>
      <c r="H1" s="398"/>
      <c r="I1" s="398"/>
      <c r="J1" s="398"/>
      <c r="K1" s="398"/>
      <c r="L1" s="398"/>
      <c r="M1" s="398"/>
      <c r="N1" s="398"/>
      <c r="O1" s="398"/>
      <c r="P1" s="398"/>
      <c r="Q1" s="398"/>
      <c r="R1" s="398"/>
      <c r="S1" s="398"/>
      <c r="T1" s="398"/>
      <c r="U1" s="398"/>
      <c r="V1" s="398"/>
      <c r="W1" s="398"/>
      <c r="X1" s="398"/>
      <c r="Y1" s="398"/>
      <c r="Z1" s="398"/>
      <c r="AA1" s="398"/>
      <c r="AB1" s="398"/>
      <c r="AC1" s="398"/>
      <c r="AD1" s="398"/>
      <c r="AE1" s="398"/>
      <c r="AF1" s="398"/>
      <c r="AG1" s="398"/>
      <c r="AH1" s="399">
        <f ca="1">TODAY()-1</f>
        <v>46033</v>
      </c>
      <c r="AI1" s="400"/>
      <c r="AJ1" s="400"/>
      <c r="AK1" s="400"/>
      <c r="AL1" s="401"/>
    </row>
    <row r="2" spans="1:38" s="141" customFormat="1" ht="17.399999999999999">
      <c r="A2" s="135" t="s">
        <v>291</v>
      </c>
      <c r="B2" s="136"/>
      <c r="C2" s="136"/>
      <c r="D2" s="137"/>
      <c r="E2" s="138" t="s">
        <v>367</v>
      </c>
      <c r="F2" s="139"/>
      <c r="G2" s="140"/>
      <c r="H2" s="140"/>
      <c r="I2" s="140"/>
      <c r="J2" s="140"/>
      <c r="K2" s="137"/>
      <c r="L2" s="137"/>
      <c r="M2" s="137"/>
      <c r="N2" s="137"/>
      <c r="O2" s="137"/>
      <c r="P2" s="137"/>
      <c r="Q2" s="137"/>
      <c r="R2" s="137"/>
      <c r="S2" s="137"/>
      <c r="T2" s="137"/>
      <c r="U2" s="137"/>
      <c r="V2" s="140"/>
      <c r="W2" s="140"/>
      <c r="X2" s="402" t="s">
        <v>113</v>
      </c>
      <c r="Y2" s="403"/>
      <c r="Z2" s="403"/>
      <c r="AA2" s="403"/>
      <c r="AB2" s="403"/>
      <c r="AC2" s="403"/>
      <c r="AD2" s="403"/>
      <c r="AE2" s="403"/>
      <c r="AF2" s="403"/>
      <c r="AG2" s="403"/>
      <c r="AH2" s="403"/>
      <c r="AI2" s="403"/>
      <c r="AJ2" s="403"/>
      <c r="AK2" s="403"/>
      <c r="AL2" s="404"/>
    </row>
    <row r="3" spans="1:38" s="141" customFormat="1" ht="16.95" customHeight="1">
      <c r="A3" s="135" t="s">
        <v>292</v>
      </c>
      <c r="B3" s="136"/>
      <c r="C3" s="136"/>
      <c r="D3" s="142"/>
      <c r="E3" s="138" t="s">
        <v>366</v>
      </c>
      <c r="F3" s="142"/>
      <c r="G3" s="142"/>
      <c r="H3" s="142"/>
      <c r="I3" s="142"/>
      <c r="J3" s="142"/>
      <c r="K3" s="142"/>
      <c r="L3" s="142"/>
      <c r="M3" s="142"/>
      <c r="N3" s="142"/>
      <c r="O3" s="142"/>
      <c r="P3" s="142"/>
      <c r="Q3" s="142"/>
      <c r="R3" s="142"/>
      <c r="S3" s="142"/>
      <c r="T3" s="142"/>
      <c r="U3" s="142"/>
      <c r="V3" s="140"/>
      <c r="W3" s="140"/>
      <c r="X3" s="405" t="s">
        <v>293</v>
      </c>
      <c r="Y3" s="407" t="s">
        <v>294</v>
      </c>
      <c r="Z3" s="409" t="s">
        <v>295</v>
      </c>
      <c r="AA3" s="411" t="s">
        <v>296</v>
      </c>
      <c r="AB3" s="411"/>
      <c r="AC3" s="411"/>
      <c r="AD3" s="411" t="s">
        <v>297</v>
      </c>
      <c r="AE3" s="411"/>
      <c r="AF3" s="411"/>
      <c r="AG3" s="411"/>
      <c r="AH3" s="411" t="s">
        <v>298</v>
      </c>
      <c r="AI3" s="409" t="s">
        <v>299</v>
      </c>
      <c r="AJ3" s="409" t="s">
        <v>300</v>
      </c>
      <c r="AK3" s="409" t="s">
        <v>301</v>
      </c>
      <c r="AL3" s="417" t="s">
        <v>302</v>
      </c>
    </row>
    <row r="4" spans="1:38" s="141" customFormat="1" ht="16.95" customHeight="1">
      <c r="A4" s="143" t="s">
        <v>303</v>
      </c>
      <c r="B4" s="144"/>
      <c r="C4" s="144"/>
      <c r="D4" s="145"/>
      <c r="E4" s="138" t="s">
        <v>304</v>
      </c>
      <c r="F4" s="145"/>
      <c r="G4" s="145"/>
      <c r="H4" s="145"/>
      <c r="I4" s="145"/>
      <c r="J4" s="145"/>
      <c r="K4" s="145"/>
      <c r="L4" s="145"/>
      <c r="M4" s="145"/>
      <c r="N4" s="145"/>
      <c r="O4" s="145"/>
      <c r="P4" s="145"/>
      <c r="Q4" s="145"/>
      <c r="R4" s="145"/>
      <c r="S4" s="145"/>
      <c r="T4" s="145"/>
      <c r="U4" s="145"/>
      <c r="V4" s="140"/>
      <c r="W4" s="140"/>
      <c r="X4" s="405"/>
      <c r="Y4" s="407"/>
      <c r="Z4" s="409"/>
      <c r="AA4" s="411"/>
      <c r="AB4" s="411"/>
      <c r="AC4" s="411"/>
      <c r="AD4" s="411"/>
      <c r="AE4" s="411"/>
      <c r="AF4" s="411"/>
      <c r="AG4" s="411"/>
      <c r="AH4" s="411"/>
      <c r="AI4" s="409"/>
      <c r="AJ4" s="409"/>
      <c r="AK4" s="409"/>
      <c r="AL4" s="417"/>
    </row>
    <row r="5" spans="1:38" s="141" customFormat="1" ht="16.05" customHeight="1" thickBot="1">
      <c r="A5" s="146"/>
      <c r="B5" s="147"/>
      <c r="C5" s="147"/>
      <c r="D5" s="148"/>
      <c r="E5" s="149"/>
      <c r="F5" s="148"/>
      <c r="G5" s="148"/>
      <c r="H5" s="148"/>
      <c r="I5" s="148"/>
      <c r="J5" s="148"/>
      <c r="K5" s="148"/>
      <c r="L5" s="148"/>
      <c r="M5" s="148"/>
      <c r="N5" s="148"/>
      <c r="O5" s="148"/>
      <c r="P5" s="148"/>
      <c r="Q5" s="148"/>
      <c r="R5" s="148"/>
      <c r="S5" s="148"/>
      <c r="T5" s="148"/>
      <c r="U5" s="148"/>
      <c r="V5" s="150"/>
      <c r="W5" s="150"/>
      <c r="X5" s="406"/>
      <c r="Y5" s="408"/>
      <c r="Z5" s="410"/>
      <c r="AA5" s="151" t="s">
        <v>305</v>
      </c>
      <c r="AB5" s="151" t="s">
        <v>306</v>
      </c>
      <c r="AC5" s="151" t="s">
        <v>307</v>
      </c>
      <c r="AD5" s="151" t="s">
        <v>308</v>
      </c>
      <c r="AE5" s="151" t="s">
        <v>305</v>
      </c>
      <c r="AF5" s="151" t="s">
        <v>306</v>
      </c>
      <c r="AG5" s="151" t="s">
        <v>307</v>
      </c>
      <c r="AH5" s="412"/>
      <c r="AI5" s="410"/>
      <c r="AJ5" s="410"/>
      <c r="AK5" s="410"/>
      <c r="AL5" s="418"/>
    </row>
    <row r="6" spans="1:38" s="141" customFormat="1" ht="13.05" customHeight="1">
      <c r="A6" s="419" t="s">
        <v>309</v>
      </c>
      <c r="B6" s="420"/>
      <c r="C6" s="420"/>
      <c r="D6" s="420"/>
      <c r="E6" s="420"/>
      <c r="F6" s="420"/>
      <c r="G6" s="420"/>
      <c r="H6" s="420"/>
      <c r="I6" s="420"/>
      <c r="J6" s="420"/>
      <c r="K6" s="420"/>
      <c r="L6" s="423" t="s">
        <v>310</v>
      </c>
      <c r="M6" s="424"/>
      <c r="N6" s="424"/>
      <c r="O6" s="424"/>
      <c r="P6" s="424"/>
      <c r="Q6" s="424"/>
      <c r="R6" s="424"/>
      <c r="S6" s="424"/>
      <c r="T6" s="424"/>
      <c r="U6" s="424"/>
      <c r="V6" s="424"/>
      <c r="W6" s="425"/>
      <c r="X6" s="152"/>
      <c r="Y6" s="152"/>
      <c r="Z6" s="152"/>
      <c r="AA6" s="152"/>
      <c r="AB6" s="152"/>
      <c r="AC6" s="152"/>
      <c r="AD6" s="152"/>
      <c r="AE6" s="152"/>
      <c r="AF6" s="152"/>
      <c r="AG6" s="152"/>
      <c r="AH6" s="152"/>
      <c r="AI6" s="152"/>
      <c r="AJ6" s="152"/>
      <c r="AK6" s="152"/>
      <c r="AL6" s="153"/>
    </row>
    <row r="7" spans="1:38" s="141" customFormat="1" ht="13.05" customHeight="1" thickBot="1">
      <c r="A7" s="421"/>
      <c r="B7" s="422"/>
      <c r="C7" s="422"/>
      <c r="D7" s="422"/>
      <c r="E7" s="422"/>
      <c r="F7" s="422"/>
      <c r="G7" s="422"/>
      <c r="H7" s="422"/>
      <c r="I7" s="422"/>
      <c r="J7" s="422"/>
      <c r="K7" s="422"/>
      <c r="L7" s="426"/>
      <c r="M7" s="427"/>
      <c r="N7" s="427"/>
      <c r="O7" s="427"/>
      <c r="P7" s="427"/>
      <c r="Q7" s="427"/>
      <c r="R7" s="427"/>
      <c r="S7" s="427"/>
      <c r="T7" s="427"/>
      <c r="U7" s="427"/>
      <c r="V7" s="427"/>
      <c r="W7" s="428"/>
      <c r="X7" s="152"/>
      <c r="Y7" s="152"/>
      <c r="Z7" s="152"/>
      <c r="AA7" s="152"/>
      <c r="AB7" s="152"/>
      <c r="AC7" s="152"/>
      <c r="AD7" s="152"/>
      <c r="AE7" s="152"/>
      <c r="AF7" s="152"/>
      <c r="AG7" s="152"/>
      <c r="AH7" s="152"/>
      <c r="AI7" s="152"/>
      <c r="AJ7" s="152"/>
      <c r="AK7" s="152"/>
      <c r="AL7" s="153"/>
    </row>
    <row r="8" spans="1:38" s="141" customFormat="1" ht="16.95" customHeight="1">
      <c r="A8" s="429" t="s">
        <v>110</v>
      </c>
      <c r="B8" s="431" t="s">
        <v>72</v>
      </c>
      <c r="C8" s="432"/>
      <c r="D8" s="433"/>
      <c r="E8" s="437" t="s">
        <v>123</v>
      </c>
      <c r="F8" s="439" t="s">
        <v>311</v>
      </c>
      <c r="G8" s="439"/>
      <c r="H8" s="439" t="s">
        <v>312</v>
      </c>
      <c r="I8" s="439"/>
      <c r="J8" s="439" t="s">
        <v>313</v>
      </c>
      <c r="K8" s="451"/>
      <c r="L8" s="453" t="s">
        <v>110</v>
      </c>
      <c r="M8" s="413" t="s">
        <v>314</v>
      </c>
      <c r="N8" s="413"/>
      <c r="O8" s="413"/>
      <c r="P8" s="413"/>
      <c r="Q8" s="413" t="s">
        <v>315</v>
      </c>
      <c r="R8" s="413"/>
      <c r="S8" s="413" t="s">
        <v>119</v>
      </c>
      <c r="T8" s="413"/>
      <c r="U8" s="413" t="s">
        <v>313</v>
      </c>
      <c r="V8" s="413"/>
      <c r="W8" s="415"/>
      <c r="X8" s="154"/>
      <c r="Y8" s="152"/>
      <c r="Z8" s="152"/>
      <c r="AA8" s="152"/>
      <c r="AB8" s="152"/>
      <c r="AC8" s="152"/>
      <c r="AD8" s="152"/>
      <c r="AE8" s="152"/>
      <c r="AF8" s="152"/>
      <c r="AG8" s="152"/>
      <c r="AH8" s="152"/>
      <c r="AI8" s="152"/>
      <c r="AJ8" s="152"/>
      <c r="AK8" s="152"/>
      <c r="AL8" s="153"/>
    </row>
    <row r="9" spans="1:38" s="141" customFormat="1" ht="17.55" customHeight="1" thickBot="1">
      <c r="A9" s="430"/>
      <c r="B9" s="434"/>
      <c r="C9" s="435"/>
      <c r="D9" s="436"/>
      <c r="E9" s="438"/>
      <c r="F9" s="440"/>
      <c r="G9" s="440"/>
      <c r="H9" s="440"/>
      <c r="I9" s="440"/>
      <c r="J9" s="440"/>
      <c r="K9" s="452"/>
      <c r="L9" s="454"/>
      <c r="M9" s="414"/>
      <c r="N9" s="414"/>
      <c r="O9" s="414"/>
      <c r="P9" s="414"/>
      <c r="Q9" s="414"/>
      <c r="R9" s="414"/>
      <c r="S9" s="414"/>
      <c r="T9" s="414"/>
      <c r="U9" s="414"/>
      <c r="V9" s="414"/>
      <c r="W9" s="416"/>
      <c r="X9" s="154"/>
      <c r="Y9" s="152"/>
      <c r="Z9" s="152"/>
      <c r="AA9" s="152"/>
      <c r="AB9" s="152"/>
      <c r="AC9" s="152"/>
      <c r="AD9" s="152"/>
      <c r="AE9" s="152"/>
      <c r="AF9" s="152"/>
      <c r="AG9" s="152"/>
      <c r="AH9" s="152"/>
      <c r="AI9" s="152"/>
      <c r="AJ9" s="152"/>
      <c r="AK9" s="152"/>
      <c r="AL9" s="153"/>
    </row>
    <row r="10" spans="1:38" s="141" customFormat="1" ht="17.399999999999999">
      <c r="A10" s="155">
        <v>1</v>
      </c>
      <c r="B10" s="441" t="s">
        <v>316</v>
      </c>
      <c r="C10" s="442"/>
      <c r="D10" s="443"/>
      <c r="E10" s="156" t="s">
        <v>317</v>
      </c>
      <c r="F10" s="444">
        <f>'VNTL - KEC'!C7</f>
        <v>127.854066</v>
      </c>
      <c r="G10" s="445"/>
      <c r="H10" s="446">
        <f>'VNTL - KEC'!I7</f>
        <v>127.854066</v>
      </c>
      <c r="I10" s="446"/>
      <c r="J10" s="447">
        <f t="shared" ref="J10:J15" si="0">F10-H10</f>
        <v>0</v>
      </c>
      <c r="K10" s="448"/>
      <c r="L10" s="157">
        <v>1</v>
      </c>
      <c r="M10" s="449" t="s">
        <v>318</v>
      </c>
      <c r="N10" s="449"/>
      <c r="O10" s="449"/>
      <c r="P10" s="449"/>
      <c r="Q10" s="450">
        <v>48</v>
      </c>
      <c r="R10" s="450"/>
      <c r="S10" s="450">
        <v>43</v>
      </c>
      <c r="T10" s="450"/>
      <c r="U10" s="455">
        <f t="shared" ref="U10:U19" si="1">Q10-S10</f>
        <v>5</v>
      </c>
      <c r="V10" s="455"/>
      <c r="W10" s="456"/>
      <c r="X10" s="457"/>
      <c r="Y10" s="459"/>
      <c r="Z10" s="461"/>
      <c r="AA10" s="463"/>
      <c r="AB10" s="463"/>
      <c r="AC10" s="463"/>
      <c r="AD10" s="459"/>
      <c r="AE10" s="463"/>
      <c r="AF10" s="463"/>
      <c r="AG10" s="463"/>
      <c r="AH10" s="461"/>
      <c r="AI10" s="461"/>
      <c r="AJ10" s="461"/>
      <c r="AK10" s="461"/>
      <c r="AL10" s="468"/>
    </row>
    <row r="11" spans="1:38" s="141" customFormat="1" ht="17.399999999999999">
      <c r="A11" s="155">
        <v>2</v>
      </c>
      <c r="B11" s="441" t="s">
        <v>121</v>
      </c>
      <c r="C11" s="442"/>
      <c r="D11" s="443"/>
      <c r="E11" s="156" t="s">
        <v>317</v>
      </c>
      <c r="F11" s="444">
        <f>'VNTL - KEC'!C9</f>
        <v>127.85406600000002</v>
      </c>
      <c r="G11" s="445"/>
      <c r="H11" s="446">
        <f>'VNTL - KEC'!I9</f>
        <v>127.85406600000002</v>
      </c>
      <c r="I11" s="446"/>
      <c r="J11" s="447">
        <f t="shared" si="0"/>
        <v>0</v>
      </c>
      <c r="K11" s="448"/>
      <c r="L11" s="158" t="b">
        <v>1</v>
      </c>
      <c r="M11" s="467" t="s">
        <v>319</v>
      </c>
      <c r="N11" s="467"/>
      <c r="O11" s="467"/>
      <c r="P11" s="467"/>
      <c r="Q11" s="455">
        <v>18</v>
      </c>
      <c r="R11" s="455"/>
      <c r="S11" s="455">
        <v>17</v>
      </c>
      <c r="T11" s="455"/>
      <c r="U11" s="455">
        <f t="shared" si="1"/>
        <v>1</v>
      </c>
      <c r="V11" s="455"/>
      <c r="W11" s="456"/>
      <c r="X11" s="457"/>
      <c r="Y11" s="459"/>
      <c r="Z11" s="461"/>
      <c r="AA11" s="463"/>
      <c r="AB11" s="463"/>
      <c r="AC11" s="463"/>
      <c r="AD11" s="459"/>
      <c r="AE11" s="463"/>
      <c r="AF11" s="463"/>
      <c r="AG11" s="463"/>
      <c r="AH11" s="461"/>
      <c r="AI11" s="461"/>
      <c r="AJ11" s="461"/>
      <c r="AK11" s="461"/>
      <c r="AL11" s="468"/>
    </row>
    <row r="12" spans="1:38" s="141" customFormat="1" ht="17.399999999999999">
      <c r="A12" s="155">
        <v>3</v>
      </c>
      <c r="B12" s="441" t="s">
        <v>320</v>
      </c>
      <c r="C12" s="442"/>
      <c r="D12" s="443"/>
      <c r="E12" s="156" t="s">
        <v>321</v>
      </c>
      <c r="F12" s="464">
        <f>'VNTL - KEC'!C10</f>
        <v>28</v>
      </c>
      <c r="G12" s="445"/>
      <c r="H12" s="465">
        <f>'VNTL - KEC'!I10</f>
        <v>28</v>
      </c>
      <c r="I12" s="466"/>
      <c r="J12" s="447">
        <f t="shared" si="0"/>
        <v>0</v>
      </c>
      <c r="K12" s="448"/>
      <c r="L12" s="159" t="b">
        <v>1</v>
      </c>
      <c r="M12" s="467" t="s">
        <v>322</v>
      </c>
      <c r="N12" s="467"/>
      <c r="O12" s="467"/>
      <c r="P12" s="467"/>
      <c r="Q12" s="455">
        <v>2</v>
      </c>
      <c r="R12" s="455"/>
      <c r="S12" s="455">
        <v>2</v>
      </c>
      <c r="T12" s="455"/>
      <c r="U12" s="455">
        <f t="shared" si="1"/>
        <v>0</v>
      </c>
      <c r="V12" s="455"/>
      <c r="W12" s="456"/>
      <c r="X12" s="457"/>
      <c r="Y12" s="459"/>
      <c r="Z12" s="461"/>
      <c r="AA12" s="461"/>
      <c r="AB12" s="461"/>
      <c r="AC12" s="461"/>
      <c r="AD12" s="459"/>
      <c r="AE12" s="461"/>
      <c r="AF12" s="461"/>
      <c r="AG12" s="461"/>
      <c r="AH12" s="461"/>
      <c r="AI12" s="461"/>
      <c r="AJ12" s="461"/>
      <c r="AK12" s="461"/>
      <c r="AL12" s="468"/>
    </row>
    <row r="13" spans="1:38" s="141" customFormat="1" ht="17.399999999999999">
      <c r="A13" s="155">
        <v>4</v>
      </c>
      <c r="B13" s="441" t="s">
        <v>323</v>
      </c>
      <c r="C13" s="442"/>
      <c r="D13" s="443"/>
      <c r="E13" s="156" t="s">
        <v>321</v>
      </c>
      <c r="F13" s="464">
        <f>'VNTL - KEC'!C12</f>
        <v>351</v>
      </c>
      <c r="G13" s="445"/>
      <c r="H13" s="465">
        <f>'VNTL - KEC'!I12</f>
        <v>193</v>
      </c>
      <c r="I13" s="466"/>
      <c r="J13" s="447">
        <f t="shared" si="0"/>
        <v>158</v>
      </c>
      <c r="K13" s="448"/>
      <c r="L13" s="159" t="b">
        <v>1</v>
      </c>
      <c r="M13" s="467" t="s">
        <v>324</v>
      </c>
      <c r="N13" s="467"/>
      <c r="O13" s="467"/>
      <c r="P13" s="467"/>
      <c r="Q13" s="455">
        <v>15</v>
      </c>
      <c r="R13" s="455"/>
      <c r="S13" s="455">
        <v>13</v>
      </c>
      <c r="T13" s="455"/>
      <c r="U13" s="455">
        <f t="shared" si="1"/>
        <v>2</v>
      </c>
      <c r="V13" s="455"/>
      <c r="W13" s="456"/>
      <c r="X13" s="457"/>
      <c r="Y13" s="459"/>
      <c r="Z13" s="461"/>
      <c r="AA13" s="461"/>
      <c r="AB13" s="461"/>
      <c r="AC13" s="461"/>
      <c r="AD13" s="459"/>
      <c r="AE13" s="461"/>
      <c r="AF13" s="461"/>
      <c r="AG13" s="461"/>
      <c r="AH13" s="461"/>
      <c r="AI13" s="461"/>
      <c r="AJ13" s="461"/>
      <c r="AK13" s="461"/>
      <c r="AL13" s="468"/>
    </row>
    <row r="14" spans="1:38" s="141" customFormat="1" ht="17.399999999999999">
      <c r="A14" s="155">
        <v>5</v>
      </c>
      <c r="B14" s="441" t="s">
        <v>325</v>
      </c>
      <c r="C14" s="442"/>
      <c r="D14" s="443"/>
      <c r="E14" s="156" t="s">
        <v>321</v>
      </c>
      <c r="F14" s="464">
        <f>F13</f>
        <v>351</v>
      </c>
      <c r="G14" s="445"/>
      <c r="H14" s="465">
        <f>'VNTL - KEC'!I13</f>
        <v>160</v>
      </c>
      <c r="I14" s="466"/>
      <c r="J14" s="447">
        <f t="shared" si="0"/>
        <v>191</v>
      </c>
      <c r="K14" s="448"/>
      <c r="L14" s="159" t="b">
        <v>1</v>
      </c>
      <c r="M14" s="467" t="s">
        <v>606</v>
      </c>
      <c r="N14" s="467"/>
      <c r="O14" s="467"/>
      <c r="P14" s="467"/>
      <c r="Q14" s="455">
        <v>13</v>
      </c>
      <c r="R14" s="455"/>
      <c r="S14" s="455">
        <v>11</v>
      </c>
      <c r="T14" s="455"/>
      <c r="U14" s="455">
        <f t="shared" si="1"/>
        <v>2</v>
      </c>
      <c r="V14" s="455"/>
      <c r="W14" s="456"/>
      <c r="X14" s="457"/>
      <c r="Y14" s="459"/>
      <c r="Z14" s="461"/>
      <c r="AA14" s="461"/>
      <c r="AB14" s="461"/>
      <c r="AC14" s="461"/>
      <c r="AD14" s="459"/>
      <c r="AE14" s="461"/>
      <c r="AF14" s="461"/>
      <c r="AG14" s="461"/>
      <c r="AH14" s="461"/>
      <c r="AI14" s="461"/>
      <c r="AJ14" s="461"/>
      <c r="AK14" s="461"/>
      <c r="AL14" s="468"/>
    </row>
    <row r="15" spans="1:38" s="141" customFormat="1" ht="16.95" customHeight="1">
      <c r="A15" s="155">
        <v>6</v>
      </c>
      <c r="B15" s="441" t="s">
        <v>326</v>
      </c>
      <c r="C15" s="442"/>
      <c r="D15" s="443"/>
      <c r="E15" s="156" t="s">
        <v>321</v>
      </c>
      <c r="F15" s="464">
        <f>F14</f>
        <v>351</v>
      </c>
      <c r="G15" s="445"/>
      <c r="H15" s="465">
        <f>'VNTL - KEC'!I14</f>
        <v>39</v>
      </c>
      <c r="I15" s="466"/>
      <c r="J15" s="447">
        <f t="shared" si="0"/>
        <v>312</v>
      </c>
      <c r="K15" s="448"/>
      <c r="L15" s="160">
        <v>2</v>
      </c>
      <c r="M15" s="467" t="str">
        <f>[101]Summary!$C$13</f>
        <v>RLY X-ING</v>
      </c>
      <c r="N15" s="467"/>
      <c r="O15" s="467"/>
      <c r="P15" s="467"/>
      <c r="Q15" s="455">
        <v>4</v>
      </c>
      <c r="R15" s="455"/>
      <c r="S15" s="455">
        <v>2</v>
      </c>
      <c r="T15" s="455"/>
      <c r="U15" s="455">
        <f t="shared" si="1"/>
        <v>2</v>
      </c>
      <c r="V15" s="455"/>
      <c r="W15" s="456"/>
      <c r="X15" s="457"/>
      <c r="Y15" s="459"/>
      <c r="Z15" s="461"/>
      <c r="AA15" s="461"/>
      <c r="AB15" s="461"/>
      <c r="AC15" s="461"/>
      <c r="AD15" s="459"/>
      <c r="AE15" s="461"/>
      <c r="AF15" s="461"/>
      <c r="AG15" s="461"/>
      <c r="AH15" s="461"/>
      <c r="AI15" s="461"/>
      <c r="AJ15" s="461"/>
      <c r="AK15" s="461"/>
      <c r="AL15" s="468"/>
    </row>
    <row r="16" spans="1:38" s="141" customFormat="1" ht="17.399999999999999">
      <c r="A16" s="155">
        <v>7</v>
      </c>
      <c r="B16" s="441" t="s">
        <v>327</v>
      </c>
      <c r="C16" s="442"/>
      <c r="D16" s="443"/>
      <c r="E16" s="156" t="s">
        <v>321</v>
      </c>
      <c r="F16" s="464">
        <f>F15</f>
        <v>351</v>
      </c>
      <c r="G16" s="445"/>
      <c r="H16" s="465"/>
      <c r="I16" s="466"/>
      <c r="J16" s="447"/>
      <c r="K16" s="448"/>
      <c r="L16" s="160">
        <v>3</v>
      </c>
      <c r="M16" s="467" t="str">
        <f>[101]Summary!$C$14</f>
        <v>NH X-ING</v>
      </c>
      <c r="N16" s="467"/>
      <c r="O16" s="467"/>
      <c r="P16" s="467"/>
      <c r="Q16" s="455">
        <v>3</v>
      </c>
      <c r="R16" s="455"/>
      <c r="S16" s="455">
        <v>3</v>
      </c>
      <c r="T16" s="455"/>
      <c r="U16" s="455">
        <f t="shared" si="1"/>
        <v>0</v>
      </c>
      <c r="V16" s="455"/>
      <c r="W16" s="456"/>
      <c r="X16" s="457"/>
      <c r="Y16" s="459"/>
      <c r="Z16" s="461"/>
      <c r="AA16" s="461"/>
      <c r="AB16" s="461"/>
      <c r="AC16" s="461"/>
      <c r="AD16" s="459"/>
      <c r="AE16" s="461"/>
      <c r="AF16" s="461"/>
      <c r="AG16" s="461"/>
      <c r="AH16" s="461"/>
      <c r="AI16" s="461"/>
      <c r="AJ16" s="461"/>
      <c r="AK16" s="461"/>
      <c r="AL16" s="468"/>
    </row>
    <row r="17" spans="1:38" s="141" customFormat="1" ht="17.399999999999999">
      <c r="A17" s="155">
        <v>8</v>
      </c>
      <c r="B17" s="441" t="s">
        <v>328</v>
      </c>
      <c r="C17" s="442"/>
      <c r="D17" s="443"/>
      <c r="E17" s="156" t="s">
        <v>317</v>
      </c>
      <c r="F17" s="444">
        <f>F11</f>
        <v>127.85406600000002</v>
      </c>
      <c r="G17" s="445"/>
      <c r="H17" s="446"/>
      <c r="I17" s="446"/>
      <c r="J17" s="480"/>
      <c r="K17" s="481"/>
      <c r="L17" s="160">
        <v>4</v>
      </c>
      <c r="M17" s="467" t="str">
        <f>[101]Summary!$C$15</f>
        <v>Bullet Train</v>
      </c>
      <c r="N17" s="467"/>
      <c r="O17" s="467"/>
      <c r="P17" s="467"/>
      <c r="Q17" s="455">
        <v>2</v>
      </c>
      <c r="R17" s="455"/>
      <c r="S17" s="455">
        <v>2</v>
      </c>
      <c r="T17" s="455"/>
      <c r="U17" s="455">
        <f t="shared" si="1"/>
        <v>0</v>
      </c>
      <c r="V17" s="455"/>
      <c r="W17" s="456"/>
      <c r="X17" s="457"/>
      <c r="Y17" s="459"/>
      <c r="Z17" s="461"/>
      <c r="AA17" s="461"/>
      <c r="AB17" s="461"/>
      <c r="AC17" s="461"/>
      <c r="AD17" s="459"/>
      <c r="AE17" s="461"/>
      <c r="AF17" s="461"/>
      <c r="AG17" s="461"/>
      <c r="AH17" s="461"/>
      <c r="AI17" s="461"/>
      <c r="AJ17" s="461"/>
      <c r="AK17" s="461"/>
      <c r="AL17" s="468"/>
    </row>
    <row r="18" spans="1:38" s="141" customFormat="1" ht="17.399999999999999">
      <c r="A18" s="155">
        <v>9</v>
      </c>
      <c r="B18" s="441" t="s">
        <v>329</v>
      </c>
      <c r="C18" s="442"/>
      <c r="D18" s="443"/>
      <c r="E18" s="156" t="s">
        <v>317</v>
      </c>
      <c r="F18" s="444">
        <f>F17</f>
        <v>127.85406600000002</v>
      </c>
      <c r="G18" s="445"/>
      <c r="H18" s="446"/>
      <c r="I18" s="446"/>
      <c r="J18" s="444"/>
      <c r="K18" s="479"/>
      <c r="L18" s="160">
        <v>5</v>
      </c>
      <c r="M18" s="467" t="str">
        <f>[101]Summary!$C$16</f>
        <v>Express-way</v>
      </c>
      <c r="N18" s="467"/>
      <c r="O18" s="467"/>
      <c r="P18" s="467"/>
      <c r="Q18" s="455">
        <v>4</v>
      </c>
      <c r="R18" s="455"/>
      <c r="S18" s="455">
        <v>4</v>
      </c>
      <c r="T18" s="455"/>
      <c r="U18" s="455">
        <f t="shared" si="1"/>
        <v>0</v>
      </c>
      <c r="V18" s="455"/>
      <c r="W18" s="456"/>
      <c r="X18" s="457"/>
      <c r="Y18" s="459"/>
      <c r="Z18" s="461"/>
      <c r="AA18" s="461"/>
      <c r="AB18" s="461"/>
      <c r="AC18" s="461"/>
      <c r="AD18" s="459"/>
      <c r="AE18" s="461"/>
      <c r="AF18" s="461"/>
      <c r="AG18" s="461"/>
      <c r="AH18" s="461"/>
      <c r="AI18" s="461"/>
      <c r="AJ18" s="461"/>
      <c r="AK18" s="461"/>
      <c r="AL18" s="468"/>
    </row>
    <row r="19" spans="1:38" s="141" customFormat="1" ht="18" thickBot="1">
      <c r="A19" s="161">
        <v>10</v>
      </c>
      <c r="B19" s="470" t="s">
        <v>330</v>
      </c>
      <c r="C19" s="471"/>
      <c r="D19" s="472"/>
      <c r="E19" s="162" t="s">
        <v>317</v>
      </c>
      <c r="F19" s="473">
        <f>F18</f>
        <v>127.85406600000002</v>
      </c>
      <c r="G19" s="474"/>
      <c r="H19" s="475"/>
      <c r="I19" s="475"/>
      <c r="J19" s="473"/>
      <c r="K19" s="476"/>
      <c r="L19" s="163">
        <v>6</v>
      </c>
      <c r="M19" s="477" t="str">
        <f>[101]Summary!$C$17</f>
        <v>GAS PIPELINE</v>
      </c>
      <c r="N19" s="477"/>
      <c r="O19" s="477"/>
      <c r="P19" s="477"/>
      <c r="Q19" s="478">
        <v>6</v>
      </c>
      <c r="R19" s="478"/>
      <c r="S19" s="478"/>
      <c r="T19" s="478"/>
      <c r="U19" s="478">
        <f t="shared" si="1"/>
        <v>6</v>
      </c>
      <c r="V19" s="478"/>
      <c r="W19" s="489"/>
      <c r="X19" s="458"/>
      <c r="Y19" s="460"/>
      <c r="Z19" s="462"/>
      <c r="AA19" s="462"/>
      <c r="AB19" s="462"/>
      <c r="AC19" s="462"/>
      <c r="AD19" s="460"/>
      <c r="AE19" s="462"/>
      <c r="AF19" s="462"/>
      <c r="AG19" s="462"/>
      <c r="AH19" s="462"/>
      <c r="AI19" s="462"/>
      <c r="AJ19" s="462"/>
      <c r="AK19" s="462"/>
      <c r="AL19" s="469"/>
    </row>
    <row r="20" spans="1:38" s="165" customFormat="1" ht="14.4">
      <c r="A20" s="164"/>
      <c r="X20" s="490">
        <f>V28/1000</f>
        <v>3.516</v>
      </c>
      <c r="Y20" s="487">
        <f>X20</f>
        <v>3.516</v>
      </c>
      <c r="Z20" s="487"/>
      <c r="AA20" s="487">
        <v>9</v>
      </c>
      <c r="AB20" s="484">
        <v>9</v>
      </c>
      <c r="AC20" s="487">
        <f>AA20-AB20</f>
        <v>0</v>
      </c>
      <c r="AD20" s="487">
        <v>7</v>
      </c>
      <c r="AE20" s="487">
        <v>9</v>
      </c>
      <c r="AF20" s="487">
        <v>5</v>
      </c>
      <c r="AG20" s="487">
        <f>AE20-AF20</f>
        <v>4</v>
      </c>
      <c r="AH20" s="487"/>
      <c r="AI20" s="487"/>
      <c r="AJ20" s="487"/>
      <c r="AK20" s="487"/>
      <c r="AL20" s="493"/>
    </row>
    <row r="21" spans="1:38" s="165" customFormat="1" ht="15.6">
      <c r="A21" s="164"/>
      <c r="B21" s="166" t="s">
        <v>610</v>
      </c>
      <c r="X21" s="491"/>
      <c r="Y21" s="486"/>
      <c r="Z21" s="486"/>
      <c r="AA21" s="486"/>
      <c r="AB21" s="485"/>
      <c r="AC21" s="486"/>
      <c r="AD21" s="486"/>
      <c r="AE21" s="486"/>
      <c r="AF21" s="486"/>
      <c r="AG21" s="486"/>
      <c r="AH21" s="486"/>
      <c r="AI21" s="486"/>
      <c r="AJ21" s="486"/>
      <c r="AK21" s="486"/>
      <c r="AL21" s="494"/>
    </row>
    <row r="22" spans="1:38" s="165" customFormat="1" ht="15.6">
      <c r="A22" s="164"/>
      <c r="B22" s="166"/>
      <c r="X22" s="491"/>
      <c r="Y22" s="486"/>
      <c r="Z22" s="486"/>
      <c r="AA22" s="486"/>
      <c r="AB22" s="485"/>
      <c r="AC22" s="486"/>
      <c r="AD22" s="486"/>
      <c r="AE22" s="486"/>
      <c r="AF22" s="486"/>
      <c r="AG22" s="486"/>
      <c r="AH22" s="486"/>
      <c r="AI22" s="486"/>
      <c r="AJ22" s="486"/>
      <c r="AK22" s="486"/>
      <c r="AL22" s="494"/>
    </row>
    <row r="23" spans="1:38" s="165" customFormat="1" ht="13.5" customHeight="1">
      <c r="A23" s="164"/>
      <c r="C23" s="179"/>
      <c r="E23" s="179"/>
      <c r="G23" s="179"/>
      <c r="I23" s="179"/>
      <c r="X23" s="492"/>
      <c r="Y23" s="488"/>
      <c r="Z23" s="488"/>
      <c r="AA23" s="488"/>
      <c r="AB23" s="485"/>
      <c r="AC23" s="488"/>
      <c r="AD23" s="488"/>
      <c r="AE23" s="488"/>
      <c r="AF23" s="488"/>
      <c r="AG23" s="488"/>
      <c r="AH23" s="488"/>
      <c r="AI23" s="488"/>
      <c r="AJ23" s="488"/>
      <c r="AK23" s="488"/>
      <c r="AL23" s="495"/>
    </row>
    <row r="24" spans="1:38" s="165" customFormat="1" ht="13.5" customHeight="1">
      <c r="A24" s="164"/>
      <c r="B24" s="167" t="s">
        <v>331</v>
      </c>
      <c r="C24" s="178"/>
      <c r="D24" s="167" t="s">
        <v>231</v>
      </c>
      <c r="E24" s="178"/>
      <c r="F24" s="167" t="s">
        <v>230</v>
      </c>
      <c r="G24" s="178"/>
      <c r="H24" s="167" t="s">
        <v>3</v>
      </c>
      <c r="I24" s="178"/>
      <c r="J24" s="167" t="s">
        <v>4</v>
      </c>
      <c r="K24" s="167"/>
      <c r="L24" s="167" t="s">
        <v>332</v>
      </c>
      <c r="M24" s="167"/>
      <c r="N24" s="167" t="s">
        <v>6</v>
      </c>
      <c r="O24" s="167"/>
      <c r="P24" s="167" t="s">
        <v>7</v>
      </c>
      <c r="Q24" s="167"/>
      <c r="R24" s="167" t="s">
        <v>8</v>
      </c>
      <c r="S24" s="167"/>
      <c r="T24" s="167" t="s">
        <v>368</v>
      </c>
      <c r="X24" s="492"/>
      <c r="Y24" s="488"/>
      <c r="Z24" s="488"/>
      <c r="AA24" s="488"/>
      <c r="AB24" s="485"/>
      <c r="AC24" s="488"/>
      <c r="AD24" s="488"/>
      <c r="AE24" s="488"/>
      <c r="AF24" s="488"/>
      <c r="AG24" s="488"/>
      <c r="AH24" s="488"/>
      <c r="AI24" s="488"/>
      <c r="AJ24" s="488"/>
      <c r="AK24" s="488"/>
      <c r="AL24" s="495"/>
    </row>
    <row r="25" spans="1:38" s="165" customFormat="1" ht="13.5" customHeight="1">
      <c r="A25" s="164"/>
      <c r="X25" s="492"/>
      <c r="Y25" s="488"/>
      <c r="Z25" s="488"/>
      <c r="AA25" s="488"/>
      <c r="AB25" s="485"/>
      <c r="AC25" s="488"/>
      <c r="AD25" s="488"/>
      <c r="AE25" s="488"/>
      <c r="AF25" s="488"/>
      <c r="AG25" s="488"/>
      <c r="AH25" s="488"/>
      <c r="AI25" s="488"/>
      <c r="AJ25" s="488"/>
      <c r="AK25" s="488"/>
      <c r="AL25" s="495"/>
    </row>
    <row r="26" spans="1:38" s="165" customFormat="1" ht="13.5" customHeight="1">
      <c r="A26" s="164"/>
      <c r="B26" s="167"/>
      <c r="D26" s="167"/>
      <c r="E26" s="167"/>
      <c r="F26" s="167"/>
      <c r="H26" s="167"/>
      <c r="I26" s="167"/>
      <c r="J26" s="167"/>
      <c r="K26" s="167"/>
      <c r="L26" s="167"/>
      <c r="M26" s="167"/>
      <c r="N26" s="167"/>
      <c r="O26" s="167"/>
      <c r="P26" s="167"/>
      <c r="Q26" s="167"/>
      <c r="R26" s="167"/>
      <c r="S26" s="167"/>
      <c r="T26" s="167"/>
      <c r="U26" s="167"/>
      <c r="X26" s="492"/>
      <c r="Y26" s="488"/>
      <c r="Z26" s="488"/>
      <c r="AA26" s="488"/>
      <c r="AB26" s="485"/>
      <c r="AC26" s="488"/>
      <c r="AD26" s="488"/>
      <c r="AE26" s="488"/>
      <c r="AF26" s="488"/>
      <c r="AG26" s="488"/>
      <c r="AH26" s="488"/>
      <c r="AI26" s="488"/>
      <c r="AJ26" s="488"/>
      <c r="AK26" s="488"/>
      <c r="AL26" s="495"/>
    </row>
    <row r="27" spans="1:38" s="165" customFormat="1" ht="13.5" customHeight="1" thickBot="1">
      <c r="A27" s="164"/>
      <c r="B27" s="167"/>
      <c r="D27" s="167"/>
      <c r="E27" s="167"/>
      <c r="F27" s="167"/>
      <c r="H27" s="167"/>
      <c r="I27" s="167"/>
      <c r="J27" s="167"/>
      <c r="K27" s="167"/>
      <c r="L27" s="167"/>
      <c r="M27" s="167"/>
      <c r="N27" s="167"/>
      <c r="O27" s="167"/>
      <c r="P27" s="167"/>
      <c r="Q27" s="167"/>
      <c r="R27" s="167"/>
      <c r="S27" s="167"/>
      <c r="T27" s="167"/>
      <c r="U27" s="167"/>
      <c r="X27" s="492"/>
      <c r="Y27" s="488"/>
      <c r="Z27" s="488"/>
      <c r="AA27" s="488"/>
      <c r="AB27" s="485"/>
      <c r="AC27" s="488"/>
      <c r="AD27" s="488"/>
      <c r="AE27" s="488"/>
      <c r="AF27" s="488"/>
      <c r="AG27" s="488"/>
      <c r="AH27" s="488"/>
      <c r="AI27" s="488"/>
      <c r="AJ27" s="488"/>
      <c r="AK27" s="488"/>
      <c r="AL27" s="495"/>
    </row>
    <row r="28" spans="1:38" s="165" customFormat="1" ht="12.45" customHeight="1">
      <c r="A28" s="164"/>
      <c r="B28" s="235" t="s">
        <v>699</v>
      </c>
      <c r="C28" s="169">
        <v>347</v>
      </c>
      <c r="D28" s="168"/>
      <c r="E28" s="169">
        <v>352</v>
      </c>
      <c r="F28" s="168"/>
      <c r="G28" s="169">
        <v>443.762</v>
      </c>
      <c r="H28" s="168"/>
      <c r="I28" s="169">
        <v>243.82400000000001</v>
      </c>
      <c r="J28" s="168"/>
      <c r="K28" s="169">
        <v>339.41399999999999</v>
      </c>
      <c r="L28" s="168"/>
      <c r="M28" s="169">
        <v>316</v>
      </c>
      <c r="N28" s="168"/>
      <c r="O28" s="169">
        <v>408</v>
      </c>
      <c r="P28" s="168"/>
      <c r="Q28" s="169">
        <v>358.18099999999998</v>
      </c>
      <c r="R28" s="168"/>
      <c r="S28" s="169">
        <v>358.81900000000002</v>
      </c>
      <c r="T28" s="168"/>
      <c r="U28" s="169">
        <v>349</v>
      </c>
      <c r="V28" s="482">
        <f>SUM(C28:U28)</f>
        <v>3516</v>
      </c>
      <c r="W28" s="483"/>
      <c r="X28" s="492"/>
      <c r="Y28" s="488"/>
      <c r="Z28" s="488"/>
      <c r="AA28" s="488"/>
      <c r="AB28" s="485"/>
      <c r="AC28" s="488"/>
      <c r="AD28" s="488"/>
      <c r="AE28" s="488"/>
      <c r="AF28" s="488"/>
      <c r="AG28" s="488"/>
      <c r="AH28" s="488"/>
      <c r="AI28" s="488"/>
      <c r="AJ28" s="488"/>
      <c r="AK28" s="488"/>
      <c r="AL28" s="495"/>
    </row>
    <row r="29" spans="1:38" s="165" customFormat="1" ht="13.5" customHeight="1">
      <c r="A29" s="164"/>
      <c r="C29" s="169"/>
      <c r="D29" s="172"/>
      <c r="E29" s="169"/>
      <c r="F29" s="172"/>
      <c r="G29" s="169"/>
      <c r="H29" s="172"/>
      <c r="I29" s="169"/>
      <c r="J29" s="172"/>
      <c r="K29" s="169"/>
      <c r="L29" s="172"/>
      <c r="M29" s="169"/>
      <c r="N29" s="172"/>
      <c r="O29" s="169"/>
      <c r="P29" s="172"/>
      <c r="Q29" s="169"/>
      <c r="R29" s="172"/>
      <c r="S29" s="169"/>
      <c r="T29" s="172"/>
      <c r="U29" s="169"/>
      <c r="X29" s="492"/>
      <c r="Y29" s="488"/>
      <c r="Z29" s="488"/>
      <c r="AA29" s="488"/>
      <c r="AB29" s="485"/>
      <c r="AC29" s="488"/>
      <c r="AD29" s="488"/>
      <c r="AE29" s="488"/>
      <c r="AF29" s="488"/>
      <c r="AG29" s="488"/>
      <c r="AH29" s="488"/>
      <c r="AI29" s="488"/>
      <c r="AJ29" s="488"/>
      <c r="AK29" s="488"/>
      <c r="AL29" s="495"/>
    </row>
    <row r="30" spans="1:38" s="165" customFormat="1" ht="13.5" customHeight="1" thickBot="1">
      <c r="A30" s="164"/>
      <c r="D30" s="175"/>
      <c r="F30" s="175"/>
      <c r="H30" s="175"/>
      <c r="J30" s="175"/>
      <c r="L30" s="175"/>
      <c r="N30" s="175"/>
      <c r="P30" s="175"/>
      <c r="R30" s="175"/>
      <c r="T30" s="175"/>
      <c r="X30" s="492"/>
      <c r="Y30" s="488"/>
      <c r="Z30" s="488"/>
      <c r="AA30" s="488"/>
      <c r="AB30" s="485"/>
      <c r="AC30" s="488"/>
      <c r="AD30" s="488"/>
      <c r="AE30" s="488"/>
      <c r="AF30" s="488"/>
      <c r="AG30" s="488"/>
      <c r="AH30" s="488"/>
      <c r="AI30" s="488"/>
      <c r="AJ30" s="488"/>
      <c r="AK30" s="488"/>
      <c r="AL30" s="495"/>
    </row>
    <row r="31" spans="1:38" s="165" customFormat="1" ht="13.95" customHeight="1">
      <c r="A31" s="164"/>
      <c r="B31" s="167"/>
      <c r="C31" s="167"/>
      <c r="D31" s="167" t="str">
        <f>HLOOKUP(D24,Sheet4!$C$3:$MO$4,2,FALSE)</f>
        <v>DA-3</v>
      </c>
      <c r="E31" s="167"/>
      <c r="F31" s="167" t="str">
        <f>HLOOKUP(F24,Sheet4!$C$3:$MO$4,2,FALSE)</f>
        <v>DA+6</v>
      </c>
      <c r="G31" s="167"/>
      <c r="H31" s="167" t="str">
        <f>HLOOKUP(H24,Sheet4!$C$3:$MO$4,2,FALSE)</f>
        <v>DB2+0</v>
      </c>
      <c r="I31" s="167"/>
      <c r="J31" s="167" t="str">
        <f>HLOOKUP(J24,Sheet4!$C$3:$MO$4,2,FALSE)</f>
        <v>DD60+0</v>
      </c>
      <c r="K31" s="167"/>
      <c r="L31" s="167" t="str">
        <f>HLOOKUP(L24,Sheet4!$C$3:$MO$4,2,FALSE)</f>
        <v>DA-3</v>
      </c>
      <c r="M31" s="167"/>
      <c r="N31" s="167" t="str">
        <f>HLOOKUP(N24,Sheet4!$C$3:$MO$4,2,FALSE)</f>
        <v>DA-3</v>
      </c>
      <c r="O31" s="167"/>
      <c r="P31" s="167" t="str">
        <f>HLOOKUP(P24,Sheet4!$C$3:$MO$4,2,FALSE)</f>
        <v>DA+9</v>
      </c>
      <c r="Q31" s="167"/>
      <c r="R31" s="167" t="str">
        <f>HLOOKUP(R24,Sheet4!$C$3:$MO$4,2,FALSE)</f>
        <v>DD60+3</v>
      </c>
      <c r="S31" s="167"/>
      <c r="T31" s="167" t="str">
        <f>HLOOKUP(T24,Sheet4!$C$3:$MO$4,2,FALSE)</f>
        <v>DA-3</v>
      </c>
      <c r="U31" s="167"/>
      <c r="X31" s="492"/>
      <c r="Y31" s="488"/>
      <c r="Z31" s="488"/>
      <c r="AA31" s="488"/>
      <c r="AB31" s="485"/>
      <c r="AC31" s="488"/>
      <c r="AD31" s="488"/>
      <c r="AE31" s="488"/>
      <c r="AF31" s="488"/>
      <c r="AG31" s="488"/>
      <c r="AH31" s="488"/>
      <c r="AI31" s="488"/>
      <c r="AJ31" s="488"/>
      <c r="AK31" s="488"/>
      <c r="AL31" s="495"/>
    </row>
    <row r="32" spans="1:38" s="165" customFormat="1" ht="13.95" customHeight="1" thickBot="1">
      <c r="A32" s="164"/>
      <c r="B32" s="178"/>
      <c r="C32" s="167"/>
      <c r="D32" s="178"/>
      <c r="E32" s="167"/>
      <c r="F32" s="178"/>
      <c r="G32" s="167"/>
      <c r="H32" s="178"/>
      <c r="I32" s="167"/>
      <c r="J32" s="178"/>
      <c r="K32" s="167"/>
      <c r="L32" s="167"/>
      <c r="M32" s="167"/>
      <c r="N32" s="167"/>
      <c r="O32" s="167"/>
      <c r="P32" s="167"/>
      <c r="Q32" s="167"/>
      <c r="R32" s="167"/>
      <c r="S32" s="167"/>
      <c r="T32" s="167"/>
      <c r="U32" s="167"/>
      <c r="X32" s="492"/>
      <c r="Y32" s="488"/>
      <c r="Z32" s="488"/>
      <c r="AA32" s="488"/>
      <c r="AB32" s="486"/>
      <c r="AC32" s="488"/>
      <c r="AD32" s="488"/>
      <c r="AE32" s="488"/>
      <c r="AF32" s="488"/>
      <c r="AG32" s="488"/>
      <c r="AH32" s="488"/>
      <c r="AI32" s="488"/>
      <c r="AJ32" s="488"/>
      <c r="AK32" s="488"/>
      <c r="AL32" s="495"/>
    </row>
    <row r="33" spans="1:38" s="165" customFormat="1" ht="14.4">
      <c r="A33" s="164"/>
      <c r="D33" s="165" t="s">
        <v>697</v>
      </c>
      <c r="X33" s="490">
        <f>V41/1000</f>
        <v>3.6309999999999998</v>
      </c>
      <c r="Y33" s="487">
        <f>X33</f>
        <v>3.6309999999999998</v>
      </c>
      <c r="Z33" s="487"/>
      <c r="AA33" s="487">
        <v>10</v>
      </c>
      <c r="AB33" s="484">
        <v>10</v>
      </c>
      <c r="AC33" s="487">
        <f>AA33-AB33</f>
        <v>0</v>
      </c>
      <c r="AD33" s="487">
        <v>4</v>
      </c>
      <c r="AE33" s="487">
        <v>10</v>
      </c>
      <c r="AF33" s="487">
        <v>6</v>
      </c>
      <c r="AG33" s="487">
        <f>AE33-AF33</f>
        <v>4</v>
      </c>
      <c r="AH33" s="487"/>
      <c r="AI33" s="487"/>
      <c r="AJ33" s="487"/>
      <c r="AK33" s="487"/>
      <c r="AL33" s="493"/>
    </row>
    <row r="34" spans="1:38" s="165" customFormat="1" ht="15.6">
      <c r="A34" s="164"/>
      <c r="B34" s="166" t="s">
        <v>365</v>
      </c>
      <c r="X34" s="491"/>
      <c r="Y34" s="486"/>
      <c r="Z34" s="486"/>
      <c r="AA34" s="486"/>
      <c r="AB34" s="485"/>
      <c r="AC34" s="486"/>
      <c r="AD34" s="486"/>
      <c r="AE34" s="486"/>
      <c r="AF34" s="486"/>
      <c r="AG34" s="486"/>
      <c r="AH34" s="486"/>
      <c r="AI34" s="486"/>
      <c r="AJ34" s="486"/>
      <c r="AK34" s="486"/>
      <c r="AL34" s="494"/>
    </row>
    <row r="35" spans="1:38" s="165" customFormat="1" ht="15.6">
      <c r="A35" s="164"/>
      <c r="B35" s="166"/>
      <c r="X35" s="491"/>
      <c r="Y35" s="486"/>
      <c r="Z35" s="486"/>
      <c r="AA35" s="486"/>
      <c r="AB35" s="485"/>
      <c r="AC35" s="486"/>
      <c r="AD35" s="486"/>
      <c r="AE35" s="486"/>
      <c r="AF35" s="486"/>
      <c r="AG35" s="486"/>
      <c r="AH35" s="486"/>
      <c r="AI35" s="486"/>
      <c r="AJ35" s="486"/>
      <c r="AK35" s="486"/>
      <c r="AL35" s="494"/>
    </row>
    <row r="36" spans="1:38" s="165" customFormat="1" ht="13.5" customHeight="1">
      <c r="A36" s="164"/>
      <c r="C36" s="179"/>
      <c r="E36" s="179"/>
      <c r="G36" s="179"/>
      <c r="I36" s="179"/>
      <c r="X36" s="492"/>
      <c r="Y36" s="488"/>
      <c r="Z36" s="488"/>
      <c r="AA36" s="488"/>
      <c r="AB36" s="485"/>
      <c r="AC36" s="488"/>
      <c r="AD36" s="488"/>
      <c r="AE36" s="488"/>
      <c r="AF36" s="488"/>
      <c r="AG36" s="488"/>
      <c r="AH36" s="488"/>
      <c r="AI36" s="488"/>
      <c r="AJ36" s="488"/>
      <c r="AK36" s="488"/>
      <c r="AL36" s="495"/>
    </row>
    <row r="37" spans="1:38" s="165" customFormat="1" ht="13.5" customHeight="1">
      <c r="A37" s="164"/>
      <c r="B37" s="167" t="s">
        <v>200</v>
      </c>
      <c r="C37" s="178"/>
      <c r="D37" s="167" t="s">
        <v>198</v>
      </c>
      <c r="E37" s="178"/>
      <c r="F37" s="167" t="s">
        <v>369</v>
      </c>
      <c r="G37" s="178"/>
      <c r="H37" s="167" t="s">
        <v>204</v>
      </c>
      <c r="I37" s="178"/>
      <c r="J37" s="167" t="s">
        <v>206</v>
      </c>
      <c r="K37" s="167"/>
      <c r="L37" s="167" t="s">
        <v>213</v>
      </c>
      <c r="M37" s="167"/>
      <c r="N37" s="167" t="s">
        <v>9</v>
      </c>
      <c r="O37" s="167"/>
      <c r="P37" s="167" t="s">
        <v>211</v>
      </c>
      <c r="Q37" s="167"/>
      <c r="R37" s="167" t="s">
        <v>202</v>
      </c>
      <c r="S37" s="167"/>
      <c r="T37" s="167" t="s">
        <v>203</v>
      </c>
      <c r="X37" s="492"/>
      <c r="Y37" s="488"/>
      <c r="Z37" s="488"/>
      <c r="AA37" s="488"/>
      <c r="AB37" s="485"/>
      <c r="AC37" s="488"/>
      <c r="AD37" s="488"/>
      <c r="AE37" s="488"/>
      <c r="AF37" s="488"/>
      <c r="AG37" s="488"/>
      <c r="AH37" s="488"/>
      <c r="AI37" s="488"/>
      <c r="AJ37" s="488"/>
      <c r="AK37" s="488"/>
      <c r="AL37" s="495"/>
    </row>
    <row r="38" spans="1:38" s="165" customFormat="1" ht="13.5" customHeight="1">
      <c r="A38" s="164"/>
      <c r="X38" s="492"/>
      <c r="Y38" s="488"/>
      <c r="Z38" s="488"/>
      <c r="AA38" s="488"/>
      <c r="AB38" s="485"/>
      <c r="AC38" s="488"/>
      <c r="AD38" s="488"/>
      <c r="AE38" s="488"/>
      <c r="AF38" s="488"/>
      <c r="AG38" s="488"/>
      <c r="AH38" s="488"/>
      <c r="AI38" s="488"/>
      <c r="AJ38" s="488"/>
      <c r="AK38" s="488"/>
      <c r="AL38" s="495"/>
    </row>
    <row r="39" spans="1:38" s="165" customFormat="1" ht="13.5" customHeight="1">
      <c r="A39" s="164"/>
      <c r="B39" s="167"/>
      <c r="D39" s="167"/>
      <c r="E39" s="167"/>
      <c r="F39" s="167"/>
      <c r="H39" s="167"/>
      <c r="I39" s="167"/>
      <c r="J39" s="167"/>
      <c r="K39" s="167"/>
      <c r="L39" s="167"/>
      <c r="M39" s="167"/>
      <c r="N39" s="167"/>
      <c r="O39" s="167"/>
      <c r="P39" s="167"/>
      <c r="Q39" s="167"/>
      <c r="R39" s="167"/>
      <c r="S39" s="167"/>
      <c r="T39" s="167"/>
      <c r="U39" s="167"/>
      <c r="X39" s="492"/>
      <c r="Y39" s="488"/>
      <c r="Z39" s="488"/>
      <c r="AA39" s="488"/>
      <c r="AB39" s="485"/>
      <c r="AC39" s="488"/>
      <c r="AD39" s="488"/>
      <c r="AE39" s="488"/>
      <c r="AF39" s="488"/>
      <c r="AG39" s="488"/>
      <c r="AH39" s="488"/>
      <c r="AI39" s="488"/>
      <c r="AJ39" s="488"/>
      <c r="AK39" s="488"/>
      <c r="AL39" s="495"/>
    </row>
    <row r="40" spans="1:38" s="165" customFormat="1" ht="13.5" customHeight="1" thickBot="1">
      <c r="A40" s="164"/>
      <c r="B40" s="167"/>
      <c r="D40" s="167"/>
      <c r="E40" s="167"/>
      <c r="F40" s="167"/>
      <c r="H40" s="167"/>
      <c r="I40" s="167"/>
      <c r="J40" s="167"/>
      <c r="K40" s="167"/>
      <c r="L40" s="167"/>
      <c r="M40" s="167"/>
      <c r="N40" s="167"/>
      <c r="O40" s="167"/>
      <c r="P40" s="167"/>
      <c r="Q40" s="167"/>
      <c r="R40" s="167"/>
      <c r="S40" s="167"/>
      <c r="T40" s="167"/>
      <c r="U40" s="167"/>
      <c r="X40" s="492"/>
      <c r="Y40" s="488"/>
      <c r="Z40" s="488"/>
      <c r="AA40" s="488"/>
      <c r="AB40" s="485"/>
      <c r="AC40" s="488"/>
      <c r="AD40" s="488"/>
      <c r="AE40" s="488"/>
      <c r="AF40" s="488"/>
      <c r="AG40" s="488"/>
      <c r="AH40" s="488"/>
      <c r="AI40" s="488"/>
      <c r="AJ40" s="488"/>
      <c r="AK40" s="488"/>
      <c r="AL40" s="495"/>
    </row>
    <row r="41" spans="1:38" s="165" customFormat="1" ht="12.45" customHeight="1">
      <c r="A41" s="164"/>
      <c r="B41" s="168"/>
      <c r="C41" s="169">
        <v>400</v>
      </c>
      <c r="D41" s="168"/>
      <c r="E41" s="169">
        <v>428</v>
      </c>
      <c r="F41" s="168"/>
      <c r="G41" s="169">
        <v>368</v>
      </c>
      <c r="H41" s="168"/>
      <c r="I41" s="169">
        <v>359</v>
      </c>
      <c r="J41" s="168"/>
      <c r="K41" s="169">
        <v>277</v>
      </c>
      <c r="L41" s="168"/>
      <c r="M41" s="169">
        <v>321.85899999999998</v>
      </c>
      <c r="N41" s="168"/>
      <c r="O41" s="169">
        <v>276.14100000000002</v>
      </c>
      <c r="P41" s="168"/>
      <c r="Q41" s="169">
        <v>433</v>
      </c>
      <c r="R41" s="168"/>
      <c r="S41" s="169">
        <v>384</v>
      </c>
      <c r="T41" s="168"/>
      <c r="U41" s="169">
        <v>384</v>
      </c>
      <c r="V41" s="482">
        <f>SUM(C41:U41)</f>
        <v>3631</v>
      </c>
      <c r="W41" s="483"/>
      <c r="X41" s="492"/>
      <c r="Y41" s="488"/>
      <c r="Z41" s="488"/>
      <c r="AA41" s="488"/>
      <c r="AB41" s="485"/>
      <c r="AC41" s="488"/>
      <c r="AD41" s="488"/>
      <c r="AE41" s="488"/>
      <c r="AF41" s="488"/>
      <c r="AG41" s="488"/>
      <c r="AH41" s="488"/>
      <c r="AI41" s="488"/>
      <c r="AJ41" s="488"/>
      <c r="AK41" s="488"/>
      <c r="AL41" s="495"/>
    </row>
    <row r="42" spans="1:38" s="165" customFormat="1" ht="13.5" customHeight="1">
      <c r="A42" s="164"/>
      <c r="B42" s="172"/>
      <c r="C42" s="169"/>
      <c r="D42" s="172"/>
      <c r="E42" s="169"/>
      <c r="F42" s="172"/>
      <c r="G42" s="169"/>
      <c r="H42" s="172"/>
      <c r="I42" s="169"/>
      <c r="J42" s="172"/>
      <c r="K42" s="169"/>
      <c r="L42" s="172"/>
      <c r="M42" s="169"/>
      <c r="N42" s="172"/>
      <c r="O42" s="169"/>
      <c r="P42" s="172"/>
      <c r="Q42" s="169"/>
      <c r="R42" s="172"/>
      <c r="S42" s="169"/>
      <c r="T42" s="172"/>
      <c r="U42" s="169"/>
      <c r="X42" s="492"/>
      <c r="Y42" s="488"/>
      <c r="Z42" s="488"/>
      <c r="AA42" s="488"/>
      <c r="AB42" s="485"/>
      <c r="AC42" s="488"/>
      <c r="AD42" s="488"/>
      <c r="AE42" s="488"/>
      <c r="AF42" s="488"/>
      <c r="AG42" s="488"/>
      <c r="AH42" s="488"/>
      <c r="AI42" s="488"/>
      <c r="AJ42" s="488"/>
      <c r="AK42" s="488"/>
      <c r="AL42" s="495"/>
    </row>
    <row r="43" spans="1:38" s="165" customFormat="1" ht="13.5" customHeight="1" thickBot="1">
      <c r="A43" s="164"/>
      <c r="B43" s="175"/>
      <c r="D43" s="175"/>
      <c r="F43" s="175"/>
      <c r="H43" s="175"/>
      <c r="J43" s="175"/>
      <c r="L43" s="175"/>
      <c r="N43" s="175"/>
      <c r="P43" s="175"/>
      <c r="R43" s="175"/>
      <c r="T43" s="175"/>
      <c r="X43" s="492"/>
      <c r="Y43" s="488"/>
      <c r="Z43" s="488"/>
      <c r="AA43" s="488"/>
      <c r="AB43" s="485"/>
      <c r="AC43" s="488"/>
      <c r="AD43" s="488"/>
      <c r="AE43" s="488"/>
      <c r="AF43" s="488"/>
      <c r="AG43" s="488"/>
      <c r="AH43" s="488"/>
      <c r="AI43" s="488"/>
      <c r="AJ43" s="488"/>
      <c r="AK43" s="488"/>
      <c r="AL43" s="495"/>
    </row>
    <row r="44" spans="1:38" s="165" customFormat="1" ht="13.95" customHeight="1">
      <c r="A44" s="164"/>
      <c r="B44" s="167" t="str">
        <f>HLOOKUP(B37,Sheet4!$C$3:$MO$4,2,FALSE)</f>
        <v>DA+0</v>
      </c>
      <c r="C44" s="167"/>
      <c r="D44" s="167" t="str">
        <f>HLOOKUP(D37,Sheet4!$C$3:$MO$4,2,FALSE)</f>
        <v>DA+6</v>
      </c>
      <c r="E44" s="167"/>
      <c r="F44" s="167" t="str">
        <f>HLOOKUP(F37,Sheet4!$C$3:$MO$4,2,FALSE)</f>
        <v>DA+0</v>
      </c>
      <c r="G44" s="167"/>
      <c r="H44" s="167" t="str">
        <f>HLOOKUP(H37,Sheet4!$C$3:$MO$4,2,FALSE)</f>
        <v>DA-3</v>
      </c>
      <c r="I44" s="167"/>
      <c r="J44" s="167" t="str">
        <f>HLOOKUP(J37,Sheet4!$C$3:$MO$4,2,FALSE)</f>
        <v>DA+0</v>
      </c>
      <c r="K44" s="167"/>
      <c r="L44" s="167" t="str">
        <f>HLOOKUP(L37,Sheet4!$C$3:$MO$4,2,FALSE)</f>
        <v>DA+3</v>
      </c>
      <c r="M44" s="167"/>
      <c r="N44" s="167" t="str">
        <f>HLOOKUP(N37,Sheet4!$C$3:$MO$4,2,FALSE)</f>
        <v>DB2+9</v>
      </c>
      <c r="O44" s="167"/>
      <c r="P44" s="167" t="str">
        <f>HLOOKUP(P37,Sheet4!$C$3:$MO$4,2,FALSE)</f>
        <v>DB1+25</v>
      </c>
      <c r="Q44" s="167"/>
      <c r="R44" s="167" t="str">
        <f>HLOOKUP(R37,Sheet4!$C$3:$MO$4,2,FALSE)</f>
        <v>DA+9</v>
      </c>
      <c r="S44" s="167"/>
      <c r="T44" s="167" t="str">
        <f>HLOOKUP(T37,Sheet4!$C$3:$MO$4,2,FALSE)</f>
        <v>DA+0</v>
      </c>
      <c r="U44" s="167"/>
      <c r="X44" s="492"/>
      <c r="Y44" s="488"/>
      <c r="Z44" s="488"/>
      <c r="AA44" s="488"/>
      <c r="AB44" s="485"/>
      <c r="AC44" s="488"/>
      <c r="AD44" s="488"/>
      <c r="AE44" s="488"/>
      <c r="AF44" s="488"/>
      <c r="AG44" s="488"/>
      <c r="AH44" s="488"/>
      <c r="AI44" s="488"/>
      <c r="AJ44" s="488"/>
      <c r="AK44" s="488"/>
      <c r="AL44" s="495"/>
    </row>
    <row r="45" spans="1:38" s="165" customFormat="1" ht="13.95" customHeight="1" thickBot="1">
      <c r="A45" s="164"/>
      <c r="B45" s="178"/>
      <c r="C45" s="167"/>
      <c r="D45" s="178"/>
      <c r="E45" s="167"/>
      <c r="F45" s="178"/>
      <c r="G45" s="167"/>
      <c r="H45" s="178"/>
      <c r="I45" s="167"/>
      <c r="J45" s="178"/>
      <c r="K45" s="167"/>
      <c r="L45" s="167"/>
      <c r="M45" s="167"/>
      <c r="N45" s="167"/>
      <c r="O45" s="167"/>
      <c r="P45" s="167"/>
      <c r="Q45" s="167"/>
      <c r="R45" s="167"/>
      <c r="S45" s="167"/>
      <c r="T45" s="167"/>
      <c r="U45" s="167"/>
      <c r="X45" s="492"/>
      <c r="Y45" s="488"/>
      <c r="Z45" s="488"/>
      <c r="AA45" s="488"/>
      <c r="AB45" s="486"/>
      <c r="AC45" s="488"/>
      <c r="AD45" s="488"/>
      <c r="AE45" s="488"/>
      <c r="AF45" s="488"/>
      <c r="AG45" s="488"/>
      <c r="AH45" s="488"/>
      <c r="AI45" s="488"/>
      <c r="AJ45" s="488"/>
      <c r="AK45" s="488"/>
      <c r="AL45" s="495"/>
    </row>
    <row r="46" spans="1:38" s="165" customFormat="1" ht="14.4">
      <c r="A46" s="164"/>
      <c r="H46" s="165" t="s">
        <v>697</v>
      </c>
      <c r="X46" s="490">
        <f>V54/1000</f>
        <v>3.7170000000000001</v>
      </c>
      <c r="Y46" s="487">
        <f>X46</f>
        <v>3.7170000000000001</v>
      </c>
      <c r="Z46" s="487"/>
      <c r="AA46" s="484">
        <v>10</v>
      </c>
      <c r="AB46" s="484">
        <v>9</v>
      </c>
      <c r="AC46" s="487">
        <f>AA46-AB46</f>
        <v>1</v>
      </c>
      <c r="AD46" s="487">
        <v>7</v>
      </c>
      <c r="AE46" s="487">
        <v>10</v>
      </c>
      <c r="AF46" s="487">
        <v>3</v>
      </c>
      <c r="AG46" s="487">
        <f>AE46-AF46</f>
        <v>7</v>
      </c>
      <c r="AH46" s="487"/>
      <c r="AI46" s="487"/>
      <c r="AJ46" s="487"/>
      <c r="AK46" s="487"/>
      <c r="AL46" s="493"/>
    </row>
    <row r="47" spans="1:38" s="165" customFormat="1" ht="15.6">
      <c r="A47" s="164"/>
      <c r="B47" s="166" t="s">
        <v>365</v>
      </c>
      <c r="X47" s="491"/>
      <c r="Y47" s="486"/>
      <c r="Z47" s="486"/>
      <c r="AA47" s="485"/>
      <c r="AB47" s="485"/>
      <c r="AC47" s="486"/>
      <c r="AD47" s="486"/>
      <c r="AE47" s="486"/>
      <c r="AF47" s="486"/>
      <c r="AG47" s="486"/>
      <c r="AH47" s="486"/>
      <c r="AI47" s="486"/>
      <c r="AJ47" s="486"/>
      <c r="AK47" s="486"/>
      <c r="AL47" s="494"/>
    </row>
    <row r="48" spans="1:38" s="165" customFormat="1" ht="15.6">
      <c r="A48" s="164"/>
      <c r="B48" s="166"/>
      <c r="X48" s="491"/>
      <c r="Y48" s="486"/>
      <c r="Z48" s="486"/>
      <c r="AA48" s="485"/>
      <c r="AB48" s="485"/>
      <c r="AC48" s="486"/>
      <c r="AD48" s="486"/>
      <c r="AE48" s="486"/>
      <c r="AF48" s="486"/>
      <c r="AG48" s="486"/>
      <c r="AH48" s="486"/>
      <c r="AI48" s="486"/>
      <c r="AJ48" s="486"/>
      <c r="AK48" s="486"/>
      <c r="AL48" s="494"/>
    </row>
    <row r="49" spans="1:38" s="165" customFormat="1" ht="13.5" customHeight="1">
      <c r="A49" s="164"/>
      <c r="C49" s="179"/>
      <c r="E49" s="179"/>
      <c r="G49" s="179"/>
      <c r="I49" s="179"/>
      <c r="X49" s="492"/>
      <c r="Y49" s="488"/>
      <c r="Z49" s="488"/>
      <c r="AA49" s="485"/>
      <c r="AB49" s="485"/>
      <c r="AC49" s="488"/>
      <c r="AD49" s="488"/>
      <c r="AE49" s="488"/>
      <c r="AF49" s="488"/>
      <c r="AG49" s="488"/>
      <c r="AH49" s="488"/>
      <c r="AI49" s="488"/>
      <c r="AJ49" s="488"/>
      <c r="AK49" s="488"/>
      <c r="AL49" s="495"/>
    </row>
    <row r="50" spans="1:38" s="165" customFormat="1" ht="13.5" customHeight="1">
      <c r="A50" s="164"/>
      <c r="B50" s="167" t="s">
        <v>201</v>
      </c>
      <c r="C50" s="178"/>
      <c r="D50" s="167" t="s">
        <v>199</v>
      </c>
      <c r="E50" s="178"/>
      <c r="F50" s="167" t="s">
        <v>207</v>
      </c>
      <c r="G50" s="178"/>
      <c r="H50" s="167" t="s">
        <v>208</v>
      </c>
      <c r="I50" s="178"/>
      <c r="J50" s="167" t="s">
        <v>214</v>
      </c>
      <c r="K50" s="167"/>
      <c r="L50" s="167" t="s">
        <v>219</v>
      </c>
      <c r="M50" s="167"/>
      <c r="N50" s="167" t="s">
        <v>223</v>
      </c>
      <c r="O50" s="167"/>
      <c r="P50" s="167" t="s">
        <v>370</v>
      </c>
      <c r="Q50" s="167"/>
      <c r="R50" s="167" t="s">
        <v>10</v>
      </c>
      <c r="S50" s="167"/>
      <c r="T50" s="167" t="s">
        <v>222</v>
      </c>
      <c r="X50" s="492"/>
      <c r="Y50" s="488"/>
      <c r="Z50" s="488"/>
      <c r="AA50" s="485"/>
      <c r="AB50" s="485"/>
      <c r="AC50" s="488"/>
      <c r="AD50" s="488"/>
      <c r="AE50" s="488"/>
      <c r="AF50" s="488"/>
      <c r="AG50" s="488"/>
      <c r="AH50" s="488"/>
      <c r="AI50" s="488"/>
      <c r="AJ50" s="488"/>
      <c r="AK50" s="488"/>
      <c r="AL50" s="495"/>
    </row>
    <row r="51" spans="1:38" s="165" customFormat="1" ht="13.5" customHeight="1">
      <c r="A51" s="164"/>
      <c r="X51" s="492"/>
      <c r="Y51" s="488"/>
      <c r="Z51" s="488"/>
      <c r="AA51" s="485"/>
      <c r="AB51" s="485"/>
      <c r="AC51" s="488"/>
      <c r="AD51" s="488"/>
      <c r="AE51" s="488"/>
      <c r="AF51" s="488"/>
      <c r="AG51" s="488"/>
      <c r="AH51" s="488"/>
      <c r="AI51" s="488"/>
      <c r="AJ51" s="488"/>
      <c r="AK51" s="488"/>
      <c r="AL51" s="495"/>
    </row>
    <row r="52" spans="1:38" s="165" customFormat="1" ht="13.5" customHeight="1">
      <c r="A52" s="164"/>
      <c r="B52" s="167"/>
      <c r="D52" s="167"/>
      <c r="E52" s="167"/>
      <c r="F52" s="167"/>
      <c r="H52" s="167"/>
      <c r="I52" s="167"/>
      <c r="J52" s="167"/>
      <c r="K52" s="167"/>
      <c r="L52" s="167"/>
      <c r="M52" s="167"/>
      <c r="N52" s="167"/>
      <c r="O52" s="167"/>
      <c r="P52" s="167"/>
      <c r="Q52" s="167"/>
      <c r="R52" s="167"/>
      <c r="S52" s="167"/>
      <c r="T52" s="167"/>
      <c r="U52" s="167"/>
      <c r="X52" s="492"/>
      <c r="Y52" s="488"/>
      <c r="Z52" s="488"/>
      <c r="AA52" s="485"/>
      <c r="AB52" s="485"/>
      <c r="AC52" s="488"/>
      <c r="AD52" s="488"/>
      <c r="AE52" s="488"/>
      <c r="AF52" s="488"/>
      <c r="AG52" s="488"/>
      <c r="AH52" s="488"/>
      <c r="AI52" s="488"/>
      <c r="AJ52" s="488"/>
      <c r="AK52" s="488"/>
      <c r="AL52" s="495"/>
    </row>
    <row r="53" spans="1:38" s="165" customFormat="1" ht="13.5" customHeight="1" thickBot="1">
      <c r="A53" s="164"/>
      <c r="B53" s="167"/>
      <c r="D53" s="167"/>
      <c r="E53" s="167"/>
      <c r="F53" s="167"/>
      <c r="H53" s="167"/>
      <c r="I53" s="167"/>
      <c r="J53" s="167"/>
      <c r="K53" s="167"/>
      <c r="L53" s="167"/>
      <c r="M53" s="167"/>
      <c r="N53" s="167"/>
      <c r="O53" s="167"/>
      <c r="P53" s="167"/>
      <c r="Q53" s="167"/>
      <c r="R53" s="167"/>
      <c r="S53" s="167"/>
      <c r="T53" s="167"/>
      <c r="U53" s="167"/>
      <c r="X53" s="492"/>
      <c r="Y53" s="488"/>
      <c r="Z53" s="488"/>
      <c r="AA53" s="485"/>
      <c r="AB53" s="485"/>
      <c r="AC53" s="488"/>
      <c r="AD53" s="488"/>
      <c r="AE53" s="488"/>
      <c r="AF53" s="488"/>
      <c r="AG53" s="488"/>
      <c r="AH53" s="488"/>
      <c r="AI53" s="488"/>
      <c r="AJ53" s="488"/>
      <c r="AK53" s="488"/>
      <c r="AL53" s="495"/>
    </row>
    <row r="54" spans="1:38" s="165" customFormat="1" ht="12.45" customHeight="1">
      <c r="A54" s="164"/>
      <c r="B54" s="168"/>
      <c r="C54" s="169">
        <v>343</v>
      </c>
      <c r="D54" s="168"/>
      <c r="E54" s="169">
        <v>352</v>
      </c>
      <c r="F54" s="168"/>
      <c r="G54" s="169">
        <v>388</v>
      </c>
      <c r="H54" s="168"/>
      <c r="I54" s="169">
        <v>368</v>
      </c>
      <c r="J54" s="168"/>
      <c r="K54" s="169">
        <v>386</v>
      </c>
      <c r="L54" s="168"/>
      <c r="M54" s="169">
        <v>397</v>
      </c>
      <c r="N54" s="168"/>
      <c r="O54" s="169">
        <v>390</v>
      </c>
      <c r="P54" s="171"/>
      <c r="Q54" s="169">
        <v>396.39400000000001</v>
      </c>
      <c r="R54" s="168"/>
      <c r="S54" s="169">
        <v>334.60599999999999</v>
      </c>
      <c r="T54" s="168"/>
      <c r="U54" s="169">
        <v>362</v>
      </c>
      <c r="V54" s="482">
        <f>SUM(C54:U54)</f>
        <v>3717</v>
      </c>
      <c r="W54" s="483"/>
      <c r="X54" s="492"/>
      <c r="Y54" s="488"/>
      <c r="Z54" s="488"/>
      <c r="AA54" s="485"/>
      <c r="AB54" s="485"/>
      <c r="AC54" s="488"/>
      <c r="AD54" s="488"/>
      <c r="AE54" s="488"/>
      <c r="AF54" s="488"/>
      <c r="AG54" s="488"/>
      <c r="AH54" s="488"/>
      <c r="AI54" s="488"/>
      <c r="AJ54" s="488"/>
      <c r="AK54" s="488"/>
      <c r="AL54" s="495"/>
    </row>
    <row r="55" spans="1:38" s="165" customFormat="1" ht="13.5" customHeight="1">
      <c r="A55" s="164"/>
      <c r="B55" s="172"/>
      <c r="C55" s="169"/>
      <c r="D55" s="172"/>
      <c r="E55" s="169"/>
      <c r="F55" s="172"/>
      <c r="G55" s="169"/>
      <c r="H55" s="172"/>
      <c r="I55" s="169"/>
      <c r="J55" s="172"/>
      <c r="K55" s="169"/>
      <c r="L55" s="172"/>
      <c r="M55" s="169"/>
      <c r="N55" s="172"/>
      <c r="O55" s="169"/>
      <c r="P55" s="174"/>
      <c r="Q55" s="169"/>
      <c r="R55" s="172"/>
      <c r="S55" s="169"/>
      <c r="T55" s="172"/>
      <c r="U55" s="169"/>
      <c r="X55" s="492"/>
      <c r="Y55" s="488"/>
      <c r="Z55" s="488"/>
      <c r="AA55" s="485"/>
      <c r="AB55" s="485"/>
      <c r="AC55" s="488"/>
      <c r="AD55" s="488"/>
      <c r="AE55" s="488"/>
      <c r="AF55" s="488"/>
      <c r="AG55" s="488"/>
      <c r="AH55" s="488"/>
      <c r="AI55" s="488"/>
      <c r="AJ55" s="488"/>
      <c r="AK55" s="488"/>
      <c r="AL55" s="495"/>
    </row>
    <row r="56" spans="1:38" s="165" customFormat="1" ht="13.5" customHeight="1" thickBot="1">
      <c r="A56" s="164"/>
      <c r="B56" s="175"/>
      <c r="D56" s="175"/>
      <c r="F56" s="175"/>
      <c r="H56" s="175"/>
      <c r="J56" s="175"/>
      <c r="L56" s="175"/>
      <c r="N56" s="175"/>
      <c r="P56" s="177"/>
      <c r="R56" s="175"/>
      <c r="T56" s="175"/>
      <c r="X56" s="492"/>
      <c r="Y56" s="488"/>
      <c r="Z56" s="488"/>
      <c r="AA56" s="485"/>
      <c r="AB56" s="485"/>
      <c r="AC56" s="488"/>
      <c r="AD56" s="488"/>
      <c r="AE56" s="488"/>
      <c r="AF56" s="488"/>
      <c r="AG56" s="488"/>
      <c r="AH56" s="488"/>
      <c r="AI56" s="488"/>
      <c r="AJ56" s="488"/>
      <c r="AK56" s="488"/>
      <c r="AL56" s="495"/>
    </row>
    <row r="57" spans="1:38" s="165" customFormat="1" ht="13.95" customHeight="1">
      <c r="A57" s="164"/>
      <c r="B57" s="167" t="str">
        <f>HLOOKUP(B50,Sheet4!$C$3:$MO$4,2,FALSE)</f>
        <v>DA+0</v>
      </c>
      <c r="C57" s="167"/>
      <c r="D57" s="167" t="str">
        <f>HLOOKUP(D50,Sheet4!$C$3:$MO$4,2,FALSE)</f>
        <v>DA-3</v>
      </c>
      <c r="E57" s="167"/>
      <c r="F57" s="167" t="str">
        <f>HLOOKUP(F50,Sheet4!$C$3:$MO$4,2,FALSE)</f>
        <v>DA+0</v>
      </c>
      <c r="G57" s="167"/>
      <c r="H57" s="167" t="str">
        <f>HLOOKUP(H50,Sheet4!$C$3:$MO$4,2,FALSE)</f>
        <v>DB1+0</v>
      </c>
      <c r="I57" s="167"/>
      <c r="J57" s="167" t="str">
        <f>HLOOKUP(J50,Sheet4!$C$3:$MO$4,2,FALSE)</f>
        <v>DA+0</v>
      </c>
      <c r="K57" s="167"/>
      <c r="L57" s="167" t="str">
        <f>HLOOKUP(L50,Sheet4!$C$3:$MO$4,2,FALSE)</f>
        <v>DA+0</v>
      </c>
      <c r="M57" s="167"/>
      <c r="N57" s="167" t="str">
        <f>HLOOKUP(N50,Sheet4!$C$3:$MO$4,2,FALSE)</f>
        <v>DA+0</v>
      </c>
      <c r="O57" s="167"/>
      <c r="P57" s="167" t="str">
        <f>HLOOKUP(P50,Sheet4!$C$3:$MO$4,2,FALSE)</f>
        <v>DA+9</v>
      </c>
      <c r="Q57" s="167"/>
      <c r="R57" s="167" t="str">
        <f>HLOOKUP(R50,Sheet4!$C$3:$MO$4,2,FALSE)</f>
        <v>DD45+3</v>
      </c>
      <c r="S57" s="167"/>
      <c r="T57" s="167" t="str">
        <f>HLOOKUP(T50,Sheet4!$C$3:$MO$4,2,FALSE)</f>
        <v>DA-3</v>
      </c>
      <c r="U57" s="167"/>
      <c r="X57" s="492"/>
      <c r="Y57" s="488"/>
      <c r="Z57" s="488"/>
      <c r="AA57" s="485"/>
      <c r="AB57" s="485"/>
      <c r="AC57" s="488"/>
      <c r="AD57" s="488"/>
      <c r="AE57" s="488"/>
      <c r="AF57" s="488"/>
      <c r="AG57" s="488"/>
      <c r="AH57" s="488"/>
      <c r="AI57" s="488"/>
      <c r="AJ57" s="488"/>
      <c r="AK57" s="488"/>
      <c r="AL57" s="495"/>
    </row>
    <row r="58" spans="1:38" s="165" customFormat="1" ht="13.95" customHeight="1" thickBot="1">
      <c r="A58" s="164"/>
      <c r="B58" s="178"/>
      <c r="C58" s="167"/>
      <c r="D58" s="178"/>
      <c r="E58" s="167"/>
      <c r="F58" s="178"/>
      <c r="G58" s="167"/>
      <c r="H58" s="178"/>
      <c r="I58" s="167"/>
      <c r="J58" s="178"/>
      <c r="K58" s="167"/>
      <c r="L58" s="167"/>
      <c r="M58" s="167"/>
      <c r="N58" s="167"/>
      <c r="O58" s="167"/>
      <c r="P58" s="167"/>
      <c r="Q58" s="167"/>
      <c r="R58" s="167"/>
      <c r="S58" s="167"/>
      <c r="T58" s="167"/>
      <c r="U58" s="167"/>
      <c r="X58" s="492"/>
      <c r="Y58" s="488"/>
      <c r="Z58" s="488"/>
      <c r="AA58" s="496"/>
      <c r="AB58" s="486"/>
      <c r="AC58" s="488"/>
      <c r="AD58" s="488"/>
      <c r="AE58" s="488"/>
      <c r="AF58" s="488"/>
      <c r="AG58" s="488"/>
      <c r="AH58" s="488"/>
      <c r="AI58" s="488"/>
      <c r="AJ58" s="488"/>
      <c r="AK58" s="488"/>
      <c r="AL58" s="495"/>
    </row>
    <row r="59" spans="1:38" s="165" customFormat="1" ht="14.4">
      <c r="A59" s="164"/>
      <c r="X59" s="490">
        <f>V67/1000</f>
        <v>3.95614</v>
      </c>
      <c r="Y59" s="487">
        <f>X59</f>
        <v>3.95614</v>
      </c>
      <c r="Z59" s="487"/>
      <c r="AA59" s="484">
        <v>10</v>
      </c>
      <c r="AB59" s="484">
        <v>6</v>
      </c>
      <c r="AC59" s="487">
        <f>AA59-AB59</f>
        <v>4</v>
      </c>
      <c r="AD59" s="487">
        <v>3</v>
      </c>
      <c r="AE59" s="487">
        <v>10</v>
      </c>
      <c r="AF59" s="487">
        <v>0</v>
      </c>
      <c r="AG59" s="487">
        <f>AE59-AF59</f>
        <v>10</v>
      </c>
      <c r="AH59" s="487"/>
      <c r="AI59" s="487"/>
      <c r="AJ59" s="487"/>
      <c r="AK59" s="487"/>
      <c r="AL59" s="493"/>
    </row>
    <row r="60" spans="1:38" s="165" customFormat="1" ht="15.6">
      <c r="A60" s="164"/>
      <c r="B60" s="166" t="s">
        <v>365</v>
      </c>
      <c r="X60" s="491"/>
      <c r="Y60" s="486"/>
      <c r="Z60" s="486"/>
      <c r="AA60" s="485"/>
      <c r="AB60" s="485"/>
      <c r="AC60" s="486"/>
      <c r="AD60" s="486"/>
      <c r="AE60" s="486"/>
      <c r="AF60" s="486"/>
      <c r="AG60" s="486"/>
      <c r="AH60" s="486"/>
      <c r="AI60" s="486"/>
      <c r="AJ60" s="486"/>
      <c r="AK60" s="486"/>
      <c r="AL60" s="494"/>
    </row>
    <row r="61" spans="1:38" s="165" customFormat="1" ht="15.6">
      <c r="A61" s="164"/>
      <c r="B61" s="166"/>
      <c r="X61" s="491"/>
      <c r="Y61" s="486"/>
      <c r="Z61" s="486"/>
      <c r="AA61" s="485"/>
      <c r="AB61" s="485"/>
      <c r="AC61" s="486"/>
      <c r="AD61" s="486"/>
      <c r="AE61" s="486"/>
      <c r="AF61" s="486"/>
      <c r="AG61" s="486"/>
      <c r="AH61" s="486"/>
      <c r="AI61" s="486"/>
      <c r="AJ61" s="486"/>
      <c r="AK61" s="486"/>
      <c r="AL61" s="494"/>
    </row>
    <row r="62" spans="1:38" s="165" customFormat="1" ht="13.5" customHeight="1">
      <c r="A62" s="164"/>
      <c r="C62" s="179"/>
      <c r="E62" s="179"/>
      <c r="G62" s="179"/>
      <c r="I62" s="179"/>
      <c r="X62" s="492"/>
      <c r="Y62" s="488"/>
      <c r="Z62" s="488"/>
      <c r="AA62" s="485"/>
      <c r="AB62" s="485"/>
      <c r="AC62" s="488"/>
      <c r="AD62" s="488"/>
      <c r="AE62" s="488"/>
      <c r="AF62" s="488"/>
      <c r="AG62" s="488"/>
      <c r="AH62" s="488"/>
      <c r="AI62" s="488"/>
      <c r="AJ62" s="488"/>
      <c r="AK62" s="488"/>
      <c r="AL62" s="495"/>
    </row>
    <row r="63" spans="1:38" s="165" customFormat="1" ht="13.5" customHeight="1">
      <c r="A63" s="164"/>
      <c r="B63" s="167" t="s">
        <v>371</v>
      </c>
      <c r="C63" s="178"/>
      <c r="D63" s="167" t="s">
        <v>372</v>
      </c>
      <c r="E63" s="178"/>
      <c r="F63" s="167" t="s">
        <v>333</v>
      </c>
      <c r="G63" s="178"/>
      <c r="H63" s="167" t="s">
        <v>373</v>
      </c>
      <c r="I63" s="178"/>
      <c r="J63" s="167" t="s">
        <v>374</v>
      </c>
      <c r="K63" s="167"/>
      <c r="L63" s="167" t="s">
        <v>13</v>
      </c>
      <c r="M63" s="167"/>
      <c r="N63" s="167" t="s">
        <v>14</v>
      </c>
      <c r="O63" s="167"/>
      <c r="P63" s="167" t="s">
        <v>229</v>
      </c>
      <c r="Q63" s="167"/>
      <c r="R63" s="167" t="s">
        <v>375</v>
      </c>
      <c r="S63" s="167"/>
      <c r="T63" s="167" t="s">
        <v>334</v>
      </c>
      <c r="X63" s="492"/>
      <c r="Y63" s="488"/>
      <c r="Z63" s="488"/>
      <c r="AA63" s="485"/>
      <c r="AB63" s="485"/>
      <c r="AC63" s="488"/>
      <c r="AD63" s="488"/>
      <c r="AE63" s="488"/>
      <c r="AF63" s="488"/>
      <c r="AG63" s="488"/>
      <c r="AH63" s="488"/>
      <c r="AI63" s="488"/>
      <c r="AJ63" s="488"/>
      <c r="AK63" s="488"/>
      <c r="AL63" s="495"/>
    </row>
    <row r="64" spans="1:38" s="165" customFormat="1" ht="13.5" customHeight="1">
      <c r="A64" s="164"/>
      <c r="X64" s="492"/>
      <c r="Y64" s="488"/>
      <c r="Z64" s="488"/>
      <c r="AA64" s="485"/>
      <c r="AB64" s="485"/>
      <c r="AC64" s="488"/>
      <c r="AD64" s="488"/>
      <c r="AE64" s="488"/>
      <c r="AF64" s="488"/>
      <c r="AG64" s="488"/>
      <c r="AH64" s="488"/>
      <c r="AI64" s="488"/>
      <c r="AJ64" s="488"/>
      <c r="AK64" s="488"/>
      <c r="AL64" s="495"/>
    </row>
    <row r="65" spans="1:38" s="165" customFormat="1" ht="13.5" customHeight="1">
      <c r="A65" s="164"/>
      <c r="B65" s="167"/>
      <c r="D65" s="167"/>
      <c r="E65" s="167"/>
      <c r="F65" s="167"/>
      <c r="H65" s="167"/>
      <c r="I65" s="167"/>
      <c r="J65" s="167"/>
      <c r="K65" s="167"/>
      <c r="L65" s="167"/>
      <c r="M65" s="167"/>
      <c r="N65" s="167"/>
      <c r="O65" s="167"/>
      <c r="P65" s="167"/>
      <c r="Q65" s="167"/>
      <c r="R65" s="167"/>
      <c r="S65" s="167"/>
      <c r="T65" s="167"/>
      <c r="U65" s="167"/>
      <c r="X65" s="492"/>
      <c r="Y65" s="488"/>
      <c r="Z65" s="488"/>
      <c r="AA65" s="485"/>
      <c r="AB65" s="485"/>
      <c r="AC65" s="488"/>
      <c r="AD65" s="488"/>
      <c r="AE65" s="488"/>
      <c r="AF65" s="488"/>
      <c r="AG65" s="488"/>
      <c r="AH65" s="488"/>
      <c r="AI65" s="488"/>
      <c r="AJ65" s="488"/>
      <c r="AK65" s="488"/>
      <c r="AL65" s="495"/>
    </row>
    <row r="66" spans="1:38" s="165" customFormat="1" ht="13.5" customHeight="1" thickBot="1">
      <c r="A66" s="164"/>
      <c r="B66" s="167"/>
      <c r="D66" s="167"/>
      <c r="E66" s="167"/>
      <c r="F66" s="167"/>
      <c r="H66" s="167"/>
      <c r="I66" s="167"/>
      <c r="J66" s="167"/>
      <c r="K66" s="167"/>
      <c r="L66" s="167"/>
      <c r="M66" s="167"/>
      <c r="N66" s="167"/>
      <c r="O66" s="167"/>
      <c r="P66" s="167"/>
      <c r="Q66" s="167"/>
      <c r="R66" s="167"/>
      <c r="S66" s="167"/>
      <c r="T66" s="167"/>
      <c r="U66" s="167"/>
      <c r="X66" s="492"/>
      <c r="Y66" s="488"/>
      <c r="Z66" s="488"/>
      <c r="AA66" s="485"/>
      <c r="AB66" s="485"/>
      <c r="AC66" s="488"/>
      <c r="AD66" s="488"/>
      <c r="AE66" s="488"/>
      <c r="AF66" s="488"/>
      <c r="AG66" s="488"/>
      <c r="AH66" s="488"/>
      <c r="AI66" s="488"/>
      <c r="AJ66" s="488"/>
      <c r="AK66" s="488"/>
      <c r="AL66" s="495"/>
    </row>
    <row r="67" spans="1:38" s="165" customFormat="1" ht="12.45" customHeight="1">
      <c r="A67" s="164"/>
      <c r="B67" s="171"/>
      <c r="C67" s="169">
        <v>378</v>
      </c>
      <c r="D67" s="171"/>
      <c r="E67" s="169">
        <v>397.983</v>
      </c>
      <c r="F67" s="171"/>
      <c r="G67" s="169">
        <v>459.017</v>
      </c>
      <c r="H67" s="168"/>
      <c r="I67" s="169">
        <v>383</v>
      </c>
      <c r="J67" s="171"/>
      <c r="K67" s="169">
        <v>446.91399999999999</v>
      </c>
      <c r="L67" s="168"/>
      <c r="M67" s="169">
        <v>411.08600000000001</v>
      </c>
      <c r="N67" s="168"/>
      <c r="O67" s="169">
        <v>404</v>
      </c>
      <c r="P67" s="168"/>
      <c r="Q67" s="169">
        <v>397</v>
      </c>
      <c r="R67" s="168"/>
      <c r="S67" s="169">
        <v>372.13799999999998</v>
      </c>
      <c r="T67" s="168"/>
      <c r="U67" s="169">
        <v>307.00200000000001</v>
      </c>
      <c r="V67" s="482">
        <f>SUM(C67:U67)</f>
        <v>3956.14</v>
      </c>
      <c r="W67" s="483"/>
      <c r="X67" s="492"/>
      <c r="Y67" s="488"/>
      <c r="Z67" s="488"/>
      <c r="AA67" s="485"/>
      <c r="AB67" s="485"/>
      <c r="AC67" s="488"/>
      <c r="AD67" s="488"/>
      <c r="AE67" s="488"/>
      <c r="AF67" s="488"/>
      <c r="AG67" s="488"/>
      <c r="AH67" s="488"/>
      <c r="AI67" s="488"/>
      <c r="AJ67" s="488"/>
      <c r="AK67" s="488"/>
      <c r="AL67" s="495"/>
    </row>
    <row r="68" spans="1:38" s="165" customFormat="1" ht="13.5" customHeight="1">
      <c r="A68" s="164"/>
      <c r="B68" s="174"/>
      <c r="C68" s="169"/>
      <c r="D68" s="174"/>
      <c r="E68" s="169"/>
      <c r="F68" s="174"/>
      <c r="G68" s="169"/>
      <c r="H68" s="172"/>
      <c r="I68" s="169"/>
      <c r="J68" s="174"/>
      <c r="K68" s="169"/>
      <c r="L68" s="172"/>
      <c r="M68" s="169"/>
      <c r="N68" s="172"/>
      <c r="O68" s="169"/>
      <c r="P68" s="172"/>
      <c r="Q68" s="169"/>
      <c r="R68" s="172"/>
      <c r="S68" s="169"/>
      <c r="T68" s="172"/>
      <c r="U68" s="169"/>
      <c r="X68" s="492"/>
      <c r="Y68" s="488"/>
      <c r="Z68" s="488"/>
      <c r="AA68" s="485"/>
      <c r="AB68" s="485"/>
      <c r="AC68" s="488"/>
      <c r="AD68" s="488"/>
      <c r="AE68" s="488"/>
      <c r="AF68" s="488"/>
      <c r="AG68" s="488"/>
      <c r="AH68" s="488"/>
      <c r="AI68" s="488"/>
      <c r="AJ68" s="488"/>
      <c r="AK68" s="488"/>
      <c r="AL68" s="495"/>
    </row>
    <row r="69" spans="1:38" s="165" customFormat="1" ht="13.2" customHeight="1" thickBot="1">
      <c r="A69" s="164"/>
      <c r="B69" s="177"/>
      <c r="D69" s="177"/>
      <c r="F69" s="177"/>
      <c r="H69" s="175"/>
      <c r="J69" s="177"/>
      <c r="L69" s="175"/>
      <c r="N69" s="175"/>
      <c r="P69" s="175"/>
      <c r="R69" s="175"/>
      <c r="T69" s="175"/>
      <c r="X69" s="492"/>
      <c r="Y69" s="488"/>
      <c r="Z69" s="488"/>
      <c r="AA69" s="485"/>
      <c r="AB69" s="485"/>
      <c r="AC69" s="488"/>
      <c r="AD69" s="488"/>
      <c r="AE69" s="488"/>
      <c r="AF69" s="488"/>
      <c r="AG69" s="488"/>
      <c r="AH69" s="488"/>
      <c r="AI69" s="488"/>
      <c r="AJ69" s="488"/>
      <c r="AK69" s="488"/>
      <c r="AL69" s="495"/>
    </row>
    <row r="70" spans="1:38" s="165" customFormat="1" ht="13.95" customHeight="1">
      <c r="A70" s="164"/>
      <c r="B70" s="167" t="str">
        <f>HLOOKUP(B63,Sheet4!$C$3:$MO$4,2,FALSE)</f>
        <v>DA+0</v>
      </c>
      <c r="C70" s="167"/>
      <c r="D70" s="167" t="str">
        <f>HLOOKUP(D63,Sheet4!$C$3:$MO$4,2,FALSE)</f>
        <v>DA+0</v>
      </c>
      <c r="E70" s="167"/>
      <c r="F70" s="167" t="str">
        <f>HLOOKUP(F63,Sheet4!$C$3:$MO$4,2,FALSE)</f>
        <v>DC2+3</v>
      </c>
      <c r="G70" s="167"/>
      <c r="H70" s="167" t="str">
        <f>HLOOKUP(H63,Sheet4!$C$3:$MO$4,2,FALSE)</f>
        <v>DA+9</v>
      </c>
      <c r="I70" s="167"/>
      <c r="J70" s="167" t="str">
        <f>HLOOKUP(J63,Sheet4!$C$3:$MO$4,2,FALSE)</f>
        <v>DA+9</v>
      </c>
      <c r="K70" s="167"/>
      <c r="L70" s="167" t="str">
        <f>HLOOKUP(L63,Sheet4!$C$3:$MO$4,2,FALSE)</f>
        <v>DD45+3</v>
      </c>
      <c r="M70" s="167"/>
      <c r="N70" s="167" t="str">
        <f>HLOOKUP(N63,Sheet4!$C$3:$MO$4,2,FALSE)</f>
        <v>DA+3</v>
      </c>
      <c r="O70" s="167"/>
      <c r="P70" s="167" t="str">
        <f>HLOOKUP(P63,Sheet4!$C$3:$MO$4,2,FALSE)</f>
        <v>DA+0</v>
      </c>
      <c r="Q70" s="167"/>
      <c r="R70" s="167" t="str">
        <f>HLOOKUP(R63,Sheet4!$C$3:$MO$4,2,FALSE)</f>
        <v>DA+0</v>
      </c>
      <c r="S70" s="167"/>
      <c r="T70" s="167" t="str">
        <f>HLOOKUP(T63,Sheet4!$C$3:$MO$4,2,FALSE)</f>
        <v>DB2+0</v>
      </c>
      <c r="U70" s="167"/>
      <c r="X70" s="492"/>
      <c r="Y70" s="488"/>
      <c r="Z70" s="488"/>
      <c r="AA70" s="485"/>
      <c r="AB70" s="485"/>
      <c r="AC70" s="488"/>
      <c r="AD70" s="488"/>
      <c r="AE70" s="488"/>
      <c r="AF70" s="488"/>
      <c r="AG70" s="488"/>
      <c r="AH70" s="488"/>
      <c r="AI70" s="488"/>
      <c r="AJ70" s="488"/>
      <c r="AK70" s="488"/>
      <c r="AL70" s="495"/>
    </row>
    <row r="71" spans="1:38" s="165" customFormat="1" ht="13.95" customHeight="1" thickBot="1">
      <c r="A71" s="164"/>
      <c r="B71" s="178"/>
      <c r="C71" s="167"/>
      <c r="D71" s="178"/>
      <c r="E71" s="167"/>
      <c r="F71" s="178"/>
      <c r="G71" s="167"/>
      <c r="H71" s="178"/>
      <c r="I71" s="167"/>
      <c r="J71" s="178"/>
      <c r="K71" s="167"/>
      <c r="L71" s="167"/>
      <c r="M71" s="167"/>
      <c r="N71" s="167"/>
      <c r="O71" s="167"/>
      <c r="P71" s="167"/>
      <c r="Q71" s="167"/>
      <c r="R71" s="167"/>
      <c r="S71" s="167"/>
      <c r="T71" s="167"/>
      <c r="U71" s="167"/>
      <c r="X71" s="492"/>
      <c r="Y71" s="488"/>
      <c r="Z71" s="488"/>
      <c r="AA71" s="496"/>
      <c r="AB71" s="486"/>
      <c r="AC71" s="488"/>
      <c r="AD71" s="488"/>
      <c r="AE71" s="488"/>
      <c r="AF71" s="488"/>
      <c r="AG71" s="488"/>
      <c r="AH71" s="488"/>
      <c r="AI71" s="488"/>
      <c r="AJ71" s="488"/>
      <c r="AK71" s="488"/>
      <c r="AL71" s="495"/>
    </row>
    <row r="72" spans="1:38" s="165" customFormat="1" ht="14.4">
      <c r="A72" s="164"/>
      <c r="X72" s="490">
        <f>V80/1000</f>
        <v>4.4012399999999996</v>
      </c>
      <c r="Y72" s="487">
        <f>X72</f>
        <v>4.4012399999999996</v>
      </c>
      <c r="Z72" s="487"/>
      <c r="AA72" s="484">
        <v>10</v>
      </c>
      <c r="AB72" s="484">
        <v>4</v>
      </c>
      <c r="AC72" s="487">
        <f>AA72-AB72</f>
        <v>6</v>
      </c>
      <c r="AD72" s="487">
        <v>1</v>
      </c>
      <c r="AE72" s="487">
        <v>10</v>
      </c>
      <c r="AF72" s="487">
        <v>1</v>
      </c>
      <c r="AG72" s="487">
        <f>AE72-AF72</f>
        <v>9</v>
      </c>
      <c r="AH72" s="487"/>
      <c r="AI72" s="487"/>
      <c r="AJ72" s="487"/>
      <c r="AK72" s="487"/>
      <c r="AL72" s="493"/>
    </row>
    <row r="73" spans="1:38" s="165" customFormat="1" ht="15.6">
      <c r="A73" s="164"/>
      <c r="B73" s="166" t="s">
        <v>365</v>
      </c>
      <c r="X73" s="491"/>
      <c r="Y73" s="486"/>
      <c r="Z73" s="486"/>
      <c r="AA73" s="485"/>
      <c r="AB73" s="485"/>
      <c r="AC73" s="486"/>
      <c r="AD73" s="486"/>
      <c r="AE73" s="486"/>
      <c r="AF73" s="486"/>
      <c r="AG73" s="486"/>
      <c r="AH73" s="486"/>
      <c r="AI73" s="486"/>
      <c r="AJ73" s="486"/>
      <c r="AK73" s="486"/>
      <c r="AL73" s="494"/>
    </row>
    <row r="74" spans="1:38" s="165" customFormat="1" ht="15.6">
      <c r="A74" s="164"/>
      <c r="B74" s="166"/>
      <c r="X74" s="491"/>
      <c r="Y74" s="486"/>
      <c r="Z74" s="486"/>
      <c r="AA74" s="485"/>
      <c r="AB74" s="485"/>
      <c r="AC74" s="486"/>
      <c r="AD74" s="486"/>
      <c r="AE74" s="486"/>
      <c r="AF74" s="486"/>
      <c r="AG74" s="486"/>
      <c r="AH74" s="486"/>
      <c r="AI74" s="486"/>
      <c r="AJ74" s="486"/>
      <c r="AK74" s="486"/>
      <c r="AL74" s="494"/>
    </row>
    <row r="75" spans="1:38" s="165" customFormat="1" ht="13.5" customHeight="1">
      <c r="A75" s="164"/>
      <c r="C75" s="179"/>
      <c r="E75" s="179"/>
      <c r="G75" s="179"/>
      <c r="I75" s="179"/>
      <c r="X75" s="492"/>
      <c r="Y75" s="488"/>
      <c r="Z75" s="488"/>
      <c r="AA75" s="485"/>
      <c r="AB75" s="485"/>
      <c r="AC75" s="488"/>
      <c r="AD75" s="488"/>
      <c r="AE75" s="488"/>
      <c r="AF75" s="488"/>
      <c r="AG75" s="488"/>
      <c r="AH75" s="488"/>
      <c r="AI75" s="488"/>
      <c r="AJ75" s="488"/>
      <c r="AK75" s="488"/>
      <c r="AL75" s="495"/>
    </row>
    <row r="76" spans="1:38" s="165" customFormat="1" ht="13.5" customHeight="1">
      <c r="A76" s="164"/>
      <c r="B76" s="167" t="s">
        <v>335</v>
      </c>
      <c r="C76" s="178"/>
      <c r="D76" s="167" t="s">
        <v>336</v>
      </c>
      <c r="E76" s="178"/>
      <c r="F76" s="167" t="s">
        <v>337</v>
      </c>
      <c r="G76" s="178"/>
      <c r="H76" s="167" t="s">
        <v>15</v>
      </c>
      <c r="I76" s="178"/>
      <c r="J76" s="167" t="s">
        <v>17</v>
      </c>
      <c r="K76" s="167"/>
      <c r="L76" s="167" t="s">
        <v>18</v>
      </c>
      <c r="M76" s="167"/>
      <c r="N76" s="167" t="s">
        <v>376</v>
      </c>
      <c r="O76" s="167"/>
      <c r="P76" s="167" t="s">
        <v>377</v>
      </c>
      <c r="Q76" s="167"/>
      <c r="R76" s="167" t="s">
        <v>378</v>
      </c>
      <c r="S76" s="167"/>
      <c r="T76" s="167" t="s">
        <v>379</v>
      </c>
      <c r="X76" s="492"/>
      <c r="Y76" s="488"/>
      <c r="Z76" s="488"/>
      <c r="AA76" s="485"/>
      <c r="AB76" s="485"/>
      <c r="AC76" s="488"/>
      <c r="AD76" s="488"/>
      <c r="AE76" s="488"/>
      <c r="AF76" s="488"/>
      <c r="AG76" s="488"/>
      <c r="AH76" s="488"/>
      <c r="AI76" s="488"/>
      <c r="AJ76" s="488"/>
      <c r="AK76" s="488"/>
      <c r="AL76" s="495"/>
    </row>
    <row r="77" spans="1:38" s="165" customFormat="1" ht="13.5" customHeight="1">
      <c r="A77" s="164"/>
      <c r="X77" s="492"/>
      <c r="Y77" s="488"/>
      <c r="Z77" s="488"/>
      <c r="AA77" s="485"/>
      <c r="AB77" s="485"/>
      <c r="AC77" s="488"/>
      <c r="AD77" s="488"/>
      <c r="AE77" s="488"/>
      <c r="AF77" s="488"/>
      <c r="AG77" s="488"/>
      <c r="AH77" s="488"/>
      <c r="AI77" s="488"/>
      <c r="AJ77" s="488"/>
      <c r="AK77" s="488"/>
      <c r="AL77" s="495"/>
    </row>
    <row r="78" spans="1:38" s="165" customFormat="1" ht="13.5" customHeight="1">
      <c r="A78" s="164"/>
      <c r="B78" s="167"/>
      <c r="D78" s="167"/>
      <c r="E78" s="167"/>
      <c r="F78" s="167"/>
      <c r="H78" s="167"/>
      <c r="I78" s="167"/>
      <c r="J78" s="167"/>
      <c r="K78" s="167"/>
      <c r="L78" s="167"/>
      <c r="M78" s="167"/>
      <c r="N78" s="167"/>
      <c r="O78" s="167"/>
      <c r="P78" s="167"/>
      <c r="Q78" s="167"/>
      <c r="R78" s="167"/>
      <c r="S78" s="167"/>
      <c r="T78" s="167"/>
      <c r="U78" s="167"/>
      <c r="X78" s="492"/>
      <c r="Y78" s="488"/>
      <c r="Z78" s="488"/>
      <c r="AA78" s="485"/>
      <c r="AB78" s="485"/>
      <c r="AC78" s="488"/>
      <c r="AD78" s="488"/>
      <c r="AE78" s="488"/>
      <c r="AF78" s="488"/>
      <c r="AG78" s="488"/>
      <c r="AH78" s="488"/>
      <c r="AI78" s="488"/>
      <c r="AJ78" s="488"/>
      <c r="AK78" s="488"/>
      <c r="AL78" s="495"/>
    </row>
    <row r="79" spans="1:38" s="165" customFormat="1" ht="13.5" customHeight="1" thickBot="1">
      <c r="A79" s="164"/>
      <c r="B79" s="167"/>
      <c r="D79" s="167"/>
      <c r="E79" s="167"/>
      <c r="F79" s="167"/>
      <c r="H79" s="167"/>
      <c r="I79" s="167"/>
      <c r="J79" s="167"/>
      <c r="K79" s="167"/>
      <c r="L79" s="167"/>
      <c r="M79" s="167"/>
      <c r="N79" s="167"/>
      <c r="O79" s="167"/>
      <c r="P79" s="167"/>
      <c r="Q79" s="167"/>
      <c r="R79" s="167"/>
      <c r="S79" s="167"/>
      <c r="T79" s="167"/>
      <c r="U79" s="167"/>
      <c r="X79" s="492"/>
      <c r="Y79" s="488"/>
      <c r="Z79" s="488"/>
      <c r="AA79" s="485"/>
      <c r="AB79" s="485"/>
      <c r="AC79" s="488"/>
      <c r="AD79" s="488"/>
      <c r="AE79" s="488"/>
      <c r="AF79" s="488"/>
      <c r="AG79" s="488"/>
      <c r="AH79" s="488"/>
      <c r="AI79" s="488"/>
      <c r="AJ79" s="488"/>
      <c r="AK79" s="488"/>
      <c r="AL79" s="495"/>
    </row>
    <row r="80" spans="1:38" s="165" customFormat="1" ht="12.45" customHeight="1">
      <c r="A80" s="164"/>
      <c r="B80" s="168"/>
      <c r="C80" s="169">
        <v>402.97699999999998</v>
      </c>
      <c r="D80" s="168"/>
      <c r="E80" s="169">
        <v>339.13400000000001</v>
      </c>
      <c r="F80" s="168"/>
      <c r="G80" s="169">
        <v>619.99900000000002</v>
      </c>
      <c r="H80" s="171"/>
      <c r="I80" s="169">
        <v>620.05799999999999</v>
      </c>
      <c r="J80" s="170"/>
      <c r="K80" s="169">
        <v>535.07100000000003</v>
      </c>
      <c r="L80" s="171"/>
      <c r="M80" s="169">
        <v>437.00099999999998</v>
      </c>
      <c r="N80" s="171"/>
      <c r="O80" s="169">
        <v>396</v>
      </c>
      <c r="P80" s="168"/>
      <c r="Q80" s="169">
        <v>416</v>
      </c>
      <c r="R80" s="171"/>
      <c r="S80" s="169">
        <v>351</v>
      </c>
      <c r="T80" s="171"/>
      <c r="U80" s="169">
        <v>284</v>
      </c>
      <c r="V80" s="482">
        <f>SUM(C80:U80)</f>
        <v>4401.24</v>
      </c>
      <c r="W80" s="483"/>
      <c r="X80" s="492"/>
      <c r="Y80" s="488"/>
      <c r="Z80" s="488"/>
      <c r="AA80" s="485"/>
      <c r="AB80" s="485"/>
      <c r="AC80" s="488"/>
      <c r="AD80" s="488"/>
      <c r="AE80" s="488"/>
      <c r="AF80" s="488"/>
      <c r="AG80" s="488"/>
      <c r="AH80" s="488"/>
      <c r="AI80" s="488"/>
      <c r="AJ80" s="488"/>
      <c r="AK80" s="488"/>
      <c r="AL80" s="495"/>
    </row>
    <row r="81" spans="1:38" s="165" customFormat="1" ht="13.5" customHeight="1">
      <c r="A81" s="164"/>
      <c r="B81" s="172"/>
      <c r="C81" s="169"/>
      <c r="D81" s="172"/>
      <c r="E81" s="169"/>
      <c r="F81" s="172"/>
      <c r="G81" s="169"/>
      <c r="H81" s="174"/>
      <c r="I81" s="169"/>
      <c r="J81" s="173"/>
      <c r="K81" s="169"/>
      <c r="L81" s="174"/>
      <c r="M81" s="169"/>
      <c r="N81" s="174"/>
      <c r="O81" s="169"/>
      <c r="P81" s="172"/>
      <c r="Q81" s="169"/>
      <c r="R81" s="174"/>
      <c r="S81" s="169"/>
      <c r="T81" s="174"/>
      <c r="U81" s="169"/>
      <c r="X81" s="492"/>
      <c r="Y81" s="488"/>
      <c r="Z81" s="488"/>
      <c r="AA81" s="485"/>
      <c r="AB81" s="485"/>
      <c r="AC81" s="488"/>
      <c r="AD81" s="488"/>
      <c r="AE81" s="488"/>
      <c r="AF81" s="488"/>
      <c r="AG81" s="488"/>
      <c r="AH81" s="488"/>
      <c r="AI81" s="488"/>
      <c r="AJ81" s="488"/>
      <c r="AK81" s="488"/>
      <c r="AL81" s="495"/>
    </row>
    <row r="82" spans="1:38" s="165" customFormat="1" ht="13.5" customHeight="1" thickBot="1">
      <c r="A82" s="164"/>
      <c r="B82" s="175"/>
      <c r="D82" s="175"/>
      <c r="F82" s="175"/>
      <c r="H82" s="177"/>
      <c r="J82" s="176"/>
      <c r="L82" s="177"/>
      <c r="N82" s="177"/>
      <c r="P82" s="175"/>
      <c r="R82" s="177"/>
      <c r="T82" s="177"/>
      <c r="X82" s="492"/>
      <c r="Y82" s="488"/>
      <c r="Z82" s="488"/>
      <c r="AA82" s="485"/>
      <c r="AB82" s="485"/>
      <c r="AC82" s="488"/>
      <c r="AD82" s="488"/>
      <c r="AE82" s="488"/>
      <c r="AF82" s="488"/>
      <c r="AG82" s="488"/>
      <c r="AH82" s="488"/>
      <c r="AI82" s="488"/>
      <c r="AJ82" s="488"/>
      <c r="AK82" s="488"/>
      <c r="AL82" s="495"/>
    </row>
    <row r="83" spans="1:38" s="165" customFormat="1" ht="13.95" customHeight="1">
      <c r="A83" s="164"/>
      <c r="B83" s="167" t="str">
        <f>HLOOKUP(B76,Sheet4!$C$3:$MO$4,2,FALSE)</f>
        <v>DA-3</v>
      </c>
      <c r="C83" s="167"/>
      <c r="D83" s="167" t="str">
        <f>HLOOKUP(D76,Sheet4!$C$3:$MO$4,2,FALSE)</f>
        <v>DB1+9</v>
      </c>
      <c r="E83" s="167"/>
      <c r="F83" s="167" t="str">
        <f>HLOOKUP(F76,Sheet4!$C$3:$MO$4,2,FALSE)</f>
        <v>DD60+25 (2MRC)</v>
      </c>
      <c r="G83" s="167"/>
      <c r="H83" s="167" t="str">
        <f>HLOOKUP(H76,Sheet4!$C$3:$MO$4,2,FALSE)</f>
        <v>DD45+25 (15.87MRC)</v>
      </c>
      <c r="I83" s="167"/>
      <c r="J83" s="167" t="str">
        <f>HLOOKUP(J76,Sheet4!$C$3:$MO$4,2,FALSE)</f>
        <v>DD45+25 (11.9MRC)</v>
      </c>
      <c r="K83" s="167"/>
      <c r="L83" s="167" t="str">
        <f>HLOOKUP(L76,Sheet4!$C$3:$MO$4,2,FALSE)</f>
        <v>DD60+9 (7MRC)</v>
      </c>
      <c r="M83" s="167"/>
      <c r="N83" s="167" t="str">
        <f>HLOOKUP(N76,Sheet4!$C$3:$MO$4,2,FALSE)</f>
        <v>DA+3</v>
      </c>
      <c r="O83" s="167"/>
      <c r="P83" s="167" t="str">
        <f>HLOOKUP(P76,Sheet4!$C$3:$MO$4,2,FALSE)</f>
        <v>DA+0</v>
      </c>
      <c r="Q83" s="167"/>
      <c r="R83" s="167" t="str">
        <f>HLOOKUP(R76,Sheet4!$C$3:$MO$4,2,FALSE)</f>
        <v>DA+3</v>
      </c>
      <c r="S83" s="167"/>
      <c r="T83" s="167" t="str">
        <f>HLOOKUP(T76,Sheet4!$C$3:$MO$4,2,FALSE)</f>
        <v>DA-3</v>
      </c>
      <c r="U83" s="167"/>
      <c r="X83" s="492"/>
      <c r="Y83" s="488"/>
      <c r="Z83" s="488"/>
      <c r="AA83" s="485"/>
      <c r="AB83" s="485"/>
      <c r="AC83" s="488"/>
      <c r="AD83" s="488"/>
      <c r="AE83" s="488"/>
      <c r="AF83" s="488"/>
      <c r="AG83" s="488"/>
      <c r="AH83" s="488"/>
      <c r="AI83" s="488"/>
      <c r="AJ83" s="488"/>
      <c r="AK83" s="488"/>
      <c r="AL83" s="495"/>
    </row>
    <row r="84" spans="1:38" s="165" customFormat="1" ht="13.95" customHeight="1" thickBot="1">
      <c r="A84" s="164"/>
      <c r="B84" s="178"/>
      <c r="C84" s="167"/>
      <c r="D84" s="178"/>
      <c r="E84" s="167"/>
      <c r="F84" s="178"/>
      <c r="G84" s="167"/>
      <c r="H84" s="178"/>
      <c r="I84" s="167"/>
      <c r="J84" s="178"/>
      <c r="K84" s="167"/>
      <c r="L84" s="167"/>
      <c r="M84" s="167"/>
      <c r="N84" s="167"/>
      <c r="O84" s="167"/>
      <c r="P84" s="167"/>
      <c r="Q84" s="167"/>
      <c r="R84" s="167"/>
      <c r="S84" s="167"/>
      <c r="T84" s="167"/>
      <c r="U84" s="167"/>
      <c r="X84" s="492"/>
      <c r="Y84" s="488"/>
      <c r="Z84" s="488"/>
      <c r="AA84" s="496"/>
      <c r="AB84" s="486"/>
      <c r="AC84" s="488"/>
      <c r="AD84" s="488"/>
      <c r="AE84" s="488"/>
      <c r="AF84" s="488"/>
      <c r="AG84" s="488"/>
      <c r="AH84" s="488"/>
      <c r="AI84" s="488"/>
      <c r="AJ84" s="488"/>
      <c r="AK84" s="488"/>
      <c r="AL84" s="495"/>
    </row>
    <row r="85" spans="1:38" s="165" customFormat="1" ht="14.4">
      <c r="A85" s="164"/>
      <c r="X85" s="490">
        <f>V93/1000</f>
        <v>3.3860029999999997</v>
      </c>
      <c r="Y85" s="487">
        <f>X85</f>
        <v>3.3860029999999997</v>
      </c>
      <c r="Z85" s="487"/>
      <c r="AA85" s="484">
        <v>10</v>
      </c>
      <c r="AB85" s="484">
        <v>2</v>
      </c>
      <c r="AC85" s="487">
        <f>AA85-AB85</f>
        <v>8</v>
      </c>
      <c r="AD85" s="487"/>
      <c r="AE85" s="487">
        <v>10</v>
      </c>
      <c r="AF85" s="487">
        <v>1</v>
      </c>
      <c r="AG85" s="487">
        <f>AE85-AF85</f>
        <v>9</v>
      </c>
      <c r="AH85" s="487"/>
      <c r="AI85" s="487"/>
      <c r="AJ85" s="487"/>
      <c r="AK85" s="487"/>
      <c r="AL85" s="493"/>
    </row>
    <row r="86" spans="1:38" s="165" customFormat="1" ht="15.6">
      <c r="A86" s="164"/>
      <c r="B86" s="166" t="s">
        <v>365</v>
      </c>
      <c r="X86" s="491"/>
      <c r="Y86" s="486"/>
      <c r="Z86" s="486"/>
      <c r="AA86" s="485"/>
      <c r="AB86" s="485"/>
      <c r="AC86" s="486"/>
      <c r="AD86" s="486"/>
      <c r="AE86" s="486"/>
      <c r="AF86" s="486"/>
      <c r="AG86" s="486"/>
      <c r="AH86" s="486"/>
      <c r="AI86" s="486"/>
      <c r="AJ86" s="486"/>
      <c r="AK86" s="486"/>
      <c r="AL86" s="494"/>
    </row>
    <row r="87" spans="1:38" s="165" customFormat="1" ht="15.6">
      <c r="A87" s="164"/>
      <c r="B87" s="166"/>
      <c r="X87" s="491"/>
      <c r="Y87" s="486"/>
      <c r="Z87" s="486"/>
      <c r="AA87" s="485"/>
      <c r="AB87" s="485"/>
      <c r="AC87" s="486"/>
      <c r="AD87" s="486"/>
      <c r="AE87" s="486"/>
      <c r="AF87" s="486"/>
      <c r="AG87" s="486"/>
      <c r="AH87" s="486"/>
      <c r="AI87" s="486"/>
      <c r="AJ87" s="486"/>
      <c r="AK87" s="486"/>
      <c r="AL87" s="494"/>
    </row>
    <row r="88" spans="1:38" s="165" customFormat="1" ht="13.5" customHeight="1">
      <c r="A88" s="164"/>
      <c r="C88" s="179"/>
      <c r="E88" s="179"/>
      <c r="G88" s="179"/>
      <c r="I88" s="179"/>
      <c r="X88" s="492"/>
      <c r="Y88" s="488"/>
      <c r="Z88" s="488"/>
      <c r="AA88" s="485"/>
      <c r="AB88" s="485"/>
      <c r="AC88" s="488"/>
      <c r="AD88" s="488"/>
      <c r="AE88" s="488"/>
      <c r="AF88" s="488"/>
      <c r="AG88" s="488"/>
      <c r="AH88" s="488"/>
      <c r="AI88" s="488"/>
      <c r="AJ88" s="488"/>
      <c r="AK88" s="488"/>
      <c r="AL88" s="495"/>
    </row>
    <row r="89" spans="1:38" s="165" customFormat="1" ht="13.5" customHeight="1">
      <c r="A89" s="164"/>
      <c r="B89" s="167" t="s">
        <v>380</v>
      </c>
      <c r="C89" s="178"/>
      <c r="D89" s="167" t="s">
        <v>19</v>
      </c>
      <c r="E89" s="178"/>
      <c r="F89" s="167" t="s">
        <v>20</v>
      </c>
      <c r="G89" s="178"/>
      <c r="H89" s="167" t="s">
        <v>338</v>
      </c>
      <c r="I89" s="178"/>
      <c r="J89" s="167" t="s">
        <v>339</v>
      </c>
      <c r="K89" s="167"/>
      <c r="L89" s="167" t="s">
        <v>340</v>
      </c>
      <c r="M89" s="167"/>
      <c r="N89" s="167" t="s">
        <v>341</v>
      </c>
      <c r="O89" s="167"/>
      <c r="P89" s="167" t="s">
        <v>342</v>
      </c>
      <c r="Q89" s="167"/>
      <c r="R89" s="167" t="s">
        <v>343</v>
      </c>
      <c r="S89" s="167"/>
      <c r="T89" s="167" t="s">
        <v>344</v>
      </c>
      <c r="X89" s="492"/>
      <c r="Y89" s="488"/>
      <c r="Z89" s="488"/>
      <c r="AA89" s="485"/>
      <c r="AB89" s="485"/>
      <c r="AC89" s="488"/>
      <c r="AD89" s="488"/>
      <c r="AE89" s="488"/>
      <c r="AF89" s="488"/>
      <c r="AG89" s="488"/>
      <c r="AH89" s="488"/>
      <c r="AI89" s="488"/>
      <c r="AJ89" s="488"/>
      <c r="AK89" s="488"/>
      <c r="AL89" s="495"/>
    </row>
    <row r="90" spans="1:38" s="165" customFormat="1" ht="13.5" customHeight="1">
      <c r="A90" s="164"/>
      <c r="X90" s="492"/>
      <c r="Y90" s="488"/>
      <c r="Z90" s="488"/>
      <c r="AA90" s="485"/>
      <c r="AB90" s="485"/>
      <c r="AC90" s="488"/>
      <c r="AD90" s="488"/>
      <c r="AE90" s="488"/>
      <c r="AF90" s="488"/>
      <c r="AG90" s="488"/>
      <c r="AH90" s="488"/>
      <c r="AI90" s="488"/>
      <c r="AJ90" s="488"/>
      <c r="AK90" s="488"/>
      <c r="AL90" s="495"/>
    </row>
    <row r="91" spans="1:38" s="165" customFormat="1" ht="13.5" customHeight="1">
      <c r="A91" s="164"/>
      <c r="B91" s="167"/>
      <c r="D91" s="167"/>
      <c r="E91" s="167"/>
      <c r="F91" s="167"/>
      <c r="H91" s="167"/>
      <c r="I91" s="167"/>
      <c r="J91" s="167"/>
      <c r="K91" s="167"/>
      <c r="L91" s="167"/>
      <c r="M91" s="167"/>
      <c r="N91" s="167"/>
      <c r="O91" s="167"/>
      <c r="P91" s="167"/>
      <c r="Q91" s="167"/>
      <c r="R91" s="167"/>
      <c r="S91" s="167"/>
      <c r="T91" s="167"/>
      <c r="U91" s="167"/>
      <c r="X91" s="492"/>
      <c r="Y91" s="488"/>
      <c r="Z91" s="488"/>
      <c r="AA91" s="485"/>
      <c r="AB91" s="485"/>
      <c r="AC91" s="488"/>
      <c r="AD91" s="488"/>
      <c r="AE91" s="488"/>
      <c r="AF91" s="488"/>
      <c r="AG91" s="488"/>
      <c r="AH91" s="488"/>
      <c r="AI91" s="488"/>
      <c r="AJ91" s="488"/>
      <c r="AK91" s="488"/>
      <c r="AL91" s="495"/>
    </row>
    <row r="92" spans="1:38" s="165" customFormat="1" ht="13.5" customHeight="1" thickBot="1">
      <c r="A92" s="164"/>
      <c r="B92" s="167"/>
      <c r="D92" s="167"/>
      <c r="E92" s="167"/>
      <c r="F92" s="167"/>
      <c r="H92" s="167"/>
      <c r="I92" s="167"/>
      <c r="J92" s="167"/>
      <c r="K92" s="167"/>
      <c r="L92" s="167"/>
      <c r="M92" s="167"/>
      <c r="N92" s="167"/>
      <c r="O92" s="167"/>
      <c r="P92" s="167"/>
      <c r="Q92" s="167"/>
      <c r="R92" s="167"/>
      <c r="S92" s="167"/>
      <c r="T92" s="167"/>
      <c r="U92" s="167"/>
      <c r="X92" s="492"/>
      <c r="Y92" s="488"/>
      <c r="Z92" s="488"/>
      <c r="AA92" s="485"/>
      <c r="AB92" s="485"/>
      <c r="AC92" s="488"/>
      <c r="AD92" s="488"/>
      <c r="AE92" s="488"/>
      <c r="AF92" s="488"/>
      <c r="AG92" s="488"/>
      <c r="AH92" s="488"/>
      <c r="AI92" s="488"/>
      <c r="AJ92" s="488"/>
      <c r="AK92" s="488"/>
      <c r="AL92" s="495"/>
    </row>
    <row r="93" spans="1:38" s="165" customFormat="1" ht="12.45" customHeight="1">
      <c r="A93" s="164"/>
      <c r="B93" s="171"/>
      <c r="C93" s="169">
        <v>317.61700000000002</v>
      </c>
      <c r="D93" s="168"/>
      <c r="E93" s="169">
        <v>323.00299999999999</v>
      </c>
      <c r="F93" s="168"/>
      <c r="G93" s="169">
        <v>305</v>
      </c>
      <c r="H93" s="171"/>
      <c r="I93" s="169">
        <v>283</v>
      </c>
      <c r="J93" s="171"/>
      <c r="K93" s="169">
        <v>306.53300000000002</v>
      </c>
      <c r="L93" s="171"/>
      <c r="M93" s="169">
        <v>373</v>
      </c>
      <c r="N93" s="171"/>
      <c r="O93" s="169">
        <v>394</v>
      </c>
      <c r="P93" s="171"/>
      <c r="Q93" s="169">
        <v>250</v>
      </c>
      <c r="R93" s="171"/>
      <c r="S93" s="169">
        <v>418</v>
      </c>
      <c r="T93" s="171"/>
      <c r="U93" s="169">
        <v>415.85</v>
      </c>
      <c r="V93" s="482">
        <f>SUM(C93:U93)</f>
        <v>3386.0029999999997</v>
      </c>
      <c r="W93" s="483"/>
      <c r="X93" s="492"/>
      <c r="Y93" s="488"/>
      <c r="Z93" s="488"/>
      <c r="AA93" s="485"/>
      <c r="AB93" s="485"/>
      <c r="AC93" s="488"/>
      <c r="AD93" s="488"/>
      <c r="AE93" s="488"/>
      <c r="AF93" s="488"/>
      <c r="AG93" s="488"/>
      <c r="AH93" s="488"/>
      <c r="AI93" s="488"/>
      <c r="AJ93" s="488"/>
      <c r="AK93" s="488"/>
      <c r="AL93" s="495"/>
    </row>
    <row r="94" spans="1:38" s="165" customFormat="1" ht="13.5" customHeight="1">
      <c r="A94" s="164"/>
      <c r="B94" s="174"/>
      <c r="C94" s="169"/>
      <c r="D94" s="172"/>
      <c r="E94" s="169"/>
      <c r="F94" s="172"/>
      <c r="G94" s="169"/>
      <c r="H94" s="174"/>
      <c r="I94" s="169"/>
      <c r="J94" s="174"/>
      <c r="K94" s="169"/>
      <c r="L94" s="174"/>
      <c r="M94" s="169"/>
      <c r="N94" s="174"/>
      <c r="O94" s="169"/>
      <c r="P94" s="174"/>
      <c r="Q94" s="169"/>
      <c r="R94" s="174"/>
      <c r="S94" s="169"/>
      <c r="T94" s="174"/>
      <c r="U94" s="169"/>
      <c r="X94" s="492"/>
      <c r="Y94" s="488"/>
      <c r="Z94" s="488"/>
      <c r="AA94" s="485"/>
      <c r="AB94" s="485"/>
      <c r="AC94" s="488"/>
      <c r="AD94" s="488"/>
      <c r="AE94" s="488"/>
      <c r="AF94" s="488"/>
      <c r="AG94" s="488"/>
      <c r="AH94" s="488"/>
      <c r="AI94" s="488"/>
      <c r="AJ94" s="488"/>
      <c r="AK94" s="488"/>
      <c r="AL94" s="495"/>
    </row>
    <row r="95" spans="1:38" s="165" customFormat="1" ht="13.2" customHeight="1" thickBot="1">
      <c r="A95" s="164"/>
      <c r="B95" s="177"/>
      <c r="D95" s="175"/>
      <c r="F95" s="175"/>
      <c r="H95" s="177"/>
      <c r="J95" s="177"/>
      <c r="L95" s="177"/>
      <c r="N95" s="177"/>
      <c r="P95" s="177"/>
      <c r="R95" s="177"/>
      <c r="T95" s="177"/>
      <c r="X95" s="492"/>
      <c r="Y95" s="488"/>
      <c r="Z95" s="488"/>
      <c r="AA95" s="485"/>
      <c r="AB95" s="485"/>
      <c r="AC95" s="488"/>
      <c r="AD95" s="488"/>
      <c r="AE95" s="488"/>
      <c r="AF95" s="488"/>
      <c r="AG95" s="488"/>
      <c r="AH95" s="488"/>
      <c r="AI95" s="488"/>
      <c r="AJ95" s="488"/>
      <c r="AK95" s="488"/>
      <c r="AL95" s="495"/>
    </row>
    <row r="96" spans="1:38" s="165" customFormat="1" ht="13.95" customHeight="1">
      <c r="A96" s="164"/>
      <c r="B96" s="167" t="str">
        <f>HLOOKUP(B89,Sheet4!$C$3:$MO$4,2,FALSE)</f>
        <v>DA-3</v>
      </c>
      <c r="C96" s="167"/>
      <c r="D96" s="167" t="str">
        <f>HLOOKUP(D89,Sheet4!$C$3:$MO$4,2,FALSE)</f>
        <v>DB2+0</v>
      </c>
      <c r="E96" s="167"/>
      <c r="F96" s="167" t="str">
        <f>HLOOKUP(F89,Sheet4!$C$3:$MO$4,2,FALSE)</f>
        <v>DA-3</v>
      </c>
      <c r="G96" s="167"/>
      <c r="H96" s="167" t="str">
        <f>HLOOKUP(H89,Sheet4!$C$3:$MO$4,2,FALSE)</f>
        <v>DA-3</v>
      </c>
      <c r="I96" s="167"/>
      <c r="J96" s="167" t="str">
        <f>HLOOKUP(J89,Sheet4!$C$3:$MO$4,2,FALSE)</f>
        <v>DA-3</v>
      </c>
      <c r="K96" s="167"/>
      <c r="L96" s="167" t="str">
        <f>HLOOKUP(L89,Sheet4!$C$3:$MO$4,2,FALSE)</f>
        <v>DC1+0</v>
      </c>
      <c r="M96" s="167"/>
      <c r="N96" s="167" t="str">
        <f>HLOOKUP(N89,Sheet4!$C$3:$MO$4,2,FALSE)</f>
        <v>DA+0</v>
      </c>
      <c r="O96" s="167"/>
      <c r="P96" s="167" t="str">
        <f>HLOOKUP(P89,Sheet4!$C$3:$MO$4,2,FALSE)</f>
        <v>DB1+0</v>
      </c>
      <c r="Q96" s="167"/>
      <c r="R96" s="167" t="str">
        <f>HLOOKUP(R89,Sheet4!$C$3:$MO$4,2,FALSE)</f>
        <v>DB1+0</v>
      </c>
      <c r="S96" s="167"/>
      <c r="T96" s="167" t="str">
        <f>HLOOKUP(T89,Sheet4!$C$3:$MO$4,2,FALSE)</f>
        <v>DA+3</v>
      </c>
      <c r="U96" s="167"/>
      <c r="X96" s="492"/>
      <c r="Y96" s="488"/>
      <c r="Z96" s="488"/>
      <c r="AA96" s="485"/>
      <c r="AB96" s="485"/>
      <c r="AC96" s="488"/>
      <c r="AD96" s="488"/>
      <c r="AE96" s="488"/>
      <c r="AF96" s="488"/>
      <c r="AG96" s="488"/>
      <c r="AH96" s="488"/>
      <c r="AI96" s="488"/>
      <c r="AJ96" s="488"/>
      <c r="AK96" s="488"/>
      <c r="AL96" s="495"/>
    </row>
    <row r="97" spans="1:38" s="165" customFormat="1" ht="13.95" customHeight="1" thickBot="1">
      <c r="A97" s="164"/>
      <c r="B97" s="178"/>
      <c r="C97" s="167"/>
      <c r="D97" s="178"/>
      <c r="E97" s="167"/>
      <c r="F97" s="178"/>
      <c r="G97" s="167"/>
      <c r="H97" s="178"/>
      <c r="I97" s="167"/>
      <c r="J97" s="178"/>
      <c r="K97" s="167"/>
      <c r="L97" s="167"/>
      <c r="M97" s="167"/>
      <c r="N97" s="167"/>
      <c r="O97" s="167"/>
      <c r="P97" s="167"/>
      <c r="Q97" s="167"/>
      <c r="R97" s="167"/>
      <c r="S97" s="167"/>
      <c r="T97" s="167"/>
      <c r="U97" s="167"/>
      <c r="X97" s="492"/>
      <c r="Y97" s="488"/>
      <c r="Z97" s="488"/>
      <c r="AA97" s="496"/>
      <c r="AB97" s="486"/>
      <c r="AC97" s="488"/>
      <c r="AD97" s="488"/>
      <c r="AE97" s="488"/>
      <c r="AF97" s="488"/>
      <c r="AG97" s="488"/>
      <c r="AH97" s="488"/>
      <c r="AI97" s="488"/>
      <c r="AJ97" s="488"/>
      <c r="AK97" s="488"/>
      <c r="AL97" s="495"/>
    </row>
    <row r="98" spans="1:38" s="165" customFormat="1" ht="14.4">
      <c r="A98" s="164"/>
      <c r="X98" s="490">
        <f>V106/1000</f>
        <v>3.7771660000000002</v>
      </c>
      <c r="Y98" s="487">
        <f>X98</f>
        <v>3.7771660000000002</v>
      </c>
      <c r="Z98" s="487"/>
      <c r="AA98" s="484">
        <v>10</v>
      </c>
      <c r="AB98" s="484">
        <v>8</v>
      </c>
      <c r="AC98" s="487">
        <f>AA98-AB98</f>
        <v>2</v>
      </c>
      <c r="AD98" s="487">
        <v>3</v>
      </c>
      <c r="AE98" s="487">
        <v>10</v>
      </c>
      <c r="AF98" s="487">
        <v>2</v>
      </c>
      <c r="AG98" s="487">
        <f>AE98-AF98</f>
        <v>8</v>
      </c>
      <c r="AH98" s="487"/>
      <c r="AI98" s="487"/>
      <c r="AJ98" s="487"/>
      <c r="AK98" s="487"/>
      <c r="AL98" s="493"/>
    </row>
    <row r="99" spans="1:38" s="165" customFormat="1" ht="15.6">
      <c r="A99" s="164"/>
      <c r="B99" s="166" t="s">
        <v>365</v>
      </c>
      <c r="X99" s="491"/>
      <c r="Y99" s="486"/>
      <c r="Z99" s="486"/>
      <c r="AA99" s="485"/>
      <c r="AB99" s="485"/>
      <c r="AC99" s="486"/>
      <c r="AD99" s="486"/>
      <c r="AE99" s="486"/>
      <c r="AF99" s="486"/>
      <c r="AG99" s="486"/>
      <c r="AH99" s="486"/>
      <c r="AI99" s="486"/>
      <c r="AJ99" s="486"/>
      <c r="AK99" s="486"/>
      <c r="AL99" s="494"/>
    </row>
    <row r="100" spans="1:38" s="165" customFormat="1" ht="15.6">
      <c r="A100" s="164"/>
      <c r="B100" s="166"/>
      <c r="X100" s="491"/>
      <c r="Y100" s="486"/>
      <c r="Z100" s="486"/>
      <c r="AA100" s="485"/>
      <c r="AB100" s="485"/>
      <c r="AC100" s="486"/>
      <c r="AD100" s="486"/>
      <c r="AE100" s="486"/>
      <c r="AF100" s="486"/>
      <c r="AG100" s="486"/>
      <c r="AH100" s="486"/>
      <c r="AI100" s="486"/>
      <c r="AJ100" s="486"/>
      <c r="AK100" s="486"/>
      <c r="AL100" s="494"/>
    </row>
    <row r="101" spans="1:38" s="165" customFormat="1" ht="13.5" customHeight="1">
      <c r="A101" s="164"/>
      <c r="C101" s="179"/>
      <c r="E101" s="179"/>
      <c r="G101" s="179"/>
      <c r="I101" s="179"/>
      <c r="X101" s="492"/>
      <c r="Y101" s="488"/>
      <c r="Z101" s="488"/>
      <c r="AA101" s="485"/>
      <c r="AB101" s="485"/>
      <c r="AC101" s="488"/>
      <c r="AD101" s="488"/>
      <c r="AE101" s="488"/>
      <c r="AF101" s="488"/>
      <c r="AG101" s="488"/>
      <c r="AH101" s="488"/>
      <c r="AI101" s="488"/>
      <c r="AJ101" s="488"/>
      <c r="AK101" s="488"/>
      <c r="AL101" s="495"/>
    </row>
    <row r="102" spans="1:38" s="165" customFormat="1" ht="13.5" customHeight="1">
      <c r="A102" s="164"/>
      <c r="B102" s="167" t="s">
        <v>345</v>
      </c>
      <c r="C102" s="178"/>
      <c r="D102" s="167" t="s">
        <v>23</v>
      </c>
      <c r="E102" s="178"/>
      <c r="F102" s="167" t="s">
        <v>346</v>
      </c>
      <c r="G102" s="178"/>
      <c r="H102" s="167" t="s">
        <v>218</v>
      </c>
      <c r="I102" s="178"/>
      <c r="J102" s="167" t="s">
        <v>24</v>
      </c>
      <c r="K102" s="167"/>
      <c r="L102" s="167" t="s">
        <v>25</v>
      </c>
      <c r="M102" s="167"/>
      <c r="N102" s="167" t="s">
        <v>26</v>
      </c>
      <c r="O102" s="167"/>
      <c r="P102" s="167" t="s">
        <v>347</v>
      </c>
      <c r="Q102" s="167"/>
      <c r="R102" s="167" t="s">
        <v>348</v>
      </c>
      <c r="S102" s="167"/>
      <c r="T102" s="167" t="s">
        <v>349</v>
      </c>
      <c r="X102" s="492"/>
      <c r="Y102" s="488"/>
      <c r="Z102" s="488"/>
      <c r="AA102" s="485"/>
      <c r="AB102" s="485"/>
      <c r="AC102" s="488"/>
      <c r="AD102" s="488"/>
      <c r="AE102" s="488"/>
      <c r="AF102" s="488"/>
      <c r="AG102" s="488"/>
      <c r="AH102" s="488"/>
      <c r="AI102" s="488"/>
      <c r="AJ102" s="488"/>
      <c r="AK102" s="488"/>
      <c r="AL102" s="495"/>
    </row>
    <row r="103" spans="1:38" s="165" customFormat="1" ht="13.5" customHeight="1">
      <c r="A103" s="164"/>
      <c r="X103" s="492"/>
      <c r="Y103" s="488"/>
      <c r="Z103" s="488"/>
      <c r="AA103" s="485"/>
      <c r="AB103" s="485"/>
      <c r="AC103" s="488"/>
      <c r="AD103" s="488"/>
      <c r="AE103" s="488"/>
      <c r="AF103" s="488"/>
      <c r="AG103" s="488"/>
      <c r="AH103" s="488"/>
      <c r="AI103" s="488"/>
      <c r="AJ103" s="488"/>
      <c r="AK103" s="488"/>
      <c r="AL103" s="495"/>
    </row>
    <row r="104" spans="1:38" s="165" customFormat="1" ht="13.5" customHeight="1">
      <c r="A104" s="164"/>
      <c r="B104" s="167"/>
      <c r="D104" s="167"/>
      <c r="E104" s="167"/>
      <c r="F104" s="167"/>
      <c r="H104" s="167"/>
      <c r="I104" s="167"/>
      <c r="J104" s="167"/>
      <c r="K104" s="167"/>
      <c r="L104" s="167"/>
      <c r="M104" s="167"/>
      <c r="N104" s="167"/>
      <c r="O104" s="167"/>
      <c r="P104" s="167"/>
      <c r="Q104" s="167"/>
      <c r="R104" s="167"/>
      <c r="S104" s="167"/>
      <c r="T104" s="167"/>
      <c r="U104" s="167"/>
      <c r="X104" s="492"/>
      <c r="Y104" s="488"/>
      <c r="Z104" s="488"/>
      <c r="AA104" s="485"/>
      <c r="AB104" s="485"/>
      <c r="AC104" s="488"/>
      <c r="AD104" s="488"/>
      <c r="AE104" s="488"/>
      <c r="AF104" s="488"/>
      <c r="AG104" s="488"/>
      <c r="AH104" s="488"/>
      <c r="AI104" s="488"/>
      <c r="AJ104" s="488"/>
      <c r="AK104" s="488"/>
      <c r="AL104" s="495"/>
    </row>
    <row r="105" spans="1:38" s="165" customFormat="1" ht="13.5" customHeight="1" thickBot="1">
      <c r="A105" s="164"/>
      <c r="B105" s="167"/>
      <c r="D105" s="167"/>
      <c r="E105" s="167"/>
      <c r="F105" s="167"/>
      <c r="H105" s="167"/>
      <c r="I105" s="167"/>
      <c r="J105" s="167"/>
      <c r="K105" s="167"/>
      <c r="L105" s="167"/>
      <c r="M105" s="167"/>
      <c r="N105" s="167"/>
      <c r="O105" s="167"/>
      <c r="P105" s="167"/>
      <c r="Q105" s="167"/>
      <c r="R105" s="167"/>
      <c r="S105" s="167"/>
      <c r="T105" s="167"/>
      <c r="U105" s="167"/>
      <c r="X105" s="492"/>
      <c r="Y105" s="488"/>
      <c r="Z105" s="488"/>
      <c r="AA105" s="485"/>
      <c r="AB105" s="485"/>
      <c r="AC105" s="488"/>
      <c r="AD105" s="488"/>
      <c r="AE105" s="488"/>
      <c r="AF105" s="488"/>
      <c r="AG105" s="488"/>
      <c r="AH105" s="488"/>
      <c r="AI105" s="488"/>
      <c r="AJ105" s="488"/>
      <c r="AK105" s="488"/>
      <c r="AL105" s="495"/>
    </row>
    <row r="106" spans="1:38" s="165" customFormat="1" ht="12.45" customHeight="1">
      <c r="A106" s="164"/>
      <c r="B106" s="171"/>
      <c r="C106" s="169">
        <v>360.678</v>
      </c>
      <c r="D106" s="170"/>
      <c r="E106" s="169">
        <v>247.87100000000001</v>
      </c>
      <c r="F106" s="168"/>
      <c r="G106" s="169">
        <v>459.99799999999999</v>
      </c>
      <c r="H106" s="168"/>
      <c r="I106" s="169">
        <v>455.96300000000002</v>
      </c>
      <c r="J106" s="168"/>
      <c r="K106" s="169">
        <v>447.99700000000001</v>
      </c>
      <c r="L106" s="168"/>
      <c r="M106" s="169">
        <v>330</v>
      </c>
      <c r="N106" s="168"/>
      <c r="O106" s="169">
        <v>338.11700000000002</v>
      </c>
      <c r="P106" s="168"/>
      <c r="Q106" s="169">
        <v>460.541</v>
      </c>
      <c r="R106" s="168"/>
      <c r="S106" s="169">
        <v>309.00099999999998</v>
      </c>
      <c r="T106" s="168"/>
      <c r="U106" s="169">
        <v>367</v>
      </c>
      <c r="V106" s="482">
        <f>SUM(C106:U106)</f>
        <v>3777.1660000000002</v>
      </c>
      <c r="W106" s="483"/>
      <c r="X106" s="492"/>
      <c r="Y106" s="488"/>
      <c r="Z106" s="488"/>
      <c r="AA106" s="485"/>
      <c r="AB106" s="485"/>
      <c r="AC106" s="488"/>
      <c r="AD106" s="488"/>
      <c r="AE106" s="488"/>
      <c r="AF106" s="488"/>
      <c r="AG106" s="488"/>
      <c r="AH106" s="488"/>
      <c r="AI106" s="488"/>
      <c r="AJ106" s="488"/>
      <c r="AK106" s="488"/>
      <c r="AL106" s="495"/>
    </row>
    <row r="107" spans="1:38" s="165" customFormat="1" ht="13.5" customHeight="1">
      <c r="A107" s="164"/>
      <c r="B107" s="174"/>
      <c r="C107" s="169"/>
      <c r="D107" s="173"/>
      <c r="E107" s="169"/>
      <c r="F107" s="172"/>
      <c r="G107" s="169"/>
      <c r="H107" s="172"/>
      <c r="I107" s="169"/>
      <c r="J107" s="172"/>
      <c r="K107" s="169"/>
      <c r="L107" s="172"/>
      <c r="M107" s="169"/>
      <c r="N107" s="172"/>
      <c r="O107" s="169"/>
      <c r="P107" s="172"/>
      <c r="Q107" s="169"/>
      <c r="R107" s="172"/>
      <c r="S107" s="169"/>
      <c r="T107" s="172"/>
      <c r="U107" s="169"/>
      <c r="X107" s="492"/>
      <c r="Y107" s="488"/>
      <c r="Z107" s="488"/>
      <c r="AA107" s="485"/>
      <c r="AB107" s="485"/>
      <c r="AC107" s="488"/>
      <c r="AD107" s="488"/>
      <c r="AE107" s="488"/>
      <c r="AF107" s="488"/>
      <c r="AG107" s="488"/>
      <c r="AH107" s="488"/>
      <c r="AI107" s="488"/>
      <c r="AJ107" s="488"/>
      <c r="AK107" s="488"/>
      <c r="AL107" s="495"/>
    </row>
    <row r="108" spans="1:38" s="165" customFormat="1" ht="13.2" customHeight="1" thickBot="1">
      <c r="A108" s="164"/>
      <c r="B108" s="177"/>
      <c r="D108" s="176"/>
      <c r="F108" s="175"/>
      <c r="H108" s="175"/>
      <c r="J108" s="175"/>
      <c r="L108" s="175"/>
      <c r="N108" s="175"/>
      <c r="P108" s="175"/>
      <c r="R108" s="175"/>
      <c r="T108" s="175"/>
      <c r="X108" s="492"/>
      <c r="Y108" s="488"/>
      <c r="Z108" s="488"/>
      <c r="AA108" s="485"/>
      <c r="AB108" s="485"/>
      <c r="AC108" s="488"/>
      <c r="AD108" s="488"/>
      <c r="AE108" s="488"/>
      <c r="AF108" s="488"/>
      <c r="AG108" s="488"/>
      <c r="AH108" s="488"/>
      <c r="AI108" s="488"/>
      <c r="AJ108" s="488"/>
      <c r="AK108" s="488"/>
      <c r="AL108" s="495"/>
    </row>
    <row r="109" spans="1:38" s="165" customFormat="1" ht="13.95" customHeight="1">
      <c r="A109" s="164"/>
      <c r="B109" s="167" t="str">
        <f>HLOOKUP(B102,Sheet4!$C$3:$MO$4,2,FALSE)</f>
        <v>DD45+0</v>
      </c>
      <c r="C109" s="167"/>
      <c r="D109" s="167" t="str">
        <f>HLOOKUP(D102,Sheet4!$C$3:$MO$4,2,FALSE)</f>
        <v>DD60+3</v>
      </c>
      <c r="E109" s="167"/>
      <c r="F109" s="167" t="str">
        <f>HLOOKUP(F102,Sheet4!$C$3:$MO$4,2,FALSE)</f>
        <v>DD60+6</v>
      </c>
      <c r="G109" s="167"/>
      <c r="H109" s="167" t="str">
        <f>HLOOKUP(H102,Sheet4!$C$3:$MO$4,2,FALSE)</f>
        <v>DB1+9</v>
      </c>
      <c r="I109" s="167"/>
      <c r="J109" s="167" t="str">
        <f>HLOOKUP(J102,Sheet4!$C$3:$MO$4,2,FALSE)</f>
        <v>DB2+3</v>
      </c>
      <c r="K109" s="167"/>
      <c r="L109" s="167" t="str">
        <f>HLOOKUP(L102,Sheet4!$C$3:$MO$4,2,FALSE)</f>
        <v>DA+6</v>
      </c>
      <c r="M109" s="167"/>
      <c r="N109" s="167" t="str">
        <f>HLOOKUP(N102,Sheet4!$C$3:$MO$4,2,FALSE)</f>
        <v>DA-3</v>
      </c>
      <c r="O109" s="167"/>
      <c r="P109" s="167" t="str">
        <f>HLOOKUP(P102,Sheet4!$C$3:$MO$4,2,FALSE)</f>
        <v>DC2+6</v>
      </c>
      <c r="Q109" s="167"/>
      <c r="R109" s="167" t="str">
        <f>HLOOKUP(R102,Sheet4!$C$3:$MO$4,2,FALSE)</f>
        <v>DD45+6</v>
      </c>
      <c r="S109" s="167"/>
      <c r="T109" s="167" t="str">
        <f>HLOOKUP(T102,Sheet4!$C$3:$MO$4,2,FALSE)</f>
        <v>DA+6</v>
      </c>
      <c r="U109" s="167"/>
      <c r="X109" s="492"/>
      <c r="Y109" s="488"/>
      <c r="Z109" s="488"/>
      <c r="AA109" s="485"/>
      <c r="AB109" s="485"/>
      <c r="AC109" s="488"/>
      <c r="AD109" s="488"/>
      <c r="AE109" s="488"/>
      <c r="AF109" s="488"/>
      <c r="AG109" s="488"/>
      <c r="AH109" s="488"/>
      <c r="AI109" s="488"/>
      <c r="AJ109" s="488"/>
      <c r="AK109" s="488"/>
      <c r="AL109" s="495"/>
    </row>
    <row r="110" spans="1:38" s="165" customFormat="1" ht="13.95" customHeight="1" thickBot="1">
      <c r="A110" s="164"/>
      <c r="B110" s="178"/>
      <c r="C110" s="167"/>
      <c r="D110" s="178"/>
      <c r="E110" s="167"/>
      <c r="F110" s="178"/>
      <c r="G110" s="167"/>
      <c r="H110" s="178"/>
      <c r="I110" s="167"/>
      <c r="J110" s="178"/>
      <c r="K110" s="167"/>
      <c r="L110" s="167"/>
      <c r="M110" s="167"/>
      <c r="N110" s="167"/>
      <c r="O110" s="167"/>
      <c r="P110" s="167"/>
      <c r="Q110" s="167"/>
      <c r="R110" s="167"/>
      <c r="S110" s="167"/>
      <c r="T110" s="167"/>
      <c r="U110" s="167"/>
      <c r="X110" s="492"/>
      <c r="Y110" s="488"/>
      <c r="Z110" s="488"/>
      <c r="AA110" s="496"/>
      <c r="AB110" s="486"/>
      <c r="AC110" s="488"/>
      <c r="AD110" s="488"/>
      <c r="AE110" s="488"/>
      <c r="AF110" s="488"/>
      <c r="AG110" s="488"/>
      <c r="AH110" s="488"/>
      <c r="AI110" s="488"/>
      <c r="AJ110" s="488"/>
      <c r="AK110" s="488"/>
      <c r="AL110" s="495"/>
    </row>
    <row r="111" spans="1:38" s="165" customFormat="1" ht="14.4">
      <c r="A111" s="164"/>
      <c r="X111" s="490">
        <f>V119/1000</f>
        <v>3.6019600000000001</v>
      </c>
      <c r="Y111" s="487">
        <f>X111</f>
        <v>3.6019600000000001</v>
      </c>
      <c r="Z111" s="487"/>
      <c r="AA111" s="484">
        <v>10</v>
      </c>
      <c r="AB111" s="484">
        <v>7</v>
      </c>
      <c r="AC111" s="487">
        <f>AA111-AB111</f>
        <v>3</v>
      </c>
      <c r="AD111" s="487">
        <v>5</v>
      </c>
      <c r="AE111" s="487">
        <v>10</v>
      </c>
      <c r="AF111" s="487">
        <v>4</v>
      </c>
      <c r="AG111" s="487">
        <f>AE111-AF111</f>
        <v>6</v>
      </c>
      <c r="AH111" s="487"/>
      <c r="AI111" s="487"/>
      <c r="AJ111" s="487"/>
      <c r="AK111" s="487"/>
      <c r="AL111" s="493"/>
    </row>
    <row r="112" spans="1:38" s="165" customFormat="1" ht="15.6">
      <c r="A112" s="164"/>
      <c r="B112" s="166" t="s">
        <v>365</v>
      </c>
      <c r="X112" s="491"/>
      <c r="Y112" s="486"/>
      <c r="Z112" s="486"/>
      <c r="AA112" s="485"/>
      <c r="AB112" s="485"/>
      <c r="AC112" s="486"/>
      <c r="AD112" s="486"/>
      <c r="AE112" s="486"/>
      <c r="AF112" s="486"/>
      <c r="AG112" s="486"/>
      <c r="AH112" s="486"/>
      <c r="AI112" s="486"/>
      <c r="AJ112" s="486"/>
      <c r="AK112" s="486"/>
      <c r="AL112" s="494"/>
    </row>
    <row r="113" spans="1:38" s="165" customFormat="1" ht="15.6">
      <c r="A113" s="164"/>
      <c r="B113" s="166"/>
      <c r="X113" s="491"/>
      <c r="Y113" s="486"/>
      <c r="Z113" s="486"/>
      <c r="AA113" s="485"/>
      <c r="AB113" s="485"/>
      <c r="AC113" s="486"/>
      <c r="AD113" s="486"/>
      <c r="AE113" s="486"/>
      <c r="AF113" s="486"/>
      <c r="AG113" s="486"/>
      <c r="AH113" s="486"/>
      <c r="AI113" s="486"/>
      <c r="AJ113" s="486"/>
      <c r="AK113" s="486"/>
      <c r="AL113" s="494"/>
    </row>
    <row r="114" spans="1:38" s="165" customFormat="1" ht="13.5" customHeight="1">
      <c r="A114" s="164"/>
      <c r="C114" s="179"/>
      <c r="E114" s="179"/>
      <c r="G114" s="179"/>
      <c r="I114" s="179"/>
      <c r="X114" s="492"/>
      <c r="Y114" s="488"/>
      <c r="Z114" s="488"/>
      <c r="AA114" s="485"/>
      <c r="AB114" s="485"/>
      <c r="AC114" s="488"/>
      <c r="AD114" s="488"/>
      <c r="AE114" s="488"/>
      <c r="AF114" s="488"/>
      <c r="AG114" s="488"/>
      <c r="AH114" s="488"/>
      <c r="AI114" s="488"/>
      <c r="AJ114" s="488"/>
      <c r="AK114" s="488"/>
      <c r="AL114" s="495"/>
    </row>
    <row r="115" spans="1:38" s="165" customFormat="1" ht="13.5" customHeight="1">
      <c r="A115" s="164"/>
      <c r="B115" s="167" t="s">
        <v>350</v>
      </c>
      <c r="C115" s="178"/>
      <c r="D115" s="167" t="s">
        <v>381</v>
      </c>
      <c r="E115" s="178"/>
      <c r="F115" s="167" t="s">
        <v>27</v>
      </c>
      <c r="G115" s="178"/>
      <c r="H115" s="167" t="s">
        <v>351</v>
      </c>
      <c r="I115" s="178"/>
      <c r="J115" s="167" t="s">
        <v>352</v>
      </c>
      <c r="K115" s="167"/>
      <c r="L115" s="167" t="s">
        <v>353</v>
      </c>
      <c r="M115" s="167"/>
      <c r="N115" s="167" t="s">
        <v>28</v>
      </c>
      <c r="O115" s="167"/>
      <c r="P115" s="167" t="s">
        <v>220</v>
      </c>
      <c r="Q115" s="167"/>
      <c r="R115" s="167" t="s">
        <v>226</v>
      </c>
      <c r="S115" s="167"/>
      <c r="T115" s="167" t="s">
        <v>382</v>
      </c>
      <c r="X115" s="492"/>
      <c r="Y115" s="488"/>
      <c r="Z115" s="488"/>
      <c r="AA115" s="485"/>
      <c r="AB115" s="485"/>
      <c r="AC115" s="488"/>
      <c r="AD115" s="488"/>
      <c r="AE115" s="488"/>
      <c r="AF115" s="488"/>
      <c r="AG115" s="488"/>
      <c r="AH115" s="488"/>
      <c r="AI115" s="488"/>
      <c r="AJ115" s="488"/>
      <c r="AK115" s="488"/>
      <c r="AL115" s="495"/>
    </row>
    <row r="116" spans="1:38" s="165" customFormat="1" ht="13.5" customHeight="1">
      <c r="A116" s="164"/>
      <c r="X116" s="492"/>
      <c r="Y116" s="488"/>
      <c r="Z116" s="488"/>
      <c r="AA116" s="485"/>
      <c r="AB116" s="485"/>
      <c r="AC116" s="488"/>
      <c r="AD116" s="488"/>
      <c r="AE116" s="488"/>
      <c r="AF116" s="488"/>
      <c r="AG116" s="488"/>
      <c r="AH116" s="488"/>
      <c r="AI116" s="488"/>
      <c r="AJ116" s="488"/>
      <c r="AK116" s="488"/>
      <c r="AL116" s="495"/>
    </row>
    <row r="117" spans="1:38" s="165" customFormat="1" ht="13.5" customHeight="1">
      <c r="A117" s="164"/>
      <c r="B117" s="167"/>
      <c r="D117" s="167"/>
      <c r="E117" s="167"/>
      <c r="F117" s="167"/>
      <c r="H117" s="167"/>
      <c r="I117" s="167"/>
      <c r="J117" s="167"/>
      <c r="K117" s="167"/>
      <c r="L117" s="167"/>
      <c r="M117" s="167"/>
      <c r="N117" s="167"/>
      <c r="O117" s="167"/>
      <c r="P117" s="167"/>
      <c r="Q117" s="167"/>
      <c r="R117" s="167"/>
      <c r="S117" s="167"/>
      <c r="T117" s="167"/>
      <c r="U117" s="167"/>
      <c r="X117" s="492"/>
      <c r="Y117" s="488"/>
      <c r="Z117" s="488"/>
      <c r="AA117" s="485"/>
      <c r="AB117" s="485"/>
      <c r="AC117" s="488"/>
      <c r="AD117" s="488"/>
      <c r="AE117" s="488"/>
      <c r="AF117" s="488"/>
      <c r="AG117" s="488"/>
      <c r="AH117" s="488"/>
      <c r="AI117" s="488"/>
      <c r="AJ117" s="488"/>
      <c r="AK117" s="488"/>
      <c r="AL117" s="495"/>
    </row>
    <row r="118" spans="1:38" s="165" customFormat="1" ht="13.5" customHeight="1" thickBot="1">
      <c r="A118" s="164"/>
      <c r="B118" s="167"/>
      <c r="D118" s="167"/>
      <c r="E118" s="167"/>
      <c r="F118" s="167"/>
      <c r="H118" s="167"/>
      <c r="I118" s="167"/>
      <c r="J118" s="167"/>
      <c r="K118" s="167"/>
      <c r="L118" s="167"/>
      <c r="M118" s="167"/>
      <c r="N118" s="167"/>
      <c r="O118" s="167"/>
      <c r="P118" s="167"/>
      <c r="Q118" s="167"/>
      <c r="R118" s="167"/>
      <c r="S118" s="167"/>
      <c r="T118" s="167"/>
      <c r="U118" s="167"/>
      <c r="X118" s="492"/>
      <c r="Y118" s="488"/>
      <c r="Z118" s="488"/>
      <c r="AA118" s="485"/>
      <c r="AB118" s="485"/>
      <c r="AC118" s="488"/>
      <c r="AD118" s="488"/>
      <c r="AE118" s="488"/>
      <c r="AF118" s="488"/>
      <c r="AG118" s="488"/>
      <c r="AH118" s="488"/>
      <c r="AI118" s="488"/>
      <c r="AJ118" s="488"/>
      <c r="AK118" s="488"/>
      <c r="AL118" s="495"/>
    </row>
    <row r="119" spans="1:38" s="165" customFormat="1" ht="12.45" customHeight="1">
      <c r="A119" s="164"/>
      <c r="B119" s="170"/>
      <c r="C119" s="169">
        <v>253</v>
      </c>
      <c r="D119" s="170"/>
      <c r="E119" s="169">
        <v>505.404</v>
      </c>
      <c r="F119" s="171"/>
      <c r="G119" s="169">
        <v>171.929</v>
      </c>
      <c r="H119" s="168"/>
      <c r="I119" s="169">
        <v>456.99700000000001</v>
      </c>
      <c r="J119" s="168"/>
      <c r="K119" s="169">
        <v>347</v>
      </c>
      <c r="L119" s="168"/>
      <c r="M119" s="169">
        <v>379</v>
      </c>
      <c r="N119" s="168"/>
      <c r="O119" s="169">
        <v>356</v>
      </c>
      <c r="P119" s="168"/>
      <c r="Q119" s="169">
        <v>316</v>
      </c>
      <c r="R119" s="168"/>
      <c r="S119" s="169">
        <v>364</v>
      </c>
      <c r="T119" s="168"/>
      <c r="U119" s="169">
        <v>452.63</v>
      </c>
      <c r="V119" s="482">
        <f>SUM(C119:U119)</f>
        <v>3601.96</v>
      </c>
      <c r="W119" s="483"/>
      <c r="X119" s="492"/>
      <c r="Y119" s="488"/>
      <c r="Z119" s="488"/>
      <c r="AA119" s="485"/>
      <c r="AB119" s="485"/>
      <c r="AC119" s="488"/>
      <c r="AD119" s="488"/>
      <c r="AE119" s="488"/>
      <c r="AF119" s="488"/>
      <c r="AG119" s="488"/>
      <c r="AH119" s="488"/>
      <c r="AI119" s="488"/>
      <c r="AJ119" s="488"/>
      <c r="AK119" s="488"/>
      <c r="AL119" s="495"/>
    </row>
    <row r="120" spans="1:38" s="165" customFormat="1" ht="13.5" customHeight="1">
      <c r="A120" s="164"/>
      <c r="B120" s="173"/>
      <c r="C120" s="169"/>
      <c r="D120" s="173"/>
      <c r="E120" s="169"/>
      <c r="F120" s="174"/>
      <c r="G120" s="169"/>
      <c r="H120" s="172"/>
      <c r="I120" s="169"/>
      <c r="J120" s="172"/>
      <c r="K120" s="169"/>
      <c r="L120" s="172"/>
      <c r="M120" s="169"/>
      <c r="N120" s="172"/>
      <c r="O120" s="169"/>
      <c r="P120" s="172"/>
      <c r="Q120" s="169"/>
      <c r="R120" s="172"/>
      <c r="S120" s="169"/>
      <c r="T120" s="172"/>
      <c r="U120" s="169"/>
      <c r="X120" s="492"/>
      <c r="Y120" s="488"/>
      <c r="Z120" s="488"/>
      <c r="AA120" s="485"/>
      <c r="AB120" s="485"/>
      <c r="AC120" s="488"/>
      <c r="AD120" s="488"/>
      <c r="AE120" s="488"/>
      <c r="AF120" s="488"/>
      <c r="AG120" s="488"/>
      <c r="AH120" s="488"/>
      <c r="AI120" s="488"/>
      <c r="AJ120" s="488"/>
      <c r="AK120" s="488"/>
      <c r="AL120" s="495"/>
    </row>
    <row r="121" spans="1:38" s="165" customFormat="1" ht="13.5" customHeight="1" thickBot="1">
      <c r="A121" s="164"/>
      <c r="B121" s="176"/>
      <c r="D121" s="176"/>
      <c r="F121" s="177"/>
      <c r="H121" s="175"/>
      <c r="J121" s="175"/>
      <c r="L121" s="175"/>
      <c r="N121" s="175"/>
      <c r="P121" s="175"/>
      <c r="R121" s="175"/>
      <c r="T121" s="175"/>
      <c r="X121" s="492"/>
      <c r="Y121" s="488"/>
      <c r="Z121" s="488"/>
      <c r="AA121" s="485"/>
      <c r="AB121" s="485"/>
      <c r="AC121" s="488"/>
      <c r="AD121" s="488"/>
      <c r="AE121" s="488"/>
      <c r="AF121" s="488"/>
      <c r="AG121" s="488"/>
      <c r="AH121" s="488"/>
      <c r="AI121" s="488"/>
      <c r="AJ121" s="488"/>
      <c r="AK121" s="488"/>
      <c r="AL121" s="495"/>
    </row>
    <row r="122" spans="1:38" s="165" customFormat="1" ht="13.95" customHeight="1">
      <c r="A122" s="164"/>
      <c r="B122" s="167" t="str">
        <f>HLOOKUP(B115,Sheet4!$C$3:$MO$4,2,FALSE)</f>
        <v>DB2+0</v>
      </c>
      <c r="C122" s="167"/>
      <c r="D122" s="167" t="str">
        <f>HLOOKUP(D115,Sheet4!$C$3:$MO$4,2,FALSE)</f>
        <v>DB1+0</v>
      </c>
      <c r="E122" s="167"/>
      <c r="F122" s="167" t="str">
        <f>HLOOKUP(F115,Sheet4!$C$3:$MO$4,2,FALSE)</f>
        <v>DD60+25</v>
      </c>
      <c r="G122" s="167"/>
      <c r="H122" s="167" t="str">
        <f>HLOOKUP(H115,Sheet4!$C$3:$MO$4,2,FALSE)</f>
        <v>DD60+25</v>
      </c>
      <c r="I122" s="167"/>
      <c r="J122" s="167" t="str">
        <f>HLOOKUP(J115,Sheet4!$C$3:$MO$4,2,FALSE)</f>
        <v>DA+0</v>
      </c>
      <c r="K122" s="167"/>
      <c r="L122" s="167" t="str">
        <f>HLOOKUP(L115,Sheet4!$C$3:$MO$4,2,FALSE)</f>
        <v>DA+0</v>
      </c>
      <c r="M122" s="167"/>
      <c r="N122" s="167" t="str">
        <f>HLOOKUP(N115,Sheet4!$C$3:$MO$4,2,FALSE)</f>
        <v>DA+0</v>
      </c>
      <c r="O122" s="167"/>
      <c r="P122" s="167" t="str">
        <f>HLOOKUP(P115,Sheet4!$C$3:$MO$4,2,FALSE)</f>
        <v>DA-3</v>
      </c>
      <c r="Q122" s="167"/>
      <c r="R122" s="167" t="str">
        <f>HLOOKUP(R115,Sheet4!$C$3:$MO$4,2,FALSE)</f>
        <v>DA-3</v>
      </c>
      <c r="S122" s="167"/>
      <c r="T122" s="167" t="str">
        <f>HLOOKUP(T115,Sheet4!$C$3:$MO$4,2,FALSE)</f>
        <v>DA+3</v>
      </c>
      <c r="U122" s="167"/>
      <c r="X122" s="492"/>
      <c r="Y122" s="488"/>
      <c r="Z122" s="488"/>
      <c r="AA122" s="485"/>
      <c r="AB122" s="485"/>
      <c r="AC122" s="488"/>
      <c r="AD122" s="488"/>
      <c r="AE122" s="488"/>
      <c r="AF122" s="488"/>
      <c r="AG122" s="488"/>
      <c r="AH122" s="488"/>
      <c r="AI122" s="488"/>
      <c r="AJ122" s="488"/>
      <c r="AK122" s="488"/>
      <c r="AL122" s="495"/>
    </row>
    <row r="123" spans="1:38" s="165" customFormat="1" ht="13.95" customHeight="1" thickBot="1">
      <c r="A123" s="164"/>
      <c r="B123" s="178"/>
      <c r="C123" s="167"/>
      <c r="D123" s="178"/>
      <c r="E123" s="167"/>
      <c r="F123" s="178"/>
      <c r="G123" s="167"/>
      <c r="H123" s="178"/>
      <c r="I123" s="167"/>
      <c r="J123" s="178"/>
      <c r="K123" s="167"/>
      <c r="L123" s="167"/>
      <c r="M123" s="167"/>
      <c r="N123" s="167"/>
      <c r="O123" s="167"/>
      <c r="P123" s="167"/>
      <c r="Q123" s="167"/>
      <c r="R123" s="167"/>
      <c r="S123" s="167"/>
      <c r="T123" s="167"/>
      <c r="U123" s="167"/>
      <c r="X123" s="492"/>
      <c r="Y123" s="488"/>
      <c r="Z123" s="488"/>
      <c r="AA123" s="496"/>
      <c r="AB123" s="486"/>
      <c r="AC123" s="488"/>
      <c r="AD123" s="488"/>
      <c r="AE123" s="488"/>
      <c r="AF123" s="488"/>
      <c r="AG123" s="488"/>
      <c r="AH123" s="488"/>
      <c r="AI123" s="488"/>
      <c r="AJ123" s="488"/>
      <c r="AK123" s="488"/>
      <c r="AL123" s="495"/>
    </row>
    <row r="124" spans="1:38" s="165" customFormat="1" ht="14.4">
      <c r="A124" s="164"/>
      <c r="X124" s="490">
        <f>V132/1000</f>
        <v>3.6824160000000004</v>
      </c>
      <c r="Y124" s="487">
        <f>X124</f>
        <v>3.6824160000000004</v>
      </c>
      <c r="Z124" s="487"/>
      <c r="AA124" s="484">
        <v>10</v>
      </c>
      <c r="AB124" s="484">
        <v>8</v>
      </c>
      <c r="AC124" s="487">
        <f>AA124-AB124</f>
        <v>2</v>
      </c>
      <c r="AD124" s="487">
        <v>4</v>
      </c>
      <c r="AE124" s="487">
        <v>10</v>
      </c>
      <c r="AF124" s="487">
        <v>2</v>
      </c>
      <c r="AG124" s="487">
        <f>AE124-AF124</f>
        <v>8</v>
      </c>
      <c r="AH124" s="487"/>
      <c r="AI124" s="487"/>
      <c r="AJ124" s="487"/>
      <c r="AK124" s="487"/>
      <c r="AL124" s="493"/>
    </row>
    <row r="125" spans="1:38" s="165" customFormat="1" ht="15.6">
      <c r="A125" s="164"/>
      <c r="B125" s="166" t="s">
        <v>365</v>
      </c>
      <c r="X125" s="491"/>
      <c r="Y125" s="486"/>
      <c r="Z125" s="486"/>
      <c r="AA125" s="485"/>
      <c r="AB125" s="485"/>
      <c r="AC125" s="486"/>
      <c r="AD125" s="486"/>
      <c r="AE125" s="486"/>
      <c r="AF125" s="486"/>
      <c r="AG125" s="486"/>
      <c r="AH125" s="486"/>
      <c r="AI125" s="486"/>
      <c r="AJ125" s="486"/>
      <c r="AK125" s="486"/>
      <c r="AL125" s="494"/>
    </row>
    <row r="126" spans="1:38" s="165" customFormat="1" ht="15.6">
      <c r="A126" s="164"/>
      <c r="B126" s="166"/>
      <c r="X126" s="491"/>
      <c r="Y126" s="486"/>
      <c r="Z126" s="486"/>
      <c r="AA126" s="485"/>
      <c r="AB126" s="485"/>
      <c r="AC126" s="486"/>
      <c r="AD126" s="486"/>
      <c r="AE126" s="486"/>
      <c r="AF126" s="486"/>
      <c r="AG126" s="486"/>
      <c r="AH126" s="486"/>
      <c r="AI126" s="486"/>
      <c r="AJ126" s="486"/>
      <c r="AK126" s="486"/>
      <c r="AL126" s="494"/>
    </row>
    <row r="127" spans="1:38" s="165" customFormat="1" ht="13.5" customHeight="1">
      <c r="A127" s="164"/>
      <c r="C127" s="179"/>
      <c r="E127" s="179"/>
      <c r="G127" s="179"/>
      <c r="I127" s="179"/>
      <c r="X127" s="492"/>
      <c r="Y127" s="488"/>
      <c r="Z127" s="488"/>
      <c r="AA127" s="485"/>
      <c r="AB127" s="485"/>
      <c r="AC127" s="488"/>
      <c r="AD127" s="488"/>
      <c r="AE127" s="488"/>
      <c r="AF127" s="488"/>
      <c r="AG127" s="488"/>
      <c r="AH127" s="488"/>
      <c r="AI127" s="488"/>
      <c r="AJ127" s="488"/>
      <c r="AK127" s="488"/>
      <c r="AL127" s="495"/>
    </row>
    <row r="128" spans="1:38" s="165" customFormat="1" ht="13.5" customHeight="1">
      <c r="A128" s="164"/>
      <c r="B128" s="167" t="s">
        <v>354</v>
      </c>
      <c r="C128" s="178"/>
      <c r="D128" s="167" t="s">
        <v>355</v>
      </c>
      <c r="E128" s="178"/>
      <c r="F128" s="167" t="s">
        <v>29</v>
      </c>
      <c r="G128" s="178"/>
      <c r="H128" s="167" t="s">
        <v>356</v>
      </c>
      <c r="I128" s="178"/>
      <c r="J128" s="167" t="s">
        <v>383</v>
      </c>
      <c r="K128" s="167"/>
      <c r="L128" s="167" t="s">
        <v>216</v>
      </c>
      <c r="M128" s="167"/>
      <c r="N128" s="167" t="s">
        <v>210</v>
      </c>
      <c r="O128" s="167"/>
      <c r="P128" s="167" t="s">
        <v>209</v>
      </c>
      <c r="Q128" s="167"/>
      <c r="R128" s="167" t="s">
        <v>384</v>
      </c>
      <c r="S128" s="167"/>
      <c r="T128" s="167" t="s">
        <v>385</v>
      </c>
      <c r="X128" s="492"/>
      <c r="Y128" s="488"/>
      <c r="Z128" s="488"/>
      <c r="AA128" s="485"/>
      <c r="AB128" s="485"/>
      <c r="AC128" s="488"/>
      <c r="AD128" s="488"/>
      <c r="AE128" s="488"/>
      <c r="AF128" s="488"/>
      <c r="AG128" s="488"/>
      <c r="AH128" s="488"/>
      <c r="AI128" s="488"/>
      <c r="AJ128" s="488"/>
      <c r="AK128" s="488"/>
      <c r="AL128" s="495"/>
    </row>
    <row r="129" spans="1:38" s="165" customFormat="1" ht="13.5" customHeight="1">
      <c r="A129" s="164"/>
      <c r="X129" s="492"/>
      <c r="Y129" s="488"/>
      <c r="Z129" s="488"/>
      <c r="AA129" s="485"/>
      <c r="AB129" s="485"/>
      <c r="AC129" s="488"/>
      <c r="AD129" s="488"/>
      <c r="AE129" s="488"/>
      <c r="AF129" s="488"/>
      <c r="AG129" s="488"/>
      <c r="AH129" s="488"/>
      <c r="AI129" s="488"/>
      <c r="AJ129" s="488"/>
      <c r="AK129" s="488"/>
      <c r="AL129" s="495"/>
    </row>
    <row r="130" spans="1:38" s="165" customFormat="1" ht="13.5" customHeight="1">
      <c r="A130" s="164"/>
      <c r="B130" s="167"/>
      <c r="D130" s="167"/>
      <c r="E130" s="167"/>
      <c r="F130" s="167"/>
      <c r="H130" s="167"/>
      <c r="I130" s="167"/>
      <c r="J130" s="167"/>
      <c r="K130" s="167"/>
      <c r="L130" s="167"/>
      <c r="M130" s="167"/>
      <c r="N130" s="167"/>
      <c r="O130" s="167"/>
      <c r="P130" s="167"/>
      <c r="Q130" s="167"/>
      <c r="R130" s="167"/>
      <c r="S130" s="167"/>
      <c r="T130" s="167"/>
      <c r="U130" s="167"/>
      <c r="X130" s="492"/>
      <c r="Y130" s="488"/>
      <c r="Z130" s="488"/>
      <c r="AA130" s="485"/>
      <c r="AB130" s="485"/>
      <c r="AC130" s="488"/>
      <c r="AD130" s="488"/>
      <c r="AE130" s="488"/>
      <c r="AF130" s="488"/>
      <c r="AG130" s="488"/>
      <c r="AH130" s="488"/>
      <c r="AI130" s="488"/>
      <c r="AJ130" s="488"/>
      <c r="AK130" s="488"/>
      <c r="AL130" s="495"/>
    </row>
    <row r="131" spans="1:38" s="165" customFormat="1" ht="13.5" customHeight="1" thickBot="1">
      <c r="A131" s="164"/>
      <c r="B131" s="167"/>
      <c r="D131" s="167"/>
      <c r="E131" s="167"/>
      <c r="F131" s="167"/>
      <c r="H131" s="167"/>
      <c r="I131" s="167"/>
      <c r="J131" s="167"/>
      <c r="K131" s="167"/>
      <c r="L131" s="167"/>
      <c r="M131" s="167"/>
      <c r="N131" s="167"/>
      <c r="O131" s="167"/>
      <c r="P131" s="167"/>
      <c r="Q131" s="167"/>
      <c r="R131" s="167"/>
      <c r="S131" s="167"/>
      <c r="T131" s="167"/>
      <c r="U131" s="167"/>
      <c r="X131" s="492"/>
      <c r="Y131" s="488"/>
      <c r="Z131" s="488"/>
      <c r="AA131" s="485"/>
      <c r="AB131" s="485"/>
      <c r="AC131" s="488"/>
      <c r="AD131" s="488"/>
      <c r="AE131" s="488"/>
      <c r="AF131" s="488"/>
      <c r="AG131" s="488"/>
      <c r="AH131" s="488"/>
      <c r="AI131" s="488"/>
      <c r="AJ131" s="488"/>
      <c r="AK131" s="488"/>
      <c r="AL131" s="495"/>
    </row>
    <row r="132" spans="1:38" s="165" customFormat="1" ht="12.45" customHeight="1">
      <c r="A132" s="164"/>
      <c r="B132" s="168"/>
      <c r="C132" s="169">
        <v>192.59700000000001</v>
      </c>
      <c r="D132" s="168"/>
      <c r="E132" s="169">
        <v>252.547</v>
      </c>
      <c r="F132" s="168"/>
      <c r="G132" s="169">
        <v>461.27199999999999</v>
      </c>
      <c r="H132" s="171"/>
      <c r="I132" s="169">
        <v>441</v>
      </c>
      <c r="J132" s="171"/>
      <c r="K132" s="169">
        <v>396</v>
      </c>
      <c r="L132" s="168"/>
      <c r="M132" s="169">
        <v>359</v>
      </c>
      <c r="N132" s="168"/>
      <c r="O132" s="169">
        <v>339</v>
      </c>
      <c r="P132" s="168"/>
      <c r="Q132" s="169">
        <v>416</v>
      </c>
      <c r="R132" s="168"/>
      <c r="S132" s="169">
        <v>423</v>
      </c>
      <c r="T132" s="168"/>
      <c r="U132" s="169">
        <v>402</v>
      </c>
      <c r="V132" s="482">
        <f>SUM(C132:U132)</f>
        <v>3682.4160000000002</v>
      </c>
      <c r="W132" s="483"/>
      <c r="X132" s="492"/>
      <c r="Y132" s="488"/>
      <c r="Z132" s="488"/>
      <c r="AA132" s="485"/>
      <c r="AB132" s="485"/>
      <c r="AC132" s="488"/>
      <c r="AD132" s="488"/>
      <c r="AE132" s="488"/>
      <c r="AF132" s="488"/>
      <c r="AG132" s="488"/>
      <c r="AH132" s="488"/>
      <c r="AI132" s="488"/>
      <c r="AJ132" s="488"/>
      <c r="AK132" s="488"/>
      <c r="AL132" s="495"/>
    </row>
    <row r="133" spans="1:38" s="165" customFormat="1" ht="13.5" customHeight="1">
      <c r="A133" s="164"/>
      <c r="B133" s="172"/>
      <c r="C133" s="169"/>
      <c r="D133" s="172"/>
      <c r="E133" s="169"/>
      <c r="F133" s="172"/>
      <c r="G133" s="169"/>
      <c r="H133" s="174"/>
      <c r="I133" s="169"/>
      <c r="J133" s="174"/>
      <c r="K133" s="169"/>
      <c r="L133" s="172"/>
      <c r="M133" s="169"/>
      <c r="N133" s="172"/>
      <c r="O133" s="169"/>
      <c r="P133" s="172"/>
      <c r="Q133" s="169"/>
      <c r="R133" s="172"/>
      <c r="S133" s="169"/>
      <c r="T133" s="172"/>
      <c r="U133" s="169"/>
      <c r="X133" s="492"/>
      <c r="Y133" s="488"/>
      <c r="Z133" s="488"/>
      <c r="AA133" s="485"/>
      <c r="AB133" s="485"/>
      <c r="AC133" s="488"/>
      <c r="AD133" s="488"/>
      <c r="AE133" s="488"/>
      <c r="AF133" s="488"/>
      <c r="AG133" s="488"/>
      <c r="AH133" s="488"/>
      <c r="AI133" s="488"/>
      <c r="AJ133" s="488"/>
      <c r="AK133" s="488"/>
      <c r="AL133" s="495"/>
    </row>
    <row r="134" spans="1:38" s="165" customFormat="1" ht="13.5" customHeight="1" thickBot="1">
      <c r="A134" s="164"/>
      <c r="B134" s="175"/>
      <c r="D134" s="175"/>
      <c r="F134" s="175"/>
      <c r="H134" s="177"/>
      <c r="J134" s="177"/>
      <c r="L134" s="175"/>
      <c r="N134" s="175"/>
      <c r="P134" s="175"/>
      <c r="R134" s="175"/>
      <c r="T134" s="175"/>
      <c r="X134" s="492"/>
      <c r="Y134" s="488"/>
      <c r="Z134" s="488"/>
      <c r="AA134" s="485"/>
      <c r="AB134" s="485"/>
      <c r="AC134" s="488"/>
      <c r="AD134" s="488"/>
      <c r="AE134" s="488"/>
      <c r="AF134" s="488"/>
      <c r="AG134" s="488"/>
      <c r="AH134" s="488"/>
      <c r="AI134" s="488"/>
      <c r="AJ134" s="488"/>
      <c r="AK134" s="488"/>
      <c r="AL134" s="495"/>
    </row>
    <row r="135" spans="1:38" s="165" customFormat="1" ht="13.95" customHeight="1">
      <c r="A135" s="164"/>
      <c r="B135" s="167" t="str">
        <f>HLOOKUP(B128,Sheet4!$C$3:$MO$4,2,FALSE)</f>
        <v>DC1+9</v>
      </c>
      <c r="C135" s="167"/>
      <c r="D135" s="167" t="str">
        <f>HLOOKUP(D128,Sheet4!$C$3:$MO$4,2,FALSE)</f>
        <v>DD60+18</v>
      </c>
      <c r="E135" s="167"/>
      <c r="F135" s="167" t="str">
        <f>HLOOKUP(F128,Sheet4!$C$3:$MO$4,2,FALSE)</f>
        <v>DD60+18</v>
      </c>
      <c r="G135" s="167"/>
      <c r="H135" s="167" t="str">
        <f>HLOOKUP(H128,Sheet4!$C$3:$MO$4,2,FALSE)</f>
        <v>DD45+9</v>
      </c>
      <c r="I135" s="167"/>
      <c r="J135" s="167" t="str">
        <f>HLOOKUP(J128,Sheet4!$C$3:$MO$4,2,FALSE)</f>
        <v>DA+0</v>
      </c>
      <c r="K135" s="167"/>
      <c r="L135" s="167" t="str">
        <f>HLOOKUP(L128,Sheet4!$C$3:$MO$4,2,FALSE)</f>
        <v>DA+0</v>
      </c>
      <c r="M135" s="167"/>
      <c r="N135" s="167" t="str">
        <f>HLOOKUP(N128,Sheet4!$C$3:$MO$4,2,FALSE)</f>
        <v>DA-3</v>
      </c>
      <c r="O135" s="167"/>
      <c r="P135" s="167" t="str">
        <f>HLOOKUP(P128,Sheet4!$C$3:$MO$4,2,FALSE)</f>
        <v>DA+0</v>
      </c>
      <c r="Q135" s="167"/>
      <c r="R135" s="167" t="str">
        <f>HLOOKUP(R128,Sheet4!$C$3:$MO$4,2,FALSE)</f>
        <v>DA+3</v>
      </c>
      <c r="S135" s="167"/>
      <c r="T135" s="167" t="str">
        <f>HLOOKUP(T128,Sheet4!$C$3:$MO$4,2,FALSE)</f>
        <v>DA+3</v>
      </c>
      <c r="U135" s="167"/>
      <c r="X135" s="492"/>
      <c r="Y135" s="488"/>
      <c r="Z135" s="488"/>
      <c r="AA135" s="485"/>
      <c r="AB135" s="485"/>
      <c r="AC135" s="488"/>
      <c r="AD135" s="488"/>
      <c r="AE135" s="488"/>
      <c r="AF135" s="488"/>
      <c r="AG135" s="488"/>
      <c r="AH135" s="488"/>
      <c r="AI135" s="488"/>
      <c r="AJ135" s="488"/>
      <c r="AK135" s="488"/>
      <c r="AL135" s="495"/>
    </row>
    <row r="136" spans="1:38" s="165" customFormat="1" ht="13.95" customHeight="1" thickBot="1">
      <c r="A136" s="164"/>
      <c r="B136" s="178"/>
      <c r="C136" s="167"/>
      <c r="D136" s="178"/>
      <c r="E136" s="167"/>
      <c r="F136" s="178"/>
      <c r="G136" s="167"/>
      <c r="H136" s="178"/>
      <c r="I136" s="167"/>
      <c r="J136" s="178"/>
      <c r="K136" s="167"/>
      <c r="L136" s="167"/>
      <c r="M136" s="167"/>
      <c r="N136" s="167"/>
      <c r="O136" s="167"/>
      <c r="P136" s="167"/>
      <c r="Q136" s="167"/>
      <c r="R136" s="167"/>
      <c r="S136" s="167"/>
      <c r="T136" s="167"/>
      <c r="U136" s="167"/>
      <c r="X136" s="492"/>
      <c r="Y136" s="488"/>
      <c r="Z136" s="488"/>
      <c r="AA136" s="496"/>
      <c r="AB136" s="486"/>
      <c r="AC136" s="488"/>
      <c r="AD136" s="488"/>
      <c r="AE136" s="488"/>
      <c r="AF136" s="488"/>
      <c r="AG136" s="488"/>
      <c r="AH136" s="488"/>
      <c r="AI136" s="488"/>
      <c r="AJ136" s="488"/>
      <c r="AK136" s="488"/>
      <c r="AL136" s="495"/>
    </row>
    <row r="137" spans="1:38" s="165" customFormat="1" ht="14.4">
      <c r="A137" s="164"/>
      <c r="X137" s="490">
        <f>V145/1000</f>
        <v>3.722</v>
      </c>
      <c r="Y137" s="487">
        <f>X137</f>
        <v>3.722</v>
      </c>
      <c r="Z137" s="487"/>
      <c r="AA137" s="484">
        <v>10</v>
      </c>
      <c r="AB137" s="484">
        <v>8</v>
      </c>
      <c r="AC137" s="487">
        <f>AA137-AB137</f>
        <v>2</v>
      </c>
      <c r="AD137" s="487">
        <v>4</v>
      </c>
      <c r="AE137" s="487">
        <v>10</v>
      </c>
      <c r="AF137" s="487">
        <v>2</v>
      </c>
      <c r="AG137" s="487">
        <f>AE137-AF137</f>
        <v>8</v>
      </c>
      <c r="AH137" s="487"/>
      <c r="AI137" s="487"/>
      <c r="AJ137" s="487"/>
      <c r="AK137" s="487"/>
      <c r="AL137" s="493"/>
    </row>
    <row r="138" spans="1:38" s="165" customFormat="1" ht="15.6">
      <c r="A138" s="164"/>
      <c r="B138" s="166" t="s">
        <v>365</v>
      </c>
      <c r="X138" s="491"/>
      <c r="Y138" s="486"/>
      <c r="Z138" s="486"/>
      <c r="AA138" s="485"/>
      <c r="AB138" s="485"/>
      <c r="AC138" s="486"/>
      <c r="AD138" s="486"/>
      <c r="AE138" s="486"/>
      <c r="AF138" s="486"/>
      <c r="AG138" s="486"/>
      <c r="AH138" s="486"/>
      <c r="AI138" s="486"/>
      <c r="AJ138" s="486"/>
      <c r="AK138" s="486"/>
      <c r="AL138" s="494"/>
    </row>
    <row r="139" spans="1:38" s="165" customFormat="1" ht="15.6">
      <c r="A139" s="164"/>
      <c r="B139" s="166"/>
      <c r="G139" s="195" t="s">
        <v>607</v>
      </c>
      <c r="H139" s="166" t="s">
        <v>611</v>
      </c>
      <c r="X139" s="491"/>
      <c r="Y139" s="486"/>
      <c r="Z139" s="486"/>
      <c r="AA139" s="485"/>
      <c r="AB139" s="485"/>
      <c r="AC139" s="486"/>
      <c r="AD139" s="486"/>
      <c r="AE139" s="486"/>
      <c r="AF139" s="486"/>
      <c r="AG139" s="486"/>
      <c r="AH139" s="486"/>
      <c r="AI139" s="486"/>
      <c r="AJ139" s="486"/>
      <c r="AK139" s="486"/>
      <c r="AL139" s="494"/>
    </row>
    <row r="140" spans="1:38" s="165" customFormat="1" ht="13.5" customHeight="1">
      <c r="A140" s="164"/>
      <c r="C140" s="179"/>
      <c r="E140" s="179"/>
      <c r="G140" s="179"/>
      <c r="I140" s="179"/>
      <c r="X140" s="492"/>
      <c r="Y140" s="488"/>
      <c r="Z140" s="488"/>
      <c r="AA140" s="485"/>
      <c r="AB140" s="485"/>
      <c r="AC140" s="488"/>
      <c r="AD140" s="488"/>
      <c r="AE140" s="488"/>
      <c r="AF140" s="488"/>
      <c r="AG140" s="488"/>
      <c r="AH140" s="488"/>
      <c r="AI140" s="488"/>
      <c r="AJ140" s="488"/>
      <c r="AK140" s="488"/>
      <c r="AL140" s="495"/>
    </row>
    <row r="141" spans="1:38" s="165" customFormat="1" ht="13.5" customHeight="1">
      <c r="A141" s="164"/>
      <c r="B141" s="167" t="s">
        <v>224</v>
      </c>
      <c r="C141" s="178"/>
      <c r="D141" s="167" t="s">
        <v>31</v>
      </c>
      <c r="E141" s="178"/>
      <c r="F141" s="167" t="s">
        <v>33</v>
      </c>
      <c r="G141" s="178"/>
      <c r="H141" s="167" t="s">
        <v>357</v>
      </c>
      <c r="I141" s="178"/>
      <c r="J141" s="167" t="s">
        <v>358</v>
      </c>
      <c r="K141" s="167"/>
      <c r="L141" s="167" t="s">
        <v>359</v>
      </c>
      <c r="M141" s="167"/>
      <c r="N141" s="167" t="s">
        <v>34</v>
      </c>
      <c r="O141" s="167"/>
      <c r="P141" s="167" t="s">
        <v>360</v>
      </c>
      <c r="Q141" s="167"/>
      <c r="R141" s="167" t="s">
        <v>361</v>
      </c>
      <c r="S141" s="167"/>
      <c r="T141" s="167" t="s">
        <v>35</v>
      </c>
      <c r="X141" s="492"/>
      <c r="Y141" s="488"/>
      <c r="Z141" s="488"/>
      <c r="AA141" s="485"/>
      <c r="AB141" s="485"/>
      <c r="AC141" s="488"/>
      <c r="AD141" s="488"/>
      <c r="AE141" s="488"/>
      <c r="AF141" s="488"/>
      <c r="AG141" s="488"/>
      <c r="AH141" s="488"/>
      <c r="AI141" s="488"/>
      <c r="AJ141" s="488"/>
      <c r="AK141" s="488"/>
      <c r="AL141" s="495"/>
    </row>
    <row r="142" spans="1:38" s="165" customFormat="1" ht="13.5" customHeight="1">
      <c r="A142" s="164"/>
      <c r="X142" s="492"/>
      <c r="Y142" s="488"/>
      <c r="Z142" s="488"/>
      <c r="AA142" s="485"/>
      <c r="AB142" s="485"/>
      <c r="AC142" s="488"/>
      <c r="AD142" s="488"/>
      <c r="AE142" s="488"/>
      <c r="AF142" s="488"/>
      <c r="AG142" s="488"/>
      <c r="AH142" s="488"/>
      <c r="AI142" s="488"/>
      <c r="AJ142" s="488"/>
      <c r="AK142" s="488"/>
      <c r="AL142" s="495"/>
    </row>
    <row r="143" spans="1:38" s="165" customFormat="1" ht="13.5" customHeight="1">
      <c r="A143" s="164"/>
      <c r="B143" s="167"/>
      <c r="D143" s="167"/>
      <c r="E143" s="167"/>
      <c r="F143" s="167"/>
      <c r="H143" s="167"/>
      <c r="I143" s="167"/>
      <c r="J143" s="167"/>
      <c r="K143" s="167"/>
      <c r="L143" s="167"/>
      <c r="M143" s="167"/>
      <c r="N143" s="167"/>
      <c r="O143" s="167"/>
      <c r="P143" s="167"/>
      <c r="Q143" s="167"/>
      <c r="R143" s="167"/>
      <c r="S143" s="167"/>
      <c r="T143" s="167"/>
      <c r="U143" s="167"/>
      <c r="X143" s="492"/>
      <c r="Y143" s="488"/>
      <c r="Z143" s="488"/>
      <c r="AA143" s="485"/>
      <c r="AB143" s="485"/>
      <c r="AC143" s="488"/>
      <c r="AD143" s="488"/>
      <c r="AE143" s="488"/>
      <c r="AF143" s="488"/>
      <c r="AG143" s="488"/>
      <c r="AH143" s="488"/>
      <c r="AI143" s="488"/>
      <c r="AJ143" s="488"/>
      <c r="AK143" s="488"/>
      <c r="AL143" s="495"/>
    </row>
    <row r="144" spans="1:38" s="165" customFormat="1" ht="13.5" customHeight="1" thickBot="1">
      <c r="A144" s="164"/>
      <c r="B144" s="167"/>
      <c r="D144" s="167"/>
      <c r="E144" s="167"/>
      <c r="F144" s="167"/>
      <c r="H144" s="167"/>
      <c r="I144" s="167"/>
      <c r="J144" s="167"/>
      <c r="K144" s="167"/>
      <c r="L144" s="167"/>
      <c r="M144" s="167"/>
      <c r="N144" s="167"/>
      <c r="O144" s="167"/>
      <c r="P144" s="167"/>
      <c r="Q144" s="167"/>
      <c r="R144" s="167"/>
      <c r="S144" s="167"/>
      <c r="T144" s="167"/>
      <c r="U144" s="167"/>
      <c r="X144" s="492"/>
      <c r="Y144" s="488"/>
      <c r="Z144" s="488"/>
      <c r="AA144" s="485"/>
      <c r="AB144" s="485"/>
      <c r="AC144" s="488"/>
      <c r="AD144" s="488"/>
      <c r="AE144" s="488"/>
      <c r="AF144" s="488"/>
      <c r="AG144" s="488"/>
      <c r="AH144" s="488"/>
      <c r="AI144" s="488"/>
      <c r="AJ144" s="488"/>
      <c r="AK144" s="488"/>
      <c r="AL144" s="495"/>
    </row>
    <row r="145" spans="1:38" s="165" customFormat="1" ht="12.45" customHeight="1">
      <c r="A145" s="164"/>
      <c r="B145" s="168"/>
      <c r="C145" s="169">
        <v>344.26799999999997</v>
      </c>
      <c r="D145" s="171"/>
      <c r="E145" s="169">
        <v>251.64500000000001</v>
      </c>
      <c r="F145" s="168"/>
      <c r="G145" s="169">
        <v>439.99700000000001</v>
      </c>
      <c r="H145" s="168"/>
      <c r="I145" s="169">
        <v>355</v>
      </c>
      <c r="J145" s="168"/>
      <c r="K145" s="169">
        <v>441</v>
      </c>
      <c r="L145" s="168"/>
      <c r="M145" s="169">
        <v>402</v>
      </c>
      <c r="N145" s="168"/>
      <c r="O145" s="169">
        <v>440</v>
      </c>
      <c r="P145" s="168"/>
      <c r="Q145" s="169">
        <v>508.08800000000002</v>
      </c>
      <c r="R145" s="168"/>
      <c r="S145" s="169">
        <v>258.00200000000001</v>
      </c>
      <c r="T145" s="171"/>
      <c r="U145" s="169">
        <v>282</v>
      </c>
      <c r="V145" s="482">
        <f>SUM(C145:U145)</f>
        <v>3722</v>
      </c>
      <c r="W145" s="483"/>
      <c r="X145" s="492"/>
      <c r="Y145" s="488"/>
      <c r="Z145" s="488"/>
      <c r="AA145" s="485"/>
      <c r="AB145" s="485"/>
      <c r="AC145" s="488"/>
      <c r="AD145" s="488"/>
      <c r="AE145" s="488"/>
      <c r="AF145" s="488"/>
      <c r="AG145" s="488"/>
      <c r="AH145" s="488"/>
      <c r="AI145" s="488"/>
      <c r="AJ145" s="488"/>
      <c r="AK145" s="488"/>
      <c r="AL145" s="495"/>
    </row>
    <row r="146" spans="1:38" s="165" customFormat="1" ht="13.5" customHeight="1">
      <c r="A146" s="164"/>
      <c r="B146" s="172"/>
      <c r="C146" s="169"/>
      <c r="D146" s="174"/>
      <c r="E146" s="169"/>
      <c r="F146" s="172"/>
      <c r="G146" s="169"/>
      <c r="H146" s="172"/>
      <c r="I146" s="169"/>
      <c r="J146" s="172"/>
      <c r="K146" s="169"/>
      <c r="L146" s="172"/>
      <c r="M146" s="169"/>
      <c r="N146" s="172"/>
      <c r="O146" s="169"/>
      <c r="P146" s="172"/>
      <c r="Q146" s="169"/>
      <c r="R146" s="172"/>
      <c r="S146" s="169"/>
      <c r="T146" s="174"/>
      <c r="U146" s="169"/>
      <c r="X146" s="492"/>
      <c r="Y146" s="488"/>
      <c r="Z146" s="488"/>
      <c r="AA146" s="485"/>
      <c r="AB146" s="485"/>
      <c r="AC146" s="488"/>
      <c r="AD146" s="488"/>
      <c r="AE146" s="488"/>
      <c r="AF146" s="488"/>
      <c r="AG146" s="488"/>
      <c r="AH146" s="488"/>
      <c r="AI146" s="488"/>
      <c r="AJ146" s="488"/>
      <c r="AK146" s="488"/>
      <c r="AL146" s="495"/>
    </row>
    <row r="147" spans="1:38" s="165" customFormat="1" ht="13.5" customHeight="1" thickBot="1">
      <c r="A147" s="164"/>
      <c r="B147" s="175"/>
      <c r="D147" s="177"/>
      <c r="F147" s="175"/>
      <c r="H147" s="175"/>
      <c r="J147" s="175"/>
      <c r="L147" s="175"/>
      <c r="N147" s="175"/>
      <c r="P147" s="175"/>
      <c r="R147" s="175"/>
      <c r="T147" s="177"/>
      <c r="X147" s="492"/>
      <c r="Y147" s="488"/>
      <c r="Z147" s="488"/>
      <c r="AA147" s="485"/>
      <c r="AB147" s="485"/>
      <c r="AC147" s="488"/>
      <c r="AD147" s="488"/>
      <c r="AE147" s="488"/>
      <c r="AF147" s="488"/>
      <c r="AG147" s="488"/>
      <c r="AH147" s="488"/>
      <c r="AI147" s="488"/>
      <c r="AJ147" s="488"/>
      <c r="AK147" s="488"/>
      <c r="AL147" s="495"/>
    </row>
    <row r="148" spans="1:38" s="165" customFormat="1" ht="13.95" customHeight="1">
      <c r="A148" s="164"/>
      <c r="B148" s="167" t="str">
        <f>HLOOKUP(B141,Sheet4!$C$3:$MO$4,2,FALSE)</f>
        <v>DB1+0</v>
      </c>
      <c r="C148" s="167"/>
      <c r="D148" s="167" t="str">
        <f>HLOOKUP(D141,Sheet4!$C$3:$MO$4,2,FALSE)</f>
        <v>DD60+25</v>
      </c>
      <c r="E148" s="167"/>
      <c r="F148" s="167" t="str">
        <f>HLOOKUP(F141,Sheet4!$C$3:$MO$4,2,FALSE)</f>
        <v>DD60+25</v>
      </c>
      <c r="G148" s="167"/>
      <c r="H148" s="167" t="str">
        <f>HLOOKUP(H141,Sheet4!$C$3:$MO$4,2,FALSE)</f>
        <v>DA+3</v>
      </c>
      <c r="I148" s="167"/>
      <c r="J148" s="167" t="str">
        <f>HLOOKUP(J141,Sheet4!$C$3:$MO$4,2,FALSE)</f>
        <v>DA+0</v>
      </c>
      <c r="K148" s="167"/>
      <c r="L148" s="167" t="str">
        <f>HLOOKUP(L141,Sheet4!$C$3:$MO$4,2,FALSE)</f>
        <v>DA+6</v>
      </c>
      <c r="M148" s="167"/>
      <c r="N148" s="167" t="str">
        <f>HLOOKUP(N141,Sheet4!$C$3:$MO$4,2,FALSE)</f>
        <v>DA+3</v>
      </c>
      <c r="O148" s="167"/>
      <c r="P148" s="167" t="str">
        <f>HLOOKUP(P141,Sheet4!$C$3:$MO$4,2,FALSE)</f>
        <v>DB1+3</v>
      </c>
      <c r="Q148" s="167"/>
      <c r="R148" s="167" t="str">
        <f>HLOOKUP(R141,Sheet4!$C$3:$MO$4,2,FALSE)</f>
        <v>DD60+25</v>
      </c>
      <c r="S148" s="167"/>
      <c r="T148" s="167" t="str">
        <f>HLOOKUP(T141,Sheet4!$C$3:$MO$4,2,FALSE)</f>
        <v>DD60+25</v>
      </c>
      <c r="U148" s="167"/>
      <c r="X148" s="492"/>
      <c r="Y148" s="488"/>
      <c r="Z148" s="488"/>
      <c r="AA148" s="485"/>
      <c r="AB148" s="485"/>
      <c r="AC148" s="488"/>
      <c r="AD148" s="488"/>
      <c r="AE148" s="488"/>
      <c r="AF148" s="488"/>
      <c r="AG148" s="488"/>
      <c r="AH148" s="488"/>
      <c r="AI148" s="488"/>
      <c r="AJ148" s="488"/>
      <c r="AK148" s="488"/>
      <c r="AL148" s="495"/>
    </row>
    <row r="149" spans="1:38" s="165" customFormat="1" ht="13.95" customHeight="1" thickBot="1">
      <c r="A149" s="164"/>
      <c r="B149" s="178"/>
      <c r="C149" s="167"/>
      <c r="D149" s="178"/>
      <c r="E149" s="167"/>
      <c r="F149" s="178"/>
      <c r="G149" s="167"/>
      <c r="H149" s="178"/>
      <c r="I149" s="167"/>
      <c r="J149" s="178"/>
      <c r="K149" s="167"/>
      <c r="L149" s="167"/>
      <c r="M149" s="167"/>
      <c r="N149" s="167"/>
      <c r="O149" s="167"/>
      <c r="P149" s="167"/>
      <c r="Q149" s="167"/>
      <c r="R149" s="167"/>
      <c r="S149" s="167"/>
      <c r="T149" s="167"/>
      <c r="U149" s="167"/>
      <c r="X149" s="492"/>
      <c r="Y149" s="488"/>
      <c r="Z149" s="488"/>
      <c r="AA149" s="496"/>
      <c r="AB149" s="486"/>
      <c r="AC149" s="488"/>
      <c r="AD149" s="488"/>
      <c r="AE149" s="488"/>
      <c r="AF149" s="488"/>
      <c r="AG149" s="488"/>
      <c r="AH149" s="488"/>
      <c r="AI149" s="488"/>
      <c r="AJ149" s="488"/>
      <c r="AK149" s="488"/>
      <c r="AL149" s="495"/>
    </row>
    <row r="150" spans="1:38" s="165" customFormat="1" ht="14.4">
      <c r="A150" s="164"/>
      <c r="X150" s="490">
        <f>V156/1000</f>
        <v>3.6134930000000001</v>
      </c>
      <c r="Y150" s="487">
        <f>X150</f>
        <v>3.6134930000000001</v>
      </c>
      <c r="Z150" s="487"/>
      <c r="AA150" s="484">
        <v>10</v>
      </c>
      <c r="AB150" s="484"/>
      <c r="AC150" s="487">
        <f>AA150-AB150</f>
        <v>10</v>
      </c>
      <c r="AD150" s="487"/>
      <c r="AE150" s="487">
        <v>10</v>
      </c>
      <c r="AF150" s="487">
        <v>0</v>
      </c>
      <c r="AG150" s="487">
        <f>AE150-AF150</f>
        <v>10</v>
      </c>
      <c r="AH150" s="487"/>
      <c r="AI150" s="487"/>
      <c r="AJ150" s="487"/>
      <c r="AK150" s="487"/>
      <c r="AL150" s="493"/>
    </row>
    <row r="151" spans="1:38" s="165" customFormat="1" ht="13.5" customHeight="1">
      <c r="A151" s="164"/>
      <c r="C151" s="179"/>
      <c r="E151" s="179"/>
      <c r="G151" s="179"/>
      <c r="I151" s="179"/>
      <c r="X151" s="492"/>
      <c r="Y151" s="488"/>
      <c r="Z151" s="488"/>
      <c r="AA151" s="485"/>
      <c r="AB151" s="485"/>
      <c r="AC151" s="488"/>
      <c r="AD151" s="488"/>
      <c r="AE151" s="488"/>
      <c r="AF151" s="488"/>
      <c r="AG151" s="488"/>
      <c r="AH151" s="488"/>
      <c r="AI151" s="488"/>
      <c r="AJ151" s="488"/>
      <c r="AK151" s="488"/>
      <c r="AL151" s="495"/>
    </row>
    <row r="152" spans="1:38" s="165" customFormat="1" ht="13.5" customHeight="1">
      <c r="A152" s="164"/>
      <c r="B152" s="167" t="s">
        <v>362</v>
      </c>
      <c r="C152" s="178"/>
      <c r="D152" s="167" t="s">
        <v>363</v>
      </c>
      <c r="E152" s="178"/>
      <c r="F152" s="167" t="s">
        <v>788</v>
      </c>
      <c r="G152" s="178"/>
      <c r="H152" s="167" t="s">
        <v>364</v>
      </c>
      <c r="I152" s="178"/>
      <c r="J152" s="167" t="s">
        <v>36</v>
      </c>
      <c r="K152" s="167"/>
      <c r="L152" s="167" t="s">
        <v>789</v>
      </c>
      <c r="M152" s="167"/>
      <c r="N152" s="167" t="s">
        <v>790</v>
      </c>
      <c r="O152" s="167"/>
      <c r="P152" s="167" t="s">
        <v>791</v>
      </c>
      <c r="Q152" s="167"/>
      <c r="R152" s="167" t="s">
        <v>386</v>
      </c>
      <c r="S152" s="167"/>
      <c r="T152" s="167" t="s">
        <v>387</v>
      </c>
      <c r="X152" s="492"/>
      <c r="Y152" s="488"/>
      <c r="Z152" s="488"/>
      <c r="AA152" s="485"/>
      <c r="AB152" s="485"/>
      <c r="AC152" s="488"/>
      <c r="AD152" s="488"/>
      <c r="AE152" s="488"/>
      <c r="AF152" s="488"/>
      <c r="AG152" s="488"/>
      <c r="AH152" s="488"/>
      <c r="AI152" s="488"/>
      <c r="AJ152" s="488"/>
      <c r="AK152" s="488"/>
      <c r="AL152" s="495"/>
    </row>
    <row r="153" spans="1:38" s="165" customFormat="1" ht="13.5" customHeight="1">
      <c r="A153" s="164"/>
      <c r="X153" s="492"/>
      <c r="Y153" s="488"/>
      <c r="Z153" s="488"/>
      <c r="AA153" s="485"/>
      <c r="AB153" s="485"/>
      <c r="AC153" s="488"/>
      <c r="AD153" s="488"/>
      <c r="AE153" s="488"/>
      <c r="AF153" s="488"/>
      <c r="AG153" s="488"/>
      <c r="AH153" s="488"/>
      <c r="AI153" s="488"/>
      <c r="AJ153" s="488"/>
      <c r="AK153" s="488"/>
      <c r="AL153" s="495"/>
    </row>
    <row r="154" spans="1:38" s="165" customFormat="1" ht="13.5" customHeight="1">
      <c r="A154" s="164"/>
      <c r="B154" s="167"/>
      <c r="D154" s="167"/>
      <c r="E154" s="167"/>
      <c r="F154" s="167"/>
      <c r="H154" s="167"/>
      <c r="I154" s="167"/>
      <c r="J154" s="167"/>
      <c r="K154" s="167"/>
      <c r="L154" s="167"/>
      <c r="M154" s="167"/>
      <c r="N154" s="167"/>
      <c r="O154" s="167"/>
      <c r="P154" s="167"/>
      <c r="Q154" s="167"/>
      <c r="R154" s="167"/>
      <c r="S154" s="167"/>
      <c r="T154" s="167"/>
      <c r="U154" s="167"/>
      <c r="X154" s="492"/>
      <c r="Y154" s="488"/>
      <c r="Z154" s="488"/>
      <c r="AA154" s="485"/>
      <c r="AB154" s="485"/>
      <c r="AC154" s="488"/>
      <c r="AD154" s="488"/>
      <c r="AE154" s="488"/>
      <c r="AF154" s="488"/>
      <c r="AG154" s="488"/>
      <c r="AH154" s="488"/>
      <c r="AI154" s="488"/>
      <c r="AJ154" s="488"/>
      <c r="AK154" s="488"/>
      <c r="AL154" s="495"/>
    </row>
    <row r="155" spans="1:38" s="165" customFormat="1" ht="13.5" customHeight="1" thickBot="1">
      <c r="A155" s="164"/>
      <c r="B155" s="167"/>
      <c r="D155" s="167"/>
      <c r="E155" s="167"/>
      <c r="F155" s="167"/>
      <c r="H155" s="167"/>
      <c r="I155" s="167"/>
      <c r="J155" s="167"/>
      <c r="K155" s="167"/>
      <c r="L155" s="167"/>
      <c r="M155" s="167"/>
      <c r="N155" s="167"/>
      <c r="O155" s="167"/>
      <c r="P155" s="167"/>
      <c r="Q155" s="167"/>
      <c r="R155" s="167"/>
      <c r="S155" s="167"/>
      <c r="T155" s="167"/>
      <c r="U155" s="167"/>
      <c r="X155" s="492"/>
      <c r="Y155" s="488"/>
      <c r="Z155" s="488"/>
      <c r="AA155" s="485"/>
      <c r="AB155" s="485"/>
      <c r="AC155" s="488"/>
      <c r="AD155" s="488"/>
      <c r="AE155" s="488"/>
      <c r="AF155" s="488"/>
      <c r="AG155" s="488"/>
      <c r="AH155" s="488"/>
      <c r="AI155" s="488"/>
      <c r="AJ155" s="488"/>
      <c r="AK155" s="488"/>
      <c r="AL155" s="495"/>
    </row>
    <row r="156" spans="1:38" s="165" customFormat="1" ht="12.45" customHeight="1">
      <c r="A156" s="164"/>
      <c r="B156" s="171"/>
      <c r="C156" s="169">
        <v>417</v>
      </c>
      <c r="D156" s="171"/>
      <c r="E156" s="169">
        <v>402</v>
      </c>
      <c r="F156" s="171"/>
      <c r="G156" s="169">
        <v>408.71800000000002</v>
      </c>
      <c r="H156" s="171"/>
      <c r="I156" s="169">
        <v>347.61700000000002</v>
      </c>
      <c r="J156" s="171"/>
      <c r="K156" s="169">
        <v>297.024</v>
      </c>
      <c r="L156" s="171"/>
      <c r="M156" s="169">
        <v>426.05399999999997</v>
      </c>
      <c r="N156" s="171"/>
      <c r="O156" s="169">
        <v>339.99599999999998</v>
      </c>
      <c r="P156" s="171"/>
      <c r="Q156" s="169">
        <v>391</v>
      </c>
      <c r="R156" s="171"/>
      <c r="S156" s="169">
        <v>326.74299999999999</v>
      </c>
      <c r="T156" s="171"/>
      <c r="U156" s="169">
        <v>257.34100000000001</v>
      </c>
      <c r="V156" s="482">
        <f>SUM(C156:U156)</f>
        <v>3613.4929999999999</v>
      </c>
      <c r="W156" s="483"/>
      <c r="X156" s="492"/>
      <c r="Y156" s="488"/>
      <c r="Z156" s="488"/>
      <c r="AA156" s="485"/>
      <c r="AB156" s="485"/>
      <c r="AC156" s="488"/>
      <c r="AD156" s="488"/>
      <c r="AE156" s="488"/>
      <c r="AF156" s="488"/>
      <c r="AG156" s="488"/>
      <c r="AH156" s="488"/>
      <c r="AI156" s="488"/>
      <c r="AJ156" s="488"/>
      <c r="AK156" s="488"/>
      <c r="AL156" s="495"/>
    </row>
    <row r="157" spans="1:38" s="165" customFormat="1" ht="13.5" customHeight="1">
      <c r="A157" s="164"/>
      <c r="B157" s="174"/>
      <c r="C157" s="169"/>
      <c r="D157" s="174"/>
      <c r="E157" s="169"/>
      <c r="F157" s="174"/>
      <c r="G157" s="169"/>
      <c r="H157" s="174"/>
      <c r="I157" s="169"/>
      <c r="J157" s="174"/>
      <c r="K157" s="169"/>
      <c r="L157" s="174"/>
      <c r="M157" s="169"/>
      <c r="N157" s="174"/>
      <c r="O157" s="169"/>
      <c r="P157" s="174"/>
      <c r="Q157" s="169"/>
      <c r="R157" s="174"/>
      <c r="S157" s="169"/>
      <c r="T157" s="174"/>
      <c r="U157" s="169"/>
      <c r="X157" s="492"/>
      <c r="Y157" s="488"/>
      <c r="Z157" s="488"/>
      <c r="AA157" s="485"/>
      <c r="AB157" s="485"/>
      <c r="AC157" s="488"/>
      <c r="AD157" s="488"/>
      <c r="AE157" s="488"/>
      <c r="AF157" s="488"/>
      <c r="AG157" s="488"/>
      <c r="AH157" s="488"/>
      <c r="AI157" s="488"/>
      <c r="AJ157" s="488"/>
      <c r="AK157" s="488"/>
      <c r="AL157" s="495"/>
    </row>
    <row r="158" spans="1:38" s="165" customFormat="1" ht="13.5" customHeight="1" thickBot="1">
      <c r="A158" s="164"/>
      <c r="B158" s="177"/>
      <c r="D158" s="177"/>
      <c r="F158" s="177"/>
      <c r="H158" s="177"/>
      <c r="J158" s="177"/>
      <c r="L158" s="177"/>
      <c r="N158" s="177"/>
      <c r="P158" s="177"/>
      <c r="R158" s="177"/>
      <c r="T158" s="177"/>
      <c r="X158" s="492"/>
      <c r="Y158" s="488"/>
      <c r="Z158" s="488"/>
      <c r="AA158" s="485"/>
      <c r="AB158" s="485"/>
      <c r="AC158" s="488"/>
      <c r="AD158" s="488"/>
      <c r="AE158" s="488"/>
      <c r="AF158" s="488"/>
      <c r="AG158" s="488"/>
      <c r="AH158" s="488"/>
      <c r="AI158" s="488"/>
      <c r="AJ158" s="488"/>
      <c r="AK158" s="488"/>
      <c r="AL158" s="495"/>
    </row>
    <row r="159" spans="1:38" s="165" customFormat="1" ht="13.95" customHeight="1">
      <c r="A159" s="164"/>
      <c r="B159" s="167" t="str">
        <f>HLOOKUP(B152,Sheet4!$C$3:$MO$4,2,FALSE)</f>
        <v>DB1+0</v>
      </c>
      <c r="C159" s="167"/>
      <c r="D159" s="167" t="str">
        <f>HLOOKUP(D152,Sheet4!$C$3:$MO$4,2,FALSE)</f>
        <v>DD60+6</v>
      </c>
      <c r="E159" s="167"/>
      <c r="F159" s="167" t="str">
        <f>HLOOKUP(F152,Sheet4!$C$3:$MO$4,2,FALSE)</f>
        <v>DD60+18</v>
      </c>
      <c r="G159" s="167"/>
      <c r="H159" s="167" t="str">
        <f>HLOOKUP(H152,Sheet4!$C$3:$MO$4,2,FALSE)</f>
        <v>DD60+3</v>
      </c>
      <c r="I159" s="167"/>
      <c r="J159" s="167" t="str">
        <f>HLOOKUP(J152,Sheet4!$C$3:$MO$4,2,FALSE)</f>
        <v>DD60+3</v>
      </c>
      <c r="K159" s="167"/>
      <c r="L159" s="167" t="str">
        <f>HLOOKUP(L152,Sheet4!$C$3:$MO$4,2,FALSE)</f>
        <v>DA+3</v>
      </c>
      <c r="M159" s="167"/>
      <c r="N159" s="167" t="str">
        <f>HLOOKUP(N152,Sheet4!$C$3:$MO$4,2,FALSE)</f>
        <v>DA+0</v>
      </c>
      <c r="O159" s="167"/>
      <c r="P159" s="167" t="str">
        <f>HLOOKUP(P152,Sheet4!$C$3:$MO$4,2,FALSE)</f>
        <v>DD45+9</v>
      </c>
      <c r="Q159" s="167"/>
      <c r="R159" s="167" t="str">
        <f>HLOOKUP(R152,Sheet4!$C$3:$MO$4,2,FALSE)</f>
        <v>DD60+9</v>
      </c>
      <c r="S159" s="167"/>
      <c r="T159" s="167" t="str">
        <f>HLOOKUP(T152,Sheet4!$C$3:$MO$4,2,FALSE)</f>
        <v>DD60+18</v>
      </c>
      <c r="U159" s="167"/>
      <c r="X159" s="492"/>
      <c r="Y159" s="488"/>
      <c r="Z159" s="488"/>
      <c r="AA159" s="485"/>
      <c r="AB159" s="485"/>
      <c r="AC159" s="488"/>
      <c r="AD159" s="488"/>
      <c r="AE159" s="488"/>
      <c r="AF159" s="488"/>
      <c r="AG159" s="488"/>
      <c r="AH159" s="488"/>
      <c r="AI159" s="488"/>
      <c r="AJ159" s="488"/>
      <c r="AK159" s="488"/>
      <c r="AL159" s="495"/>
    </row>
    <row r="160" spans="1:38" s="165" customFormat="1" ht="13.95" customHeight="1" thickBot="1">
      <c r="A160" s="164"/>
      <c r="B160" s="178"/>
      <c r="C160" s="167"/>
      <c r="D160" s="178"/>
      <c r="E160" s="167"/>
      <c r="F160" s="178"/>
      <c r="G160" s="167"/>
      <c r="H160" s="178"/>
      <c r="I160" s="167"/>
      <c r="J160" s="178"/>
      <c r="K160" s="167"/>
      <c r="L160" s="167"/>
      <c r="M160" s="167"/>
      <c r="N160" s="167"/>
      <c r="O160" s="167"/>
      <c r="P160" s="167"/>
      <c r="Q160" s="167"/>
      <c r="R160" s="167"/>
      <c r="S160" s="167"/>
      <c r="T160" s="167"/>
      <c r="U160" s="167"/>
      <c r="X160" s="492"/>
      <c r="Y160" s="488"/>
      <c r="Z160" s="488"/>
      <c r="AA160" s="496"/>
      <c r="AB160" s="486"/>
      <c r="AC160" s="488"/>
      <c r="AD160" s="488"/>
      <c r="AE160" s="488"/>
      <c r="AF160" s="488"/>
      <c r="AG160" s="488"/>
      <c r="AH160" s="488"/>
      <c r="AI160" s="488"/>
      <c r="AJ160" s="488"/>
      <c r="AK160" s="488"/>
      <c r="AL160" s="495"/>
    </row>
    <row r="161" spans="1:38" s="165" customFormat="1" ht="14.4">
      <c r="A161" s="164"/>
      <c r="X161" s="490">
        <f>V167/1000</f>
        <v>3.3066349999999995</v>
      </c>
      <c r="Y161" s="487">
        <f>X161</f>
        <v>3.3066349999999995</v>
      </c>
      <c r="Z161" s="487"/>
      <c r="AA161" s="484">
        <v>10</v>
      </c>
      <c r="AB161" s="484">
        <v>1</v>
      </c>
      <c r="AC161" s="487">
        <f>AA161-AB161</f>
        <v>9</v>
      </c>
      <c r="AD161" s="487">
        <v>1</v>
      </c>
      <c r="AE161" s="487">
        <v>10</v>
      </c>
      <c r="AF161" s="487">
        <v>0</v>
      </c>
      <c r="AG161" s="487">
        <f>AE161-AF161</f>
        <v>10</v>
      </c>
      <c r="AH161" s="487"/>
      <c r="AI161" s="487"/>
      <c r="AJ161" s="487"/>
      <c r="AK161" s="487"/>
      <c r="AL161" s="493"/>
    </row>
    <row r="162" spans="1:38" s="165" customFormat="1" ht="13.5" customHeight="1">
      <c r="A162" s="164"/>
      <c r="C162" s="179"/>
      <c r="E162" s="179"/>
      <c r="G162" s="179"/>
      <c r="I162" s="179"/>
      <c r="X162" s="492"/>
      <c r="Y162" s="488"/>
      <c r="Z162" s="488"/>
      <c r="AA162" s="485"/>
      <c r="AB162" s="485"/>
      <c r="AC162" s="488"/>
      <c r="AD162" s="488"/>
      <c r="AE162" s="488"/>
      <c r="AF162" s="488"/>
      <c r="AG162" s="488"/>
      <c r="AH162" s="488"/>
      <c r="AI162" s="488"/>
      <c r="AJ162" s="488"/>
      <c r="AK162" s="488"/>
      <c r="AL162" s="495"/>
    </row>
    <row r="163" spans="1:38" s="165" customFormat="1" ht="13.5" customHeight="1">
      <c r="A163" s="164"/>
      <c r="B163" s="167" t="s">
        <v>388</v>
      </c>
      <c r="C163" s="178"/>
      <c r="D163" s="167" t="s">
        <v>389</v>
      </c>
      <c r="E163" s="178"/>
      <c r="F163" s="167" t="s">
        <v>390</v>
      </c>
      <c r="G163" s="178"/>
      <c r="H163" s="167" t="s">
        <v>188</v>
      </c>
      <c r="I163" s="178"/>
      <c r="J163" s="167" t="s">
        <v>391</v>
      </c>
      <c r="K163" s="167"/>
      <c r="L163" s="167" t="s">
        <v>392</v>
      </c>
      <c r="M163" s="167"/>
      <c r="N163" s="167" t="s">
        <v>393</v>
      </c>
      <c r="O163" s="167"/>
      <c r="P163" s="167" t="s">
        <v>39</v>
      </c>
      <c r="Q163" s="167"/>
      <c r="R163" s="167" t="s">
        <v>394</v>
      </c>
      <c r="S163" s="167"/>
      <c r="T163" s="167" t="s">
        <v>792</v>
      </c>
      <c r="X163" s="492"/>
      <c r="Y163" s="488"/>
      <c r="Z163" s="488"/>
      <c r="AA163" s="485"/>
      <c r="AB163" s="485"/>
      <c r="AC163" s="488"/>
      <c r="AD163" s="488"/>
      <c r="AE163" s="488"/>
      <c r="AF163" s="488"/>
      <c r="AG163" s="488"/>
      <c r="AH163" s="488"/>
      <c r="AI163" s="488"/>
      <c r="AJ163" s="488"/>
      <c r="AK163" s="488"/>
      <c r="AL163" s="495"/>
    </row>
    <row r="164" spans="1:38" s="165" customFormat="1" ht="13.5" customHeight="1">
      <c r="A164" s="164"/>
      <c r="X164" s="492"/>
      <c r="Y164" s="488"/>
      <c r="Z164" s="488"/>
      <c r="AA164" s="485"/>
      <c r="AB164" s="485"/>
      <c r="AC164" s="488"/>
      <c r="AD164" s="488"/>
      <c r="AE164" s="488"/>
      <c r="AF164" s="488"/>
      <c r="AG164" s="488"/>
      <c r="AH164" s="488"/>
      <c r="AI164" s="488"/>
      <c r="AJ164" s="488"/>
      <c r="AK164" s="488"/>
      <c r="AL164" s="495"/>
    </row>
    <row r="165" spans="1:38" s="165" customFormat="1" ht="13.5" customHeight="1">
      <c r="A165" s="164"/>
      <c r="B165" s="167"/>
      <c r="D165" s="167"/>
      <c r="E165" s="167"/>
      <c r="F165" s="167"/>
      <c r="H165" s="167"/>
      <c r="I165" s="167"/>
      <c r="J165" s="167"/>
      <c r="K165" s="167"/>
      <c r="L165" s="167"/>
      <c r="M165" s="167"/>
      <c r="N165" s="167"/>
      <c r="O165" s="167"/>
      <c r="P165" s="167"/>
      <c r="Q165" s="167"/>
      <c r="R165" s="167"/>
      <c r="S165" s="167"/>
      <c r="T165" s="167"/>
      <c r="U165" s="167"/>
      <c r="X165" s="492"/>
      <c r="Y165" s="488"/>
      <c r="Z165" s="488"/>
      <c r="AA165" s="485"/>
      <c r="AB165" s="485"/>
      <c r="AC165" s="488"/>
      <c r="AD165" s="488"/>
      <c r="AE165" s="488"/>
      <c r="AF165" s="488"/>
      <c r="AG165" s="488"/>
      <c r="AH165" s="488"/>
      <c r="AI165" s="488"/>
      <c r="AJ165" s="488"/>
      <c r="AK165" s="488"/>
      <c r="AL165" s="495"/>
    </row>
    <row r="166" spans="1:38" s="165" customFormat="1" ht="13.5" customHeight="1" thickBot="1">
      <c r="A166" s="164"/>
      <c r="B166" s="167"/>
      <c r="D166" s="167"/>
      <c r="E166" s="167"/>
      <c r="F166" s="167"/>
      <c r="H166" s="167"/>
      <c r="I166" s="167"/>
      <c r="J166" s="167"/>
      <c r="K166" s="167"/>
      <c r="L166" s="167"/>
      <c r="M166" s="167"/>
      <c r="N166" s="167"/>
      <c r="O166" s="167"/>
      <c r="P166" s="167"/>
      <c r="Q166" s="167"/>
      <c r="R166" s="167"/>
      <c r="S166" s="167"/>
      <c r="T166" s="167"/>
      <c r="U166" s="167"/>
      <c r="X166" s="492"/>
      <c r="Y166" s="488"/>
      <c r="Z166" s="488"/>
      <c r="AA166" s="485"/>
      <c r="AB166" s="485"/>
      <c r="AC166" s="488"/>
      <c r="AD166" s="488"/>
      <c r="AE166" s="488"/>
      <c r="AF166" s="488"/>
      <c r="AG166" s="488"/>
      <c r="AH166" s="488"/>
      <c r="AI166" s="488"/>
      <c r="AJ166" s="488"/>
      <c r="AK166" s="488"/>
      <c r="AL166" s="495"/>
    </row>
    <row r="167" spans="1:38" s="165" customFormat="1" ht="12.45" customHeight="1">
      <c r="A167" s="164"/>
      <c r="B167" s="171"/>
      <c r="C167" s="169">
        <v>342.995</v>
      </c>
      <c r="D167" s="171"/>
      <c r="E167" s="169">
        <v>356.5</v>
      </c>
      <c r="F167" s="171"/>
      <c r="G167" s="169">
        <v>279.35599999999999</v>
      </c>
      <c r="H167" s="171"/>
      <c r="I167" s="169">
        <v>223.815</v>
      </c>
      <c r="J167" s="171"/>
      <c r="K167" s="169">
        <v>410.87200000000001</v>
      </c>
      <c r="L167" s="171"/>
      <c r="M167" s="169">
        <v>325.01499999999999</v>
      </c>
      <c r="N167" s="168"/>
      <c r="O167" s="169">
        <v>248.00200000000001</v>
      </c>
      <c r="P167" s="171"/>
      <c r="Q167" s="169">
        <v>328.49599999999998</v>
      </c>
      <c r="R167" s="171"/>
      <c r="S167" s="169">
        <v>382.995</v>
      </c>
      <c r="T167" s="171"/>
      <c r="U167" s="169">
        <v>408.589</v>
      </c>
      <c r="V167" s="482">
        <f>SUM(C167:U167)</f>
        <v>3306.6349999999998</v>
      </c>
      <c r="W167" s="483"/>
      <c r="X167" s="492"/>
      <c r="Y167" s="488"/>
      <c r="Z167" s="488"/>
      <c r="AA167" s="485"/>
      <c r="AB167" s="485"/>
      <c r="AC167" s="488"/>
      <c r="AD167" s="488"/>
      <c r="AE167" s="488"/>
      <c r="AF167" s="488"/>
      <c r="AG167" s="488"/>
      <c r="AH167" s="488"/>
      <c r="AI167" s="488"/>
      <c r="AJ167" s="488"/>
      <c r="AK167" s="488"/>
      <c r="AL167" s="495"/>
    </row>
    <row r="168" spans="1:38" s="165" customFormat="1" ht="13.5" customHeight="1">
      <c r="A168" s="164"/>
      <c r="B168" s="174"/>
      <c r="C168" s="169"/>
      <c r="D168" s="174"/>
      <c r="E168" s="169"/>
      <c r="F168" s="174"/>
      <c r="G168" s="169"/>
      <c r="H168" s="174"/>
      <c r="I168" s="169"/>
      <c r="J168" s="174"/>
      <c r="K168" s="169"/>
      <c r="L168" s="174"/>
      <c r="M168" s="169"/>
      <c r="N168" s="172"/>
      <c r="O168" s="169"/>
      <c r="P168" s="174"/>
      <c r="Q168" s="169"/>
      <c r="R168" s="174"/>
      <c r="S168" s="169"/>
      <c r="T168" s="174"/>
      <c r="U168" s="169"/>
      <c r="X168" s="492"/>
      <c r="Y168" s="488"/>
      <c r="Z168" s="488"/>
      <c r="AA168" s="485"/>
      <c r="AB168" s="485"/>
      <c r="AC168" s="488"/>
      <c r="AD168" s="488"/>
      <c r="AE168" s="488"/>
      <c r="AF168" s="488"/>
      <c r="AG168" s="488"/>
      <c r="AH168" s="488"/>
      <c r="AI168" s="488"/>
      <c r="AJ168" s="488"/>
      <c r="AK168" s="488"/>
      <c r="AL168" s="495"/>
    </row>
    <row r="169" spans="1:38" s="165" customFormat="1" ht="13.2" customHeight="1" thickBot="1">
      <c r="A169" s="164"/>
      <c r="B169" s="177"/>
      <c r="D169" s="177"/>
      <c r="F169" s="177"/>
      <c r="H169" s="177"/>
      <c r="J169" s="177"/>
      <c r="L169" s="177"/>
      <c r="N169" s="175"/>
      <c r="P169" s="177"/>
      <c r="R169" s="177"/>
      <c r="T169" s="177"/>
      <c r="X169" s="492"/>
      <c r="Y169" s="488"/>
      <c r="Z169" s="488"/>
      <c r="AA169" s="485"/>
      <c r="AB169" s="485"/>
      <c r="AC169" s="488"/>
      <c r="AD169" s="488"/>
      <c r="AE169" s="488"/>
      <c r="AF169" s="488"/>
      <c r="AG169" s="488"/>
      <c r="AH169" s="488"/>
      <c r="AI169" s="488"/>
      <c r="AJ169" s="488"/>
      <c r="AK169" s="488"/>
      <c r="AL169" s="495"/>
    </row>
    <row r="170" spans="1:38" s="165" customFormat="1" ht="13.95" customHeight="1">
      <c r="A170" s="164"/>
      <c r="B170" s="167" t="str">
        <f>HLOOKUP(B163,Sheet4!$C$3:$MO$4,2,FALSE)</f>
        <v>DD45+18</v>
      </c>
      <c r="C170" s="167"/>
      <c r="D170" s="167" t="str">
        <f>HLOOKUP(D163,Sheet4!$C$3:$MO$4,2,FALSE)</f>
        <v>DB2+9</v>
      </c>
      <c r="E170" s="167"/>
      <c r="F170" s="167" t="str">
        <f>HLOOKUP(F163,Sheet4!$C$3:$MO$4,2,FALSE)</f>
        <v>DD60+41</v>
      </c>
      <c r="G170" s="167"/>
      <c r="H170" s="167" t="str">
        <f>HLOOKUP(H163,Sheet4!$C$3:$MO$4,2,FALSE)</f>
        <v>DD60+41</v>
      </c>
      <c r="I170" s="167"/>
      <c r="J170" s="167" t="str">
        <f>HLOOKUP(J163,Sheet4!$C$3:$MO$4,2,FALSE)</f>
        <v>DD60+9 (2MRC)</v>
      </c>
      <c r="K170" s="167"/>
      <c r="L170" s="167" t="str">
        <f>HLOOKUP(L163,Sheet4!$C$3:$MO$4,2,FALSE)</f>
        <v>DC2+0</v>
      </c>
      <c r="M170" s="167"/>
      <c r="N170" s="167" t="str">
        <f>HLOOKUP(N163,Sheet4!$C$3:$MO$4,2,FALSE)</f>
        <v>DB1+3</v>
      </c>
      <c r="O170" s="167"/>
      <c r="P170" s="167" t="str">
        <f>HLOOKUP(P163,Sheet4!$C$3:$MO$4,2,FALSE)</f>
        <v>DD60+25</v>
      </c>
      <c r="Q170" s="167"/>
      <c r="R170" s="167" t="str">
        <f>HLOOKUP(R163,Sheet4!$C$3:$MO$4,2,FALSE)</f>
        <v>DD60+30</v>
      </c>
      <c r="S170" s="167"/>
      <c r="T170" s="167" t="str">
        <f>HLOOKUP(T163,Sheet4!$C$3:$MO$4,2,FALSE)</f>
        <v>DB1+6</v>
      </c>
      <c r="U170" s="167"/>
      <c r="X170" s="492"/>
      <c r="Y170" s="488"/>
      <c r="Z170" s="488"/>
      <c r="AA170" s="485"/>
      <c r="AB170" s="485"/>
      <c r="AC170" s="488"/>
      <c r="AD170" s="488"/>
      <c r="AE170" s="488"/>
      <c r="AF170" s="488"/>
      <c r="AG170" s="488"/>
      <c r="AH170" s="488"/>
      <c r="AI170" s="488"/>
      <c r="AJ170" s="488"/>
      <c r="AK170" s="488"/>
      <c r="AL170" s="495"/>
    </row>
    <row r="171" spans="1:38" s="165" customFormat="1" ht="13.95" customHeight="1" thickBot="1">
      <c r="A171" s="164"/>
      <c r="B171" s="178"/>
      <c r="C171" s="167"/>
      <c r="D171" s="178"/>
      <c r="E171" s="167"/>
      <c r="F171" s="178"/>
      <c r="G171" s="167"/>
      <c r="H171" s="178"/>
      <c r="I171" s="167"/>
      <c r="J171" s="178"/>
      <c r="K171" s="167"/>
      <c r="L171" s="167"/>
      <c r="M171" s="167"/>
      <c r="N171" s="167"/>
      <c r="O171" s="167"/>
      <c r="P171" s="167"/>
      <c r="Q171" s="167"/>
      <c r="R171" s="167"/>
      <c r="S171" s="167"/>
      <c r="T171" s="167"/>
      <c r="U171" s="167"/>
      <c r="X171" s="492"/>
      <c r="Y171" s="488"/>
      <c r="Z171" s="488"/>
      <c r="AA171" s="496"/>
      <c r="AB171" s="486"/>
      <c r="AC171" s="488"/>
      <c r="AD171" s="488"/>
      <c r="AE171" s="488"/>
      <c r="AF171" s="488"/>
      <c r="AG171" s="488"/>
      <c r="AH171" s="488"/>
      <c r="AI171" s="488"/>
      <c r="AJ171" s="488"/>
      <c r="AK171" s="488"/>
      <c r="AL171" s="495"/>
    </row>
    <row r="172" spans="1:38" s="165" customFormat="1" ht="14.4">
      <c r="A172" s="164"/>
      <c r="X172" s="490">
        <f>V178/1000</f>
        <v>3.5874580000000003</v>
      </c>
      <c r="Y172" s="487">
        <f>X172</f>
        <v>3.5874580000000003</v>
      </c>
      <c r="Z172" s="487"/>
      <c r="AA172" s="484">
        <v>10</v>
      </c>
      <c r="AB172" s="484">
        <v>5</v>
      </c>
      <c r="AC172" s="487">
        <f>AA172-AB172</f>
        <v>5</v>
      </c>
      <c r="AD172" s="487">
        <v>3</v>
      </c>
      <c r="AE172" s="487">
        <v>10</v>
      </c>
      <c r="AF172" s="487">
        <v>0</v>
      </c>
      <c r="AG172" s="487">
        <f>AE172-AF172</f>
        <v>10</v>
      </c>
      <c r="AH172" s="487"/>
      <c r="AI172" s="487"/>
      <c r="AJ172" s="487"/>
      <c r="AK172" s="487"/>
      <c r="AL172" s="493"/>
    </row>
    <row r="173" spans="1:38" s="165" customFormat="1" ht="13.5" customHeight="1">
      <c r="A173" s="164"/>
      <c r="C173" s="179"/>
      <c r="E173" s="179"/>
      <c r="G173" s="179"/>
      <c r="I173" s="179"/>
      <c r="X173" s="492"/>
      <c r="Y173" s="488"/>
      <c r="Z173" s="488"/>
      <c r="AA173" s="485"/>
      <c r="AB173" s="485"/>
      <c r="AC173" s="488"/>
      <c r="AD173" s="488"/>
      <c r="AE173" s="488"/>
      <c r="AF173" s="488"/>
      <c r="AG173" s="488"/>
      <c r="AH173" s="488"/>
      <c r="AI173" s="488"/>
      <c r="AJ173" s="488"/>
      <c r="AK173" s="488"/>
      <c r="AL173" s="495"/>
    </row>
    <row r="174" spans="1:38" s="165" customFormat="1" ht="13.5" customHeight="1">
      <c r="A174" s="164"/>
      <c r="B174" s="167" t="s">
        <v>396</v>
      </c>
      <c r="C174" s="178"/>
      <c r="D174" s="167" t="s">
        <v>397</v>
      </c>
      <c r="E174" s="178"/>
      <c r="F174" s="167" t="s">
        <v>398</v>
      </c>
      <c r="G174" s="178"/>
      <c r="H174" s="167" t="s">
        <v>399</v>
      </c>
      <c r="I174" s="178"/>
      <c r="J174" s="167" t="s">
        <v>400</v>
      </c>
      <c r="K174" s="167"/>
      <c r="L174" s="167" t="s">
        <v>401</v>
      </c>
      <c r="M174" s="167"/>
      <c r="N174" s="167" t="s">
        <v>240</v>
      </c>
      <c r="O174" s="167"/>
      <c r="P174" s="167" t="s">
        <v>402</v>
      </c>
      <c r="Q174" s="167"/>
      <c r="R174" s="167" t="s">
        <v>241</v>
      </c>
      <c r="S174" s="167"/>
      <c r="T174" s="167" t="s">
        <v>40</v>
      </c>
      <c r="X174" s="492"/>
      <c r="Y174" s="488"/>
      <c r="Z174" s="488"/>
      <c r="AA174" s="485"/>
      <c r="AB174" s="485"/>
      <c r="AC174" s="488"/>
      <c r="AD174" s="488"/>
      <c r="AE174" s="488"/>
      <c r="AF174" s="488"/>
      <c r="AG174" s="488"/>
      <c r="AH174" s="488"/>
      <c r="AI174" s="488"/>
      <c r="AJ174" s="488"/>
      <c r="AK174" s="488"/>
      <c r="AL174" s="495"/>
    </row>
    <row r="175" spans="1:38" s="165" customFormat="1" ht="13.5" customHeight="1">
      <c r="A175" s="164"/>
      <c r="X175" s="492"/>
      <c r="Y175" s="488"/>
      <c r="Z175" s="488"/>
      <c r="AA175" s="485"/>
      <c r="AB175" s="485"/>
      <c r="AC175" s="488"/>
      <c r="AD175" s="488"/>
      <c r="AE175" s="488"/>
      <c r="AF175" s="488"/>
      <c r="AG175" s="488"/>
      <c r="AH175" s="488"/>
      <c r="AI175" s="488"/>
      <c r="AJ175" s="488"/>
      <c r="AK175" s="488"/>
      <c r="AL175" s="495"/>
    </row>
    <row r="176" spans="1:38" s="165" customFormat="1" ht="13.5" customHeight="1">
      <c r="A176" s="164"/>
      <c r="B176" s="167"/>
      <c r="D176" s="167"/>
      <c r="E176" s="167"/>
      <c r="F176" s="167"/>
      <c r="H176" s="167"/>
      <c r="I176" s="167"/>
      <c r="J176" s="167"/>
      <c r="K176" s="167"/>
      <c r="L176" s="167"/>
      <c r="M176" s="167"/>
      <c r="N176" s="167"/>
      <c r="O176" s="167"/>
      <c r="P176" s="167"/>
      <c r="Q176" s="167"/>
      <c r="R176" s="167"/>
      <c r="S176" s="167"/>
      <c r="T176" s="167"/>
      <c r="U176" s="167"/>
      <c r="X176" s="492"/>
      <c r="Y176" s="488"/>
      <c r="Z176" s="488"/>
      <c r="AA176" s="485"/>
      <c r="AB176" s="485"/>
      <c r="AC176" s="488"/>
      <c r="AD176" s="488"/>
      <c r="AE176" s="488"/>
      <c r="AF176" s="488"/>
      <c r="AG176" s="488"/>
      <c r="AH176" s="488"/>
      <c r="AI176" s="488"/>
      <c r="AJ176" s="488"/>
      <c r="AK176" s="488"/>
      <c r="AL176" s="495"/>
    </row>
    <row r="177" spans="1:38" s="165" customFormat="1" ht="13.5" customHeight="1" thickBot="1">
      <c r="A177" s="164"/>
      <c r="B177" s="167"/>
      <c r="D177" s="167"/>
      <c r="E177" s="167"/>
      <c r="F177" s="167"/>
      <c r="H177" s="167"/>
      <c r="I177" s="167"/>
      <c r="J177" s="167"/>
      <c r="K177" s="167"/>
      <c r="L177" s="167"/>
      <c r="M177" s="167"/>
      <c r="N177" s="167"/>
      <c r="O177" s="167"/>
      <c r="P177" s="167"/>
      <c r="Q177" s="167"/>
      <c r="R177" s="167"/>
      <c r="S177" s="167"/>
      <c r="T177" s="167"/>
      <c r="U177" s="167"/>
      <c r="X177" s="492"/>
      <c r="Y177" s="488"/>
      <c r="Z177" s="488"/>
      <c r="AA177" s="485"/>
      <c r="AB177" s="485"/>
      <c r="AC177" s="488"/>
      <c r="AD177" s="488"/>
      <c r="AE177" s="488"/>
      <c r="AF177" s="488"/>
      <c r="AG177" s="488"/>
      <c r="AH177" s="488"/>
      <c r="AI177" s="488"/>
      <c r="AJ177" s="488"/>
      <c r="AK177" s="488"/>
      <c r="AL177" s="495"/>
    </row>
    <row r="178" spans="1:38" s="165" customFormat="1" ht="12.45" customHeight="1">
      <c r="A178" s="164"/>
      <c r="B178" s="171"/>
      <c r="C178" s="169">
        <v>285.05500000000001</v>
      </c>
      <c r="D178" s="171"/>
      <c r="E178" s="169">
        <v>399.99599999999998</v>
      </c>
      <c r="F178" s="171"/>
      <c r="G178" s="169">
        <v>375</v>
      </c>
      <c r="H178" s="168"/>
      <c r="I178" s="169">
        <v>468</v>
      </c>
      <c r="J178" s="171"/>
      <c r="K178" s="169">
        <v>375</v>
      </c>
      <c r="L178" s="171"/>
      <c r="M178" s="169">
        <v>314</v>
      </c>
      <c r="N178" s="168"/>
      <c r="O178" s="169">
        <v>366</v>
      </c>
      <c r="P178" s="168"/>
      <c r="Q178" s="169">
        <v>381</v>
      </c>
      <c r="R178" s="168"/>
      <c r="S178" s="169">
        <v>349.096</v>
      </c>
      <c r="T178" s="168"/>
      <c r="U178" s="169">
        <v>274.31099999999998</v>
      </c>
      <c r="V178" s="482">
        <f>SUM(C178:U178)</f>
        <v>3587.4580000000001</v>
      </c>
      <c r="W178" s="483"/>
      <c r="X178" s="492"/>
      <c r="Y178" s="488"/>
      <c r="Z178" s="488"/>
      <c r="AA178" s="485"/>
      <c r="AB178" s="485"/>
      <c r="AC178" s="488"/>
      <c r="AD178" s="488"/>
      <c r="AE178" s="488"/>
      <c r="AF178" s="488"/>
      <c r="AG178" s="488"/>
      <c r="AH178" s="488"/>
      <c r="AI178" s="488"/>
      <c r="AJ178" s="488"/>
      <c r="AK178" s="488"/>
      <c r="AL178" s="495"/>
    </row>
    <row r="179" spans="1:38" s="165" customFormat="1" ht="13.5" customHeight="1">
      <c r="A179" s="164"/>
      <c r="B179" s="174"/>
      <c r="C179" s="169"/>
      <c r="D179" s="174"/>
      <c r="E179" s="169"/>
      <c r="F179" s="174"/>
      <c r="G179" s="169"/>
      <c r="H179" s="172"/>
      <c r="I179" s="169"/>
      <c r="J179" s="174"/>
      <c r="K179" s="169"/>
      <c r="L179" s="174"/>
      <c r="M179" s="169"/>
      <c r="N179" s="172"/>
      <c r="O179" s="169"/>
      <c r="P179" s="172"/>
      <c r="Q179" s="169"/>
      <c r="R179" s="172"/>
      <c r="S179" s="169"/>
      <c r="T179" s="172"/>
      <c r="U179" s="169"/>
      <c r="X179" s="492"/>
      <c r="Y179" s="488"/>
      <c r="Z179" s="488"/>
      <c r="AA179" s="485"/>
      <c r="AB179" s="485"/>
      <c r="AC179" s="488"/>
      <c r="AD179" s="488"/>
      <c r="AE179" s="488"/>
      <c r="AF179" s="488"/>
      <c r="AG179" s="488"/>
      <c r="AH179" s="488"/>
      <c r="AI179" s="488"/>
      <c r="AJ179" s="488"/>
      <c r="AK179" s="488"/>
      <c r="AL179" s="495"/>
    </row>
    <row r="180" spans="1:38" s="165" customFormat="1" ht="13.5" customHeight="1" thickBot="1">
      <c r="A180" s="164"/>
      <c r="B180" s="177"/>
      <c r="D180" s="177"/>
      <c r="F180" s="177"/>
      <c r="H180" s="175"/>
      <c r="J180" s="177"/>
      <c r="L180" s="177"/>
      <c r="N180" s="175"/>
      <c r="P180" s="175"/>
      <c r="R180" s="175"/>
      <c r="T180" s="175"/>
      <c r="X180" s="492"/>
      <c r="Y180" s="488"/>
      <c r="Z180" s="488"/>
      <c r="AA180" s="485"/>
      <c r="AB180" s="485"/>
      <c r="AC180" s="488"/>
      <c r="AD180" s="488"/>
      <c r="AE180" s="488"/>
      <c r="AF180" s="488"/>
      <c r="AG180" s="488"/>
      <c r="AH180" s="488"/>
      <c r="AI180" s="488"/>
      <c r="AJ180" s="488"/>
      <c r="AK180" s="488"/>
      <c r="AL180" s="495"/>
    </row>
    <row r="181" spans="1:38" s="165" customFormat="1" ht="13.95" customHeight="1">
      <c r="A181" s="164"/>
      <c r="B181" s="167" t="str">
        <f>HLOOKUP(B174,Sheet4!$C$3:$MO$4,2,FALSE)</f>
        <v>DC2+6</v>
      </c>
      <c r="C181" s="167"/>
      <c r="D181" s="167" t="str">
        <f>HLOOKUP(D174,Sheet4!$C$3:$MO$4,2,FALSE)</f>
        <v>DB1+25</v>
      </c>
      <c r="E181" s="167"/>
      <c r="F181" s="167" t="str">
        <f>HLOOKUP(F174,Sheet4!$C$3:$MO$4,2,FALSE)</f>
        <v>DA+9</v>
      </c>
      <c r="G181" s="167"/>
      <c r="H181" s="167" t="str">
        <f>HLOOKUP(H174,Sheet4!$C$3:$MO$4,2,FALSE)</f>
        <v>DA+6</v>
      </c>
      <c r="I181" s="167"/>
      <c r="J181" s="167" t="str">
        <f>HLOOKUP(J174,Sheet4!$C$3:$MO$4,2,FALSE)</f>
        <v>DA+6</v>
      </c>
      <c r="K181" s="167"/>
      <c r="L181" s="167" t="str">
        <f>HLOOKUP(L174,Sheet4!$C$3:$MO$4,2,FALSE)</f>
        <v>DA-3</v>
      </c>
      <c r="M181" s="167"/>
      <c r="N181" s="167" t="str">
        <f>HLOOKUP(N174,Sheet4!$C$3:$MO$4,2,FALSE)</f>
        <v>DA-3</v>
      </c>
      <c r="O181" s="167"/>
      <c r="P181" s="167" t="str">
        <f>HLOOKUP(P174,Sheet4!$C$3:$MO$4,2,FALSE)</f>
        <v>DCT+0</v>
      </c>
      <c r="Q181" s="167"/>
      <c r="R181" s="167" t="str">
        <f>HLOOKUP(R174,Sheet4!$C$3:$MO$4,2,FALSE)</f>
        <v>DA+0</v>
      </c>
      <c r="S181" s="167"/>
      <c r="T181" s="167" t="str">
        <f>HLOOKUP(T174,Sheet4!$C$3:$MO$4,2,FALSE)</f>
        <v>DD60+0</v>
      </c>
      <c r="U181" s="167"/>
      <c r="X181" s="492"/>
      <c r="Y181" s="488"/>
      <c r="Z181" s="488"/>
      <c r="AA181" s="485"/>
      <c r="AB181" s="485"/>
      <c r="AC181" s="488"/>
      <c r="AD181" s="488"/>
      <c r="AE181" s="488"/>
      <c r="AF181" s="488"/>
      <c r="AG181" s="488"/>
      <c r="AH181" s="488"/>
      <c r="AI181" s="488"/>
      <c r="AJ181" s="488"/>
      <c r="AK181" s="488"/>
      <c r="AL181" s="495"/>
    </row>
    <row r="182" spans="1:38" s="165" customFormat="1" ht="13.95" customHeight="1" thickBot="1">
      <c r="A182" s="164"/>
      <c r="B182" s="178"/>
      <c r="C182" s="167"/>
      <c r="D182" s="178"/>
      <c r="E182" s="167"/>
      <c r="F182" s="178"/>
      <c r="G182" s="167"/>
      <c r="H182" s="178"/>
      <c r="I182" s="167"/>
      <c r="J182" s="178"/>
      <c r="K182" s="167"/>
      <c r="L182" s="167"/>
      <c r="M182" s="167"/>
      <c r="N182" s="167"/>
      <c r="O182" s="167"/>
      <c r="P182" s="167"/>
      <c r="Q182" s="167"/>
      <c r="R182" s="167"/>
      <c r="S182" s="167"/>
      <c r="T182" s="167"/>
      <c r="U182" s="167"/>
      <c r="X182" s="492"/>
      <c r="Y182" s="488"/>
      <c r="Z182" s="488"/>
      <c r="AA182" s="496"/>
      <c r="AB182" s="486"/>
      <c r="AC182" s="488"/>
      <c r="AD182" s="488"/>
      <c r="AE182" s="488"/>
      <c r="AF182" s="488"/>
      <c r="AG182" s="488"/>
      <c r="AH182" s="488"/>
      <c r="AI182" s="488"/>
      <c r="AJ182" s="488"/>
      <c r="AK182" s="488"/>
      <c r="AL182" s="495"/>
    </row>
    <row r="183" spans="1:38" s="165" customFormat="1" ht="14.4">
      <c r="A183" s="164"/>
      <c r="X183" s="490">
        <f>V189/1000</f>
        <v>3.4431319999999994</v>
      </c>
      <c r="Y183" s="487">
        <f>X183</f>
        <v>3.4431319999999994</v>
      </c>
      <c r="Z183" s="487"/>
      <c r="AA183" s="484">
        <v>10</v>
      </c>
      <c r="AB183" s="484">
        <v>6</v>
      </c>
      <c r="AC183" s="487">
        <f>AA183-AB183</f>
        <v>4</v>
      </c>
      <c r="AD183" s="487">
        <v>4</v>
      </c>
      <c r="AE183" s="487">
        <v>10</v>
      </c>
      <c r="AF183" s="487">
        <v>0</v>
      </c>
      <c r="AG183" s="487">
        <f>AE183-AF183</f>
        <v>10</v>
      </c>
      <c r="AH183" s="487"/>
      <c r="AI183" s="487"/>
      <c r="AJ183" s="487"/>
      <c r="AK183" s="487"/>
      <c r="AL183" s="493"/>
    </row>
    <row r="184" spans="1:38" s="165" customFormat="1" ht="13.5" customHeight="1">
      <c r="A184" s="164"/>
      <c r="C184" s="179"/>
      <c r="E184" s="179"/>
      <c r="G184" s="179"/>
      <c r="I184" s="179"/>
      <c r="X184" s="492"/>
      <c r="Y184" s="488"/>
      <c r="Z184" s="488"/>
      <c r="AA184" s="485"/>
      <c r="AB184" s="485"/>
      <c r="AC184" s="488"/>
      <c r="AD184" s="488"/>
      <c r="AE184" s="488"/>
      <c r="AF184" s="488"/>
      <c r="AG184" s="488"/>
      <c r="AH184" s="488"/>
      <c r="AI184" s="488"/>
      <c r="AJ184" s="488"/>
      <c r="AK184" s="488"/>
      <c r="AL184" s="495"/>
    </row>
    <row r="185" spans="1:38" s="165" customFormat="1" ht="13.5" customHeight="1">
      <c r="A185" s="164"/>
      <c r="B185" s="167" t="s">
        <v>403</v>
      </c>
      <c r="C185" s="178"/>
      <c r="D185" s="167" t="s">
        <v>404</v>
      </c>
      <c r="E185" s="178"/>
      <c r="F185" s="167" t="s">
        <v>42</v>
      </c>
      <c r="G185" s="178"/>
      <c r="H185" s="167" t="s">
        <v>405</v>
      </c>
      <c r="I185" s="178"/>
      <c r="J185" s="167" t="s">
        <v>43</v>
      </c>
      <c r="K185" s="167"/>
      <c r="L185" s="167" t="s">
        <v>44</v>
      </c>
      <c r="M185" s="167"/>
      <c r="N185" s="167" t="s">
        <v>45</v>
      </c>
      <c r="O185" s="167"/>
      <c r="P185" s="167" t="s">
        <v>406</v>
      </c>
      <c r="Q185" s="167"/>
      <c r="R185" s="167" t="s">
        <v>407</v>
      </c>
      <c r="S185" s="167"/>
      <c r="T185" s="167" t="s">
        <v>46</v>
      </c>
      <c r="X185" s="492"/>
      <c r="Y185" s="488"/>
      <c r="Z185" s="488"/>
      <c r="AA185" s="485"/>
      <c r="AB185" s="485"/>
      <c r="AC185" s="488"/>
      <c r="AD185" s="488"/>
      <c r="AE185" s="488"/>
      <c r="AF185" s="488"/>
      <c r="AG185" s="488"/>
      <c r="AH185" s="488"/>
      <c r="AI185" s="488"/>
      <c r="AJ185" s="488"/>
      <c r="AK185" s="488"/>
      <c r="AL185" s="495"/>
    </row>
    <row r="186" spans="1:38" s="165" customFormat="1" ht="13.5" customHeight="1">
      <c r="A186" s="164"/>
      <c r="X186" s="492"/>
      <c r="Y186" s="488"/>
      <c r="Z186" s="488"/>
      <c r="AA186" s="485"/>
      <c r="AB186" s="485"/>
      <c r="AC186" s="488"/>
      <c r="AD186" s="488"/>
      <c r="AE186" s="488"/>
      <c r="AF186" s="488"/>
      <c r="AG186" s="488"/>
      <c r="AH186" s="488"/>
      <c r="AI186" s="488"/>
      <c r="AJ186" s="488"/>
      <c r="AK186" s="488"/>
      <c r="AL186" s="495"/>
    </row>
    <row r="187" spans="1:38" s="165" customFormat="1" ht="13.5" customHeight="1">
      <c r="A187" s="164"/>
      <c r="B187" s="167"/>
      <c r="D187" s="167"/>
      <c r="E187" s="167"/>
      <c r="F187" s="167"/>
      <c r="H187" s="167"/>
      <c r="I187" s="167"/>
      <c r="J187" s="167"/>
      <c r="K187" s="167"/>
      <c r="L187" s="167"/>
      <c r="M187" s="167"/>
      <c r="N187" s="167"/>
      <c r="O187" s="167"/>
      <c r="P187" s="167"/>
      <c r="Q187" s="167"/>
      <c r="R187" s="167"/>
      <c r="S187" s="167"/>
      <c r="T187" s="167"/>
      <c r="U187" s="167"/>
      <c r="X187" s="492"/>
      <c r="Y187" s="488"/>
      <c r="Z187" s="488"/>
      <c r="AA187" s="485"/>
      <c r="AB187" s="485"/>
      <c r="AC187" s="488"/>
      <c r="AD187" s="488"/>
      <c r="AE187" s="488"/>
      <c r="AF187" s="488"/>
      <c r="AG187" s="488"/>
      <c r="AH187" s="488"/>
      <c r="AI187" s="488"/>
      <c r="AJ187" s="488"/>
      <c r="AK187" s="488"/>
      <c r="AL187" s="495"/>
    </row>
    <row r="188" spans="1:38" s="165" customFormat="1" ht="13.5" customHeight="1" thickBot="1">
      <c r="A188" s="164"/>
      <c r="B188" s="167"/>
      <c r="D188" s="167"/>
      <c r="E188" s="167"/>
      <c r="F188" s="167"/>
      <c r="H188" s="167"/>
      <c r="I188" s="167"/>
      <c r="J188" s="167"/>
      <c r="K188" s="167"/>
      <c r="L188" s="167"/>
      <c r="M188" s="167"/>
      <c r="N188" s="167"/>
      <c r="O188" s="167"/>
      <c r="P188" s="167"/>
      <c r="Q188" s="167"/>
      <c r="R188" s="167"/>
      <c r="S188" s="167"/>
      <c r="T188" s="167"/>
      <c r="U188" s="167"/>
      <c r="X188" s="492"/>
      <c r="Y188" s="488"/>
      <c r="Z188" s="488"/>
      <c r="AA188" s="485"/>
      <c r="AB188" s="485"/>
      <c r="AC188" s="488"/>
      <c r="AD188" s="488"/>
      <c r="AE188" s="488"/>
      <c r="AF188" s="488"/>
      <c r="AG188" s="488"/>
      <c r="AH188" s="488"/>
      <c r="AI188" s="488"/>
      <c r="AJ188" s="488"/>
      <c r="AK188" s="488"/>
      <c r="AL188" s="495"/>
    </row>
    <row r="189" spans="1:38" s="165" customFormat="1" ht="12.45" customHeight="1">
      <c r="A189" s="164"/>
      <c r="B189" s="168"/>
      <c r="C189" s="169">
        <v>576.14499999999998</v>
      </c>
      <c r="D189" s="171"/>
      <c r="E189" s="169">
        <v>255.601</v>
      </c>
      <c r="F189" s="171"/>
      <c r="G189" s="169">
        <v>521.31200000000001</v>
      </c>
      <c r="H189" s="168"/>
      <c r="I189" s="169">
        <v>261.44600000000003</v>
      </c>
      <c r="J189" s="168"/>
      <c r="K189" s="169">
        <v>186.77199999999999</v>
      </c>
      <c r="L189" s="168"/>
      <c r="M189" s="169">
        <v>253.99600000000001</v>
      </c>
      <c r="N189" s="168"/>
      <c r="O189" s="169">
        <v>435.63299999999998</v>
      </c>
      <c r="P189" s="170"/>
      <c r="Q189" s="169">
        <v>215.227</v>
      </c>
      <c r="R189" s="170"/>
      <c r="S189" s="169">
        <v>327</v>
      </c>
      <c r="T189" s="168"/>
      <c r="U189" s="169">
        <v>410</v>
      </c>
      <c r="V189" s="482">
        <f>SUM(C189:U189)</f>
        <v>3443.1319999999996</v>
      </c>
      <c r="W189" s="483"/>
      <c r="X189" s="492"/>
      <c r="Y189" s="488"/>
      <c r="Z189" s="488"/>
      <c r="AA189" s="485"/>
      <c r="AB189" s="485"/>
      <c r="AC189" s="488"/>
      <c r="AD189" s="488"/>
      <c r="AE189" s="488"/>
      <c r="AF189" s="488"/>
      <c r="AG189" s="488"/>
      <c r="AH189" s="488"/>
      <c r="AI189" s="488"/>
      <c r="AJ189" s="488"/>
      <c r="AK189" s="488"/>
      <c r="AL189" s="495"/>
    </row>
    <row r="190" spans="1:38" s="165" customFormat="1" ht="13.5" customHeight="1">
      <c r="A190" s="164"/>
      <c r="B190" s="172"/>
      <c r="C190" s="169"/>
      <c r="D190" s="174"/>
      <c r="E190" s="169"/>
      <c r="F190" s="174"/>
      <c r="G190" s="169"/>
      <c r="H190" s="172"/>
      <c r="I190" s="169"/>
      <c r="J190" s="172"/>
      <c r="K190" s="169"/>
      <c r="L190" s="172"/>
      <c r="M190" s="169"/>
      <c r="N190" s="172"/>
      <c r="O190" s="169"/>
      <c r="P190" s="173"/>
      <c r="Q190" s="169"/>
      <c r="R190" s="173"/>
      <c r="S190" s="169"/>
      <c r="T190" s="172"/>
      <c r="U190" s="169"/>
      <c r="X190" s="492"/>
      <c r="Y190" s="488"/>
      <c r="Z190" s="488"/>
      <c r="AA190" s="485"/>
      <c r="AB190" s="485"/>
      <c r="AC190" s="488"/>
      <c r="AD190" s="488"/>
      <c r="AE190" s="488"/>
      <c r="AF190" s="488"/>
      <c r="AG190" s="488"/>
      <c r="AH190" s="488"/>
      <c r="AI190" s="488"/>
      <c r="AJ190" s="488"/>
      <c r="AK190" s="488"/>
      <c r="AL190" s="495"/>
    </row>
    <row r="191" spans="1:38" s="165" customFormat="1" ht="13.2" customHeight="1" thickBot="1">
      <c r="A191" s="164"/>
      <c r="B191" s="175"/>
      <c r="D191" s="177"/>
      <c r="F191" s="177"/>
      <c r="H191" s="175"/>
      <c r="J191" s="175"/>
      <c r="L191" s="175"/>
      <c r="N191" s="175"/>
      <c r="P191" s="176"/>
      <c r="R191" s="176"/>
      <c r="T191" s="175"/>
      <c r="X191" s="492"/>
      <c r="Y191" s="488"/>
      <c r="Z191" s="488"/>
      <c r="AA191" s="485"/>
      <c r="AB191" s="485"/>
      <c r="AC191" s="488"/>
      <c r="AD191" s="488"/>
      <c r="AE191" s="488"/>
      <c r="AF191" s="488"/>
      <c r="AG191" s="488"/>
      <c r="AH191" s="488"/>
      <c r="AI191" s="488"/>
      <c r="AJ191" s="488"/>
      <c r="AK191" s="488"/>
      <c r="AL191" s="495"/>
    </row>
    <row r="192" spans="1:38" s="165" customFormat="1" ht="13.95" customHeight="1">
      <c r="A192" s="164"/>
      <c r="B192" s="167" t="str">
        <f>HLOOKUP(B185,Sheet4!$C$3:$MO$4,2,FALSE)</f>
        <v>DD60+9</v>
      </c>
      <c r="C192" s="167"/>
      <c r="D192" s="167" t="str">
        <f>HLOOKUP(D185,Sheet4!$C$3:$MO$4,2,FALSE)</f>
        <v>DD60+30</v>
      </c>
      <c r="E192" s="167"/>
      <c r="F192" s="167" t="str">
        <f>HLOOKUP(F185,Sheet4!$C$3:$MO$4,2,FALSE)</f>
        <v>DD60+25</v>
      </c>
      <c r="G192" s="167"/>
      <c r="H192" s="167" t="str">
        <f>HLOOKUP(H185,Sheet4!$C$3:$MO$4,2,FALSE)</f>
        <v>DD60+6</v>
      </c>
      <c r="I192" s="167"/>
      <c r="J192" s="167" t="str">
        <f>HLOOKUP(J185,Sheet4!$C$3:$MO$4,2,FALSE)</f>
        <v>DB1+18</v>
      </c>
      <c r="K192" s="167"/>
      <c r="L192" s="167" t="str">
        <f>HLOOKUP(L185,Sheet4!$C$3:$MO$4,2,FALSE)</f>
        <v>DD45+9</v>
      </c>
      <c r="M192" s="167"/>
      <c r="N192" s="167" t="str">
        <f>HLOOKUP(N185,Sheet4!$C$3:$MO$4,2,FALSE)</f>
        <v>DA+9</v>
      </c>
      <c r="O192" s="167"/>
      <c r="P192" s="167" t="str">
        <f>HLOOKUP(P185,Sheet4!$C$3:$MO$4,2,FALSE)</f>
        <v>DC2+18</v>
      </c>
      <c r="Q192" s="167"/>
      <c r="R192" s="167" t="str">
        <f>HLOOKUP(R185,Sheet4!$C$3:$MO$4,2,FALSE)</f>
        <v>DD60+9 (2MRC)</v>
      </c>
      <c r="S192" s="167"/>
      <c r="T192" s="167" t="str">
        <f>HLOOKUP(T185,Sheet4!$C$3:$MO$4,2,FALSE)</f>
        <v>DA+3</v>
      </c>
      <c r="U192" s="167"/>
      <c r="X192" s="492"/>
      <c r="Y192" s="488"/>
      <c r="Z192" s="488"/>
      <c r="AA192" s="485"/>
      <c r="AB192" s="485"/>
      <c r="AC192" s="488"/>
      <c r="AD192" s="488"/>
      <c r="AE192" s="488"/>
      <c r="AF192" s="488"/>
      <c r="AG192" s="488"/>
      <c r="AH192" s="488"/>
      <c r="AI192" s="488"/>
      <c r="AJ192" s="488"/>
      <c r="AK192" s="488"/>
      <c r="AL192" s="495"/>
    </row>
    <row r="193" spans="1:38" s="165" customFormat="1" ht="13.95" customHeight="1" thickBot="1">
      <c r="A193" s="164"/>
      <c r="B193" s="178"/>
      <c r="C193" s="167"/>
      <c r="D193" s="178"/>
      <c r="E193" s="167"/>
      <c r="F193" s="178"/>
      <c r="G193" s="167"/>
      <c r="H193" s="178"/>
      <c r="I193" s="167"/>
      <c r="J193" s="178"/>
      <c r="K193" s="167"/>
      <c r="L193" s="167"/>
      <c r="M193" s="167"/>
      <c r="N193" s="167"/>
      <c r="O193" s="167"/>
      <c r="P193" s="167"/>
      <c r="Q193" s="167"/>
      <c r="R193" s="167"/>
      <c r="S193" s="167"/>
      <c r="T193" s="167"/>
      <c r="U193" s="167"/>
      <c r="X193" s="492"/>
      <c r="Y193" s="488"/>
      <c r="Z193" s="488"/>
      <c r="AA193" s="496"/>
      <c r="AB193" s="486"/>
      <c r="AC193" s="488"/>
      <c r="AD193" s="488"/>
      <c r="AE193" s="488"/>
      <c r="AF193" s="488"/>
      <c r="AG193" s="488"/>
      <c r="AH193" s="488"/>
      <c r="AI193" s="488"/>
      <c r="AJ193" s="488"/>
      <c r="AK193" s="488"/>
      <c r="AL193" s="495"/>
    </row>
    <row r="194" spans="1:38" s="165" customFormat="1" ht="14.4">
      <c r="A194" s="164"/>
      <c r="X194" s="490">
        <f>V200/1000</f>
        <v>3.8532319999999998</v>
      </c>
      <c r="Y194" s="487">
        <f>X194</f>
        <v>3.8532319999999998</v>
      </c>
      <c r="Z194" s="487"/>
      <c r="AA194" s="484">
        <v>10</v>
      </c>
      <c r="AB194" s="484">
        <v>8</v>
      </c>
      <c r="AC194" s="487">
        <f>AA194-AB194</f>
        <v>2</v>
      </c>
      <c r="AD194" s="487">
        <v>7</v>
      </c>
      <c r="AE194" s="487">
        <v>10</v>
      </c>
      <c r="AF194" s="487">
        <v>2</v>
      </c>
      <c r="AG194" s="487">
        <f>AE194-AF194</f>
        <v>8</v>
      </c>
      <c r="AH194" s="487"/>
      <c r="AI194" s="487"/>
      <c r="AJ194" s="487"/>
      <c r="AK194" s="487"/>
      <c r="AL194" s="493"/>
    </row>
    <row r="195" spans="1:38" s="165" customFormat="1" ht="13.5" customHeight="1">
      <c r="A195" s="164"/>
      <c r="C195" s="179"/>
      <c r="E195" s="179"/>
      <c r="G195" s="179"/>
      <c r="I195" s="179"/>
      <c r="X195" s="492"/>
      <c r="Y195" s="488"/>
      <c r="Z195" s="488"/>
      <c r="AA195" s="485"/>
      <c r="AB195" s="485"/>
      <c r="AC195" s="488"/>
      <c r="AD195" s="488"/>
      <c r="AE195" s="488"/>
      <c r="AF195" s="488"/>
      <c r="AG195" s="488"/>
      <c r="AH195" s="488"/>
      <c r="AI195" s="488"/>
      <c r="AJ195" s="488"/>
      <c r="AK195" s="488"/>
      <c r="AL195" s="495"/>
    </row>
    <row r="196" spans="1:38" s="165" customFormat="1" ht="13.5" customHeight="1">
      <c r="A196" s="164"/>
      <c r="B196" s="167" t="s">
        <v>408</v>
      </c>
      <c r="C196" s="178"/>
      <c r="D196" s="167" t="s">
        <v>409</v>
      </c>
      <c r="E196" s="178"/>
      <c r="F196" s="167" t="s">
        <v>238</v>
      </c>
      <c r="G196" s="178"/>
      <c r="H196" s="167" t="s">
        <v>244</v>
      </c>
      <c r="I196" s="178"/>
      <c r="J196" s="167" t="s">
        <v>236</v>
      </c>
      <c r="K196" s="167"/>
      <c r="L196" s="167" t="s">
        <v>47</v>
      </c>
      <c r="M196" s="167"/>
      <c r="N196" s="167" t="s">
        <v>410</v>
      </c>
      <c r="O196" s="167"/>
      <c r="P196" s="167" t="s">
        <v>411</v>
      </c>
      <c r="Q196" s="167"/>
      <c r="R196" s="167" t="s">
        <v>243</v>
      </c>
      <c r="S196" s="167"/>
      <c r="T196" s="167" t="s">
        <v>245</v>
      </c>
      <c r="X196" s="492"/>
      <c r="Y196" s="488"/>
      <c r="Z196" s="488"/>
      <c r="AA196" s="485"/>
      <c r="AB196" s="485"/>
      <c r="AC196" s="488"/>
      <c r="AD196" s="488"/>
      <c r="AE196" s="488"/>
      <c r="AF196" s="488"/>
      <c r="AG196" s="488"/>
      <c r="AH196" s="488"/>
      <c r="AI196" s="488"/>
      <c r="AJ196" s="488"/>
      <c r="AK196" s="488"/>
      <c r="AL196" s="495"/>
    </row>
    <row r="197" spans="1:38" s="165" customFormat="1" ht="13.5" customHeight="1">
      <c r="A197" s="164"/>
      <c r="X197" s="492"/>
      <c r="Y197" s="488"/>
      <c r="Z197" s="488"/>
      <c r="AA197" s="485"/>
      <c r="AB197" s="485"/>
      <c r="AC197" s="488"/>
      <c r="AD197" s="488"/>
      <c r="AE197" s="488"/>
      <c r="AF197" s="488"/>
      <c r="AG197" s="488"/>
      <c r="AH197" s="488"/>
      <c r="AI197" s="488"/>
      <c r="AJ197" s="488"/>
      <c r="AK197" s="488"/>
      <c r="AL197" s="495"/>
    </row>
    <row r="198" spans="1:38" s="165" customFormat="1" ht="13.5" customHeight="1">
      <c r="A198" s="164"/>
      <c r="B198" s="167"/>
      <c r="D198" s="167"/>
      <c r="E198" s="167"/>
      <c r="F198" s="167"/>
      <c r="H198" s="167"/>
      <c r="I198" s="167"/>
      <c r="J198" s="167"/>
      <c r="K198" s="167"/>
      <c r="L198" s="167"/>
      <c r="M198" s="167"/>
      <c r="N198" s="167"/>
      <c r="O198" s="167"/>
      <c r="P198" s="167"/>
      <c r="Q198" s="167"/>
      <c r="R198" s="167"/>
      <c r="S198" s="167"/>
      <c r="T198" s="167"/>
      <c r="U198" s="167"/>
      <c r="X198" s="492"/>
      <c r="Y198" s="488"/>
      <c r="Z198" s="488"/>
      <c r="AA198" s="485"/>
      <c r="AB198" s="485"/>
      <c r="AC198" s="488"/>
      <c r="AD198" s="488"/>
      <c r="AE198" s="488"/>
      <c r="AF198" s="488"/>
      <c r="AG198" s="488"/>
      <c r="AH198" s="488"/>
      <c r="AI198" s="488"/>
      <c r="AJ198" s="488"/>
      <c r="AK198" s="488"/>
      <c r="AL198" s="495"/>
    </row>
    <row r="199" spans="1:38" s="165" customFormat="1" ht="13.5" customHeight="1" thickBot="1">
      <c r="A199" s="164"/>
      <c r="B199" s="167"/>
      <c r="D199" s="167"/>
      <c r="E199" s="167"/>
      <c r="F199" s="167"/>
      <c r="H199" s="167"/>
      <c r="I199" s="167"/>
      <c r="J199" s="167"/>
      <c r="K199" s="167"/>
      <c r="L199" s="167"/>
      <c r="M199" s="167"/>
      <c r="N199" s="167"/>
      <c r="O199" s="167"/>
      <c r="P199" s="167"/>
      <c r="Q199" s="167"/>
      <c r="R199" s="167"/>
      <c r="S199" s="167"/>
      <c r="T199" s="167"/>
      <c r="U199" s="167"/>
      <c r="X199" s="492"/>
      <c r="Y199" s="488"/>
      <c r="Z199" s="488"/>
      <c r="AA199" s="485"/>
      <c r="AB199" s="485"/>
      <c r="AC199" s="488"/>
      <c r="AD199" s="488"/>
      <c r="AE199" s="488"/>
      <c r="AF199" s="488"/>
      <c r="AG199" s="488"/>
      <c r="AH199" s="488"/>
      <c r="AI199" s="488"/>
      <c r="AJ199" s="488"/>
      <c r="AK199" s="488"/>
      <c r="AL199" s="495"/>
    </row>
    <row r="200" spans="1:38" s="165" customFormat="1" ht="12.45" customHeight="1">
      <c r="A200" s="164"/>
      <c r="B200" s="170"/>
      <c r="C200" s="169">
        <v>386</v>
      </c>
      <c r="D200" s="171"/>
      <c r="E200" s="169">
        <v>372</v>
      </c>
      <c r="F200" s="168"/>
      <c r="G200" s="169">
        <v>375</v>
      </c>
      <c r="H200" s="168"/>
      <c r="I200" s="169">
        <v>431</v>
      </c>
      <c r="J200" s="168"/>
      <c r="K200" s="169">
        <v>332.36900000000003</v>
      </c>
      <c r="L200" s="168"/>
      <c r="M200" s="169">
        <v>468.00099999999998</v>
      </c>
      <c r="N200" s="168"/>
      <c r="O200" s="169">
        <v>445.52800000000002</v>
      </c>
      <c r="P200" s="168"/>
      <c r="Q200" s="169">
        <v>390.00200000000001</v>
      </c>
      <c r="R200" s="168"/>
      <c r="S200" s="169">
        <v>295</v>
      </c>
      <c r="T200" s="168"/>
      <c r="U200" s="169">
        <v>358.33199999999999</v>
      </c>
      <c r="V200" s="482">
        <f>SUM(C200:U200)</f>
        <v>3853.232</v>
      </c>
      <c r="W200" s="483"/>
      <c r="X200" s="492"/>
      <c r="Y200" s="488"/>
      <c r="Z200" s="488"/>
      <c r="AA200" s="485"/>
      <c r="AB200" s="485"/>
      <c r="AC200" s="488"/>
      <c r="AD200" s="488"/>
      <c r="AE200" s="488"/>
      <c r="AF200" s="488"/>
      <c r="AG200" s="488"/>
      <c r="AH200" s="488"/>
      <c r="AI200" s="488"/>
      <c r="AJ200" s="488"/>
      <c r="AK200" s="488"/>
      <c r="AL200" s="495"/>
    </row>
    <row r="201" spans="1:38" s="165" customFormat="1" ht="13.5" customHeight="1">
      <c r="A201" s="164"/>
      <c r="B201" s="173"/>
      <c r="C201" s="169"/>
      <c r="D201" s="174"/>
      <c r="E201" s="169"/>
      <c r="F201" s="172"/>
      <c r="G201" s="169"/>
      <c r="H201" s="172"/>
      <c r="I201" s="169"/>
      <c r="J201" s="172"/>
      <c r="K201" s="169"/>
      <c r="L201" s="172"/>
      <c r="M201" s="169"/>
      <c r="N201" s="172"/>
      <c r="O201" s="169"/>
      <c r="P201" s="172"/>
      <c r="Q201" s="169"/>
      <c r="R201" s="172"/>
      <c r="S201" s="169"/>
      <c r="T201" s="172"/>
      <c r="U201" s="169"/>
      <c r="X201" s="492"/>
      <c r="Y201" s="488"/>
      <c r="Z201" s="488"/>
      <c r="AA201" s="485"/>
      <c r="AB201" s="485"/>
      <c r="AC201" s="488"/>
      <c r="AD201" s="488"/>
      <c r="AE201" s="488"/>
      <c r="AF201" s="488"/>
      <c r="AG201" s="488"/>
      <c r="AH201" s="488"/>
      <c r="AI201" s="488"/>
      <c r="AJ201" s="488"/>
      <c r="AK201" s="488"/>
      <c r="AL201" s="495"/>
    </row>
    <row r="202" spans="1:38" s="165" customFormat="1" ht="13.5" customHeight="1" thickBot="1">
      <c r="A202" s="164"/>
      <c r="B202" s="176"/>
      <c r="D202" s="177"/>
      <c r="F202" s="175"/>
      <c r="H202" s="175"/>
      <c r="J202" s="175"/>
      <c r="L202" s="175"/>
      <c r="N202" s="175"/>
      <c r="P202" s="175"/>
      <c r="R202" s="175"/>
      <c r="T202" s="175"/>
      <c r="X202" s="492"/>
      <c r="Y202" s="488"/>
      <c r="Z202" s="488"/>
      <c r="AA202" s="485"/>
      <c r="AB202" s="485"/>
      <c r="AC202" s="488"/>
      <c r="AD202" s="488"/>
      <c r="AE202" s="488"/>
      <c r="AF202" s="488"/>
      <c r="AG202" s="488"/>
      <c r="AH202" s="488"/>
      <c r="AI202" s="488"/>
      <c r="AJ202" s="488"/>
      <c r="AK202" s="488"/>
      <c r="AL202" s="495"/>
    </row>
    <row r="203" spans="1:38" s="165" customFormat="1" ht="13.95" customHeight="1">
      <c r="A203" s="164"/>
      <c r="B203" s="167" t="str">
        <f>HLOOKUP(B196,Sheet4!$C$3:$MO$4,2,FALSE)</f>
        <v>DA+0</v>
      </c>
      <c r="C203" s="167"/>
      <c r="D203" s="167" t="str">
        <f>HLOOKUP(D196,Sheet4!$C$3:$MO$4,2,FALSE)</f>
        <v>DA+0</v>
      </c>
      <c r="E203" s="167"/>
      <c r="F203" s="167" t="str">
        <f>HLOOKUP(F196,Sheet4!$C$3:$MO$4,2,FALSE)</f>
        <v>DA+0</v>
      </c>
      <c r="G203" s="167"/>
      <c r="H203" s="167" t="str">
        <f>HLOOKUP(H196,Sheet4!$C$3:$MO$4,2,FALSE)</f>
        <v>DA+0</v>
      </c>
      <c r="I203" s="167"/>
      <c r="J203" s="167" t="str">
        <f>HLOOKUP(J196,Sheet4!$C$3:$MO$4,2,FALSE)</f>
        <v>DA+3</v>
      </c>
      <c r="K203" s="167"/>
      <c r="L203" s="167" t="str">
        <f>HLOOKUP(L196,Sheet4!$C$3:$MO$4,2,FALSE)</f>
        <v>DC2+6</v>
      </c>
      <c r="M203" s="167"/>
      <c r="N203" s="167" t="str">
        <f>HLOOKUP(N196,Sheet4!$C$3:$MO$4,2,FALSE)</f>
        <v>DB1+9</v>
      </c>
      <c r="O203" s="167"/>
      <c r="P203" s="167" t="str">
        <f>HLOOKUP(P196,Sheet4!$C$3:$MO$4,2,FALSE)</f>
        <v>DD45+0</v>
      </c>
      <c r="Q203" s="167"/>
      <c r="R203" s="167" t="str">
        <f>HLOOKUP(R196,Sheet4!$C$3:$MO$4,2,FALSE)</f>
        <v>DA+0</v>
      </c>
      <c r="S203" s="167"/>
      <c r="T203" s="167" t="str">
        <f>HLOOKUP(T196,Sheet4!$C$3:$MO$4,2,FALSE)</f>
        <v>DA-3</v>
      </c>
      <c r="U203" s="167"/>
      <c r="X203" s="492"/>
      <c r="Y203" s="488"/>
      <c r="Z203" s="488"/>
      <c r="AA203" s="485"/>
      <c r="AB203" s="485"/>
      <c r="AC203" s="488"/>
      <c r="AD203" s="488"/>
      <c r="AE203" s="488"/>
      <c r="AF203" s="488"/>
      <c r="AG203" s="488"/>
      <c r="AH203" s="488"/>
      <c r="AI203" s="488"/>
      <c r="AJ203" s="488"/>
      <c r="AK203" s="488"/>
      <c r="AL203" s="495"/>
    </row>
    <row r="204" spans="1:38" s="165" customFormat="1" ht="13.95" customHeight="1" thickBot="1">
      <c r="A204" s="164"/>
      <c r="B204" s="178"/>
      <c r="C204" s="167"/>
      <c r="D204" s="178"/>
      <c r="E204" s="167"/>
      <c r="F204" s="178"/>
      <c r="G204" s="167"/>
      <c r="H204" s="178"/>
      <c r="I204" s="167"/>
      <c r="J204" s="178"/>
      <c r="K204" s="167"/>
      <c r="L204" s="167"/>
      <c r="M204" s="167"/>
      <c r="N204" s="167"/>
      <c r="O204" s="167"/>
      <c r="P204" s="167"/>
      <c r="Q204" s="167"/>
      <c r="R204" s="167"/>
      <c r="S204" s="167"/>
      <c r="T204" s="167"/>
      <c r="U204" s="167"/>
      <c r="X204" s="492"/>
      <c r="Y204" s="488"/>
      <c r="Z204" s="488"/>
      <c r="AA204" s="496"/>
      <c r="AB204" s="486"/>
      <c r="AC204" s="488"/>
      <c r="AD204" s="488"/>
      <c r="AE204" s="488"/>
      <c r="AF204" s="488"/>
      <c r="AG204" s="488"/>
      <c r="AH204" s="488"/>
      <c r="AI204" s="488"/>
      <c r="AJ204" s="488"/>
      <c r="AK204" s="488"/>
      <c r="AL204" s="495"/>
    </row>
    <row r="205" spans="1:38" s="165" customFormat="1" ht="14.4">
      <c r="A205" s="164"/>
      <c r="X205" s="490">
        <f>V211/1000</f>
        <v>3.518068</v>
      </c>
      <c r="Y205" s="487">
        <f>X205</f>
        <v>3.518068</v>
      </c>
      <c r="Z205" s="487"/>
      <c r="AA205" s="484">
        <v>10</v>
      </c>
      <c r="AB205" s="484">
        <v>7</v>
      </c>
      <c r="AC205" s="487">
        <f>AA205-AB205</f>
        <v>3</v>
      </c>
      <c r="AD205" s="487">
        <v>6</v>
      </c>
      <c r="AE205" s="487">
        <v>10</v>
      </c>
      <c r="AF205" s="487">
        <v>1</v>
      </c>
      <c r="AG205" s="487">
        <f>AE205-AF205</f>
        <v>9</v>
      </c>
      <c r="AH205" s="487"/>
      <c r="AI205" s="487"/>
      <c r="AJ205" s="487"/>
      <c r="AK205" s="487"/>
      <c r="AL205" s="493"/>
    </row>
    <row r="206" spans="1:38" s="165" customFormat="1" ht="13.5" customHeight="1">
      <c r="A206" s="164"/>
      <c r="C206" s="179"/>
      <c r="E206" s="179"/>
      <c r="G206" s="179"/>
      <c r="I206" s="179"/>
      <c r="X206" s="492"/>
      <c r="Y206" s="488"/>
      <c r="Z206" s="488"/>
      <c r="AA206" s="485"/>
      <c r="AB206" s="485"/>
      <c r="AC206" s="488"/>
      <c r="AD206" s="488"/>
      <c r="AE206" s="488"/>
      <c r="AF206" s="488"/>
      <c r="AG206" s="488"/>
      <c r="AH206" s="488"/>
      <c r="AI206" s="488"/>
      <c r="AJ206" s="488"/>
      <c r="AK206" s="488"/>
      <c r="AL206" s="495"/>
    </row>
    <row r="207" spans="1:38" s="165" customFormat="1" ht="13.5" customHeight="1">
      <c r="A207" s="164"/>
      <c r="B207" s="167" t="s">
        <v>48</v>
      </c>
      <c r="C207" s="178"/>
      <c r="D207" s="167" t="s">
        <v>49</v>
      </c>
      <c r="E207" s="178"/>
      <c r="F207" s="167" t="s">
        <v>412</v>
      </c>
      <c r="G207" s="178"/>
      <c r="H207" s="167" t="s">
        <v>413</v>
      </c>
      <c r="I207" s="178"/>
      <c r="J207" s="167" t="s">
        <v>246</v>
      </c>
      <c r="K207" s="167"/>
      <c r="L207" s="167" t="s">
        <v>414</v>
      </c>
      <c r="M207" s="167"/>
      <c r="N207" s="167" t="s">
        <v>237</v>
      </c>
      <c r="O207" s="167"/>
      <c r="P207" s="167" t="s">
        <v>415</v>
      </c>
      <c r="Q207" s="167"/>
      <c r="R207" s="167" t="s">
        <v>232</v>
      </c>
      <c r="S207" s="167"/>
      <c r="T207" s="167" t="s">
        <v>416</v>
      </c>
      <c r="X207" s="492"/>
      <c r="Y207" s="488"/>
      <c r="Z207" s="488"/>
      <c r="AA207" s="485"/>
      <c r="AB207" s="485"/>
      <c r="AC207" s="488"/>
      <c r="AD207" s="488"/>
      <c r="AE207" s="488"/>
      <c r="AF207" s="488"/>
      <c r="AG207" s="488"/>
      <c r="AH207" s="488"/>
      <c r="AI207" s="488"/>
      <c r="AJ207" s="488"/>
      <c r="AK207" s="488"/>
      <c r="AL207" s="495"/>
    </row>
    <row r="208" spans="1:38" s="165" customFormat="1" ht="13.5" customHeight="1">
      <c r="A208" s="164"/>
      <c r="X208" s="492"/>
      <c r="Y208" s="488"/>
      <c r="Z208" s="488"/>
      <c r="AA208" s="485"/>
      <c r="AB208" s="485"/>
      <c r="AC208" s="488"/>
      <c r="AD208" s="488"/>
      <c r="AE208" s="488"/>
      <c r="AF208" s="488"/>
      <c r="AG208" s="488"/>
      <c r="AH208" s="488"/>
      <c r="AI208" s="488"/>
      <c r="AJ208" s="488"/>
      <c r="AK208" s="488"/>
      <c r="AL208" s="495"/>
    </row>
    <row r="209" spans="1:38" s="165" customFormat="1" ht="13.5" customHeight="1">
      <c r="A209" s="164"/>
      <c r="B209" s="167"/>
      <c r="D209" s="167"/>
      <c r="E209" s="167"/>
      <c r="F209" s="167"/>
      <c r="H209" s="167"/>
      <c r="I209" s="167"/>
      <c r="J209" s="167"/>
      <c r="K209" s="167"/>
      <c r="L209" s="167"/>
      <c r="M209" s="167"/>
      <c r="N209" s="167"/>
      <c r="O209" s="167"/>
      <c r="P209" s="167"/>
      <c r="Q209" s="167"/>
      <c r="R209" s="167"/>
      <c r="S209" s="167"/>
      <c r="T209" s="167"/>
      <c r="U209" s="167"/>
      <c r="X209" s="492"/>
      <c r="Y209" s="488"/>
      <c r="Z209" s="488"/>
      <c r="AA209" s="485"/>
      <c r="AB209" s="485"/>
      <c r="AC209" s="488"/>
      <c r="AD209" s="488"/>
      <c r="AE209" s="488"/>
      <c r="AF209" s="488"/>
      <c r="AG209" s="488"/>
      <c r="AH209" s="488"/>
      <c r="AI209" s="488"/>
      <c r="AJ209" s="488"/>
      <c r="AK209" s="488"/>
      <c r="AL209" s="495"/>
    </row>
    <row r="210" spans="1:38" s="165" customFormat="1" ht="13.5" customHeight="1" thickBot="1">
      <c r="A210" s="164"/>
      <c r="B210" s="167"/>
      <c r="D210" s="167"/>
      <c r="E210" s="167"/>
      <c r="F210" s="167"/>
      <c r="H210" s="167"/>
      <c r="I210" s="167"/>
      <c r="J210" s="167"/>
      <c r="K210" s="167"/>
      <c r="L210" s="167"/>
      <c r="M210" s="167"/>
      <c r="N210" s="167"/>
      <c r="O210" s="167"/>
      <c r="P210" s="167"/>
      <c r="Q210" s="167"/>
      <c r="R210" s="167"/>
      <c r="S210" s="167"/>
      <c r="T210" s="167"/>
      <c r="U210" s="167"/>
      <c r="X210" s="492"/>
      <c r="Y210" s="488"/>
      <c r="Z210" s="488"/>
      <c r="AA210" s="485"/>
      <c r="AB210" s="485"/>
      <c r="AC210" s="488"/>
      <c r="AD210" s="488"/>
      <c r="AE210" s="488"/>
      <c r="AF210" s="488"/>
      <c r="AG210" s="488"/>
      <c r="AH210" s="488"/>
      <c r="AI210" s="488"/>
      <c r="AJ210" s="488"/>
      <c r="AK210" s="488"/>
      <c r="AL210" s="495"/>
    </row>
    <row r="211" spans="1:38" s="165" customFormat="1" ht="12.45" customHeight="1">
      <c r="A211" s="164"/>
      <c r="B211" s="168"/>
      <c r="C211" s="169">
        <v>228.09</v>
      </c>
      <c r="D211" s="168"/>
      <c r="E211" s="169">
        <v>368.99799999999999</v>
      </c>
      <c r="F211" s="171"/>
      <c r="G211" s="169">
        <v>305</v>
      </c>
      <c r="H211" s="168"/>
      <c r="I211" s="169">
        <v>316</v>
      </c>
      <c r="J211" s="168"/>
      <c r="K211" s="169">
        <v>336.50900000000001</v>
      </c>
      <c r="L211" s="168"/>
      <c r="M211" s="169">
        <v>416.00099999999998</v>
      </c>
      <c r="N211" s="168"/>
      <c r="O211" s="169">
        <v>386</v>
      </c>
      <c r="P211" s="171"/>
      <c r="Q211" s="169">
        <v>410</v>
      </c>
      <c r="R211" s="168"/>
      <c r="S211" s="169">
        <v>370.47300000000001</v>
      </c>
      <c r="T211" s="171"/>
      <c r="U211" s="169">
        <v>380.99700000000001</v>
      </c>
      <c r="V211" s="482">
        <f>SUM(C211:U211)</f>
        <v>3518.0679999999998</v>
      </c>
      <c r="W211" s="483"/>
      <c r="X211" s="492"/>
      <c r="Y211" s="488"/>
      <c r="Z211" s="488"/>
      <c r="AA211" s="485"/>
      <c r="AB211" s="485"/>
      <c r="AC211" s="488"/>
      <c r="AD211" s="488"/>
      <c r="AE211" s="488"/>
      <c r="AF211" s="488"/>
      <c r="AG211" s="488"/>
      <c r="AH211" s="488"/>
      <c r="AI211" s="488"/>
      <c r="AJ211" s="488"/>
      <c r="AK211" s="488"/>
      <c r="AL211" s="495"/>
    </row>
    <row r="212" spans="1:38" s="165" customFormat="1" ht="13.5" customHeight="1">
      <c r="A212" s="164"/>
      <c r="B212" s="172"/>
      <c r="C212" s="169"/>
      <c r="D212" s="172"/>
      <c r="E212" s="169"/>
      <c r="F212" s="174"/>
      <c r="G212" s="169"/>
      <c r="H212" s="172"/>
      <c r="I212" s="169"/>
      <c r="J212" s="172"/>
      <c r="K212" s="169"/>
      <c r="L212" s="172"/>
      <c r="M212" s="169"/>
      <c r="N212" s="172"/>
      <c r="O212" s="169"/>
      <c r="P212" s="174"/>
      <c r="Q212" s="169"/>
      <c r="R212" s="172"/>
      <c r="S212" s="169"/>
      <c r="T212" s="174"/>
      <c r="U212" s="169"/>
      <c r="X212" s="492"/>
      <c r="Y212" s="488"/>
      <c r="Z212" s="488"/>
      <c r="AA212" s="485"/>
      <c r="AB212" s="485"/>
      <c r="AC212" s="488"/>
      <c r="AD212" s="488"/>
      <c r="AE212" s="488"/>
      <c r="AF212" s="488"/>
      <c r="AG212" s="488"/>
      <c r="AH212" s="488"/>
      <c r="AI212" s="488"/>
      <c r="AJ212" s="488"/>
      <c r="AK212" s="488"/>
      <c r="AL212" s="495"/>
    </row>
    <row r="213" spans="1:38" s="165" customFormat="1" ht="13.5" customHeight="1" thickBot="1">
      <c r="A213" s="164"/>
      <c r="B213" s="175"/>
      <c r="D213" s="175"/>
      <c r="F213" s="177"/>
      <c r="H213" s="175"/>
      <c r="J213" s="175"/>
      <c r="L213" s="175"/>
      <c r="N213" s="175"/>
      <c r="P213" s="177"/>
      <c r="R213" s="175"/>
      <c r="T213" s="177"/>
      <c r="X213" s="492"/>
      <c r="Y213" s="488"/>
      <c r="Z213" s="488"/>
      <c r="AA213" s="485"/>
      <c r="AB213" s="485"/>
      <c r="AC213" s="488"/>
      <c r="AD213" s="488"/>
      <c r="AE213" s="488"/>
      <c r="AF213" s="488"/>
      <c r="AG213" s="488"/>
      <c r="AH213" s="488"/>
      <c r="AI213" s="488"/>
      <c r="AJ213" s="488"/>
      <c r="AK213" s="488"/>
      <c r="AL213" s="495"/>
    </row>
    <row r="214" spans="1:38" s="165" customFormat="1" ht="13.95" customHeight="1">
      <c r="A214" s="164"/>
      <c r="B214" s="167" t="str">
        <f>HLOOKUP(B207,Sheet4!$C$3:$MO$4,2,FALSE)</f>
        <v>DD60+6</v>
      </c>
      <c r="C214" s="167"/>
      <c r="D214" s="167" t="str">
        <f>HLOOKUP(D207,Sheet4!$C$3:$MO$4,2,FALSE)</f>
        <v>DD60+6</v>
      </c>
      <c r="E214" s="167"/>
      <c r="F214" s="167" t="str">
        <f>HLOOKUP(F207,Sheet4!$C$3:$MO$4,2,FALSE)</f>
        <v>DA+0</v>
      </c>
      <c r="G214" s="167"/>
      <c r="H214" s="167" t="str">
        <f>HLOOKUP(H207,Sheet4!$C$3:$MO$4,2,FALSE)</f>
        <v>DA+0</v>
      </c>
      <c r="I214" s="167"/>
      <c r="J214" s="167" t="str">
        <f>HLOOKUP(J207,Sheet4!$C$3:$MO$4,2,FALSE)</f>
        <v>DA-3</v>
      </c>
      <c r="K214" s="167"/>
      <c r="L214" s="167" t="str">
        <f>HLOOKUP(L207,Sheet4!$C$3:$MO$4,2,FALSE)</f>
        <v>DB1+0</v>
      </c>
      <c r="M214" s="167"/>
      <c r="N214" s="167" t="str">
        <f>HLOOKUP(N207,Sheet4!$C$3:$MO$4,2,FALSE)</f>
        <v>DA+3</v>
      </c>
      <c r="O214" s="167"/>
      <c r="P214" s="167" t="str">
        <f>HLOOKUP(P207,Sheet4!$C$3:$MO$4,2,FALSE)</f>
        <v>DA+3 (A,B 1.5 RC)</v>
      </c>
      <c r="Q214" s="167"/>
      <c r="R214" s="167" t="str">
        <f>HLOOKUP(R207,Sheet4!$C$3:$MO$4,2,FALSE)</f>
        <v>DA+0</v>
      </c>
      <c r="S214" s="167"/>
      <c r="T214" s="167" t="str">
        <f>HLOOKUP(T207,Sheet4!$C$3:$MO$4,2,FALSE)</f>
        <v>DD45+0LE (3 Leg)+1.5LE (1 Leg) &amp; (B1MRC &amp; C0.5MRS)</v>
      </c>
      <c r="U214" s="167"/>
      <c r="X214" s="492"/>
      <c r="Y214" s="488"/>
      <c r="Z214" s="488"/>
      <c r="AA214" s="485"/>
      <c r="AB214" s="485"/>
      <c r="AC214" s="488"/>
      <c r="AD214" s="488"/>
      <c r="AE214" s="488"/>
      <c r="AF214" s="488"/>
      <c r="AG214" s="488"/>
      <c r="AH214" s="488"/>
      <c r="AI214" s="488"/>
      <c r="AJ214" s="488"/>
      <c r="AK214" s="488"/>
      <c r="AL214" s="495"/>
    </row>
    <row r="215" spans="1:38" s="165" customFormat="1" ht="13.95" customHeight="1" thickBot="1">
      <c r="A215" s="164"/>
      <c r="B215" s="178"/>
      <c r="C215" s="167"/>
      <c r="D215" s="178"/>
      <c r="E215" s="167"/>
      <c r="F215" s="178"/>
      <c r="G215" s="167"/>
      <c r="H215" s="178"/>
      <c r="I215" s="167"/>
      <c r="J215" s="178"/>
      <c r="K215" s="167"/>
      <c r="L215" s="167"/>
      <c r="M215" s="167"/>
      <c r="N215" s="167"/>
      <c r="O215" s="167"/>
      <c r="P215" s="167"/>
      <c r="Q215" s="167"/>
      <c r="R215" s="167"/>
      <c r="S215" s="167"/>
      <c r="T215" s="167"/>
      <c r="U215" s="167"/>
      <c r="X215" s="492"/>
      <c r="Y215" s="488"/>
      <c r="Z215" s="488"/>
      <c r="AA215" s="496"/>
      <c r="AB215" s="486"/>
      <c r="AC215" s="488"/>
      <c r="AD215" s="488"/>
      <c r="AE215" s="488"/>
      <c r="AF215" s="488"/>
      <c r="AG215" s="488"/>
      <c r="AH215" s="488"/>
      <c r="AI215" s="488"/>
      <c r="AJ215" s="488"/>
      <c r="AK215" s="488"/>
      <c r="AL215" s="495"/>
    </row>
    <row r="216" spans="1:38" s="165" customFormat="1" ht="14.4">
      <c r="A216" s="164"/>
      <c r="X216" s="490">
        <f>V222/1000</f>
        <v>3.8005299999999997</v>
      </c>
      <c r="Y216" s="487">
        <f>X216</f>
        <v>3.8005299999999997</v>
      </c>
      <c r="Z216" s="487"/>
      <c r="AA216" s="484">
        <v>10</v>
      </c>
      <c r="AB216" s="497">
        <v>10</v>
      </c>
      <c r="AC216" s="484">
        <v>2</v>
      </c>
      <c r="AD216" s="487">
        <v>9</v>
      </c>
      <c r="AE216" s="487">
        <v>10</v>
      </c>
      <c r="AF216" s="487">
        <v>1</v>
      </c>
      <c r="AG216" s="487">
        <f>AE216-AF216</f>
        <v>9</v>
      </c>
      <c r="AH216" s="487"/>
      <c r="AI216" s="487"/>
      <c r="AJ216" s="487"/>
      <c r="AK216" s="487"/>
      <c r="AL216" s="493"/>
    </row>
    <row r="217" spans="1:38" s="165" customFormat="1" ht="13.5" customHeight="1">
      <c r="A217" s="164"/>
      <c r="C217" s="179"/>
      <c r="E217" s="179"/>
      <c r="G217" s="179"/>
      <c r="I217" s="179"/>
      <c r="K217" s="179"/>
      <c r="M217" s="179"/>
      <c r="O217" s="179"/>
      <c r="Q217" s="179"/>
      <c r="S217" s="179"/>
      <c r="X217" s="492"/>
      <c r="Y217" s="488"/>
      <c r="Z217" s="488"/>
      <c r="AA217" s="485"/>
      <c r="AB217" s="485"/>
      <c r="AC217" s="485"/>
      <c r="AD217" s="488"/>
      <c r="AE217" s="488"/>
      <c r="AF217" s="488"/>
      <c r="AG217" s="488"/>
      <c r="AH217" s="488"/>
      <c r="AI217" s="488"/>
      <c r="AJ217" s="488"/>
      <c r="AK217" s="488"/>
      <c r="AL217" s="495"/>
    </row>
    <row r="218" spans="1:38" s="165" customFormat="1" ht="13.5" customHeight="1">
      <c r="A218" s="164"/>
      <c r="B218" s="167" t="s">
        <v>417</v>
      </c>
      <c r="C218" s="178"/>
      <c r="D218" s="167" t="s">
        <v>239</v>
      </c>
      <c r="E218" s="178"/>
      <c r="F218" s="167" t="s">
        <v>233</v>
      </c>
      <c r="G218" s="178"/>
      <c r="H218" s="167" t="s">
        <v>235</v>
      </c>
      <c r="I218" s="178"/>
      <c r="J218" s="167" t="s">
        <v>234</v>
      </c>
      <c r="K218" s="167"/>
      <c r="L218" s="167" t="s">
        <v>418</v>
      </c>
      <c r="M218" s="167"/>
      <c r="N218" s="167" t="s">
        <v>242</v>
      </c>
      <c r="O218" s="167"/>
      <c r="P218" s="167" t="s">
        <v>50</v>
      </c>
      <c r="Q218" s="167"/>
      <c r="R218" s="167" t="s">
        <v>419</v>
      </c>
      <c r="S218" s="167"/>
      <c r="T218" s="167" t="s">
        <v>420</v>
      </c>
      <c r="X218" s="492"/>
      <c r="Y218" s="488"/>
      <c r="Z218" s="488"/>
      <c r="AA218" s="485"/>
      <c r="AB218" s="485"/>
      <c r="AC218" s="485"/>
      <c r="AD218" s="488"/>
      <c r="AE218" s="488"/>
      <c r="AF218" s="488"/>
      <c r="AG218" s="488"/>
      <c r="AH218" s="488"/>
      <c r="AI218" s="488"/>
      <c r="AJ218" s="488"/>
      <c r="AK218" s="488"/>
      <c r="AL218" s="495"/>
    </row>
    <row r="219" spans="1:38" s="165" customFormat="1" ht="13.5" customHeight="1">
      <c r="A219" s="164"/>
      <c r="X219" s="492"/>
      <c r="Y219" s="488"/>
      <c r="Z219" s="488"/>
      <c r="AA219" s="485"/>
      <c r="AB219" s="485"/>
      <c r="AC219" s="485"/>
      <c r="AD219" s="488"/>
      <c r="AE219" s="488"/>
      <c r="AF219" s="488"/>
      <c r="AG219" s="488"/>
      <c r="AH219" s="488"/>
      <c r="AI219" s="488"/>
      <c r="AJ219" s="488"/>
      <c r="AK219" s="488"/>
      <c r="AL219" s="495"/>
    </row>
    <row r="220" spans="1:38" s="165" customFormat="1" ht="13.5" customHeight="1">
      <c r="A220" s="164"/>
      <c r="B220" s="167"/>
      <c r="D220" s="167"/>
      <c r="E220" s="167"/>
      <c r="F220" s="167"/>
      <c r="H220" s="167"/>
      <c r="I220" s="167"/>
      <c r="J220" s="167"/>
      <c r="K220" s="167"/>
      <c r="L220" s="167"/>
      <c r="M220" s="167"/>
      <c r="N220" s="167"/>
      <c r="O220" s="167"/>
      <c r="P220" s="167"/>
      <c r="Q220" s="167"/>
      <c r="R220" s="167"/>
      <c r="S220" s="167"/>
      <c r="T220" s="167"/>
      <c r="U220" s="167"/>
      <c r="X220" s="492"/>
      <c r="Y220" s="488"/>
      <c r="Z220" s="488"/>
      <c r="AA220" s="485"/>
      <c r="AB220" s="485"/>
      <c r="AC220" s="485"/>
      <c r="AD220" s="488"/>
      <c r="AE220" s="488"/>
      <c r="AF220" s="488"/>
      <c r="AG220" s="488"/>
      <c r="AH220" s="488"/>
      <c r="AI220" s="488"/>
      <c r="AJ220" s="488"/>
      <c r="AK220" s="488"/>
      <c r="AL220" s="495"/>
    </row>
    <row r="221" spans="1:38" s="165" customFormat="1" ht="13.5" customHeight="1" thickBot="1">
      <c r="A221" s="164"/>
      <c r="B221" s="167"/>
      <c r="D221" s="167"/>
      <c r="E221" s="167"/>
      <c r="F221" s="167"/>
      <c r="H221" s="167"/>
      <c r="I221" s="167"/>
      <c r="J221" s="167"/>
      <c r="K221" s="167"/>
      <c r="L221" s="167"/>
      <c r="M221" s="167"/>
      <c r="N221" s="167"/>
      <c r="O221" s="167"/>
      <c r="P221" s="167"/>
      <c r="Q221" s="167"/>
      <c r="R221" s="167"/>
      <c r="S221" s="167"/>
      <c r="T221" s="167"/>
      <c r="U221" s="167"/>
      <c r="X221" s="492"/>
      <c r="Y221" s="488"/>
      <c r="Z221" s="488"/>
      <c r="AA221" s="485"/>
      <c r="AB221" s="485"/>
      <c r="AC221" s="485"/>
      <c r="AD221" s="488"/>
      <c r="AE221" s="488"/>
      <c r="AF221" s="488"/>
      <c r="AG221" s="488"/>
      <c r="AH221" s="488"/>
      <c r="AI221" s="488"/>
      <c r="AJ221" s="488"/>
      <c r="AK221" s="488"/>
      <c r="AL221" s="495"/>
    </row>
    <row r="222" spans="1:38" s="165" customFormat="1" ht="12.45" customHeight="1">
      <c r="A222" s="164"/>
      <c r="B222" s="168"/>
      <c r="C222" s="169">
        <v>441</v>
      </c>
      <c r="D222" s="168"/>
      <c r="E222" s="169">
        <v>455</v>
      </c>
      <c r="F222" s="168"/>
      <c r="G222" s="169">
        <v>383</v>
      </c>
      <c r="H222" s="168"/>
      <c r="I222" s="169">
        <v>345</v>
      </c>
      <c r="J222" s="168"/>
      <c r="K222" s="169">
        <v>424</v>
      </c>
      <c r="L222" s="168"/>
      <c r="M222" s="169">
        <v>413</v>
      </c>
      <c r="N222" s="168"/>
      <c r="O222" s="169">
        <v>392.62</v>
      </c>
      <c r="P222" s="168"/>
      <c r="Q222" s="169">
        <v>208.90899999999999</v>
      </c>
      <c r="R222" s="168"/>
      <c r="S222" s="169">
        <v>348.00099999999998</v>
      </c>
      <c r="T222" s="168"/>
      <c r="U222" s="169">
        <v>390</v>
      </c>
      <c r="V222" s="482">
        <f>SUM(C222:U222)</f>
        <v>3800.5299999999997</v>
      </c>
      <c r="W222" s="483"/>
      <c r="X222" s="492"/>
      <c r="Y222" s="488"/>
      <c r="Z222" s="488"/>
      <c r="AA222" s="485"/>
      <c r="AB222" s="485"/>
      <c r="AC222" s="485"/>
      <c r="AD222" s="488"/>
      <c r="AE222" s="488"/>
      <c r="AF222" s="488"/>
      <c r="AG222" s="488"/>
      <c r="AH222" s="488"/>
      <c r="AI222" s="488"/>
      <c r="AJ222" s="488"/>
      <c r="AK222" s="488"/>
      <c r="AL222" s="495"/>
    </row>
    <row r="223" spans="1:38" s="165" customFormat="1" ht="13.5" customHeight="1">
      <c r="A223" s="164"/>
      <c r="B223" s="172"/>
      <c r="C223" s="169"/>
      <c r="D223" s="172"/>
      <c r="E223" s="169"/>
      <c r="F223" s="172"/>
      <c r="G223" s="169"/>
      <c r="H223" s="172"/>
      <c r="I223" s="169"/>
      <c r="J223" s="172"/>
      <c r="K223" s="169"/>
      <c r="L223" s="172"/>
      <c r="M223" s="169"/>
      <c r="N223" s="172"/>
      <c r="O223" s="169"/>
      <c r="P223" s="172"/>
      <c r="Q223" s="169"/>
      <c r="R223" s="172"/>
      <c r="S223" s="169"/>
      <c r="T223" s="172"/>
      <c r="U223" s="169"/>
      <c r="X223" s="492"/>
      <c r="Y223" s="488"/>
      <c r="Z223" s="488"/>
      <c r="AA223" s="485"/>
      <c r="AB223" s="485"/>
      <c r="AC223" s="485"/>
      <c r="AD223" s="488"/>
      <c r="AE223" s="488"/>
      <c r="AF223" s="488"/>
      <c r="AG223" s="488"/>
      <c r="AH223" s="488"/>
      <c r="AI223" s="488"/>
      <c r="AJ223" s="488"/>
      <c r="AK223" s="488"/>
      <c r="AL223" s="495"/>
    </row>
    <row r="224" spans="1:38" s="165" customFormat="1" ht="13.5" customHeight="1" thickBot="1">
      <c r="A224" s="164"/>
      <c r="B224" s="175"/>
      <c r="D224" s="175"/>
      <c r="F224" s="175"/>
      <c r="H224" s="175"/>
      <c r="J224" s="175"/>
      <c r="L224" s="175"/>
      <c r="N224" s="175"/>
      <c r="P224" s="175"/>
      <c r="R224" s="175"/>
      <c r="T224" s="175"/>
      <c r="X224" s="492"/>
      <c r="Y224" s="488"/>
      <c r="Z224" s="488"/>
      <c r="AA224" s="485"/>
      <c r="AB224" s="485"/>
      <c r="AC224" s="485"/>
      <c r="AD224" s="488"/>
      <c r="AE224" s="488"/>
      <c r="AF224" s="488"/>
      <c r="AG224" s="488"/>
      <c r="AH224" s="488"/>
      <c r="AI224" s="488"/>
      <c r="AJ224" s="488"/>
      <c r="AK224" s="488"/>
      <c r="AL224" s="495"/>
    </row>
    <row r="225" spans="1:38" s="165" customFormat="1" ht="13.95" customHeight="1">
      <c r="A225" s="164"/>
      <c r="B225" s="167" t="str">
        <f>HLOOKUP(B218,Sheet4!$C$3:$MO$4,2,FALSE)</f>
        <v>DA+3</v>
      </c>
      <c r="C225" s="167"/>
      <c r="D225" s="167" t="str">
        <f>HLOOKUP(D218,Sheet4!$C$3:$MO$4,2,FALSE)</f>
        <v>DB1+3</v>
      </c>
      <c r="E225" s="167"/>
      <c r="F225" s="167" t="str">
        <f>HLOOKUP(F218,Sheet4!$C$3:$MO$4,2,FALSE)</f>
        <v>DA+9</v>
      </c>
      <c r="G225" s="167"/>
      <c r="H225" s="167" t="str">
        <f>HLOOKUP(H218,Sheet4!$C$3:$MO$4,2,FALSE)</f>
        <v>DA-3</v>
      </c>
      <c r="I225" s="167"/>
      <c r="J225" s="167" t="str">
        <f>HLOOKUP(J218,Sheet4!$C$3:$MO$4,2,FALSE)</f>
        <v>DA+3</v>
      </c>
      <c r="K225" s="167"/>
      <c r="L225" s="167" t="str">
        <f>HLOOKUP(L218,Sheet4!$C$3:$MO$4,2,FALSE)</f>
        <v>DA+0</v>
      </c>
      <c r="M225" s="167"/>
      <c r="N225" s="167" t="str">
        <f>HLOOKUP(N218,Sheet4!$C$3:$MO$4,2,FALSE)</f>
        <v>DA+0</v>
      </c>
      <c r="O225" s="167"/>
      <c r="P225" s="167" t="str">
        <f>HLOOKUP(P218,Sheet4!$C$3:$MO$4,2,FALSE)</f>
        <v>DD45+0</v>
      </c>
      <c r="Q225" s="167"/>
      <c r="R225" s="167" t="str">
        <f>HLOOKUP(R218,Sheet4!$C$3:$MO$4,2,FALSE)</f>
        <v>DD60+0</v>
      </c>
      <c r="S225" s="167"/>
      <c r="T225" s="167" t="str">
        <f>HLOOKUP(T218,Sheet4!$C$3:$MO$4,2,FALSE)</f>
        <v>DA+0</v>
      </c>
      <c r="U225" s="167"/>
      <c r="X225" s="492"/>
      <c r="Y225" s="488"/>
      <c r="Z225" s="488"/>
      <c r="AA225" s="485"/>
      <c r="AB225" s="485"/>
      <c r="AC225" s="485"/>
      <c r="AD225" s="488"/>
      <c r="AE225" s="488"/>
      <c r="AF225" s="488"/>
      <c r="AG225" s="488"/>
      <c r="AH225" s="488"/>
      <c r="AI225" s="488"/>
      <c r="AJ225" s="488"/>
      <c r="AK225" s="488"/>
      <c r="AL225" s="495"/>
    </row>
    <row r="226" spans="1:38" s="165" customFormat="1" ht="13.95" customHeight="1" thickBot="1">
      <c r="A226" s="164"/>
      <c r="B226" s="178"/>
      <c r="C226" s="167"/>
      <c r="D226" s="178"/>
      <c r="E226" s="167"/>
      <c r="F226" s="178"/>
      <c r="G226" s="167"/>
      <c r="H226" s="178"/>
      <c r="I226" s="167"/>
      <c r="J226" s="178"/>
      <c r="K226" s="167"/>
      <c r="L226" s="167"/>
      <c r="M226" s="167"/>
      <c r="N226" s="167"/>
      <c r="O226" s="167"/>
      <c r="P226" s="167"/>
      <c r="Q226" s="167"/>
      <c r="R226" s="167"/>
      <c r="S226" s="167"/>
      <c r="T226" s="167"/>
      <c r="U226" s="167"/>
      <c r="X226" s="492"/>
      <c r="Y226" s="488"/>
      <c r="Z226" s="488"/>
      <c r="AA226" s="496"/>
      <c r="AB226" s="496"/>
      <c r="AC226" s="486"/>
      <c r="AD226" s="488"/>
      <c r="AE226" s="488"/>
      <c r="AF226" s="488"/>
      <c r="AG226" s="488"/>
      <c r="AH226" s="488"/>
      <c r="AI226" s="488"/>
      <c r="AJ226" s="488"/>
      <c r="AK226" s="488"/>
      <c r="AL226" s="495"/>
    </row>
    <row r="227" spans="1:38" s="165" customFormat="1" ht="14.4">
      <c r="A227" s="164"/>
      <c r="X227" s="490">
        <f>V233/1000</f>
        <v>3.7569409999999999</v>
      </c>
      <c r="Y227" s="487">
        <f>X227</f>
        <v>3.7569409999999999</v>
      </c>
      <c r="Z227" s="487"/>
      <c r="AA227" s="484">
        <v>10</v>
      </c>
      <c r="AB227" s="484">
        <v>8</v>
      </c>
      <c r="AC227" s="487">
        <f>AA227-AB227</f>
        <v>2</v>
      </c>
      <c r="AD227" s="487">
        <v>3</v>
      </c>
      <c r="AE227" s="487">
        <v>10</v>
      </c>
      <c r="AF227" s="487">
        <v>1</v>
      </c>
      <c r="AG227" s="487">
        <f>AE227-AF227</f>
        <v>9</v>
      </c>
      <c r="AH227" s="487"/>
      <c r="AI227" s="487"/>
      <c r="AJ227" s="487"/>
      <c r="AK227" s="487"/>
      <c r="AL227" s="493"/>
    </row>
    <row r="228" spans="1:38" s="165" customFormat="1" ht="13.5" customHeight="1">
      <c r="A228" s="164"/>
      <c r="C228" s="179"/>
      <c r="E228" s="179"/>
      <c r="G228" s="179"/>
      <c r="I228" s="179"/>
      <c r="X228" s="492"/>
      <c r="Y228" s="488"/>
      <c r="Z228" s="488"/>
      <c r="AA228" s="485"/>
      <c r="AB228" s="485"/>
      <c r="AC228" s="488"/>
      <c r="AD228" s="488"/>
      <c r="AE228" s="488"/>
      <c r="AF228" s="488"/>
      <c r="AG228" s="488"/>
      <c r="AH228" s="488"/>
      <c r="AI228" s="488"/>
      <c r="AJ228" s="488"/>
      <c r="AK228" s="488"/>
      <c r="AL228" s="495"/>
    </row>
    <row r="229" spans="1:38" s="165" customFormat="1" ht="13.5" customHeight="1">
      <c r="A229" s="164"/>
      <c r="B229" s="167" t="s">
        <v>421</v>
      </c>
      <c r="C229" s="178"/>
      <c r="D229" s="167" t="s">
        <v>422</v>
      </c>
      <c r="E229" s="178"/>
      <c r="F229" s="167" t="s">
        <v>423</v>
      </c>
      <c r="G229" s="178"/>
      <c r="H229" s="167" t="s">
        <v>424</v>
      </c>
      <c r="I229" s="178"/>
      <c r="J229" s="167" t="s">
        <v>425</v>
      </c>
      <c r="K229" s="167"/>
      <c r="L229" s="167" t="s">
        <v>426</v>
      </c>
      <c r="M229" s="167"/>
      <c r="N229" s="167" t="s">
        <v>427</v>
      </c>
      <c r="O229" s="167"/>
      <c r="P229" s="167" t="s">
        <v>428</v>
      </c>
      <c r="Q229" s="167"/>
      <c r="R229" s="167" t="s">
        <v>429</v>
      </c>
      <c r="S229" s="167"/>
      <c r="T229" s="167" t="s">
        <v>430</v>
      </c>
      <c r="X229" s="492"/>
      <c r="Y229" s="488"/>
      <c r="Z229" s="488"/>
      <c r="AA229" s="485"/>
      <c r="AB229" s="485"/>
      <c r="AC229" s="488"/>
      <c r="AD229" s="488"/>
      <c r="AE229" s="488"/>
      <c r="AF229" s="488"/>
      <c r="AG229" s="488"/>
      <c r="AH229" s="488"/>
      <c r="AI229" s="488"/>
      <c r="AJ229" s="488"/>
      <c r="AK229" s="488"/>
      <c r="AL229" s="495"/>
    </row>
    <row r="230" spans="1:38" s="165" customFormat="1" ht="13.5" customHeight="1">
      <c r="A230" s="164"/>
      <c r="X230" s="492"/>
      <c r="Y230" s="488"/>
      <c r="Z230" s="488"/>
      <c r="AA230" s="485"/>
      <c r="AB230" s="485"/>
      <c r="AC230" s="488"/>
      <c r="AD230" s="488"/>
      <c r="AE230" s="488"/>
      <c r="AF230" s="488"/>
      <c r="AG230" s="488"/>
      <c r="AH230" s="488"/>
      <c r="AI230" s="488"/>
      <c r="AJ230" s="488"/>
      <c r="AK230" s="488"/>
      <c r="AL230" s="495"/>
    </row>
    <row r="231" spans="1:38" s="165" customFormat="1" ht="13.5" customHeight="1">
      <c r="A231" s="164"/>
      <c r="B231" s="167"/>
      <c r="D231" s="167"/>
      <c r="E231" s="167"/>
      <c r="F231" s="167"/>
      <c r="H231" s="167"/>
      <c r="I231" s="167"/>
      <c r="J231" s="167"/>
      <c r="K231" s="167"/>
      <c r="L231" s="167"/>
      <c r="M231" s="167"/>
      <c r="N231" s="167"/>
      <c r="O231" s="167"/>
      <c r="P231" s="167"/>
      <c r="Q231" s="167"/>
      <c r="R231" s="167"/>
      <c r="S231" s="167"/>
      <c r="T231" s="167"/>
      <c r="U231" s="167"/>
      <c r="X231" s="492"/>
      <c r="Y231" s="488"/>
      <c r="Z231" s="488"/>
      <c r="AA231" s="485"/>
      <c r="AB231" s="485"/>
      <c r="AC231" s="488"/>
      <c r="AD231" s="488"/>
      <c r="AE231" s="488"/>
      <c r="AF231" s="488"/>
      <c r="AG231" s="488"/>
      <c r="AH231" s="488"/>
      <c r="AI231" s="488"/>
      <c r="AJ231" s="488"/>
      <c r="AK231" s="488"/>
      <c r="AL231" s="495"/>
    </row>
    <row r="232" spans="1:38" s="165" customFormat="1" ht="13.5" customHeight="1" thickBot="1">
      <c r="A232" s="164"/>
      <c r="B232" s="167"/>
      <c r="D232" s="167"/>
      <c r="E232" s="167"/>
      <c r="F232" s="167"/>
      <c r="H232" s="167"/>
      <c r="I232" s="167"/>
      <c r="J232" s="167"/>
      <c r="K232" s="167"/>
      <c r="L232" s="167"/>
      <c r="M232" s="167"/>
      <c r="N232" s="167"/>
      <c r="O232" s="167"/>
      <c r="P232" s="167"/>
      <c r="Q232" s="167"/>
      <c r="R232" s="167"/>
      <c r="S232" s="167"/>
      <c r="T232" s="167"/>
      <c r="U232" s="167"/>
      <c r="X232" s="492"/>
      <c r="Y232" s="488"/>
      <c r="Z232" s="488"/>
      <c r="AA232" s="485"/>
      <c r="AB232" s="485"/>
      <c r="AC232" s="488"/>
      <c r="AD232" s="488"/>
      <c r="AE232" s="488"/>
      <c r="AF232" s="488"/>
      <c r="AG232" s="488"/>
      <c r="AH232" s="488"/>
      <c r="AI232" s="488"/>
      <c r="AJ232" s="488"/>
      <c r="AK232" s="488"/>
      <c r="AL232" s="495"/>
    </row>
    <row r="233" spans="1:38" s="165" customFormat="1" ht="12.45" customHeight="1">
      <c r="A233" s="164"/>
      <c r="B233" s="168"/>
      <c r="C233" s="169">
        <v>329</v>
      </c>
      <c r="D233" s="168"/>
      <c r="E233" s="169">
        <v>412.40899999999999</v>
      </c>
      <c r="F233" s="168"/>
      <c r="G233" s="169">
        <v>245.489</v>
      </c>
      <c r="H233" s="168"/>
      <c r="I233" s="169">
        <v>266.09199999999998</v>
      </c>
      <c r="J233" s="168"/>
      <c r="K233" s="169">
        <v>370.267</v>
      </c>
      <c r="L233" s="168"/>
      <c r="M233" s="169">
        <v>426.64299999999997</v>
      </c>
      <c r="N233" s="171"/>
      <c r="O233" s="169">
        <v>672.58699999999999</v>
      </c>
      <c r="P233" s="171"/>
      <c r="Q233" s="169">
        <v>447.476</v>
      </c>
      <c r="R233" s="168"/>
      <c r="S233" s="169">
        <v>360.50099999999998</v>
      </c>
      <c r="T233" s="168"/>
      <c r="U233" s="169">
        <v>226.477</v>
      </c>
      <c r="V233" s="482">
        <f>SUM(C233:U233)</f>
        <v>3756.9409999999998</v>
      </c>
      <c r="W233" s="483"/>
      <c r="X233" s="492"/>
      <c r="Y233" s="488"/>
      <c r="Z233" s="488"/>
      <c r="AA233" s="485"/>
      <c r="AB233" s="485"/>
      <c r="AC233" s="488"/>
      <c r="AD233" s="488"/>
      <c r="AE233" s="488"/>
      <c r="AF233" s="488"/>
      <c r="AG233" s="488"/>
      <c r="AH233" s="488"/>
      <c r="AI233" s="488"/>
      <c r="AJ233" s="488"/>
      <c r="AK233" s="488"/>
      <c r="AL233" s="495"/>
    </row>
    <row r="234" spans="1:38" s="165" customFormat="1" ht="13.5" customHeight="1">
      <c r="A234" s="164"/>
      <c r="B234" s="172"/>
      <c r="C234" s="169"/>
      <c r="D234" s="172"/>
      <c r="E234" s="169"/>
      <c r="F234" s="172"/>
      <c r="G234" s="169"/>
      <c r="H234" s="172"/>
      <c r="I234" s="169"/>
      <c r="J234" s="172"/>
      <c r="K234" s="169"/>
      <c r="L234" s="172"/>
      <c r="M234" s="169"/>
      <c r="N234" s="174"/>
      <c r="O234" s="169"/>
      <c r="P234" s="174"/>
      <c r="Q234" s="169"/>
      <c r="R234" s="172"/>
      <c r="S234" s="169"/>
      <c r="T234" s="172"/>
      <c r="U234" s="169"/>
      <c r="X234" s="492"/>
      <c r="Y234" s="488"/>
      <c r="Z234" s="488"/>
      <c r="AA234" s="485"/>
      <c r="AB234" s="485"/>
      <c r="AC234" s="488"/>
      <c r="AD234" s="488"/>
      <c r="AE234" s="488"/>
      <c r="AF234" s="488"/>
      <c r="AG234" s="488"/>
      <c r="AH234" s="488"/>
      <c r="AI234" s="488"/>
      <c r="AJ234" s="488"/>
      <c r="AK234" s="488"/>
      <c r="AL234" s="495"/>
    </row>
    <row r="235" spans="1:38" s="165" customFormat="1" ht="13.5" customHeight="1" thickBot="1">
      <c r="A235" s="164"/>
      <c r="B235" s="175"/>
      <c r="D235" s="175"/>
      <c r="F235" s="175"/>
      <c r="H235" s="175"/>
      <c r="J235" s="175"/>
      <c r="L235" s="175"/>
      <c r="N235" s="177"/>
      <c r="P235" s="177"/>
      <c r="R235" s="175"/>
      <c r="T235" s="175"/>
      <c r="X235" s="492"/>
      <c r="Y235" s="488"/>
      <c r="Z235" s="488"/>
      <c r="AA235" s="485"/>
      <c r="AB235" s="485"/>
      <c r="AC235" s="488"/>
      <c r="AD235" s="488"/>
      <c r="AE235" s="488"/>
      <c r="AF235" s="488"/>
      <c r="AG235" s="488"/>
      <c r="AH235" s="488"/>
      <c r="AI235" s="488"/>
      <c r="AJ235" s="488"/>
      <c r="AK235" s="488"/>
      <c r="AL235" s="495"/>
    </row>
    <row r="236" spans="1:38" s="165" customFormat="1" ht="13.95" customHeight="1">
      <c r="A236" s="164"/>
      <c r="B236" s="167" t="str">
        <f>HLOOKUP(B229,Sheet4!$C$3:$MO$4,2,FALSE)</f>
        <v>DA+0</v>
      </c>
      <c r="C236" s="167"/>
      <c r="D236" s="167" t="str">
        <f>HLOOKUP(D229,Sheet4!$C$3:$MO$4,2,FALSE)</f>
        <v>DA+3</v>
      </c>
      <c r="E236" s="167"/>
      <c r="F236" s="167" t="str">
        <f>HLOOKUP(F229,Sheet4!$C$3:$MO$4,2,FALSE)</f>
        <v>DB1+18</v>
      </c>
      <c r="G236" s="167"/>
      <c r="H236" s="167" t="str">
        <f>HLOOKUP(H229,Sheet4!$C$3:$MO$4,2,FALSE)</f>
        <v>DD45+25</v>
      </c>
      <c r="I236" s="167"/>
      <c r="J236" s="167" t="str">
        <f>HLOOKUP(J229,Sheet4!$C$3:$MO$4,2,FALSE)</f>
        <v>DC1+18</v>
      </c>
      <c r="K236" s="167"/>
      <c r="L236" s="167" t="str">
        <f>HLOOKUP(L229,Sheet4!$C$3:$MO$4,2,FALSE)</f>
        <v>DC1+0</v>
      </c>
      <c r="M236" s="167"/>
      <c r="N236" s="167" t="str">
        <f>HLOOKUP(N229,Sheet4!$C$3:$MO$4,2,FALSE)</f>
        <v>DD60+35</v>
      </c>
      <c r="O236" s="167"/>
      <c r="P236" s="167" t="str">
        <f>HLOOKUP(P229,Sheet4!$C$3:$MO$4,2,FALSE)</f>
        <v>DD60+35</v>
      </c>
      <c r="Q236" s="167"/>
      <c r="R236" s="167" t="str">
        <f>HLOOKUP(R229,Sheet4!$C$3:$MO$4,2,FALSE)</f>
        <v>DA+9</v>
      </c>
      <c r="S236" s="167"/>
      <c r="T236" s="167" t="str">
        <f>HLOOKUP(T229,Sheet4!$C$3:$MO$4,2,FALSE)</f>
        <v>DD60+9</v>
      </c>
      <c r="U236" s="167"/>
      <c r="X236" s="492"/>
      <c r="Y236" s="488"/>
      <c r="Z236" s="488"/>
      <c r="AA236" s="485"/>
      <c r="AB236" s="485"/>
      <c r="AC236" s="488"/>
      <c r="AD236" s="488"/>
      <c r="AE236" s="488"/>
      <c r="AF236" s="488"/>
      <c r="AG236" s="488"/>
      <c r="AH236" s="488"/>
      <c r="AI236" s="488"/>
      <c r="AJ236" s="488"/>
      <c r="AK236" s="488"/>
      <c r="AL236" s="495"/>
    </row>
    <row r="237" spans="1:38" s="165" customFormat="1" ht="13.95" customHeight="1" thickBot="1">
      <c r="A237" s="164"/>
      <c r="B237" s="178"/>
      <c r="C237" s="167"/>
      <c r="D237" s="178"/>
      <c r="E237" s="167"/>
      <c r="F237" s="178"/>
      <c r="G237" s="167"/>
      <c r="H237" s="178"/>
      <c r="I237" s="167"/>
      <c r="J237" s="178"/>
      <c r="K237" s="167"/>
      <c r="L237" s="167"/>
      <c r="M237" s="167"/>
      <c r="N237" s="167"/>
      <c r="O237" s="167"/>
      <c r="P237" s="167"/>
      <c r="Q237" s="167"/>
      <c r="R237" s="167"/>
      <c r="S237" s="167"/>
      <c r="T237" s="167"/>
      <c r="U237" s="167"/>
      <c r="X237" s="492"/>
      <c r="Y237" s="488"/>
      <c r="Z237" s="488"/>
      <c r="AA237" s="496"/>
      <c r="AB237" s="486"/>
      <c r="AC237" s="488"/>
      <c r="AD237" s="488"/>
      <c r="AE237" s="488"/>
      <c r="AF237" s="488"/>
      <c r="AG237" s="488"/>
      <c r="AH237" s="488"/>
      <c r="AI237" s="488"/>
      <c r="AJ237" s="488"/>
      <c r="AK237" s="488"/>
      <c r="AL237" s="495"/>
    </row>
    <row r="238" spans="1:38" s="165" customFormat="1" ht="14.4">
      <c r="A238" s="164"/>
      <c r="X238" s="490">
        <f>V244/1000</f>
        <v>3.6930419999999997</v>
      </c>
      <c r="Y238" s="487">
        <f>X238</f>
        <v>3.6930419999999997</v>
      </c>
      <c r="Z238" s="487"/>
      <c r="AA238" s="484">
        <v>10</v>
      </c>
      <c r="AB238" s="484">
        <v>6</v>
      </c>
      <c r="AC238" s="487">
        <f>AA238-AB238</f>
        <v>4</v>
      </c>
      <c r="AD238" s="487">
        <v>4</v>
      </c>
      <c r="AE238" s="487">
        <v>10</v>
      </c>
      <c r="AF238" s="487">
        <v>0</v>
      </c>
      <c r="AG238" s="487">
        <f>AE238-AF238</f>
        <v>10</v>
      </c>
      <c r="AH238" s="487"/>
      <c r="AI238" s="487"/>
      <c r="AJ238" s="487"/>
      <c r="AK238" s="487"/>
      <c r="AL238" s="493"/>
    </row>
    <row r="239" spans="1:38" s="165" customFormat="1" ht="13.5" customHeight="1">
      <c r="A239" s="164"/>
      <c r="C239" s="179"/>
      <c r="E239" s="179"/>
      <c r="G239" s="179"/>
      <c r="I239" s="179"/>
      <c r="X239" s="492"/>
      <c r="Y239" s="488"/>
      <c r="Z239" s="488"/>
      <c r="AA239" s="485"/>
      <c r="AB239" s="485"/>
      <c r="AC239" s="488"/>
      <c r="AD239" s="488"/>
      <c r="AE239" s="488"/>
      <c r="AF239" s="488"/>
      <c r="AG239" s="488"/>
      <c r="AH239" s="488"/>
      <c r="AI239" s="488"/>
      <c r="AJ239" s="488"/>
      <c r="AK239" s="488"/>
      <c r="AL239" s="495"/>
    </row>
    <row r="240" spans="1:38" s="165" customFormat="1" ht="13.5" customHeight="1">
      <c r="A240" s="164"/>
      <c r="B240" s="167" t="s">
        <v>51</v>
      </c>
      <c r="C240" s="178"/>
      <c r="D240" s="167" t="s">
        <v>431</v>
      </c>
      <c r="E240" s="178"/>
      <c r="F240" s="167" t="s">
        <v>432</v>
      </c>
      <c r="G240" s="178"/>
      <c r="H240" s="167" t="s">
        <v>433</v>
      </c>
      <c r="I240" s="178"/>
      <c r="J240" s="167" t="s">
        <v>52</v>
      </c>
      <c r="K240" s="167"/>
      <c r="L240" s="167" t="s">
        <v>434</v>
      </c>
      <c r="M240" s="167"/>
      <c r="N240" s="167" t="s">
        <v>435</v>
      </c>
      <c r="O240" s="167"/>
      <c r="P240" s="167" t="s">
        <v>436</v>
      </c>
      <c r="Q240" s="167"/>
      <c r="R240" s="167" t="s">
        <v>437</v>
      </c>
      <c r="S240" s="167"/>
      <c r="T240" s="167" t="s">
        <v>438</v>
      </c>
      <c r="X240" s="492"/>
      <c r="Y240" s="488"/>
      <c r="Z240" s="488"/>
      <c r="AA240" s="485"/>
      <c r="AB240" s="485"/>
      <c r="AC240" s="488"/>
      <c r="AD240" s="488"/>
      <c r="AE240" s="488"/>
      <c r="AF240" s="488"/>
      <c r="AG240" s="488"/>
      <c r="AH240" s="488"/>
      <c r="AI240" s="488"/>
      <c r="AJ240" s="488"/>
      <c r="AK240" s="488"/>
      <c r="AL240" s="495"/>
    </row>
    <row r="241" spans="1:38" s="165" customFormat="1" ht="13.5" customHeight="1">
      <c r="A241" s="164"/>
      <c r="X241" s="492"/>
      <c r="Y241" s="488"/>
      <c r="Z241" s="488"/>
      <c r="AA241" s="485"/>
      <c r="AB241" s="485"/>
      <c r="AC241" s="488"/>
      <c r="AD241" s="488"/>
      <c r="AE241" s="488"/>
      <c r="AF241" s="488"/>
      <c r="AG241" s="488"/>
      <c r="AH241" s="488"/>
      <c r="AI241" s="488"/>
      <c r="AJ241" s="488"/>
      <c r="AK241" s="488"/>
      <c r="AL241" s="495"/>
    </row>
    <row r="242" spans="1:38" s="165" customFormat="1" ht="13.5" customHeight="1">
      <c r="A242" s="164"/>
      <c r="B242" s="167"/>
      <c r="D242" s="167"/>
      <c r="E242" s="167"/>
      <c r="F242" s="167"/>
      <c r="H242" s="167"/>
      <c r="I242" s="167"/>
      <c r="J242" s="167"/>
      <c r="K242" s="167"/>
      <c r="L242" s="167"/>
      <c r="M242" s="167"/>
      <c r="N242" s="167"/>
      <c r="O242" s="167"/>
      <c r="P242" s="167"/>
      <c r="Q242" s="167"/>
      <c r="R242" s="167"/>
      <c r="S242" s="167"/>
      <c r="T242" s="167"/>
      <c r="U242" s="167"/>
      <c r="X242" s="492"/>
      <c r="Y242" s="488"/>
      <c r="Z242" s="488"/>
      <c r="AA242" s="485"/>
      <c r="AB242" s="485"/>
      <c r="AC242" s="488"/>
      <c r="AD242" s="488"/>
      <c r="AE242" s="488"/>
      <c r="AF242" s="488"/>
      <c r="AG242" s="488"/>
      <c r="AH242" s="488"/>
      <c r="AI242" s="488"/>
      <c r="AJ242" s="488"/>
      <c r="AK242" s="488"/>
      <c r="AL242" s="495"/>
    </row>
    <row r="243" spans="1:38" s="165" customFormat="1" ht="13.5" customHeight="1" thickBot="1">
      <c r="A243" s="164"/>
      <c r="B243" s="167"/>
      <c r="D243" s="167"/>
      <c r="E243" s="167"/>
      <c r="F243" s="167"/>
      <c r="H243" s="167"/>
      <c r="I243" s="167"/>
      <c r="J243" s="167"/>
      <c r="K243" s="167"/>
      <c r="L243" s="167"/>
      <c r="M243" s="167"/>
      <c r="N243" s="167"/>
      <c r="O243" s="167"/>
      <c r="P243" s="167"/>
      <c r="Q243" s="167"/>
      <c r="R243" s="167"/>
      <c r="S243" s="167"/>
      <c r="T243" s="167"/>
      <c r="U243" s="167"/>
      <c r="X243" s="492"/>
      <c r="Y243" s="488"/>
      <c r="Z243" s="488"/>
      <c r="AA243" s="485"/>
      <c r="AB243" s="485"/>
      <c r="AC243" s="488"/>
      <c r="AD243" s="488"/>
      <c r="AE243" s="488"/>
      <c r="AF243" s="488"/>
      <c r="AG243" s="488"/>
      <c r="AH243" s="488"/>
      <c r="AI243" s="488"/>
      <c r="AJ243" s="488"/>
      <c r="AK243" s="488"/>
      <c r="AL243" s="495"/>
    </row>
    <row r="244" spans="1:38" s="165" customFormat="1" ht="12.45" customHeight="1">
      <c r="A244" s="164"/>
      <c r="B244" s="171"/>
      <c r="C244" s="169">
        <v>465.47399999999999</v>
      </c>
      <c r="D244" s="168"/>
      <c r="E244" s="169">
        <v>389.51299999999998</v>
      </c>
      <c r="F244" s="168"/>
      <c r="G244" s="169">
        <v>222.827</v>
      </c>
      <c r="H244" s="171"/>
      <c r="I244" s="169">
        <v>277.41500000000002</v>
      </c>
      <c r="J244" s="170"/>
      <c r="K244" s="169">
        <v>470</v>
      </c>
      <c r="L244" s="168"/>
      <c r="M244" s="169">
        <v>479.7</v>
      </c>
      <c r="N244" s="171"/>
      <c r="O244" s="169">
        <v>239.69</v>
      </c>
      <c r="P244" s="168"/>
      <c r="Q244" s="169">
        <v>350.92200000000003</v>
      </c>
      <c r="R244" s="168"/>
      <c r="S244" s="169">
        <v>450.38900000000001</v>
      </c>
      <c r="T244" s="168"/>
      <c r="U244" s="169">
        <v>347.11200000000002</v>
      </c>
      <c r="V244" s="482">
        <f>SUM(C244:U244)</f>
        <v>3693.0419999999999</v>
      </c>
      <c r="W244" s="483"/>
      <c r="X244" s="492"/>
      <c r="Y244" s="488"/>
      <c r="Z244" s="488"/>
      <c r="AA244" s="485"/>
      <c r="AB244" s="485"/>
      <c r="AC244" s="488"/>
      <c r="AD244" s="488"/>
      <c r="AE244" s="488"/>
      <c r="AF244" s="488"/>
      <c r="AG244" s="488"/>
      <c r="AH244" s="488"/>
      <c r="AI244" s="488"/>
      <c r="AJ244" s="488"/>
      <c r="AK244" s="488"/>
      <c r="AL244" s="495"/>
    </row>
    <row r="245" spans="1:38" s="165" customFormat="1" ht="13.5" customHeight="1">
      <c r="A245" s="164"/>
      <c r="B245" s="174"/>
      <c r="C245" s="169"/>
      <c r="D245" s="172"/>
      <c r="E245" s="169"/>
      <c r="F245" s="172"/>
      <c r="G245" s="169"/>
      <c r="H245" s="174"/>
      <c r="I245" s="169"/>
      <c r="J245" s="173"/>
      <c r="K245" s="169"/>
      <c r="L245" s="172"/>
      <c r="M245" s="169"/>
      <c r="N245" s="174"/>
      <c r="O245" s="169"/>
      <c r="P245" s="172"/>
      <c r="Q245" s="169"/>
      <c r="R245" s="172"/>
      <c r="S245" s="169"/>
      <c r="T245" s="172"/>
      <c r="U245" s="169"/>
      <c r="X245" s="492"/>
      <c r="Y245" s="488"/>
      <c r="Z245" s="488"/>
      <c r="AA245" s="485"/>
      <c r="AB245" s="485"/>
      <c r="AC245" s="488"/>
      <c r="AD245" s="488"/>
      <c r="AE245" s="488"/>
      <c r="AF245" s="488"/>
      <c r="AG245" s="488"/>
      <c r="AH245" s="488"/>
      <c r="AI245" s="488"/>
      <c r="AJ245" s="488"/>
      <c r="AK245" s="488"/>
      <c r="AL245" s="495"/>
    </row>
    <row r="246" spans="1:38" s="165" customFormat="1" ht="13.5" customHeight="1" thickBot="1">
      <c r="A246" s="164"/>
      <c r="B246" s="177"/>
      <c r="D246" s="175"/>
      <c r="F246" s="175"/>
      <c r="H246" s="177"/>
      <c r="J246" s="176"/>
      <c r="L246" s="175"/>
      <c r="N246" s="177"/>
      <c r="P246" s="175"/>
      <c r="R246" s="175"/>
      <c r="T246" s="175"/>
      <c r="X246" s="492"/>
      <c r="Y246" s="488"/>
      <c r="Z246" s="488"/>
      <c r="AA246" s="485"/>
      <c r="AB246" s="485"/>
      <c r="AC246" s="488"/>
      <c r="AD246" s="488"/>
      <c r="AE246" s="488"/>
      <c r="AF246" s="488"/>
      <c r="AG246" s="488"/>
      <c r="AH246" s="488"/>
      <c r="AI246" s="488"/>
      <c r="AJ246" s="488"/>
      <c r="AK246" s="488"/>
      <c r="AL246" s="495"/>
    </row>
    <row r="247" spans="1:38" s="165" customFormat="1" ht="13.95" customHeight="1">
      <c r="A247" s="164"/>
      <c r="B247" s="167" t="str">
        <f>HLOOKUP(B240,Sheet4!$C$3:$MO$4,2,FALSE)</f>
        <v>DD60+9</v>
      </c>
      <c r="C247" s="167"/>
      <c r="D247" s="167" t="str">
        <f>HLOOKUP(D240,Sheet4!$C$3:$MO$4,2,FALSE)</f>
        <v>DB1+3</v>
      </c>
      <c r="E247" s="167"/>
      <c r="F247" s="167" t="str">
        <f>HLOOKUP(F240,Sheet4!$C$3:$MO$4,2,FALSE)</f>
        <v>DC2+9</v>
      </c>
      <c r="G247" s="167"/>
      <c r="H247" s="167" t="str">
        <f>HLOOKUP(H240,Sheet4!$C$3:$MO$4,2,FALSE)</f>
        <v>DD60+30</v>
      </c>
      <c r="I247" s="167"/>
      <c r="J247" s="167" t="str">
        <f>HLOOKUP(J240,Sheet4!$C$3:$MO$4,2,FALSE)</f>
        <v>DD60+30</v>
      </c>
      <c r="K247" s="167"/>
      <c r="L247" s="167" t="str">
        <f>HLOOKUP(L240,Sheet4!$C$3:$MO$4,2,FALSE)</f>
        <v>DB1+9</v>
      </c>
      <c r="M247" s="167"/>
      <c r="N247" s="167" t="str">
        <f>HLOOKUP(N240,Sheet4!$C$3:$MO$4,2,FALSE)</f>
        <v>DC1+18</v>
      </c>
      <c r="O247" s="167"/>
      <c r="P247" s="167" t="str">
        <f>HLOOKUP(P240,Sheet4!$C$3:$MO$4,2,FALSE)</f>
        <v>DB2+18</v>
      </c>
      <c r="Q247" s="167"/>
      <c r="R247" s="167" t="str">
        <f>HLOOKUP(R240,Sheet4!$C$3:$MO$4,2,FALSE)</f>
        <v>DA+9</v>
      </c>
      <c r="S247" s="167"/>
      <c r="T247" s="167" t="str">
        <f>HLOOKUP(T240,Sheet4!$C$3:$MO$4,2,FALSE)</f>
        <v>DA+3</v>
      </c>
      <c r="U247" s="167"/>
      <c r="X247" s="492"/>
      <c r="Y247" s="488"/>
      <c r="Z247" s="488"/>
      <c r="AA247" s="485"/>
      <c r="AB247" s="485"/>
      <c r="AC247" s="488"/>
      <c r="AD247" s="488"/>
      <c r="AE247" s="488"/>
      <c r="AF247" s="488"/>
      <c r="AG247" s="488"/>
      <c r="AH247" s="488"/>
      <c r="AI247" s="488"/>
      <c r="AJ247" s="488"/>
      <c r="AK247" s="488"/>
      <c r="AL247" s="495"/>
    </row>
    <row r="248" spans="1:38" s="165" customFormat="1" ht="13.95" customHeight="1" thickBot="1">
      <c r="A248" s="164"/>
      <c r="B248" s="178"/>
      <c r="C248" s="167"/>
      <c r="D248" s="178"/>
      <c r="E248" s="167"/>
      <c r="F248" s="178"/>
      <c r="G248" s="167"/>
      <c r="H248" s="178"/>
      <c r="I248" s="167"/>
      <c r="J248" s="178"/>
      <c r="K248" s="167"/>
      <c r="L248" s="167"/>
      <c r="M248" s="167"/>
      <c r="N248" s="167"/>
      <c r="O248" s="167"/>
      <c r="P248" s="167"/>
      <c r="Q248" s="167"/>
      <c r="R248" s="167"/>
      <c r="S248" s="167"/>
      <c r="T248" s="167"/>
      <c r="U248" s="167"/>
      <c r="X248" s="492"/>
      <c r="Y248" s="488"/>
      <c r="Z248" s="488"/>
      <c r="AA248" s="496"/>
      <c r="AB248" s="486"/>
      <c r="AC248" s="488"/>
      <c r="AD248" s="488"/>
      <c r="AE248" s="488"/>
      <c r="AF248" s="488"/>
      <c r="AG248" s="488"/>
      <c r="AH248" s="488"/>
      <c r="AI248" s="488"/>
      <c r="AJ248" s="488"/>
      <c r="AK248" s="488"/>
      <c r="AL248" s="495"/>
    </row>
    <row r="249" spans="1:38" s="165" customFormat="1" ht="14.4">
      <c r="A249" s="164"/>
      <c r="X249" s="490">
        <f>V255/1000</f>
        <v>3.7132240000000003</v>
      </c>
      <c r="Y249" s="487">
        <f>X249</f>
        <v>3.7132240000000003</v>
      </c>
      <c r="Z249" s="487"/>
      <c r="AA249" s="484">
        <v>10</v>
      </c>
      <c r="AB249" s="484">
        <v>3</v>
      </c>
      <c r="AC249" s="487">
        <f>AA249-AB249</f>
        <v>7</v>
      </c>
      <c r="AD249" s="487">
        <v>3</v>
      </c>
      <c r="AE249" s="487">
        <v>10</v>
      </c>
      <c r="AF249" s="487">
        <v>0</v>
      </c>
      <c r="AG249" s="487">
        <f>AE249-AF249</f>
        <v>10</v>
      </c>
      <c r="AH249" s="487"/>
      <c r="AI249" s="487"/>
      <c r="AJ249" s="487"/>
      <c r="AK249" s="487"/>
      <c r="AL249" s="493"/>
    </row>
    <row r="250" spans="1:38" s="165" customFormat="1" ht="13.5" customHeight="1">
      <c r="A250" s="164"/>
      <c r="C250" s="179"/>
      <c r="E250" s="179"/>
      <c r="G250" s="179"/>
      <c r="I250" s="179"/>
      <c r="X250" s="492"/>
      <c r="Y250" s="488"/>
      <c r="Z250" s="488"/>
      <c r="AA250" s="485"/>
      <c r="AB250" s="485"/>
      <c r="AC250" s="488"/>
      <c r="AD250" s="488"/>
      <c r="AE250" s="488"/>
      <c r="AF250" s="488"/>
      <c r="AG250" s="488"/>
      <c r="AH250" s="488"/>
      <c r="AI250" s="488"/>
      <c r="AJ250" s="488"/>
      <c r="AK250" s="488"/>
      <c r="AL250" s="495"/>
    </row>
    <row r="251" spans="1:38" s="165" customFormat="1" ht="13.5" customHeight="1">
      <c r="A251" s="164"/>
      <c r="B251" s="167" t="s">
        <v>439</v>
      </c>
      <c r="C251" s="178"/>
      <c r="D251" s="167" t="s">
        <v>440</v>
      </c>
      <c r="E251" s="178"/>
      <c r="F251" s="167" t="s">
        <v>441</v>
      </c>
      <c r="G251" s="178"/>
      <c r="H251" s="167" t="s">
        <v>54</v>
      </c>
      <c r="I251" s="178"/>
      <c r="J251" s="167" t="s">
        <v>442</v>
      </c>
      <c r="K251" s="167"/>
      <c r="L251" s="167" t="s">
        <v>443</v>
      </c>
      <c r="M251" s="167"/>
      <c r="N251" s="167" t="s">
        <v>444</v>
      </c>
      <c r="O251" s="167"/>
      <c r="P251" s="167" t="s">
        <v>445</v>
      </c>
      <c r="Q251" s="167"/>
      <c r="R251" s="167" t="s">
        <v>446</v>
      </c>
      <c r="S251" s="167"/>
      <c r="T251" s="167" t="s">
        <v>447</v>
      </c>
      <c r="X251" s="492"/>
      <c r="Y251" s="488"/>
      <c r="Z251" s="488"/>
      <c r="AA251" s="485"/>
      <c r="AB251" s="485"/>
      <c r="AC251" s="488"/>
      <c r="AD251" s="488"/>
      <c r="AE251" s="488"/>
      <c r="AF251" s="488"/>
      <c r="AG251" s="488"/>
      <c r="AH251" s="488"/>
      <c r="AI251" s="488"/>
      <c r="AJ251" s="488"/>
      <c r="AK251" s="488"/>
      <c r="AL251" s="495"/>
    </row>
    <row r="252" spans="1:38" s="165" customFormat="1" ht="13.5" customHeight="1">
      <c r="A252" s="164"/>
      <c r="X252" s="492"/>
      <c r="Y252" s="488"/>
      <c r="Z252" s="488"/>
      <c r="AA252" s="485"/>
      <c r="AB252" s="485"/>
      <c r="AC252" s="488"/>
      <c r="AD252" s="488"/>
      <c r="AE252" s="488"/>
      <c r="AF252" s="488"/>
      <c r="AG252" s="488"/>
      <c r="AH252" s="488"/>
      <c r="AI252" s="488"/>
      <c r="AJ252" s="488"/>
      <c r="AK252" s="488"/>
      <c r="AL252" s="495"/>
    </row>
    <row r="253" spans="1:38" s="165" customFormat="1" ht="13.5" customHeight="1">
      <c r="A253" s="164"/>
      <c r="B253" s="167"/>
      <c r="D253" s="167"/>
      <c r="E253" s="167"/>
      <c r="F253" s="167"/>
      <c r="H253" s="167"/>
      <c r="I253" s="167"/>
      <c r="J253" s="167"/>
      <c r="K253" s="167"/>
      <c r="L253" s="167"/>
      <c r="M253" s="167"/>
      <c r="N253" s="167"/>
      <c r="O253" s="167"/>
      <c r="P253" s="167"/>
      <c r="Q253" s="167"/>
      <c r="R253" s="167"/>
      <c r="S253" s="167"/>
      <c r="T253" s="167"/>
      <c r="U253" s="167"/>
      <c r="X253" s="492"/>
      <c r="Y253" s="488"/>
      <c r="Z253" s="488"/>
      <c r="AA253" s="485"/>
      <c r="AB253" s="485"/>
      <c r="AC253" s="488"/>
      <c r="AD253" s="488"/>
      <c r="AE253" s="488"/>
      <c r="AF253" s="488"/>
      <c r="AG253" s="488"/>
      <c r="AH253" s="488"/>
      <c r="AI253" s="488"/>
      <c r="AJ253" s="488"/>
      <c r="AK253" s="488"/>
      <c r="AL253" s="495"/>
    </row>
    <row r="254" spans="1:38" s="165" customFormat="1" ht="13.5" customHeight="1" thickBot="1">
      <c r="A254" s="164"/>
      <c r="B254" s="167"/>
      <c r="D254" s="167"/>
      <c r="E254" s="167"/>
      <c r="F254" s="167"/>
      <c r="H254" s="167"/>
      <c r="I254" s="167"/>
      <c r="J254" s="167"/>
      <c r="K254" s="167"/>
      <c r="L254" s="167"/>
      <c r="M254" s="167"/>
      <c r="N254" s="167"/>
      <c r="O254" s="167"/>
      <c r="P254" s="167"/>
      <c r="Q254" s="167"/>
      <c r="R254" s="167"/>
      <c r="S254" s="167"/>
      <c r="T254" s="167"/>
      <c r="U254" s="167"/>
      <c r="X254" s="492"/>
      <c r="Y254" s="488"/>
      <c r="Z254" s="488"/>
      <c r="AA254" s="485"/>
      <c r="AB254" s="485"/>
      <c r="AC254" s="488"/>
      <c r="AD254" s="488"/>
      <c r="AE254" s="488"/>
      <c r="AF254" s="488"/>
      <c r="AG254" s="488"/>
      <c r="AH254" s="488"/>
      <c r="AI254" s="488"/>
      <c r="AJ254" s="488"/>
      <c r="AK254" s="488"/>
      <c r="AL254" s="495"/>
    </row>
    <row r="255" spans="1:38" s="165" customFormat="1" ht="12.45" customHeight="1">
      <c r="A255" s="164"/>
      <c r="B255" s="168"/>
      <c r="C255" s="169">
        <v>320.83999999999997</v>
      </c>
      <c r="D255" s="171"/>
      <c r="E255" s="169">
        <v>311.86700000000002</v>
      </c>
      <c r="F255" s="168"/>
      <c r="G255" s="169">
        <v>351.01400000000001</v>
      </c>
      <c r="H255" s="170"/>
      <c r="I255" s="169">
        <v>246.73599999999999</v>
      </c>
      <c r="J255" s="171"/>
      <c r="K255" s="169">
        <v>436.26900000000001</v>
      </c>
      <c r="L255" s="168"/>
      <c r="M255" s="169">
        <v>404.29599999999999</v>
      </c>
      <c r="N255" s="171"/>
      <c r="O255" s="169">
        <v>425.721</v>
      </c>
      <c r="P255" s="171"/>
      <c r="Q255" s="169">
        <v>393.99200000000002</v>
      </c>
      <c r="R255" s="171"/>
      <c r="S255" s="169">
        <v>315.98899999999998</v>
      </c>
      <c r="T255" s="171"/>
      <c r="U255" s="169">
        <v>506.5</v>
      </c>
      <c r="V255" s="482">
        <f>SUM(C255:U255)</f>
        <v>3713.2240000000002</v>
      </c>
      <c r="W255" s="483"/>
      <c r="X255" s="492"/>
      <c r="Y255" s="488"/>
      <c r="Z255" s="488"/>
      <c r="AA255" s="485"/>
      <c r="AB255" s="485"/>
      <c r="AC255" s="488"/>
      <c r="AD255" s="488"/>
      <c r="AE255" s="488"/>
      <c r="AF255" s="488"/>
      <c r="AG255" s="488"/>
      <c r="AH255" s="488"/>
      <c r="AI255" s="488"/>
      <c r="AJ255" s="488"/>
      <c r="AK255" s="488"/>
      <c r="AL255" s="495"/>
    </row>
    <row r="256" spans="1:38" s="165" customFormat="1" ht="13.5" customHeight="1">
      <c r="A256" s="164"/>
      <c r="B256" s="172"/>
      <c r="C256" s="169"/>
      <c r="D256" s="174"/>
      <c r="E256" s="169"/>
      <c r="F256" s="172"/>
      <c r="G256" s="169"/>
      <c r="H256" s="173"/>
      <c r="I256" s="169"/>
      <c r="J256" s="174"/>
      <c r="K256" s="169"/>
      <c r="L256" s="172"/>
      <c r="M256" s="169"/>
      <c r="N256" s="174"/>
      <c r="O256" s="169"/>
      <c r="P256" s="174"/>
      <c r="Q256" s="169"/>
      <c r="R256" s="174"/>
      <c r="S256" s="169"/>
      <c r="T256" s="174"/>
      <c r="U256" s="169"/>
      <c r="X256" s="492"/>
      <c r="Y256" s="488"/>
      <c r="Z256" s="488"/>
      <c r="AA256" s="485"/>
      <c r="AB256" s="485"/>
      <c r="AC256" s="488"/>
      <c r="AD256" s="488"/>
      <c r="AE256" s="488"/>
      <c r="AF256" s="488"/>
      <c r="AG256" s="488"/>
      <c r="AH256" s="488"/>
      <c r="AI256" s="488"/>
      <c r="AJ256" s="488"/>
      <c r="AK256" s="488"/>
      <c r="AL256" s="495"/>
    </row>
    <row r="257" spans="1:38" s="165" customFormat="1" ht="13.2" customHeight="1" thickBot="1">
      <c r="A257" s="164"/>
      <c r="B257" s="175"/>
      <c r="D257" s="177"/>
      <c r="F257" s="175"/>
      <c r="H257" s="176"/>
      <c r="J257" s="177"/>
      <c r="L257" s="175"/>
      <c r="N257" s="177"/>
      <c r="P257" s="177"/>
      <c r="R257" s="177"/>
      <c r="T257" s="177"/>
      <c r="X257" s="492"/>
      <c r="Y257" s="488"/>
      <c r="Z257" s="488"/>
      <c r="AA257" s="485"/>
      <c r="AB257" s="485"/>
      <c r="AC257" s="488"/>
      <c r="AD257" s="488"/>
      <c r="AE257" s="488"/>
      <c r="AF257" s="488"/>
      <c r="AG257" s="488"/>
      <c r="AH257" s="488"/>
      <c r="AI257" s="488"/>
      <c r="AJ257" s="488"/>
      <c r="AK257" s="488"/>
      <c r="AL257" s="495"/>
    </row>
    <row r="258" spans="1:38" s="165" customFormat="1" ht="13.95" customHeight="1">
      <c r="A258" s="164"/>
      <c r="B258" s="167" t="str">
        <f>HLOOKUP(B251,Sheet4!$C$3:$MO$4,2,FALSE)</f>
        <v>DB1+0</v>
      </c>
      <c r="C258" s="167"/>
      <c r="D258" s="167" t="str">
        <f>HLOOKUP(D251,Sheet4!$C$3:$MO$4,2,FALSE)</f>
        <v>DA-3</v>
      </c>
      <c r="E258" s="167"/>
      <c r="F258" s="167" t="str">
        <f>HLOOKUP(F251,Sheet4!$C$3:$MO$4,2,FALSE)</f>
        <v>DA-3</v>
      </c>
      <c r="G258" s="167"/>
      <c r="H258" s="167" t="str">
        <f>HLOOKUP(H251,Sheet4!$C$3:$MO$4,2,FALSE)</f>
        <v>DD60+6</v>
      </c>
      <c r="I258" s="167"/>
      <c r="J258" s="167" t="str">
        <f>HLOOKUP(J251,Sheet4!$C$3:$MO$4,2,FALSE)</f>
        <v>DD60+6</v>
      </c>
      <c r="K258" s="167"/>
      <c r="L258" s="167" t="str">
        <f>HLOOKUP(L251,Sheet4!$C$3:$MO$4,2,FALSE)</f>
        <v>DA+3</v>
      </c>
      <c r="M258" s="167"/>
      <c r="N258" s="167" t="str">
        <f>HLOOKUP(N251,Sheet4!$C$3:$MO$4,2,FALSE)</f>
        <v>DA+6</v>
      </c>
      <c r="O258" s="167"/>
      <c r="P258" s="167" t="str">
        <f>HLOOKUP(P251,Sheet4!$C$3:$MO$4,2,FALSE)</f>
        <v>DC2+0</v>
      </c>
      <c r="Q258" s="167"/>
      <c r="R258" s="167" t="str">
        <f>HLOOKUP(R251,Sheet4!$C$3:$MO$4,2,FALSE)</f>
        <v>DA+6</v>
      </c>
      <c r="S258" s="167"/>
      <c r="T258" s="167" t="str">
        <f>HLOOKUP(T251,Sheet4!$C$3:$MO$4,2,FALSE)</f>
        <v>DC1+9</v>
      </c>
      <c r="U258" s="167"/>
      <c r="X258" s="492"/>
      <c r="Y258" s="488"/>
      <c r="Z258" s="488"/>
      <c r="AA258" s="485"/>
      <c r="AB258" s="485"/>
      <c r="AC258" s="488"/>
      <c r="AD258" s="488"/>
      <c r="AE258" s="488"/>
      <c r="AF258" s="488"/>
      <c r="AG258" s="488"/>
      <c r="AH258" s="488"/>
      <c r="AI258" s="488"/>
      <c r="AJ258" s="488"/>
      <c r="AK258" s="488"/>
      <c r="AL258" s="495"/>
    </row>
    <row r="259" spans="1:38" s="165" customFormat="1" ht="13.95" customHeight="1" thickBot="1">
      <c r="A259" s="164"/>
      <c r="B259" s="178"/>
      <c r="C259" s="167"/>
      <c r="D259" s="178"/>
      <c r="E259" s="167"/>
      <c r="F259" s="178"/>
      <c r="G259" s="167"/>
      <c r="H259" s="178"/>
      <c r="I259" s="167"/>
      <c r="J259" s="178"/>
      <c r="K259" s="167"/>
      <c r="L259" s="167"/>
      <c r="M259" s="167"/>
      <c r="N259" s="167"/>
      <c r="O259" s="167"/>
      <c r="P259" s="167"/>
      <c r="Q259" s="167"/>
      <c r="R259" s="167"/>
      <c r="S259" s="167"/>
      <c r="T259" s="167"/>
      <c r="U259" s="167"/>
      <c r="X259" s="492"/>
      <c r="Y259" s="488"/>
      <c r="Z259" s="488"/>
      <c r="AA259" s="496"/>
      <c r="AB259" s="486"/>
      <c r="AC259" s="488"/>
      <c r="AD259" s="488"/>
      <c r="AE259" s="488"/>
      <c r="AF259" s="488"/>
      <c r="AG259" s="488"/>
      <c r="AH259" s="488"/>
      <c r="AI259" s="488"/>
      <c r="AJ259" s="488"/>
      <c r="AK259" s="488"/>
      <c r="AL259" s="495"/>
    </row>
    <row r="260" spans="1:38" s="165" customFormat="1" ht="14.4">
      <c r="A260" s="164"/>
      <c r="X260" s="490">
        <f>V266/1000</f>
        <v>3.2259329999999995</v>
      </c>
      <c r="Y260" s="487">
        <f>X260</f>
        <v>3.2259329999999995</v>
      </c>
      <c r="Z260" s="487"/>
      <c r="AA260" s="484">
        <v>10</v>
      </c>
      <c r="AB260" s="484"/>
      <c r="AC260" s="487">
        <f>AA260-AB260</f>
        <v>10</v>
      </c>
      <c r="AD260" s="487"/>
      <c r="AE260" s="487">
        <v>10</v>
      </c>
      <c r="AF260" s="487">
        <v>0</v>
      </c>
      <c r="AG260" s="487">
        <f>AE260-AF260</f>
        <v>10</v>
      </c>
      <c r="AH260" s="487"/>
      <c r="AI260" s="487"/>
      <c r="AJ260" s="487"/>
      <c r="AK260" s="487"/>
      <c r="AL260" s="493"/>
    </row>
    <row r="261" spans="1:38" s="165" customFormat="1" ht="13.5" customHeight="1">
      <c r="A261" s="164"/>
      <c r="C261" s="179"/>
      <c r="E261" s="179"/>
      <c r="G261" s="179"/>
      <c r="I261" s="179"/>
      <c r="X261" s="492"/>
      <c r="Y261" s="488"/>
      <c r="Z261" s="488"/>
      <c r="AA261" s="485"/>
      <c r="AB261" s="485"/>
      <c r="AC261" s="488"/>
      <c r="AD261" s="488"/>
      <c r="AE261" s="488"/>
      <c r="AF261" s="488"/>
      <c r="AG261" s="488"/>
      <c r="AH261" s="488"/>
      <c r="AI261" s="488"/>
      <c r="AJ261" s="488"/>
      <c r="AK261" s="488"/>
      <c r="AL261" s="495"/>
    </row>
    <row r="262" spans="1:38" s="165" customFormat="1" ht="13.5" customHeight="1">
      <c r="A262" s="164"/>
      <c r="B262" s="167" t="s">
        <v>448</v>
      </c>
      <c r="C262" s="178"/>
      <c r="D262" s="167" t="s">
        <v>449</v>
      </c>
      <c r="E262" s="178"/>
      <c r="F262" s="167" t="s">
        <v>450</v>
      </c>
      <c r="G262" s="178"/>
      <c r="H262" s="167" t="s">
        <v>451</v>
      </c>
      <c r="I262" s="178"/>
      <c r="J262" s="167" t="s">
        <v>55</v>
      </c>
      <c r="K262" s="167"/>
      <c r="L262" s="167" t="s">
        <v>452</v>
      </c>
      <c r="M262" s="167"/>
      <c r="N262" s="167" t="s">
        <v>453</v>
      </c>
      <c r="O262" s="167"/>
      <c r="P262" s="167" t="s">
        <v>454</v>
      </c>
      <c r="Q262" s="167"/>
      <c r="R262" s="167" t="s">
        <v>793</v>
      </c>
      <c r="S262" s="167"/>
      <c r="T262" s="167" t="s">
        <v>455</v>
      </c>
      <c r="X262" s="492"/>
      <c r="Y262" s="488"/>
      <c r="Z262" s="488"/>
      <c r="AA262" s="485"/>
      <c r="AB262" s="485"/>
      <c r="AC262" s="488"/>
      <c r="AD262" s="488"/>
      <c r="AE262" s="488"/>
      <c r="AF262" s="488"/>
      <c r="AG262" s="488"/>
      <c r="AH262" s="488"/>
      <c r="AI262" s="488"/>
      <c r="AJ262" s="488"/>
      <c r="AK262" s="488"/>
      <c r="AL262" s="495"/>
    </row>
    <row r="263" spans="1:38" s="165" customFormat="1" ht="13.5" customHeight="1">
      <c r="A263" s="164"/>
      <c r="X263" s="492"/>
      <c r="Y263" s="488"/>
      <c r="Z263" s="488"/>
      <c r="AA263" s="485"/>
      <c r="AB263" s="485"/>
      <c r="AC263" s="488"/>
      <c r="AD263" s="488"/>
      <c r="AE263" s="488"/>
      <c r="AF263" s="488"/>
      <c r="AG263" s="488"/>
      <c r="AH263" s="488"/>
      <c r="AI263" s="488"/>
      <c r="AJ263" s="488"/>
      <c r="AK263" s="488"/>
      <c r="AL263" s="495"/>
    </row>
    <row r="264" spans="1:38" s="165" customFormat="1" ht="13.5" customHeight="1">
      <c r="A264" s="164"/>
      <c r="B264" s="167"/>
      <c r="D264" s="167"/>
      <c r="E264" s="167"/>
      <c r="F264" s="167"/>
      <c r="H264" s="167"/>
      <c r="I264" s="167"/>
      <c r="J264" s="167"/>
      <c r="K264" s="167"/>
      <c r="L264" s="167"/>
      <c r="M264" s="167"/>
      <c r="N264" s="167"/>
      <c r="O264" s="167"/>
      <c r="P264" s="167"/>
      <c r="Q264" s="167"/>
      <c r="R264" s="167"/>
      <c r="S264" s="167"/>
      <c r="T264" s="167"/>
      <c r="U264" s="167"/>
      <c r="X264" s="492"/>
      <c r="Y264" s="488"/>
      <c r="Z264" s="488"/>
      <c r="AA264" s="485"/>
      <c r="AB264" s="485"/>
      <c r="AC264" s="488"/>
      <c r="AD264" s="488"/>
      <c r="AE264" s="488"/>
      <c r="AF264" s="488"/>
      <c r="AG264" s="488"/>
      <c r="AH264" s="488"/>
      <c r="AI264" s="488"/>
      <c r="AJ264" s="488"/>
      <c r="AK264" s="488"/>
      <c r="AL264" s="495"/>
    </row>
    <row r="265" spans="1:38" s="165" customFormat="1" ht="13.5" customHeight="1" thickBot="1">
      <c r="A265" s="164"/>
      <c r="B265" s="167"/>
      <c r="D265" s="167"/>
      <c r="E265" s="167"/>
      <c r="F265" s="167"/>
      <c r="H265" s="167"/>
      <c r="I265" s="167"/>
      <c r="J265" s="167"/>
      <c r="K265" s="167"/>
      <c r="L265" s="167"/>
      <c r="M265" s="167"/>
      <c r="N265" s="167"/>
      <c r="O265" s="167"/>
      <c r="P265" s="167"/>
      <c r="Q265" s="167"/>
      <c r="R265" s="167"/>
      <c r="S265" s="167"/>
      <c r="T265" s="167"/>
      <c r="U265" s="167"/>
      <c r="X265" s="492"/>
      <c r="Y265" s="488"/>
      <c r="Z265" s="488"/>
      <c r="AA265" s="485"/>
      <c r="AB265" s="485"/>
      <c r="AC265" s="488"/>
      <c r="AD265" s="488"/>
      <c r="AE265" s="488"/>
      <c r="AF265" s="488"/>
      <c r="AG265" s="488"/>
      <c r="AH265" s="488"/>
      <c r="AI265" s="488"/>
      <c r="AJ265" s="488"/>
      <c r="AK265" s="488"/>
      <c r="AL265" s="495"/>
    </row>
    <row r="266" spans="1:38" s="165" customFormat="1" ht="12.45" customHeight="1">
      <c r="A266" s="164"/>
      <c r="B266" s="171"/>
      <c r="C266" s="169">
        <v>252.01</v>
      </c>
      <c r="D266" s="171"/>
      <c r="E266" s="169">
        <v>399.80599999999998</v>
      </c>
      <c r="F266" s="171"/>
      <c r="G266" s="169">
        <v>292.2</v>
      </c>
      <c r="H266" s="171"/>
      <c r="I266" s="169">
        <v>275.78300000000002</v>
      </c>
      <c r="J266" s="171"/>
      <c r="K266" s="169">
        <v>294.33499999999998</v>
      </c>
      <c r="L266" s="171"/>
      <c r="M266" s="169">
        <v>504.73599999999999</v>
      </c>
      <c r="N266" s="171"/>
      <c r="O266" s="169">
        <v>301.2</v>
      </c>
      <c r="P266" s="171"/>
      <c r="Q266" s="169">
        <v>234.48099999999999</v>
      </c>
      <c r="R266" s="171"/>
      <c r="S266" s="169">
        <v>399.08100000000002</v>
      </c>
      <c r="T266" s="171"/>
      <c r="U266" s="169">
        <v>272.30099999999999</v>
      </c>
      <c r="V266" s="482">
        <f>SUM(C266:U266)</f>
        <v>3225.9329999999995</v>
      </c>
      <c r="W266" s="483"/>
      <c r="X266" s="492"/>
      <c r="Y266" s="488"/>
      <c r="Z266" s="488"/>
      <c r="AA266" s="485"/>
      <c r="AB266" s="485"/>
      <c r="AC266" s="488"/>
      <c r="AD266" s="488"/>
      <c r="AE266" s="488"/>
      <c r="AF266" s="488"/>
      <c r="AG266" s="488"/>
      <c r="AH266" s="488"/>
      <c r="AI266" s="488"/>
      <c r="AJ266" s="488"/>
      <c r="AK266" s="488"/>
      <c r="AL266" s="495"/>
    </row>
    <row r="267" spans="1:38" s="165" customFormat="1" ht="13.5" customHeight="1">
      <c r="A267" s="164"/>
      <c r="B267" s="174"/>
      <c r="C267" s="169"/>
      <c r="D267" s="174"/>
      <c r="E267" s="169"/>
      <c r="F267" s="174"/>
      <c r="G267" s="169"/>
      <c r="H267" s="174"/>
      <c r="I267" s="169"/>
      <c r="J267" s="174"/>
      <c r="K267" s="169"/>
      <c r="L267" s="174"/>
      <c r="M267" s="169"/>
      <c r="N267" s="174"/>
      <c r="O267" s="169"/>
      <c r="P267" s="174"/>
      <c r="Q267" s="169"/>
      <c r="R267" s="174"/>
      <c r="S267" s="169"/>
      <c r="T267" s="174"/>
      <c r="U267" s="169"/>
      <c r="X267" s="492"/>
      <c r="Y267" s="488"/>
      <c r="Z267" s="488"/>
      <c r="AA267" s="485"/>
      <c r="AB267" s="485"/>
      <c r="AC267" s="488"/>
      <c r="AD267" s="488"/>
      <c r="AE267" s="488"/>
      <c r="AF267" s="488"/>
      <c r="AG267" s="488"/>
      <c r="AH267" s="488"/>
      <c r="AI267" s="488"/>
      <c r="AJ267" s="488"/>
      <c r="AK267" s="488"/>
      <c r="AL267" s="495"/>
    </row>
    <row r="268" spans="1:38" s="165" customFormat="1" ht="13.2" customHeight="1" thickBot="1">
      <c r="A268" s="164"/>
      <c r="B268" s="177"/>
      <c r="D268" s="177"/>
      <c r="F268" s="177"/>
      <c r="H268" s="177"/>
      <c r="J268" s="177"/>
      <c r="L268" s="177"/>
      <c r="N268" s="177"/>
      <c r="P268" s="177"/>
      <c r="R268" s="177"/>
      <c r="T268" s="177"/>
      <c r="X268" s="492"/>
      <c r="Y268" s="488"/>
      <c r="Z268" s="488"/>
      <c r="AA268" s="485"/>
      <c r="AB268" s="485"/>
      <c r="AC268" s="488"/>
      <c r="AD268" s="488"/>
      <c r="AE268" s="488"/>
      <c r="AF268" s="488"/>
      <c r="AG268" s="488"/>
      <c r="AH268" s="488"/>
      <c r="AI268" s="488"/>
      <c r="AJ268" s="488"/>
      <c r="AK268" s="488"/>
      <c r="AL268" s="495"/>
    </row>
    <row r="269" spans="1:38" s="165" customFormat="1" ht="13.95" customHeight="1">
      <c r="A269" s="164"/>
      <c r="B269" s="167" t="str">
        <f>HLOOKUP(B262,Sheet4!$C$3:$MO$4,2,FALSE)</f>
        <v>DC1+18</v>
      </c>
      <c r="C269" s="167"/>
      <c r="D269" s="167" t="str">
        <f>HLOOKUP(D262,Sheet4!$C$3:$MO$4,2,FALSE)</f>
        <v>DC1+18</v>
      </c>
      <c r="E269" s="167"/>
      <c r="F269" s="167" t="str">
        <f>HLOOKUP(F262,Sheet4!$C$3:$MO$4,2,FALSE)</f>
        <v>DB1+0</v>
      </c>
      <c r="G269" s="167"/>
      <c r="H269" s="167" t="str">
        <f>HLOOKUP(H262,Sheet4!$C$3:$MO$4,2,FALSE)</f>
        <v>DD60+25 (2MRC)</v>
      </c>
      <c r="I269" s="167"/>
      <c r="J269" s="167" t="str">
        <f>HLOOKUP(J262,Sheet4!$C$3:$MO$4,2,FALSE)</f>
        <v>DD60+25 (3MRC)</v>
      </c>
      <c r="K269" s="167"/>
      <c r="L269" s="167" t="str">
        <f>HLOOKUP(L262,Sheet4!$C$3:$MO$4,2,FALSE)</f>
        <v>DB2+9</v>
      </c>
      <c r="M269" s="167"/>
      <c r="N269" s="167" t="str">
        <f>HLOOKUP(N262,Sheet4!$C$3:$MO$4,2,FALSE)</f>
        <v>DA+9</v>
      </c>
      <c r="O269" s="167"/>
      <c r="P269" s="167" t="str">
        <f>HLOOKUP(P262,Sheet4!$C$3:$MO$4,2,FALSE)</f>
        <v>DC2+0</v>
      </c>
      <c r="Q269" s="167"/>
      <c r="R269" s="167" t="str">
        <f>HLOOKUP(R262,Sheet4!$C$3:$MO$4,2,FALSE)</f>
        <v>DB1+6</v>
      </c>
      <c r="S269" s="167"/>
      <c r="T269" s="167" t="str">
        <f>HLOOKUP(T262,Sheet4!$C$3:$MO$4,2,FALSE)</f>
        <v>DD60+25</v>
      </c>
      <c r="U269" s="167"/>
      <c r="X269" s="492"/>
      <c r="Y269" s="488"/>
      <c r="Z269" s="488"/>
      <c r="AA269" s="485"/>
      <c r="AB269" s="485"/>
      <c r="AC269" s="488"/>
      <c r="AD269" s="488"/>
      <c r="AE269" s="488"/>
      <c r="AF269" s="488"/>
      <c r="AG269" s="488"/>
      <c r="AH269" s="488"/>
      <c r="AI269" s="488"/>
      <c r="AJ269" s="488"/>
      <c r="AK269" s="488"/>
      <c r="AL269" s="495"/>
    </row>
    <row r="270" spans="1:38" s="165" customFormat="1" ht="13.95" customHeight="1" thickBot="1">
      <c r="A270" s="164"/>
      <c r="B270" s="178"/>
      <c r="C270" s="167"/>
      <c r="D270" s="178"/>
      <c r="E270" s="167"/>
      <c r="F270" s="178"/>
      <c r="G270" s="167"/>
      <c r="H270" s="178"/>
      <c r="I270" s="167"/>
      <c r="J270" s="178"/>
      <c r="K270" s="167"/>
      <c r="L270" s="167"/>
      <c r="M270" s="167"/>
      <c r="N270" s="167"/>
      <c r="O270" s="167"/>
      <c r="P270" s="167"/>
      <c r="Q270" s="167"/>
      <c r="R270" s="167"/>
      <c r="S270" s="167"/>
      <c r="T270" s="167"/>
      <c r="U270" s="167"/>
      <c r="X270" s="492"/>
      <c r="Y270" s="488"/>
      <c r="Z270" s="488"/>
      <c r="AA270" s="496"/>
      <c r="AB270" s="486"/>
      <c r="AC270" s="488"/>
      <c r="AD270" s="488"/>
      <c r="AE270" s="488"/>
      <c r="AF270" s="488"/>
      <c r="AG270" s="488"/>
      <c r="AH270" s="488"/>
      <c r="AI270" s="488"/>
      <c r="AJ270" s="488"/>
      <c r="AK270" s="488"/>
      <c r="AL270" s="495"/>
    </row>
    <row r="271" spans="1:38" s="165" customFormat="1" ht="14.4">
      <c r="A271" s="164"/>
      <c r="X271" s="490">
        <f>V277/1000</f>
        <v>3.5905830000000001</v>
      </c>
      <c r="Y271" s="487">
        <f>X271</f>
        <v>3.5905830000000001</v>
      </c>
      <c r="Z271" s="487"/>
      <c r="AA271" s="484">
        <v>10</v>
      </c>
      <c r="AB271" s="484">
        <v>2</v>
      </c>
      <c r="AC271" s="487">
        <f>AA271-AB271</f>
        <v>8</v>
      </c>
      <c r="AD271" s="487">
        <v>1</v>
      </c>
      <c r="AE271" s="487">
        <v>10</v>
      </c>
      <c r="AF271" s="487">
        <v>0</v>
      </c>
      <c r="AG271" s="487">
        <f>AE271-AF271</f>
        <v>10</v>
      </c>
      <c r="AH271" s="487"/>
      <c r="AI271" s="487"/>
      <c r="AJ271" s="487"/>
      <c r="AK271" s="487"/>
      <c r="AL271" s="493"/>
    </row>
    <row r="272" spans="1:38" s="165" customFormat="1" ht="13.5" customHeight="1">
      <c r="A272" s="164"/>
      <c r="C272" s="179"/>
      <c r="E272" s="179"/>
      <c r="G272" s="179"/>
      <c r="I272" s="179"/>
      <c r="X272" s="492"/>
      <c r="Y272" s="488"/>
      <c r="Z272" s="488"/>
      <c r="AA272" s="485"/>
      <c r="AB272" s="485"/>
      <c r="AC272" s="488"/>
      <c r="AD272" s="488"/>
      <c r="AE272" s="488"/>
      <c r="AF272" s="488"/>
      <c r="AG272" s="488"/>
      <c r="AH272" s="488"/>
      <c r="AI272" s="488"/>
      <c r="AJ272" s="488"/>
      <c r="AK272" s="488"/>
      <c r="AL272" s="495"/>
    </row>
    <row r="273" spans="1:38" s="165" customFormat="1" ht="13.5" customHeight="1">
      <c r="A273" s="164"/>
      <c r="B273" s="167" t="s">
        <v>456</v>
      </c>
      <c r="C273" s="178"/>
      <c r="D273" s="167" t="s">
        <v>457</v>
      </c>
      <c r="E273" s="178"/>
      <c r="F273" s="167" t="s">
        <v>458</v>
      </c>
      <c r="G273" s="178"/>
      <c r="H273" s="167" t="s">
        <v>459</v>
      </c>
      <c r="I273" s="178"/>
      <c r="J273" s="167" t="s">
        <v>460</v>
      </c>
      <c r="K273" s="167"/>
      <c r="L273" s="167" t="s">
        <v>461</v>
      </c>
      <c r="M273" s="167"/>
      <c r="N273" s="167" t="s">
        <v>462</v>
      </c>
      <c r="O273" s="167"/>
      <c r="P273" s="167" t="s">
        <v>463</v>
      </c>
      <c r="Q273" s="167"/>
      <c r="R273" s="167" t="s">
        <v>464</v>
      </c>
      <c r="S273" s="167"/>
      <c r="T273" s="167" t="s">
        <v>465</v>
      </c>
      <c r="X273" s="492"/>
      <c r="Y273" s="488"/>
      <c r="Z273" s="488"/>
      <c r="AA273" s="485"/>
      <c r="AB273" s="485"/>
      <c r="AC273" s="488"/>
      <c r="AD273" s="488"/>
      <c r="AE273" s="488"/>
      <c r="AF273" s="488"/>
      <c r="AG273" s="488"/>
      <c r="AH273" s="488"/>
      <c r="AI273" s="488"/>
      <c r="AJ273" s="488"/>
      <c r="AK273" s="488"/>
      <c r="AL273" s="495"/>
    </row>
    <row r="274" spans="1:38" s="165" customFormat="1" ht="13.5" customHeight="1">
      <c r="A274" s="164"/>
      <c r="X274" s="492"/>
      <c r="Y274" s="488"/>
      <c r="Z274" s="488"/>
      <c r="AA274" s="485"/>
      <c r="AB274" s="485"/>
      <c r="AC274" s="488"/>
      <c r="AD274" s="488"/>
      <c r="AE274" s="488"/>
      <c r="AF274" s="488"/>
      <c r="AG274" s="488"/>
      <c r="AH274" s="488"/>
      <c r="AI274" s="488"/>
      <c r="AJ274" s="488"/>
      <c r="AK274" s="488"/>
      <c r="AL274" s="495"/>
    </row>
    <row r="275" spans="1:38" s="165" customFormat="1" ht="13.5" customHeight="1">
      <c r="A275" s="164"/>
      <c r="B275" s="167"/>
      <c r="D275" s="167"/>
      <c r="E275" s="167"/>
      <c r="F275" s="167"/>
      <c r="H275" s="167"/>
      <c r="I275" s="167"/>
      <c r="J275" s="167"/>
      <c r="K275" s="167"/>
      <c r="L275" s="167"/>
      <c r="M275" s="167"/>
      <c r="N275" s="167"/>
      <c r="O275" s="167"/>
      <c r="P275" s="167"/>
      <c r="Q275" s="167"/>
      <c r="R275" s="167"/>
      <c r="S275" s="167"/>
      <c r="T275" s="167"/>
      <c r="U275" s="167"/>
      <c r="X275" s="492"/>
      <c r="Y275" s="488"/>
      <c r="Z275" s="488"/>
      <c r="AA275" s="485"/>
      <c r="AB275" s="485"/>
      <c r="AC275" s="488"/>
      <c r="AD275" s="488"/>
      <c r="AE275" s="488"/>
      <c r="AF275" s="488"/>
      <c r="AG275" s="488"/>
      <c r="AH275" s="488"/>
      <c r="AI275" s="488"/>
      <c r="AJ275" s="488"/>
      <c r="AK275" s="488"/>
      <c r="AL275" s="495"/>
    </row>
    <row r="276" spans="1:38" s="165" customFormat="1" ht="13.5" customHeight="1" thickBot="1">
      <c r="A276" s="164"/>
      <c r="B276" s="167"/>
      <c r="D276" s="167"/>
      <c r="E276" s="167"/>
      <c r="F276" s="167"/>
      <c r="H276" s="167"/>
      <c r="I276" s="167"/>
      <c r="J276" s="167"/>
      <c r="K276" s="167"/>
      <c r="L276" s="167"/>
      <c r="M276" s="167"/>
      <c r="N276" s="167"/>
      <c r="O276" s="167"/>
      <c r="P276" s="167"/>
      <c r="Q276" s="167"/>
      <c r="R276" s="167"/>
      <c r="S276" s="167"/>
      <c r="T276" s="167"/>
      <c r="U276" s="167"/>
      <c r="X276" s="492"/>
      <c r="Y276" s="488"/>
      <c r="Z276" s="488"/>
      <c r="AA276" s="485"/>
      <c r="AB276" s="485"/>
      <c r="AC276" s="488"/>
      <c r="AD276" s="488"/>
      <c r="AE276" s="488"/>
      <c r="AF276" s="488"/>
      <c r="AG276" s="488"/>
      <c r="AH276" s="488"/>
      <c r="AI276" s="488"/>
      <c r="AJ276" s="488"/>
      <c r="AK276" s="488"/>
      <c r="AL276" s="495"/>
    </row>
    <row r="277" spans="1:38" s="165" customFormat="1" ht="12.45" customHeight="1">
      <c r="A277" s="164"/>
      <c r="B277" s="171"/>
      <c r="C277" s="169">
        <v>284.637</v>
      </c>
      <c r="D277" s="171"/>
      <c r="E277" s="169">
        <v>316.28300000000002</v>
      </c>
      <c r="F277" s="171"/>
      <c r="G277" s="169">
        <v>323.18400000000003</v>
      </c>
      <c r="H277" s="171"/>
      <c r="I277" s="169">
        <v>396.81900000000002</v>
      </c>
      <c r="J277" s="168"/>
      <c r="K277" s="169">
        <v>397.66199999999998</v>
      </c>
      <c r="L277" s="171"/>
      <c r="M277" s="169">
        <v>367.99799999999999</v>
      </c>
      <c r="N277" s="171"/>
      <c r="O277" s="169">
        <v>291</v>
      </c>
      <c r="P277" s="171"/>
      <c r="Q277" s="169">
        <v>440</v>
      </c>
      <c r="R277" s="168"/>
      <c r="S277" s="169">
        <v>397</v>
      </c>
      <c r="T277" s="171"/>
      <c r="U277" s="169">
        <v>376</v>
      </c>
      <c r="V277" s="482">
        <f>SUM(C277:U277)</f>
        <v>3590.5830000000001</v>
      </c>
      <c r="W277" s="483"/>
      <c r="X277" s="492"/>
      <c r="Y277" s="488"/>
      <c r="Z277" s="488"/>
      <c r="AA277" s="485"/>
      <c r="AB277" s="485"/>
      <c r="AC277" s="488"/>
      <c r="AD277" s="488"/>
      <c r="AE277" s="488"/>
      <c r="AF277" s="488"/>
      <c r="AG277" s="488"/>
      <c r="AH277" s="488"/>
      <c r="AI277" s="488"/>
      <c r="AJ277" s="488"/>
      <c r="AK277" s="488"/>
      <c r="AL277" s="495"/>
    </row>
    <row r="278" spans="1:38" s="165" customFormat="1" ht="13.5" customHeight="1">
      <c r="A278" s="164"/>
      <c r="B278" s="174"/>
      <c r="C278" s="169"/>
      <c r="D278" s="174"/>
      <c r="E278" s="169"/>
      <c r="F278" s="174"/>
      <c r="G278" s="169"/>
      <c r="H278" s="174"/>
      <c r="I278" s="169"/>
      <c r="J278" s="172"/>
      <c r="K278" s="169"/>
      <c r="L278" s="174"/>
      <c r="M278" s="169"/>
      <c r="N278" s="174"/>
      <c r="O278" s="169"/>
      <c r="P278" s="174"/>
      <c r="Q278" s="169"/>
      <c r="R278" s="172"/>
      <c r="S278" s="169"/>
      <c r="T278" s="174"/>
      <c r="U278" s="169"/>
      <c r="X278" s="492"/>
      <c r="Y278" s="488"/>
      <c r="Z278" s="488"/>
      <c r="AA278" s="485"/>
      <c r="AB278" s="485"/>
      <c r="AC278" s="488"/>
      <c r="AD278" s="488"/>
      <c r="AE278" s="488"/>
      <c r="AF278" s="488"/>
      <c r="AG278" s="488"/>
      <c r="AH278" s="488"/>
      <c r="AI278" s="488"/>
      <c r="AJ278" s="488"/>
      <c r="AK278" s="488"/>
      <c r="AL278" s="495"/>
    </row>
    <row r="279" spans="1:38" s="165" customFormat="1" ht="13.5" customHeight="1" thickBot="1">
      <c r="A279" s="164"/>
      <c r="B279" s="177"/>
      <c r="D279" s="177"/>
      <c r="F279" s="177"/>
      <c r="H279" s="177"/>
      <c r="J279" s="175"/>
      <c r="L279" s="177"/>
      <c r="N279" s="177"/>
      <c r="P279" s="177"/>
      <c r="R279" s="175"/>
      <c r="T279" s="177"/>
      <c r="X279" s="492"/>
      <c r="Y279" s="488"/>
      <c r="Z279" s="488"/>
      <c r="AA279" s="485"/>
      <c r="AB279" s="485"/>
      <c r="AC279" s="488"/>
      <c r="AD279" s="488"/>
      <c r="AE279" s="488"/>
      <c r="AF279" s="488"/>
      <c r="AG279" s="488"/>
      <c r="AH279" s="488"/>
      <c r="AI279" s="488"/>
      <c r="AJ279" s="488"/>
      <c r="AK279" s="488"/>
      <c r="AL279" s="495"/>
    </row>
    <row r="280" spans="1:38" s="165" customFormat="1" ht="13.95" customHeight="1">
      <c r="A280" s="164"/>
      <c r="B280" s="167" t="str">
        <f>HLOOKUP(B273,Sheet4!$C$3:$MO$4,2,FALSE)</f>
        <v>DD45+35</v>
      </c>
      <c r="C280" s="167"/>
      <c r="D280" s="167" t="str">
        <f>HLOOKUP(D273,Sheet4!$C$3:$MO$4,2,FALSE)</f>
        <v>DD60+9</v>
      </c>
      <c r="E280" s="167"/>
      <c r="F280" s="167" t="str">
        <f>HLOOKUP(F273,Sheet4!$C$3:$MO$4,2,FALSE)</f>
        <v>DA+0</v>
      </c>
      <c r="G280" s="167"/>
      <c r="H280" s="167" t="str">
        <f>HLOOKUP(H273,Sheet4!$C$3:$MO$4,2,FALSE)</f>
        <v>DA-3</v>
      </c>
      <c r="I280" s="167"/>
      <c r="J280" s="167" t="str">
        <f>HLOOKUP(J273,Sheet4!$C$3:$MO$4,2,FALSE)</f>
        <v>DB2+9 (2MRC)</v>
      </c>
      <c r="K280" s="167"/>
      <c r="L280" s="167" t="str">
        <f>HLOOKUP(L273,Sheet4!$C$3:$MO$4,2,FALSE)</f>
        <v>DB2+9</v>
      </c>
      <c r="M280" s="167"/>
      <c r="N280" s="167" t="str">
        <f>HLOOKUP(N273,Sheet4!$C$3:$MO$4,2,FALSE)</f>
        <v>DA-3</v>
      </c>
      <c r="O280" s="167"/>
      <c r="P280" s="167" t="str">
        <f>HLOOKUP(P273,Sheet4!$C$3:$MO$4,2,FALSE)</f>
        <v>DA+0</v>
      </c>
      <c r="Q280" s="167"/>
      <c r="R280" s="167" t="str">
        <f>HLOOKUP(R273,Sheet4!$C$3:$MO$4,2,FALSE)</f>
        <v>DA+9</v>
      </c>
      <c r="S280" s="167"/>
      <c r="T280" s="167" t="str">
        <f>HLOOKUP(T273,Sheet4!$C$3:$MO$4,2,FALSE)</f>
        <v>DA-3</v>
      </c>
      <c r="U280" s="167"/>
      <c r="X280" s="492"/>
      <c r="Y280" s="488"/>
      <c r="Z280" s="488"/>
      <c r="AA280" s="485"/>
      <c r="AB280" s="485"/>
      <c r="AC280" s="488"/>
      <c r="AD280" s="488"/>
      <c r="AE280" s="488"/>
      <c r="AF280" s="488"/>
      <c r="AG280" s="488"/>
      <c r="AH280" s="488"/>
      <c r="AI280" s="488"/>
      <c r="AJ280" s="488"/>
      <c r="AK280" s="488"/>
      <c r="AL280" s="495"/>
    </row>
    <row r="281" spans="1:38" s="165" customFormat="1" ht="13.95" customHeight="1" thickBot="1">
      <c r="A281" s="164"/>
      <c r="B281" s="178"/>
      <c r="C281" s="167"/>
      <c r="D281" s="178"/>
      <c r="E281" s="167"/>
      <c r="F281" s="178"/>
      <c r="G281" s="167"/>
      <c r="H281" s="178"/>
      <c r="I281" s="167"/>
      <c r="J281" s="178"/>
      <c r="K281" s="167"/>
      <c r="L281" s="167"/>
      <c r="M281" s="167"/>
      <c r="N281" s="167"/>
      <c r="O281" s="167"/>
      <c r="P281" s="167"/>
      <c r="Q281" s="167"/>
      <c r="R281" s="167"/>
      <c r="S281" s="167"/>
      <c r="T281" s="167"/>
      <c r="U281" s="167"/>
      <c r="X281" s="492"/>
      <c r="Y281" s="488"/>
      <c r="Z281" s="488"/>
      <c r="AA281" s="496"/>
      <c r="AB281" s="486"/>
      <c r="AC281" s="488"/>
      <c r="AD281" s="488"/>
      <c r="AE281" s="488"/>
      <c r="AF281" s="488"/>
      <c r="AG281" s="488"/>
      <c r="AH281" s="488"/>
      <c r="AI281" s="488"/>
      <c r="AJ281" s="488"/>
      <c r="AK281" s="488"/>
      <c r="AL281" s="495"/>
    </row>
    <row r="282" spans="1:38" s="165" customFormat="1" ht="14.4">
      <c r="A282" s="164"/>
      <c r="X282" s="490">
        <f>V288/1000</f>
        <v>3.5494080000000006</v>
      </c>
      <c r="Y282" s="487">
        <f>X282</f>
        <v>3.5494080000000006</v>
      </c>
      <c r="Z282" s="487"/>
      <c r="AA282" s="484">
        <v>10</v>
      </c>
      <c r="AB282" s="484">
        <v>5</v>
      </c>
      <c r="AC282" s="487">
        <f>AA282-AB282</f>
        <v>5</v>
      </c>
      <c r="AD282" s="487">
        <v>1</v>
      </c>
      <c r="AE282" s="487">
        <v>10</v>
      </c>
      <c r="AF282" s="487">
        <v>0</v>
      </c>
      <c r="AG282" s="487">
        <f>AE282-AF282</f>
        <v>10</v>
      </c>
      <c r="AH282" s="487"/>
      <c r="AI282" s="487"/>
      <c r="AJ282" s="487"/>
      <c r="AK282" s="487"/>
      <c r="AL282" s="493"/>
    </row>
    <row r="283" spans="1:38" s="165" customFormat="1" ht="13.5" customHeight="1">
      <c r="A283" s="164"/>
      <c r="C283" s="179"/>
      <c r="E283" s="179"/>
      <c r="G283" s="179"/>
      <c r="I283" s="179"/>
      <c r="X283" s="492"/>
      <c r="Y283" s="488"/>
      <c r="Z283" s="488"/>
      <c r="AA283" s="485"/>
      <c r="AB283" s="485"/>
      <c r="AC283" s="488"/>
      <c r="AD283" s="488"/>
      <c r="AE283" s="488"/>
      <c r="AF283" s="488"/>
      <c r="AG283" s="488"/>
      <c r="AH283" s="488"/>
      <c r="AI283" s="488"/>
      <c r="AJ283" s="488"/>
      <c r="AK283" s="488"/>
      <c r="AL283" s="495"/>
    </row>
    <row r="284" spans="1:38" s="165" customFormat="1" ht="13.5" customHeight="1">
      <c r="A284" s="164"/>
      <c r="B284" s="167" t="s">
        <v>466</v>
      </c>
      <c r="C284" s="178"/>
      <c r="D284" s="167" t="s">
        <v>467</v>
      </c>
      <c r="E284" s="178"/>
      <c r="F284" s="167" t="s">
        <v>468</v>
      </c>
      <c r="G284" s="178"/>
      <c r="H284" s="167" t="s">
        <v>56</v>
      </c>
      <c r="I284" s="178"/>
      <c r="J284" s="167" t="s">
        <v>469</v>
      </c>
      <c r="K284" s="167"/>
      <c r="L284" s="167" t="s">
        <v>470</v>
      </c>
      <c r="M284" s="167"/>
      <c r="N284" s="167" t="s">
        <v>471</v>
      </c>
      <c r="O284" s="167"/>
      <c r="P284" s="167" t="s">
        <v>472</v>
      </c>
      <c r="Q284" s="167"/>
      <c r="R284" s="167" t="s">
        <v>473</v>
      </c>
      <c r="S284" s="167"/>
      <c r="T284" s="167" t="s">
        <v>474</v>
      </c>
      <c r="X284" s="492"/>
      <c r="Y284" s="488"/>
      <c r="Z284" s="488"/>
      <c r="AA284" s="485"/>
      <c r="AB284" s="485"/>
      <c r="AC284" s="488"/>
      <c r="AD284" s="488"/>
      <c r="AE284" s="488"/>
      <c r="AF284" s="488"/>
      <c r="AG284" s="488"/>
      <c r="AH284" s="488"/>
      <c r="AI284" s="488"/>
      <c r="AJ284" s="488"/>
      <c r="AK284" s="488"/>
      <c r="AL284" s="495"/>
    </row>
    <row r="285" spans="1:38" s="165" customFormat="1" ht="13.5" customHeight="1">
      <c r="A285" s="164"/>
      <c r="X285" s="492"/>
      <c r="Y285" s="488"/>
      <c r="Z285" s="488"/>
      <c r="AA285" s="485"/>
      <c r="AB285" s="485"/>
      <c r="AC285" s="488"/>
      <c r="AD285" s="488"/>
      <c r="AE285" s="488"/>
      <c r="AF285" s="488"/>
      <c r="AG285" s="488"/>
      <c r="AH285" s="488"/>
      <c r="AI285" s="488"/>
      <c r="AJ285" s="488"/>
      <c r="AK285" s="488"/>
      <c r="AL285" s="495"/>
    </row>
    <row r="286" spans="1:38" s="165" customFormat="1" ht="13.5" customHeight="1">
      <c r="A286" s="164"/>
      <c r="B286" s="167"/>
      <c r="D286" s="167"/>
      <c r="E286" s="167"/>
      <c r="F286" s="167"/>
      <c r="H286" s="167"/>
      <c r="I286" s="167"/>
      <c r="J286" s="167"/>
      <c r="K286" s="167"/>
      <c r="L286" s="167"/>
      <c r="M286" s="167"/>
      <c r="N286" s="167"/>
      <c r="O286" s="167"/>
      <c r="P286" s="167"/>
      <c r="Q286" s="167"/>
      <c r="R286" s="167"/>
      <c r="S286" s="167"/>
      <c r="T286" s="167"/>
      <c r="U286" s="167"/>
      <c r="X286" s="492"/>
      <c r="Y286" s="488"/>
      <c r="Z286" s="488"/>
      <c r="AA286" s="485"/>
      <c r="AB286" s="485"/>
      <c r="AC286" s="488"/>
      <c r="AD286" s="488"/>
      <c r="AE286" s="488"/>
      <c r="AF286" s="488"/>
      <c r="AG286" s="488"/>
      <c r="AH286" s="488"/>
      <c r="AI286" s="488"/>
      <c r="AJ286" s="488"/>
      <c r="AK286" s="488"/>
      <c r="AL286" s="495"/>
    </row>
    <row r="287" spans="1:38" s="165" customFormat="1" ht="13.5" customHeight="1" thickBot="1">
      <c r="A287" s="164"/>
      <c r="B287" s="167"/>
      <c r="D287" s="167"/>
      <c r="E287" s="167"/>
      <c r="F287" s="167"/>
      <c r="H287" s="167"/>
      <c r="I287" s="167"/>
      <c r="J287" s="167"/>
      <c r="K287" s="167"/>
      <c r="L287" s="167"/>
      <c r="M287" s="167"/>
      <c r="N287" s="167"/>
      <c r="O287" s="167"/>
      <c r="P287" s="167"/>
      <c r="Q287" s="167"/>
      <c r="R287" s="167"/>
      <c r="S287" s="167"/>
      <c r="T287" s="167"/>
      <c r="U287" s="167"/>
      <c r="X287" s="492"/>
      <c r="Y287" s="488"/>
      <c r="Z287" s="488"/>
      <c r="AA287" s="485"/>
      <c r="AB287" s="485"/>
      <c r="AC287" s="488"/>
      <c r="AD287" s="488"/>
      <c r="AE287" s="488"/>
      <c r="AF287" s="488"/>
      <c r="AG287" s="488"/>
      <c r="AH287" s="488"/>
      <c r="AI287" s="488"/>
      <c r="AJ287" s="488"/>
      <c r="AK287" s="488"/>
      <c r="AL287" s="495"/>
    </row>
    <row r="288" spans="1:38" s="165" customFormat="1" ht="12.45" customHeight="1">
      <c r="A288" s="164"/>
      <c r="B288" s="171"/>
      <c r="C288" s="169">
        <v>266.96100000000001</v>
      </c>
      <c r="D288" s="171"/>
      <c r="E288" s="169">
        <v>378.221</v>
      </c>
      <c r="F288" s="171"/>
      <c r="G288" s="169">
        <v>325.22899999999998</v>
      </c>
      <c r="H288" s="171"/>
      <c r="I288" s="169">
        <v>451.99700000000001</v>
      </c>
      <c r="J288" s="171"/>
      <c r="K288" s="169">
        <v>390</v>
      </c>
      <c r="L288" s="168"/>
      <c r="M288" s="169">
        <v>278</v>
      </c>
      <c r="N288" s="168"/>
      <c r="O288" s="169">
        <v>281</v>
      </c>
      <c r="P288" s="168"/>
      <c r="Q288" s="169">
        <v>338</v>
      </c>
      <c r="R288" s="168"/>
      <c r="S288" s="169">
        <v>410</v>
      </c>
      <c r="T288" s="168"/>
      <c r="U288" s="169">
        <v>430</v>
      </c>
      <c r="V288" s="482">
        <f>SUM(C288:U288)</f>
        <v>3549.4080000000004</v>
      </c>
      <c r="W288" s="483"/>
      <c r="X288" s="492"/>
      <c r="Y288" s="488"/>
      <c r="Z288" s="488"/>
      <c r="AA288" s="485"/>
      <c r="AB288" s="485"/>
      <c r="AC288" s="488"/>
      <c r="AD288" s="488"/>
      <c r="AE288" s="488"/>
      <c r="AF288" s="488"/>
      <c r="AG288" s="488"/>
      <c r="AH288" s="488"/>
      <c r="AI288" s="488"/>
      <c r="AJ288" s="488"/>
      <c r="AK288" s="488"/>
      <c r="AL288" s="495"/>
    </row>
    <row r="289" spans="1:38" s="165" customFormat="1" ht="13.5" customHeight="1">
      <c r="A289" s="164"/>
      <c r="B289" s="174"/>
      <c r="C289" s="169"/>
      <c r="D289" s="174"/>
      <c r="E289" s="169"/>
      <c r="F289" s="174"/>
      <c r="G289" s="169"/>
      <c r="H289" s="174"/>
      <c r="I289" s="169"/>
      <c r="J289" s="174"/>
      <c r="K289" s="169"/>
      <c r="L289" s="172"/>
      <c r="M289" s="169"/>
      <c r="N289" s="172"/>
      <c r="O289" s="169"/>
      <c r="P289" s="172"/>
      <c r="Q289" s="169"/>
      <c r="R289" s="172"/>
      <c r="S289" s="169"/>
      <c r="T289" s="172"/>
      <c r="U289" s="169"/>
      <c r="X289" s="492"/>
      <c r="Y289" s="488"/>
      <c r="Z289" s="488"/>
      <c r="AA289" s="485"/>
      <c r="AB289" s="485"/>
      <c r="AC289" s="488"/>
      <c r="AD289" s="488"/>
      <c r="AE289" s="488"/>
      <c r="AF289" s="488"/>
      <c r="AG289" s="488"/>
      <c r="AH289" s="488"/>
      <c r="AI289" s="488"/>
      <c r="AJ289" s="488"/>
      <c r="AK289" s="488"/>
      <c r="AL289" s="495"/>
    </row>
    <row r="290" spans="1:38" s="165" customFormat="1" ht="13.5" customHeight="1" thickBot="1">
      <c r="A290" s="164"/>
      <c r="B290" s="177"/>
      <c r="D290" s="177"/>
      <c r="F290" s="177"/>
      <c r="H290" s="177"/>
      <c r="J290" s="177"/>
      <c r="L290" s="175"/>
      <c r="N290" s="175"/>
      <c r="P290" s="175"/>
      <c r="R290" s="175"/>
      <c r="T290" s="175"/>
      <c r="X290" s="492"/>
      <c r="Y290" s="488"/>
      <c r="Z290" s="488"/>
      <c r="AA290" s="485"/>
      <c r="AB290" s="485"/>
      <c r="AC290" s="488"/>
      <c r="AD290" s="488"/>
      <c r="AE290" s="488"/>
      <c r="AF290" s="488"/>
      <c r="AG290" s="488"/>
      <c r="AH290" s="488"/>
      <c r="AI290" s="488"/>
      <c r="AJ290" s="488"/>
      <c r="AK290" s="488"/>
      <c r="AL290" s="495"/>
    </row>
    <row r="291" spans="1:38" s="165" customFormat="1" ht="13.95" customHeight="1">
      <c r="A291" s="164"/>
      <c r="B291" s="167" t="str">
        <f>HLOOKUP(B284,Sheet4!$C$3:$MO$4,2,FALSE)</f>
        <v>DB1+9</v>
      </c>
      <c r="C291" s="167"/>
      <c r="D291" s="167" t="str">
        <f>HLOOKUP(D284,Sheet4!$C$3:$MO$4,2,FALSE)</f>
        <v>DD45+30 (2MRC)</v>
      </c>
      <c r="E291" s="167"/>
      <c r="F291" s="167" t="str">
        <f>HLOOKUP(F284,Sheet4!$C$3:$MO$4,2,FALSE)</f>
        <v>DD60+35</v>
      </c>
      <c r="G291" s="167"/>
      <c r="H291" s="167" t="str">
        <f>HLOOKUP(H284,Sheet4!$C$3:$MO$4,2,FALSE)</f>
        <v>DD60+25</v>
      </c>
      <c r="I291" s="167"/>
      <c r="J291" s="167" t="str">
        <f>HLOOKUP(J284,Sheet4!$C$3:$MO$4,2,FALSE)</f>
        <v>DA+6</v>
      </c>
      <c r="K291" s="167"/>
      <c r="L291" s="167" t="str">
        <f>HLOOKUP(L284,Sheet4!$C$3:$MO$4,2,FALSE)</f>
        <v>DA-3</v>
      </c>
      <c r="M291" s="167"/>
      <c r="N291" s="167" t="str">
        <f>HLOOKUP(N284,Sheet4!$C$3:$MO$4,2,FALSE)</f>
        <v>DA-3</v>
      </c>
      <c r="O291" s="167"/>
      <c r="P291" s="167" t="str">
        <f>HLOOKUP(P284,Sheet4!$C$3:$MO$4,2,FALSE)</f>
        <v>DA-3</v>
      </c>
      <c r="Q291" s="167"/>
      <c r="R291" s="167" t="str">
        <f>HLOOKUP(R284,Sheet4!$C$3:$MO$4,2,FALSE)</f>
        <v>DA+0</v>
      </c>
      <c r="S291" s="167"/>
      <c r="T291" s="167" t="str">
        <f>HLOOKUP(T284,Sheet4!$C$3:$MO$4,2,FALSE)</f>
        <v>DA+3</v>
      </c>
      <c r="U291" s="167"/>
      <c r="X291" s="492"/>
      <c r="Y291" s="488"/>
      <c r="Z291" s="488"/>
      <c r="AA291" s="485"/>
      <c r="AB291" s="485"/>
      <c r="AC291" s="488"/>
      <c r="AD291" s="488"/>
      <c r="AE291" s="488"/>
      <c r="AF291" s="488"/>
      <c r="AG291" s="488"/>
      <c r="AH291" s="488"/>
      <c r="AI291" s="488"/>
      <c r="AJ291" s="488"/>
      <c r="AK291" s="488"/>
      <c r="AL291" s="495"/>
    </row>
    <row r="292" spans="1:38" s="165" customFormat="1" ht="13.95" customHeight="1" thickBot="1">
      <c r="A292" s="164"/>
      <c r="B292" s="178"/>
      <c r="C292" s="167"/>
      <c r="D292" s="178"/>
      <c r="E292" s="167"/>
      <c r="F292" s="178"/>
      <c r="G292" s="167"/>
      <c r="H292" s="178"/>
      <c r="I292" s="167"/>
      <c r="J292" s="178"/>
      <c r="K292" s="167"/>
      <c r="L292" s="167"/>
      <c r="M292" s="167"/>
      <c r="N292" s="167"/>
      <c r="O292" s="167"/>
      <c r="P292" s="167"/>
      <c r="Q292" s="167"/>
      <c r="R292" s="167"/>
      <c r="S292" s="167"/>
      <c r="T292" s="167"/>
      <c r="U292" s="167"/>
      <c r="X292" s="492"/>
      <c r="Y292" s="488"/>
      <c r="Z292" s="488"/>
      <c r="AA292" s="496"/>
      <c r="AB292" s="486"/>
      <c r="AC292" s="488"/>
      <c r="AD292" s="488"/>
      <c r="AE292" s="488"/>
      <c r="AF292" s="488"/>
      <c r="AG292" s="488"/>
      <c r="AH292" s="488"/>
      <c r="AI292" s="488"/>
      <c r="AJ292" s="488"/>
      <c r="AK292" s="488"/>
      <c r="AL292" s="495"/>
    </row>
    <row r="293" spans="1:38" s="165" customFormat="1" ht="14.4">
      <c r="A293" s="164"/>
      <c r="X293" s="490">
        <f>V299/1000</f>
        <v>3.8120690000000002</v>
      </c>
      <c r="Y293" s="487">
        <f>X293</f>
        <v>3.8120690000000002</v>
      </c>
      <c r="Z293" s="487"/>
      <c r="AA293" s="484">
        <v>10</v>
      </c>
      <c r="AB293" s="484">
        <v>6</v>
      </c>
      <c r="AC293" s="487">
        <f>AA293-AB293</f>
        <v>4</v>
      </c>
      <c r="AD293" s="487">
        <v>3</v>
      </c>
      <c r="AE293" s="487">
        <v>10</v>
      </c>
      <c r="AF293" s="487">
        <v>0</v>
      </c>
      <c r="AG293" s="487">
        <f>AE293-AF293</f>
        <v>10</v>
      </c>
      <c r="AH293" s="487"/>
      <c r="AI293" s="487"/>
      <c r="AJ293" s="487"/>
      <c r="AK293" s="487"/>
      <c r="AL293" s="493"/>
    </row>
    <row r="294" spans="1:38" s="165" customFormat="1" ht="13.5" customHeight="1">
      <c r="A294" s="164"/>
      <c r="C294" s="179"/>
      <c r="E294" s="179"/>
      <c r="G294" s="179"/>
      <c r="I294" s="179"/>
      <c r="X294" s="492"/>
      <c r="Y294" s="488"/>
      <c r="Z294" s="488"/>
      <c r="AA294" s="485"/>
      <c r="AB294" s="485"/>
      <c r="AC294" s="488"/>
      <c r="AD294" s="488"/>
      <c r="AE294" s="488"/>
      <c r="AF294" s="488"/>
      <c r="AG294" s="488"/>
      <c r="AH294" s="488"/>
      <c r="AI294" s="488"/>
      <c r="AJ294" s="488"/>
      <c r="AK294" s="488"/>
      <c r="AL294" s="495"/>
    </row>
    <row r="295" spans="1:38" s="165" customFormat="1" ht="13.5" customHeight="1">
      <c r="A295" s="164"/>
      <c r="B295" s="167" t="s">
        <v>475</v>
      </c>
      <c r="C295" s="178"/>
      <c r="D295" s="167" t="s">
        <v>476</v>
      </c>
      <c r="E295" s="178"/>
      <c r="F295" s="167" t="s">
        <v>57</v>
      </c>
      <c r="G295" s="178"/>
      <c r="H295" s="167" t="s">
        <v>477</v>
      </c>
      <c r="I295" s="178"/>
      <c r="J295" s="167" t="s">
        <v>478</v>
      </c>
      <c r="K295" s="167"/>
      <c r="L295" s="167" t="s">
        <v>479</v>
      </c>
      <c r="M295" s="167"/>
      <c r="N295" s="167" t="s">
        <v>480</v>
      </c>
      <c r="O295" s="167"/>
      <c r="P295" s="167" t="s">
        <v>481</v>
      </c>
      <c r="Q295" s="167"/>
      <c r="R295" s="167" t="s">
        <v>482</v>
      </c>
      <c r="S295" s="167"/>
      <c r="T295" s="167" t="s">
        <v>483</v>
      </c>
      <c r="X295" s="492"/>
      <c r="Y295" s="488"/>
      <c r="Z295" s="488"/>
      <c r="AA295" s="485"/>
      <c r="AB295" s="485"/>
      <c r="AC295" s="488"/>
      <c r="AD295" s="488"/>
      <c r="AE295" s="488"/>
      <c r="AF295" s="488"/>
      <c r="AG295" s="488"/>
      <c r="AH295" s="488"/>
      <c r="AI295" s="488"/>
      <c r="AJ295" s="488"/>
      <c r="AK295" s="488"/>
      <c r="AL295" s="495"/>
    </row>
    <row r="296" spans="1:38" s="165" customFormat="1" ht="13.5" customHeight="1">
      <c r="A296" s="164"/>
      <c r="X296" s="492"/>
      <c r="Y296" s="488"/>
      <c r="Z296" s="488"/>
      <c r="AA296" s="485"/>
      <c r="AB296" s="485"/>
      <c r="AC296" s="488"/>
      <c r="AD296" s="488"/>
      <c r="AE296" s="488"/>
      <c r="AF296" s="488"/>
      <c r="AG296" s="488"/>
      <c r="AH296" s="488"/>
      <c r="AI296" s="488"/>
      <c r="AJ296" s="488"/>
      <c r="AK296" s="488"/>
      <c r="AL296" s="495"/>
    </row>
    <row r="297" spans="1:38" s="165" customFormat="1" ht="13.5" customHeight="1">
      <c r="A297" s="164"/>
      <c r="B297" s="167"/>
      <c r="D297" s="167"/>
      <c r="E297" s="167"/>
      <c r="F297" s="167"/>
      <c r="H297" s="167"/>
      <c r="I297" s="167"/>
      <c r="J297" s="167"/>
      <c r="K297" s="167"/>
      <c r="L297" s="167"/>
      <c r="M297" s="167"/>
      <c r="N297" s="167"/>
      <c r="O297" s="167"/>
      <c r="P297" s="167"/>
      <c r="Q297" s="167"/>
      <c r="R297" s="167"/>
      <c r="S297" s="167"/>
      <c r="T297" s="167"/>
      <c r="U297" s="167"/>
      <c r="X297" s="492"/>
      <c r="Y297" s="488"/>
      <c r="Z297" s="488"/>
      <c r="AA297" s="485"/>
      <c r="AB297" s="485"/>
      <c r="AC297" s="488"/>
      <c r="AD297" s="488"/>
      <c r="AE297" s="488"/>
      <c r="AF297" s="488"/>
      <c r="AG297" s="488"/>
      <c r="AH297" s="488"/>
      <c r="AI297" s="488"/>
      <c r="AJ297" s="488"/>
      <c r="AK297" s="488"/>
      <c r="AL297" s="495"/>
    </row>
    <row r="298" spans="1:38" s="165" customFormat="1" ht="13.5" customHeight="1" thickBot="1">
      <c r="A298" s="164"/>
      <c r="B298" s="167"/>
      <c r="D298" s="167"/>
      <c r="E298" s="167"/>
      <c r="F298" s="167"/>
      <c r="H298" s="167"/>
      <c r="I298" s="167"/>
      <c r="J298" s="167"/>
      <c r="K298" s="167"/>
      <c r="L298" s="167"/>
      <c r="M298" s="167"/>
      <c r="N298" s="167"/>
      <c r="O298" s="167"/>
      <c r="P298" s="167"/>
      <c r="Q298" s="167"/>
      <c r="R298" s="167"/>
      <c r="S298" s="167"/>
      <c r="T298" s="167"/>
      <c r="U298" s="167"/>
      <c r="X298" s="492"/>
      <c r="Y298" s="488"/>
      <c r="Z298" s="488"/>
      <c r="AA298" s="485"/>
      <c r="AB298" s="485"/>
      <c r="AC298" s="488"/>
      <c r="AD298" s="488"/>
      <c r="AE298" s="488"/>
      <c r="AF298" s="488"/>
      <c r="AG298" s="488"/>
      <c r="AH298" s="488"/>
      <c r="AI298" s="488"/>
      <c r="AJ298" s="488"/>
      <c r="AK298" s="488"/>
      <c r="AL298" s="495"/>
    </row>
    <row r="299" spans="1:38" s="165" customFormat="1" ht="12.45" customHeight="1">
      <c r="A299" s="164"/>
      <c r="B299" s="168"/>
      <c r="C299" s="169">
        <v>407.68700000000001</v>
      </c>
      <c r="D299" s="168"/>
      <c r="E299" s="169">
        <v>231.411</v>
      </c>
      <c r="F299" s="171"/>
      <c r="G299" s="169">
        <v>415.00099999999998</v>
      </c>
      <c r="H299" s="168"/>
      <c r="I299" s="169">
        <v>388</v>
      </c>
      <c r="J299" s="168"/>
      <c r="K299" s="169">
        <v>359</v>
      </c>
      <c r="L299" s="171"/>
      <c r="M299" s="169">
        <v>390.96499999999997</v>
      </c>
      <c r="N299" s="171"/>
      <c r="O299" s="169">
        <v>398.005</v>
      </c>
      <c r="P299" s="171"/>
      <c r="Q299" s="169">
        <v>380</v>
      </c>
      <c r="R299" s="168"/>
      <c r="S299" s="169">
        <v>345</v>
      </c>
      <c r="T299" s="168"/>
      <c r="U299" s="169">
        <v>497</v>
      </c>
      <c r="V299" s="482">
        <f>SUM(C299:U299)</f>
        <v>3812.069</v>
      </c>
      <c r="W299" s="483"/>
      <c r="X299" s="492"/>
      <c r="Y299" s="488"/>
      <c r="Z299" s="488"/>
      <c r="AA299" s="485"/>
      <c r="AB299" s="485"/>
      <c r="AC299" s="488"/>
      <c r="AD299" s="488"/>
      <c r="AE299" s="488"/>
      <c r="AF299" s="488"/>
      <c r="AG299" s="488"/>
      <c r="AH299" s="488"/>
      <c r="AI299" s="488"/>
      <c r="AJ299" s="488"/>
      <c r="AK299" s="488"/>
      <c r="AL299" s="495"/>
    </row>
    <row r="300" spans="1:38" s="165" customFormat="1" ht="13.5" customHeight="1">
      <c r="A300" s="164"/>
      <c r="B300" s="172"/>
      <c r="C300" s="169"/>
      <c r="D300" s="172"/>
      <c r="E300" s="169"/>
      <c r="F300" s="174"/>
      <c r="G300" s="169"/>
      <c r="H300" s="172"/>
      <c r="I300" s="169"/>
      <c r="J300" s="172"/>
      <c r="K300" s="169"/>
      <c r="L300" s="174"/>
      <c r="M300" s="169"/>
      <c r="N300" s="174"/>
      <c r="O300" s="169"/>
      <c r="P300" s="174"/>
      <c r="Q300" s="169"/>
      <c r="R300" s="172"/>
      <c r="S300" s="169"/>
      <c r="T300" s="172"/>
      <c r="U300" s="169"/>
      <c r="X300" s="492"/>
      <c r="Y300" s="488"/>
      <c r="Z300" s="488"/>
      <c r="AA300" s="485"/>
      <c r="AB300" s="485"/>
      <c r="AC300" s="488"/>
      <c r="AD300" s="488"/>
      <c r="AE300" s="488"/>
      <c r="AF300" s="488"/>
      <c r="AG300" s="488"/>
      <c r="AH300" s="488"/>
      <c r="AI300" s="488"/>
      <c r="AJ300" s="488"/>
      <c r="AK300" s="488"/>
      <c r="AL300" s="495"/>
    </row>
    <row r="301" spans="1:38" s="165" customFormat="1" ht="13.5" customHeight="1" thickBot="1">
      <c r="A301" s="164"/>
      <c r="B301" s="175"/>
      <c r="D301" s="175"/>
      <c r="F301" s="177"/>
      <c r="H301" s="175"/>
      <c r="J301" s="175"/>
      <c r="L301" s="177"/>
      <c r="N301" s="177"/>
      <c r="P301" s="177"/>
      <c r="R301" s="175"/>
      <c r="T301" s="175"/>
      <c r="X301" s="492"/>
      <c r="Y301" s="488"/>
      <c r="Z301" s="488"/>
      <c r="AA301" s="485"/>
      <c r="AB301" s="485"/>
      <c r="AC301" s="488"/>
      <c r="AD301" s="488"/>
      <c r="AE301" s="488"/>
      <c r="AF301" s="488"/>
      <c r="AG301" s="488"/>
      <c r="AH301" s="488"/>
      <c r="AI301" s="488"/>
      <c r="AJ301" s="488"/>
      <c r="AK301" s="488"/>
      <c r="AL301" s="495"/>
    </row>
    <row r="302" spans="1:38" s="165" customFormat="1" ht="13.95" customHeight="1">
      <c r="A302" s="164"/>
      <c r="B302" s="167" t="str">
        <f>HLOOKUP(B295,Sheet4!$C$3:$MO$4,2,FALSE)</f>
        <v>DA+3</v>
      </c>
      <c r="C302" s="167"/>
      <c r="D302" s="167" t="str">
        <f>HLOOKUP(D295,Sheet4!$C$3:$MO$4,2,FALSE)</f>
        <v>DD60+3</v>
      </c>
      <c r="E302" s="167"/>
      <c r="F302" s="167" t="str">
        <f>HLOOKUP(F295,Sheet4!$C$3:$MO$4,2,FALSE)</f>
        <v>DD60+3</v>
      </c>
      <c r="G302" s="167"/>
      <c r="H302" s="167" t="str">
        <f>HLOOKUP(H295,Sheet4!$C$3:$MO$4,2,FALSE)</f>
        <v>DA+9 (2MRC)</v>
      </c>
      <c r="I302" s="167"/>
      <c r="J302" s="167" t="str">
        <f>HLOOKUP(J295,Sheet4!$C$3:$MO$4,2,FALSE)</f>
        <v>DB1+18 (2MRC)</v>
      </c>
      <c r="K302" s="167"/>
      <c r="L302" s="167" t="str">
        <f>HLOOKUP(L295,Sheet4!$C$3:$MO$4,2,FALSE)</f>
        <v>DA+9</v>
      </c>
      <c r="M302" s="167"/>
      <c r="N302" s="167" t="str">
        <f>HLOOKUP(N295,Sheet4!$C$3:$MO$4,2,FALSE)</f>
        <v>DC2+9</v>
      </c>
      <c r="O302" s="167"/>
      <c r="P302" s="167" t="str">
        <f>HLOOKUP(P295,Sheet4!$C$3:$MO$4,2,FALSE)</f>
        <v>DA+3</v>
      </c>
      <c r="Q302" s="167"/>
      <c r="R302" s="167" t="str">
        <f>HLOOKUP(R295,Sheet4!$C$3:$MO$4,2,FALSE)</f>
        <v>DA+0</v>
      </c>
      <c r="S302" s="167"/>
      <c r="T302" s="167" t="str">
        <f>HLOOKUP(T295,Sheet4!$C$3:$MO$4,2,FALSE)</f>
        <v>DA+9</v>
      </c>
      <c r="U302" s="167"/>
      <c r="X302" s="492"/>
      <c r="Y302" s="488"/>
      <c r="Z302" s="488"/>
      <c r="AA302" s="485"/>
      <c r="AB302" s="485"/>
      <c r="AC302" s="488"/>
      <c r="AD302" s="488"/>
      <c r="AE302" s="488"/>
      <c r="AF302" s="488"/>
      <c r="AG302" s="488"/>
      <c r="AH302" s="488"/>
      <c r="AI302" s="488"/>
      <c r="AJ302" s="488"/>
      <c r="AK302" s="488"/>
      <c r="AL302" s="495"/>
    </row>
    <row r="303" spans="1:38" s="165" customFormat="1" ht="13.95" customHeight="1" thickBot="1">
      <c r="A303" s="164"/>
      <c r="B303" s="178"/>
      <c r="C303" s="167"/>
      <c r="D303" s="178"/>
      <c r="E303" s="167"/>
      <c r="F303" s="178"/>
      <c r="G303" s="167"/>
      <c r="H303" s="178"/>
      <c r="I303" s="167"/>
      <c r="J303" s="178"/>
      <c r="K303" s="167"/>
      <c r="L303" s="167"/>
      <c r="M303" s="167"/>
      <c r="N303" s="167"/>
      <c r="O303" s="167"/>
      <c r="P303" s="167"/>
      <c r="Q303" s="167"/>
      <c r="R303" s="167"/>
      <c r="S303" s="167"/>
      <c r="T303" s="167"/>
      <c r="U303" s="167"/>
      <c r="X303" s="492"/>
      <c r="Y303" s="488"/>
      <c r="Z303" s="488"/>
      <c r="AA303" s="496"/>
      <c r="AB303" s="486"/>
      <c r="AC303" s="488"/>
      <c r="AD303" s="488"/>
      <c r="AE303" s="488"/>
      <c r="AF303" s="488"/>
      <c r="AG303" s="488"/>
      <c r="AH303" s="488"/>
      <c r="AI303" s="488"/>
      <c r="AJ303" s="488"/>
      <c r="AK303" s="488"/>
      <c r="AL303" s="495"/>
    </row>
    <row r="304" spans="1:38" s="165" customFormat="1" ht="14.4">
      <c r="A304" s="164"/>
      <c r="X304" s="490">
        <f>V310/1000</f>
        <v>3.3015659999999998</v>
      </c>
      <c r="Y304" s="487">
        <f>X304</f>
        <v>3.3015659999999998</v>
      </c>
      <c r="Z304" s="487"/>
      <c r="AA304" s="484">
        <v>10</v>
      </c>
      <c r="AB304" s="484">
        <v>8</v>
      </c>
      <c r="AC304" s="487">
        <f>AA304-AB304</f>
        <v>2</v>
      </c>
      <c r="AD304" s="487"/>
      <c r="AE304" s="487">
        <v>10</v>
      </c>
      <c r="AF304" s="487">
        <v>0</v>
      </c>
      <c r="AG304" s="487">
        <f>AE304-AF304</f>
        <v>10</v>
      </c>
      <c r="AH304" s="487"/>
      <c r="AI304" s="487"/>
      <c r="AJ304" s="487"/>
      <c r="AK304" s="487"/>
      <c r="AL304" s="493"/>
    </row>
    <row r="305" spans="1:38" s="165" customFormat="1" ht="13.5" customHeight="1">
      <c r="A305" s="164"/>
      <c r="C305" s="179"/>
      <c r="E305" s="179"/>
      <c r="G305" s="179"/>
      <c r="I305" s="179"/>
      <c r="X305" s="492"/>
      <c r="Y305" s="488"/>
      <c r="Z305" s="488"/>
      <c r="AA305" s="485"/>
      <c r="AB305" s="485"/>
      <c r="AC305" s="488"/>
      <c r="AD305" s="488"/>
      <c r="AE305" s="488"/>
      <c r="AF305" s="488"/>
      <c r="AG305" s="488"/>
      <c r="AH305" s="488"/>
      <c r="AI305" s="488"/>
      <c r="AJ305" s="488"/>
      <c r="AK305" s="488"/>
      <c r="AL305" s="495"/>
    </row>
    <row r="306" spans="1:38" s="165" customFormat="1" ht="13.5" customHeight="1">
      <c r="A306" s="164"/>
      <c r="B306" s="167" t="s">
        <v>484</v>
      </c>
      <c r="C306" s="178"/>
      <c r="D306" s="167" t="s">
        <v>485</v>
      </c>
      <c r="E306" s="178"/>
      <c r="F306" s="167" t="s">
        <v>486</v>
      </c>
      <c r="G306" s="178"/>
      <c r="H306" s="167" t="s">
        <v>58</v>
      </c>
      <c r="I306" s="178"/>
      <c r="J306" s="167" t="s">
        <v>487</v>
      </c>
      <c r="K306" s="167"/>
      <c r="L306" s="167" t="s">
        <v>488</v>
      </c>
      <c r="M306" s="167"/>
      <c r="N306" s="167" t="s">
        <v>489</v>
      </c>
      <c r="O306" s="167"/>
      <c r="P306" s="167" t="s">
        <v>490</v>
      </c>
      <c r="Q306" s="167"/>
      <c r="R306" s="167" t="s">
        <v>491</v>
      </c>
      <c r="S306" s="167"/>
      <c r="T306" s="167" t="s">
        <v>59</v>
      </c>
      <c r="X306" s="492"/>
      <c r="Y306" s="488"/>
      <c r="Z306" s="488"/>
      <c r="AA306" s="485"/>
      <c r="AB306" s="485"/>
      <c r="AC306" s="488"/>
      <c r="AD306" s="488"/>
      <c r="AE306" s="488"/>
      <c r="AF306" s="488"/>
      <c r="AG306" s="488"/>
      <c r="AH306" s="488"/>
      <c r="AI306" s="488"/>
      <c r="AJ306" s="488"/>
      <c r="AK306" s="488"/>
      <c r="AL306" s="495"/>
    </row>
    <row r="307" spans="1:38" s="165" customFormat="1" ht="13.5" customHeight="1">
      <c r="A307" s="164"/>
      <c r="X307" s="492"/>
      <c r="Y307" s="488"/>
      <c r="Z307" s="488"/>
      <c r="AA307" s="485"/>
      <c r="AB307" s="485"/>
      <c r="AC307" s="488"/>
      <c r="AD307" s="488"/>
      <c r="AE307" s="488"/>
      <c r="AF307" s="488"/>
      <c r="AG307" s="488"/>
      <c r="AH307" s="488"/>
      <c r="AI307" s="488"/>
      <c r="AJ307" s="488"/>
      <c r="AK307" s="488"/>
      <c r="AL307" s="495"/>
    </row>
    <row r="308" spans="1:38" s="165" customFormat="1" ht="13.5" customHeight="1">
      <c r="A308" s="164"/>
      <c r="B308" s="167"/>
      <c r="D308" s="167"/>
      <c r="E308" s="167"/>
      <c r="F308" s="167"/>
      <c r="H308" s="167"/>
      <c r="I308" s="167"/>
      <c r="J308" s="167"/>
      <c r="K308" s="167"/>
      <c r="L308" s="167"/>
      <c r="M308" s="167"/>
      <c r="N308" s="167"/>
      <c r="O308" s="167"/>
      <c r="P308" s="167"/>
      <c r="Q308" s="167"/>
      <c r="R308" s="167"/>
      <c r="S308" s="167"/>
      <c r="T308" s="167"/>
      <c r="U308" s="167"/>
      <c r="X308" s="492"/>
      <c r="Y308" s="488"/>
      <c r="Z308" s="488"/>
      <c r="AA308" s="485"/>
      <c r="AB308" s="485"/>
      <c r="AC308" s="488"/>
      <c r="AD308" s="488"/>
      <c r="AE308" s="488"/>
      <c r="AF308" s="488"/>
      <c r="AG308" s="488"/>
      <c r="AH308" s="488"/>
      <c r="AI308" s="488"/>
      <c r="AJ308" s="488"/>
      <c r="AK308" s="488"/>
      <c r="AL308" s="495"/>
    </row>
    <row r="309" spans="1:38" s="165" customFormat="1" ht="13.5" customHeight="1" thickBot="1">
      <c r="A309" s="164"/>
      <c r="B309" s="167"/>
      <c r="D309" s="167"/>
      <c r="E309" s="167"/>
      <c r="F309" s="167"/>
      <c r="H309" s="167"/>
      <c r="I309" s="167"/>
      <c r="J309" s="167"/>
      <c r="K309" s="167"/>
      <c r="L309" s="167"/>
      <c r="M309" s="167"/>
      <c r="N309" s="167"/>
      <c r="O309" s="167"/>
      <c r="P309" s="167"/>
      <c r="Q309" s="167"/>
      <c r="R309" s="167"/>
      <c r="S309" s="167"/>
      <c r="T309" s="167"/>
      <c r="U309" s="167"/>
      <c r="X309" s="492"/>
      <c r="Y309" s="488"/>
      <c r="Z309" s="488"/>
      <c r="AA309" s="485"/>
      <c r="AB309" s="485"/>
      <c r="AC309" s="488"/>
      <c r="AD309" s="488"/>
      <c r="AE309" s="488"/>
      <c r="AF309" s="488"/>
      <c r="AG309" s="488"/>
      <c r="AH309" s="488"/>
      <c r="AI309" s="488"/>
      <c r="AJ309" s="488"/>
      <c r="AK309" s="488"/>
      <c r="AL309" s="495"/>
    </row>
    <row r="310" spans="1:38" s="165" customFormat="1" ht="12.45" customHeight="1">
      <c r="A310" s="164"/>
      <c r="B310" s="168"/>
      <c r="C310" s="169">
        <v>340</v>
      </c>
      <c r="D310" s="171"/>
      <c r="E310" s="169">
        <v>285.80599999999998</v>
      </c>
      <c r="F310" s="168"/>
      <c r="G310" s="169">
        <v>239.46899999999999</v>
      </c>
      <c r="H310" s="171"/>
      <c r="I310" s="169">
        <v>343.00099999999998</v>
      </c>
      <c r="J310" s="168"/>
      <c r="K310" s="169">
        <v>455.41</v>
      </c>
      <c r="L310" s="168"/>
      <c r="M310" s="169">
        <v>336</v>
      </c>
      <c r="N310" s="168"/>
      <c r="O310" s="169">
        <v>483.26799999999997</v>
      </c>
      <c r="P310" s="168"/>
      <c r="Q310" s="169">
        <v>213.017</v>
      </c>
      <c r="R310" s="168"/>
      <c r="S310" s="169">
        <v>225.59399999999999</v>
      </c>
      <c r="T310" s="168"/>
      <c r="U310" s="169">
        <v>380.00099999999998</v>
      </c>
      <c r="V310" s="482">
        <f>SUM(C310:U310)</f>
        <v>3301.5659999999998</v>
      </c>
      <c r="W310" s="483"/>
      <c r="X310" s="492"/>
      <c r="Y310" s="488"/>
      <c r="Z310" s="488"/>
      <c r="AA310" s="485"/>
      <c r="AB310" s="485"/>
      <c r="AC310" s="488"/>
      <c r="AD310" s="488"/>
      <c r="AE310" s="488"/>
      <c r="AF310" s="488"/>
      <c r="AG310" s="488"/>
      <c r="AH310" s="488"/>
      <c r="AI310" s="488"/>
      <c r="AJ310" s="488"/>
      <c r="AK310" s="488"/>
      <c r="AL310" s="495"/>
    </row>
    <row r="311" spans="1:38" s="165" customFormat="1" ht="13.5" customHeight="1">
      <c r="A311" s="164"/>
      <c r="B311" s="172"/>
      <c r="C311" s="169"/>
      <c r="D311" s="174"/>
      <c r="E311" s="169"/>
      <c r="F311" s="172"/>
      <c r="G311" s="169"/>
      <c r="H311" s="174"/>
      <c r="I311" s="169"/>
      <c r="J311" s="172"/>
      <c r="K311" s="169"/>
      <c r="L311" s="172"/>
      <c r="M311" s="169"/>
      <c r="N311" s="172"/>
      <c r="O311" s="169"/>
      <c r="P311" s="172"/>
      <c r="Q311" s="169"/>
      <c r="R311" s="172"/>
      <c r="S311" s="169"/>
      <c r="T311" s="172"/>
      <c r="U311" s="169"/>
      <c r="X311" s="492"/>
      <c r="Y311" s="488"/>
      <c r="Z311" s="488"/>
      <c r="AA311" s="485"/>
      <c r="AB311" s="485"/>
      <c r="AC311" s="488"/>
      <c r="AD311" s="488"/>
      <c r="AE311" s="488"/>
      <c r="AF311" s="488"/>
      <c r="AG311" s="488"/>
      <c r="AH311" s="488"/>
      <c r="AI311" s="488"/>
      <c r="AJ311" s="488"/>
      <c r="AK311" s="488"/>
      <c r="AL311" s="495"/>
    </row>
    <row r="312" spans="1:38" s="165" customFormat="1" ht="13.2" customHeight="1" thickBot="1">
      <c r="A312" s="164"/>
      <c r="B312" s="175"/>
      <c r="D312" s="177"/>
      <c r="F312" s="175"/>
      <c r="H312" s="177"/>
      <c r="J312" s="175"/>
      <c r="L312" s="175"/>
      <c r="N312" s="175"/>
      <c r="P312" s="175"/>
      <c r="R312" s="175"/>
      <c r="T312" s="175"/>
      <c r="X312" s="492"/>
      <c r="Y312" s="488"/>
      <c r="Z312" s="488"/>
      <c r="AA312" s="485"/>
      <c r="AB312" s="485"/>
      <c r="AC312" s="488"/>
      <c r="AD312" s="488"/>
      <c r="AE312" s="488"/>
      <c r="AF312" s="488"/>
      <c r="AG312" s="488"/>
      <c r="AH312" s="488"/>
      <c r="AI312" s="488"/>
      <c r="AJ312" s="488"/>
      <c r="AK312" s="488"/>
      <c r="AL312" s="495"/>
    </row>
    <row r="313" spans="1:38" s="165" customFormat="1" ht="13.95" customHeight="1">
      <c r="A313" s="164"/>
      <c r="B313" s="167" t="str">
        <f>HLOOKUP(B306,Sheet4!$C$3:$MO$4,2,FALSE)</f>
        <v>DA+9</v>
      </c>
      <c r="C313" s="167"/>
      <c r="D313" s="167" t="str">
        <f>HLOOKUP(D306,Sheet4!$C$3:$MO$4,2,FALSE)</f>
        <v>DA+0</v>
      </c>
      <c r="E313" s="167"/>
      <c r="F313" s="167" t="str">
        <f>HLOOKUP(F306,Sheet4!$C$3:$MO$4,2,FALSE)</f>
        <v>DD60+3</v>
      </c>
      <c r="G313" s="167"/>
      <c r="H313" s="167" t="str">
        <f>HLOOKUP(H306,Sheet4!$C$3:$MO$4,2,FALSE)</f>
        <v>DD45+3</v>
      </c>
      <c r="I313" s="167"/>
      <c r="J313" s="167" t="str">
        <f>HLOOKUP(J306,Sheet4!$C$3:$MO$4,2,FALSE)</f>
        <v>DA+9</v>
      </c>
      <c r="K313" s="167"/>
      <c r="L313" s="167" t="str">
        <f>HLOOKUP(L306,Sheet4!$C$3:$MO$4,2,FALSE)</f>
        <v>DD45+0</v>
      </c>
      <c r="M313" s="167"/>
      <c r="N313" s="167" t="str">
        <f>HLOOKUP(N306,Sheet4!$C$3:$MO$4,2,FALSE)</f>
        <v>DA+6</v>
      </c>
      <c r="O313" s="167"/>
      <c r="P313" s="167" t="str">
        <f>HLOOKUP(P306,Sheet4!$C$3:$MO$4,2,FALSE)</f>
        <v>DD60+18</v>
      </c>
      <c r="Q313" s="167"/>
      <c r="R313" s="167" t="str">
        <f>HLOOKUP(R306,Sheet4!$C$3:$MO$4,2,FALSE)</f>
        <v>DD60+25</v>
      </c>
      <c r="S313" s="167"/>
      <c r="T313" s="167" t="str">
        <f>HLOOKUP(T306,Sheet4!$C$3:$MO$4,2,FALSE)</f>
        <v>DC1+6</v>
      </c>
      <c r="U313" s="167"/>
      <c r="X313" s="492"/>
      <c r="Y313" s="488"/>
      <c r="Z313" s="488"/>
      <c r="AA313" s="485"/>
      <c r="AB313" s="485"/>
      <c r="AC313" s="488"/>
      <c r="AD313" s="488"/>
      <c r="AE313" s="488"/>
      <c r="AF313" s="488"/>
      <c r="AG313" s="488"/>
      <c r="AH313" s="488"/>
      <c r="AI313" s="488"/>
      <c r="AJ313" s="488"/>
      <c r="AK313" s="488"/>
      <c r="AL313" s="495"/>
    </row>
    <row r="314" spans="1:38" s="165" customFormat="1" ht="13.95" customHeight="1" thickBot="1">
      <c r="A314" s="164"/>
      <c r="B314" s="178"/>
      <c r="C314" s="167"/>
      <c r="D314" s="178"/>
      <c r="E314" s="167"/>
      <c r="F314" s="178"/>
      <c r="G314" s="167"/>
      <c r="H314" s="178"/>
      <c r="I314" s="167"/>
      <c r="J314" s="178"/>
      <c r="K314" s="167"/>
      <c r="L314" s="167"/>
      <c r="M314" s="167"/>
      <c r="N314" s="167"/>
      <c r="O314" s="167"/>
      <c r="P314" s="167"/>
      <c r="Q314" s="167"/>
      <c r="R314" s="167"/>
      <c r="S314" s="167"/>
      <c r="T314" s="167"/>
      <c r="U314" s="167"/>
      <c r="X314" s="492"/>
      <c r="Y314" s="488"/>
      <c r="Z314" s="488"/>
      <c r="AA314" s="496"/>
      <c r="AB314" s="486"/>
      <c r="AC314" s="488"/>
      <c r="AD314" s="488"/>
      <c r="AE314" s="488"/>
      <c r="AF314" s="488"/>
      <c r="AG314" s="488"/>
      <c r="AH314" s="488"/>
      <c r="AI314" s="488"/>
      <c r="AJ314" s="488"/>
      <c r="AK314" s="488"/>
      <c r="AL314" s="495"/>
    </row>
    <row r="315" spans="1:38" s="165" customFormat="1" ht="14.4">
      <c r="A315" s="164"/>
      <c r="X315" s="490">
        <f>V322/1000</f>
        <v>3.55837</v>
      </c>
      <c r="Y315" s="487">
        <f>X315</f>
        <v>3.55837</v>
      </c>
      <c r="Z315" s="487"/>
      <c r="AA315" s="484">
        <v>10</v>
      </c>
      <c r="AB315" s="484">
        <v>10</v>
      </c>
      <c r="AC315" s="487">
        <f>AA315-AB315</f>
        <v>0</v>
      </c>
      <c r="AD315" s="487">
        <v>10</v>
      </c>
      <c r="AE315" s="487">
        <v>10</v>
      </c>
      <c r="AF315" s="487">
        <v>0</v>
      </c>
      <c r="AG315" s="487">
        <f>AE315-AF315</f>
        <v>10</v>
      </c>
      <c r="AH315" s="487"/>
      <c r="AI315" s="487"/>
      <c r="AJ315" s="487"/>
      <c r="AK315" s="487"/>
      <c r="AL315" s="493"/>
    </row>
    <row r="316" spans="1:38" s="165" customFormat="1" ht="15.6">
      <c r="A316" s="164"/>
      <c r="B316" s="166" t="s">
        <v>365</v>
      </c>
      <c r="X316" s="491"/>
      <c r="Y316" s="486"/>
      <c r="Z316" s="486"/>
      <c r="AA316" s="485"/>
      <c r="AB316" s="485"/>
      <c r="AC316" s="486"/>
      <c r="AD316" s="486"/>
      <c r="AE316" s="486"/>
      <c r="AF316" s="486"/>
      <c r="AG316" s="486"/>
      <c r="AH316" s="486"/>
      <c r="AI316" s="486"/>
      <c r="AJ316" s="486"/>
      <c r="AK316" s="486"/>
      <c r="AL316" s="494"/>
    </row>
    <row r="317" spans="1:38" s="165" customFormat="1" ht="13.5" customHeight="1">
      <c r="A317" s="164"/>
      <c r="C317" s="179"/>
      <c r="E317" s="179"/>
      <c r="G317" s="179"/>
      <c r="I317" s="179"/>
      <c r="X317" s="492"/>
      <c r="Y317" s="488"/>
      <c r="Z317" s="488"/>
      <c r="AA317" s="485"/>
      <c r="AB317" s="485"/>
      <c r="AC317" s="488"/>
      <c r="AD317" s="488"/>
      <c r="AE317" s="488"/>
      <c r="AF317" s="488"/>
      <c r="AG317" s="488"/>
      <c r="AH317" s="488"/>
      <c r="AI317" s="488"/>
      <c r="AJ317" s="488"/>
      <c r="AK317" s="488"/>
      <c r="AL317" s="495"/>
    </row>
    <row r="318" spans="1:38" s="165" customFormat="1" ht="13.5" customHeight="1">
      <c r="A318" s="164"/>
      <c r="B318" s="167" t="s">
        <v>492</v>
      </c>
      <c r="C318" s="178"/>
      <c r="D318" s="167" t="s">
        <v>493</v>
      </c>
      <c r="E318" s="178"/>
      <c r="F318" s="167" t="s">
        <v>494</v>
      </c>
      <c r="G318" s="178"/>
      <c r="H318" s="167" t="s">
        <v>495</v>
      </c>
      <c r="I318" s="178"/>
      <c r="J318" s="167" t="s">
        <v>496</v>
      </c>
      <c r="K318" s="167"/>
      <c r="L318" s="167" t="s">
        <v>497</v>
      </c>
      <c r="M318" s="167"/>
      <c r="N318" s="167" t="s">
        <v>498</v>
      </c>
      <c r="O318" s="167"/>
      <c r="P318" s="167" t="s">
        <v>499</v>
      </c>
      <c r="Q318" s="167"/>
      <c r="R318" s="167" t="s">
        <v>500</v>
      </c>
      <c r="S318" s="167"/>
      <c r="T318" s="167" t="s">
        <v>501</v>
      </c>
      <c r="X318" s="492"/>
      <c r="Y318" s="488"/>
      <c r="Z318" s="488"/>
      <c r="AA318" s="485"/>
      <c r="AB318" s="485"/>
      <c r="AC318" s="488"/>
      <c r="AD318" s="488"/>
      <c r="AE318" s="488"/>
      <c r="AF318" s="488"/>
      <c r="AG318" s="488"/>
      <c r="AH318" s="488"/>
      <c r="AI318" s="488"/>
      <c r="AJ318" s="488"/>
      <c r="AK318" s="488"/>
      <c r="AL318" s="495"/>
    </row>
    <row r="319" spans="1:38" s="165" customFormat="1" ht="13.5" customHeight="1">
      <c r="A319" s="164"/>
      <c r="X319" s="492"/>
      <c r="Y319" s="488"/>
      <c r="Z319" s="488"/>
      <c r="AA319" s="485"/>
      <c r="AB319" s="485"/>
      <c r="AC319" s="488"/>
      <c r="AD319" s="488"/>
      <c r="AE319" s="488"/>
      <c r="AF319" s="488"/>
      <c r="AG319" s="488"/>
      <c r="AH319" s="488"/>
      <c r="AI319" s="488"/>
      <c r="AJ319" s="488"/>
      <c r="AK319" s="488"/>
      <c r="AL319" s="495"/>
    </row>
    <row r="320" spans="1:38" s="165" customFormat="1" ht="13.5" customHeight="1">
      <c r="A320" s="164"/>
      <c r="B320" s="167"/>
      <c r="D320" s="167"/>
      <c r="E320" s="167"/>
      <c r="F320" s="167"/>
      <c r="H320" s="167"/>
      <c r="I320" s="167"/>
      <c r="J320" s="167"/>
      <c r="K320" s="167"/>
      <c r="L320" s="167"/>
      <c r="M320" s="167"/>
      <c r="N320" s="167"/>
      <c r="O320" s="167"/>
      <c r="P320" s="167"/>
      <c r="Q320" s="167"/>
      <c r="R320" s="167"/>
      <c r="S320" s="167"/>
      <c r="T320" s="167"/>
      <c r="U320" s="167"/>
      <c r="X320" s="492"/>
      <c r="Y320" s="488"/>
      <c r="Z320" s="488"/>
      <c r="AA320" s="485"/>
      <c r="AB320" s="485"/>
      <c r="AC320" s="488"/>
      <c r="AD320" s="488"/>
      <c r="AE320" s="488"/>
      <c r="AF320" s="488"/>
      <c r="AG320" s="488"/>
      <c r="AH320" s="488"/>
      <c r="AI320" s="488"/>
      <c r="AJ320" s="488"/>
      <c r="AK320" s="488"/>
      <c r="AL320" s="495"/>
    </row>
    <row r="321" spans="1:38" s="165" customFormat="1" ht="13.5" customHeight="1" thickBot="1">
      <c r="A321" s="164"/>
      <c r="B321" s="167"/>
      <c r="D321" s="167"/>
      <c r="E321" s="167"/>
      <c r="F321" s="167"/>
      <c r="H321" s="167"/>
      <c r="I321" s="167"/>
      <c r="J321" s="167"/>
      <c r="K321" s="167"/>
      <c r="L321" s="167"/>
      <c r="M321" s="167"/>
      <c r="N321" s="167"/>
      <c r="O321" s="167"/>
      <c r="P321" s="167"/>
      <c r="Q321" s="167"/>
      <c r="R321" s="167"/>
      <c r="S321" s="167"/>
      <c r="T321" s="167"/>
      <c r="U321" s="167"/>
      <c r="X321" s="492"/>
      <c r="Y321" s="488"/>
      <c r="Z321" s="488"/>
      <c r="AA321" s="485"/>
      <c r="AB321" s="485"/>
      <c r="AC321" s="488"/>
      <c r="AD321" s="488"/>
      <c r="AE321" s="488"/>
      <c r="AF321" s="488"/>
      <c r="AG321" s="488"/>
      <c r="AH321" s="488"/>
      <c r="AI321" s="488"/>
      <c r="AJ321" s="488"/>
      <c r="AK321" s="488"/>
      <c r="AL321" s="495"/>
    </row>
    <row r="322" spans="1:38" s="165" customFormat="1" ht="12.45" customHeight="1">
      <c r="A322" s="164"/>
      <c r="B322" s="168"/>
      <c r="C322" s="169">
        <v>359.46</v>
      </c>
      <c r="D322" s="168"/>
      <c r="E322" s="169">
        <v>320.54000000000002</v>
      </c>
      <c r="F322" s="168"/>
      <c r="G322" s="169">
        <v>326.173</v>
      </c>
      <c r="H322" s="168"/>
      <c r="I322" s="169">
        <v>259.99700000000001</v>
      </c>
      <c r="J322" s="168"/>
      <c r="K322" s="169">
        <v>454</v>
      </c>
      <c r="L322" s="168"/>
      <c r="M322" s="169">
        <v>431.2</v>
      </c>
      <c r="N322" s="168"/>
      <c r="O322" s="169">
        <v>357</v>
      </c>
      <c r="P322" s="168"/>
      <c r="Q322" s="169">
        <v>374</v>
      </c>
      <c r="R322" s="168"/>
      <c r="S322" s="169">
        <v>316</v>
      </c>
      <c r="T322" s="168"/>
      <c r="U322" s="169">
        <v>360</v>
      </c>
      <c r="V322" s="482">
        <f>SUM(C322:U322)</f>
        <v>3558.37</v>
      </c>
      <c r="W322" s="483"/>
      <c r="X322" s="492"/>
      <c r="Y322" s="488"/>
      <c r="Z322" s="488"/>
      <c r="AA322" s="485"/>
      <c r="AB322" s="485"/>
      <c r="AC322" s="488"/>
      <c r="AD322" s="488"/>
      <c r="AE322" s="488"/>
      <c r="AF322" s="488"/>
      <c r="AG322" s="488"/>
      <c r="AH322" s="488"/>
      <c r="AI322" s="488"/>
      <c r="AJ322" s="488"/>
      <c r="AK322" s="488"/>
      <c r="AL322" s="495"/>
    </row>
    <row r="323" spans="1:38" s="165" customFormat="1" ht="13.5" customHeight="1">
      <c r="A323" s="164"/>
      <c r="B323" s="172"/>
      <c r="C323" s="169"/>
      <c r="D323" s="172"/>
      <c r="E323" s="169"/>
      <c r="F323" s="172"/>
      <c r="G323" s="169"/>
      <c r="H323" s="172"/>
      <c r="I323" s="169"/>
      <c r="J323" s="172"/>
      <c r="K323" s="169"/>
      <c r="L323" s="172"/>
      <c r="M323" s="169"/>
      <c r="N323" s="172"/>
      <c r="O323" s="169"/>
      <c r="P323" s="172"/>
      <c r="Q323" s="169"/>
      <c r="R323" s="172"/>
      <c r="S323" s="169"/>
      <c r="T323" s="172"/>
      <c r="U323" s="169"/>
      <c r="X323" s="492"/>
      <c r="Y323" s="488"/>
      <c r="Z323" s="488"/>
      <c r="AA323" s="485"/>
      <c r="AB323" s="485"/>
      <c r="AC323" s="488"/>
      <c r="AD323" s="488"/>
      <c r="AE323" s="488"/>
      <c r="AF323" s="488"/>
      <c r="AG323" s="488"/>
      <c r="AH323" s="488"/>
      <c r="AI323" s="488"/>
      <c r="AJ323" s="488"/>
      <c r="AK323" s="488"/>
      <c r="AL323" s="495"/>
    </row>
    <row r="324" spans="1:38" s="165" customFormat="1" ht="13.5" customHeight="1" thickBot="1">
      <c r="A324" s="164"/>
      <c r="B324" s="175"/>
      <c r="D324" s="175"/>
      <c r="F324" s="175"/>
      <c r="H324" s="175"/>
      <c r="J324" s="175"/>
      <c r="L324" s="175"/>
      <c r="N324" s="175"/>
      <c r="P324" s="175"/>
      <c r="R324" s="175"/>
      <c r="T324" s="175"/>
      <c r="X324" s="492"/>
      <c r="Y324" s="488"/>
      <c r="Z324" s="488"/>
      <c r="AA324" s="485"/>
      <c r="AB324" s="485"/>
      <c r="AC324" s="488"/>
      <c r="AD324" s="488"/>
      <c r="AE324" s="488"/>
      <c r="AF324" s="488"/>
      <c r="AG324" s="488"/>
      <c r="AH324" s="488"/>
      <c r="AI324" s="488"/>
      <c r="AJ324" s="488"/>
      <c r="AK324" s="488"/>
      <c r="AL324" s="495"/>
    </row>
    <row r="325" spans="1:38" s="165" customFormat="1" ht="13.95" customHeight="1">
      <c r="A325" s="164"/>
      <c r="B325" s="167" t="str">
        <f>HLOOKUP(B318,Sheet4!$C$3:$MO$4,2,FALSE)</f>
        <v>DA+0</v>
      </c>
      <c r="C325" s="167"/>
      <c r="D325" s="167" t="str">
        <f>HLOOKUP(D318,Sheet4!$C$3:$MO$4,2,FALSE)</f>
        <v>DA+0</v>
      </c>
      <c r="E325" s="167"/>
      <c r="F325" s="167" t="str">
        <f>HLOOKUP(F318,Sheet4!$C$3:$MO$4,2,FALSE)</f>
        <v>DA-3</v>
      </c>
      <c r="G325" s="167"/>
      <c r="H325" s="167" t="str">
        <f>HLOOKUP(H318,Sheet4!$C$3:$MO$4,2,FALSE)</f>
        <v>DC1+0</v>
      </c>
      <c r="I325" s="167"/>
      <c r="J325" s="167" t="str">
        <f>HLOOKUP(J318,Sheet4!$C$3:$MO$4,2,FALSE)</f>
        <v>DA+3</v>
      </c>
      <c r="K325" s="167"/>
      <c r="L325" s="167" t="str">
        <f>HLOOKUP(L318,Sheet4!$C$3:$MO$4,2,FALSE)</f>
        <v>DB1+6</v>
      </c>
      <c r="M325" s="167"/>
      <c r="N325" s="167" t="str">
        <f>HLOOKUP(N318,Sheet4!$C$3:$MO$4,2,FALSE)</f>
        <v>DB2+0</v>
      </c>
      <c r="O325" s="167"/>
      <c r="P325" s="167" t="str">
        <f>HLOOKUP(P318,Sheet4!$C$3:$MO$4,2,FALSE)</f>
        <v>DA+9</v>
      </c>
      <c r="Q325" s="167"/>
      <c r="R325" s="167" t="str">
        <f>HLOOKUP(R318,Sheet4!$C$3:$MO$4,2,FALSE)</f>
        <v>DA-3</v>
      </c>
      <c r="S325" s="167"/>
      <c r="T325" s="167" t="str">
        <f>HLOOKUP(T318,Sheet4!$C$3:$MO$4,2,FALSE)</f>
        <v>DA-3</v>
      </c>
      <c r="U325" s="167"/>
      <c r="X325" s="492"/>
      <c r="Y325" s="488"/>
      <c r="Z325" s="488"/>
      <c r="AA325" s="485"/>
      <c r="AB325" s="485"/>
      <c r="AC325" s="488"/>
      <c r="AD325" s="488"/>
      <c r="AE325" s="488"/>
      <c r="AF325" s="488"/>
      <c r="AG325" s="488"/>
      <c r="AH325" s="488"/>
      <c r="AI325" s="488"/>
      <c r="AJ325" s="488"/>
      <c r="AK325" s="488"/>
      <c r="AL325" s="495"/>
    </row>
    <row r="326" spans="1:38" s="165" customFormat="1" ht="13.95" customHeight="1" thickBot="1">
      <c r="A326" s="164"/>
      <c r="B326" s="178"/>
      <c r="C326" s="167"/>
      <c r="D326" s="178"/>
      <c r="E326" s="167"/>
      <c r="F326" s="178"/>
      <c r="G326" s="167"/>
      <c r="H326" s="178"/>
      <c r="I326" s="167"/>
      <c r="J326" s="178"/>
      <c r="K326" s="167"/>
      <c r="L326" s="167"/>
      <c r="M326" s="167"/>
      <c r="N326" s="167"/>
      <c r="O326" s="167"/>
      <c r="P326" s="167"/>
      <c r="Q326" s="167"/>
      <c r="R326" s="167"/>
      <c r="S326" s="167"/>
      <c r="T326" s="167"/>
      <c r="U326" s="167"/>
      <c r="X326" s="492"/>
      <c r="Y326" s="488"/>
      <c r="Z326" s="488"/>
      <c r="AA326" s="496"/>
      <c r="AB326" s="486"/>
      <c r="AC326" s="488"/>
      <c r="AD326" s="488"/>
      <c r="AE326" s="488"/>
      <c r="AF326" s="488"/>
      <c r="AG326" s="488"/>
      <c r="AH326" s="488"/>
      <c r="AI326" s="488"/>
      <c r="AJ326" s="488"/>
      <c r="AK326" s="488"/>
      <c r="AL326" s="495"/>
    </row>
    <row r="327" spans="1:38" s="165" customFormat="1" ht="14.4">
      <c r="A327" s="164"/>
      <c r="X327" s="490">
        <f>V333/1000</f>
        <v>3.9661200000000001</v>
      </c>
      <c r="Y327" s="487">
        <f>X327</f>
        <v>3.9661200000000001</v>
      </c>
      <c r="Z327" s="487"/>
      <c r="AA327" s="484">
        <v>10</v>
      </c>
      <c r="AB327" s="484">
        <v>1</v>
      </c>
      <c r="AC327" s="487">
        <f>AA327-AB327</f>
        <v>9</v>
      </c>
      <c r="AD327" s="487"/>
      <c r="AE327" s="487">
        <v>10</v>
      </c>
      <c r="AF327" s="487">
        <v>0</v>
      </c>
      <c r="AG327" s="487">
        <f>AE327-AF327</f>
        <v>10</v>
      </c>
      <c r="AH327" s="487"/>
      <c r="AI327" s="487"/>
      <c r="AJ327" s="487"/>
      <c r="AK327" s="487"/>
      <c r="AL327" s="493"/>
    </row>
    <row r="328" spans="1:38" s="165" customFormat="1" ht="13.5" customHeight="1">
      <c r="A328" s="164"/>
      <c r="C328" s="195" t="s">
        <v>608</v>
      </c>
      <c r="D328" s="166" t="s">
        <v>612</v>
      </c>
      <c r="G328" s="179"/>
      <c r="I328" s="179"/>
      <c r="X328" s="492"/>
      <c r="Y328" s="488"/>
      <c r="Z328" s="488"/>
      <c r="AA328" s="485"/>
      <c r="AB328" s="485"/>
      <c r="AC328" s="488"/>
      <c r="AD328" s="488"/>
      <c r="AE328" s="488"/>
      <c r="AF328" s="488"/>
      <c r="AG328" s="488"/>
      <c r="AH328" s="488"/>
      <c r="AI328" s="488"/>
      <c r="AJ328" s="488"/>
      <c r="AK328" s="488"/>
      <c r="AL328" s="495"/>
    </row>
    <row r="329" spans="1:38" s="165" customFormat="1" ht="13.5" customHeight="1">
      <c r="A329" s="164"/>
      <c r="B329" s="167" t="s">
        <v>502</v>
      </c>
      <c r="C329" s="178"/>
      <c r="D329" s="167" t="s">
        <v>503</v>
      </c>
      <c r="E329" s="178"/>
      <c r="F329" s="167" t="s">
        <v>504</v>
      </c>
      <c r="G329" s="178"/>
      <c r="H329" s="167" t="s">
        <v>505</v>
      </c>
      <c r="I329" s="178"/>
      <c r="J329" s="167" t="s">
        <v>506</v>
      </c>
      <c r="K329" s="167"/>
      <c r="L329" s="167" t="s">
        <v>507</v>
      </c>
      <c r="M329" s="167"/>
      <c r="N329" s="167" t="s">
        <v>508</v>
      </c>
      <c r="O329" s="167"/>
      <c r="P329" s="167" t="s">
        <v>509</v>
      </c>
      <c r="Q329" s="167"/>
      <c r="R329" s="167" t="s">
        <v>510</v>
      </c>
      <c r="S329" s="167"/>
      <c r="T329" s="167" t="s">
        <v>511</v>
      </c>
      <c r="X329" s="492"/>
      <c r="Y329" s="488"/>
      <c r="Z329" s="488"/>
      <c r="AA329" s="485"/>
      <c r="AB329" s="485"/>
      <c r="AC329" s="488"/>
      <c r="AD329" s="488"/>
      <c r="AE329" s="488"/>
      <c r="AF329" s="488"/>
      <c r="AG329" s="488"/>
      <c r="AH329" s="488"/>
      <c r="AI329" s="488"/>
      <c r="AJ329" s="488"/>
      <c r="AK329" s="488"/>
      <c r="AL329" s="495"/>
    </row>
    <row r="330" spans="1:38" s="165" customFormat="1" ht="13.5" customHeight="1">
      <c r="A330" s="164"/>
      <c r="X330" s="492"/>
      <c r="Y330" s="488"/>
      <c r="Z330" s="488"/>
      <c r="AA330" s="485"/>
      <c r="AB330" s="485"/>
      <c r="AC330" s="488"/>
      <c r="AD330" s="488"/>
      <c r="AE330" s="488"/>
      <c r="AF330" s="488"/>
      <c r="AG330" s="488"/>
      <c r="AH330" s="488"/>
      <c r="AI330" s="488"/>
      <c r="AJ330" s="488"/>
      <c r="AK330" s="488"/>
      <c r="AL330" s="495"/>
    </row>
    <row r="331" spans="1:38" s="165" customFormat="1" ht="13.5" customHeight="1">
      <c r="A331" s="164"/>
      <c r="B331" s="167"/>
      <c r="D331" s="167"/>
      <c r="E331" s="167"/>
      <c r="F331" s="167"/>
      <c r="H331" s="167"/>
      <c r="I331" s="167"/>
      <c r="J331" s="167"/>
      <c r="K331" s="167"/>
      <c r="L331" s="167"/>
      <c r="M331" s="167"/>
      <c r="N331" s="167"/>
      <c r="O331" s="167"/>
      <c r="P331" s="167"/>
      <c r="Q331" s="167"/>
      <c r="R331" s="167"/>
      <c r="S331" s="167"/>
      <c r="T331" s="167"/>
      <c r="U331" s="167"/>
      <c r="X331" s="492"/>
      <c r="Y331" s="488"/>
      <c r="Z331" s="488"/>
      <c r="AA331" s="485"/>
      <c r="AB331" s="485"/>
      <c r="AC331" s="488"/>
      <c r="AD331" s="488"/>
      <c r="AE331" s="488"/>
      <c r="AF331" s="488"/>
      <c r="AG331" s="488"/>
      <c r="AH331" s="488"/>
      <c r="AI331" s="488"/>
      <c r="AJ331" s="488"/>
      <c r="AK331" s="488"/>
      <c r="AL331" s="495"/>
    </row>
    <row r="332" spans="1:38" s="165" customFormat="1" ht="13.5" customHeight="1" thickBot="1">
      <c r="A332" s="164"/>
      <c r="B332" s="167"/>
      <c r="D332" s="167"/>
      <c r="E332" s="167"/>
      <c r="F332" s="167"/>
      <c r="H332" s="167"/>
      <c r="I332" s="167"/>
      <c r="J332" s="167"/>
      <c r="K332" s="167"/>
      <c r="L332" s="167"/>
      <c r="M332" s="167"/>
      <c r="N332" s="167"/>
      <c r="O332" s="167"/>
      <c r="P332" s="167"/>
      <c r="Q332" s="167"/>
      <c r="R332" s="167"/>
      <c r="S332" s="167"/>
      <c r="T332" s="167"/>
      <c r="U332" s="167"/>
      <c r="X332" s="492"/>
      <c r="Y332" s="488"/>
      <c r="Z332" s="488"/>
      <c r="AA332" s="485"/>
      <c r="AB332" s="485"/>
      <c r="AC332" s="488"/>
      <c r="AD332" s="488"/>
      <c r="AE332" s="488"/>
      <c r="AF332" s="488"/>
      <c r="AG332" s="488"/>
      <c r="AH332" s="488"/>
      <c r="AI332" s="488"/>
      <c r="AJ332" s="488"/>
      <c r="AK332" s="488"/>
      <c r="AL332" s="495"/>
    </row>
    <row r="333" spans="1:38" s="165" customFormat="1" ht="12.45" customHeight="1">
      <c r="A333" s="164"/>
      <c r="B333" s="168"/>
      <c r="C333" s="169">
        <v>380</v>
      </c>
      <c r="D333" s="171"/>
      <c r="E333" s="169">
        <v>364</v>
      </c>
      <c r="F333" s="171"/>
      <c r="G333" s="169">
        <v>406</v>
      </c>
      <c r="H333" s="171"/>
      <c r="I333" s="169">
        <v>408.44</v>
      </c>
      <c r="J333" s="171"/>
      <c r="K333" s="169">
        <v>443</v>
      </c>
      <c r="L333" s="171"/>
      <c r="M333" s="169">
        <v>385</v>
      </c>
      <c r="N333" s="171"/>
      <c r="O333" s="169">
        <v>362</v>
      </c>
      <c r="P333" s="171"/>
      <c r="Q333" s="169">
        <v>384.678</v>
      </c>
      <c r="R333" s="171"/>
      <c r="S333" s="169">
        <v>395.00200000000001</v>
      </c>
      <c r="T333" s="171"/>
      <c r="U333" s="169">
        <v>438</v>
      </c>
      <c r="V333" s="482">
        <f>SUM(C333:U333)</f>
        <v>3966.12</v>
      </c>
      <c r="W333" s="483"/>
      <c r="X333" s="492"/>
      <c r="Y333" s="488"/>
      <c r="Z333" s="488"/>
      <c r="AA333" s="485"/>
      <c r="AB333" s="485"/>
      <c r="AC333" s="488"/>
      <c r="AD333" s="488"/>
      <c r="AE333" s="488"/>
      <c r="AF333" s="488"/>
      <c r="AG333" s="488"/>
      <c r="AH333" s="488"/>
      <c r="AI333" s="488"/>
      <c r="AJ333" s="488"/>
      <c r="AK333" s="488"/>
      <c r="AL333" s="495"/>
    </row>
    <row r="334" spans="1:38" s="165" customFormat="1" ht="13.5" customHeight="1">
      <c r="A334" s="164"/>
      <c r="B334" s="172"/>
      <c r="C334" s="169"/>
      <c r="D334" s="174"/>
      <c r="E334" s="169"/>
      <c r="F334" s="174"/>
      <c r="G334" s="169"/>
      <c r="H334" s="174"/>
      <c r="I334" s="169"/>
      <c r="J334" s="174"/>
      <c r="K334" s="169"/>
      <c r="L334" s="174"/>
      <c r="M334" s="169"/>
      <c r="N334" s="174"/>
      <c r="O334" s="169"/>
      <c r="P334" s="174"/>
      <c r="Q334" s="169"/>
      <c r="R334" s="174"/>
      <c r="S334" s="169"/>
      <c r="T334" s="174"/>
      <c r="U334" s="169"/>
      <c r="X334" s="492"/>
      <c r="Y334" s="488"/>
      <c r="Z334" s="488"/>
      <c r="AA334" s="485"/>
      <c r="AB334" s="485"/>
      <c r="AC334" s="488"/>
      <c r="AD334" s="488"/>
      <c r="AE334" s="488"/>
      <c r="AF334" s="488"/>
      <c r="AG334" s="488"/>
      <c r="AH334" s="488"/>
      <c r="AI334" s="488"/>
      <c r="AJ334" s="488"/>
      <c r="AK334" s="488"/>
      <c r="AL334" s="495"/>
    </row>
    <row r="335" spans="1:38" s="165" customFormat="1" ht="13.5" customHeight="1" thickBot="1">
      <c r="A335" s="164"/>
      <c r="B335" s="175"/>
      <c r="D335" s="177"/>
      <c r="F335" s="177"/>
      <c r="H335" s="177"/>
      <c r="J335" s="177"/>
      <c r="L335" s="177"/>
      <c r="N335" s="177"/>
      <c r="P335" s="177"/>
      <c r="R335" s="177"/>
      <c r="T335" s="177"/>
      <c r="X335" s="492"/>
      <c r="Y335" s="488"/>
      <c r="Z335" s="488"/>
      <c r="AA335" s="485"/>
      <c r="AB335" s="485"/>
      <c r="AC335" s="488"/>
      <c r="AD335" s="488"/>
      <c r="AE335" s="488"/>
      <c r="AF335" s="488"/>
      <c r="AG335" s="488"/>
      <c r="AH335" s="488"/>
      <c r="AI335" s="488"/>
      <c r="AJ335" s="488"/>
      <c r="AK335" s="488"/>
      <c r="AL335" s="495"/>
    </row>
    <row r="336" spans="1:38" s="165" customFormat="1" ht="13.95" customHeight="1">
      <c r="A336" s="164"/>
      <c r="B336" s="167" t="str">
        <f>HLOOKUP(B329,Sheet4!$C$3:$MO$4,2,FALSE)</f>
        <v>DA+3</v>
      </c>
      <c r="C336" s="167"/>
      <c r="D336" s="167" t="str">
        <f>HLOOKUP(D329,Sheet4!$C$3:$MO$4,2,FALSE)</f>
        <v>DA+0</v>
      </c>
      <c r="E336" s="167"/>
      <c r="F336" s="167" t="str">
        <f>HLOOKUP(F329,Sheet4!$C$3:$MO$4,2,FALSE)</f>
        <v>DA+0</v>
      </c>
      <c r="G336" s="167"/>
      <c r="H336" s="167" t="str">
        <f>HLOOKUP(H329,Sheet4!$C$3:$MO$4,2,FALSE)</f>
        <v>DA+6</v>
      </c>
      <c r="I336" s="167"/>
      <c r="J336" s="167" t="str">
        <f>HLOOKUP(J329,Sheet4!$C$3:$MO$4,2,FALSE)</f>
        <v>DB2+3</v>
      </c>
      <c r="K336" s="167"/>
      <c r="L336" s="167" t="str">
        <f>HLOOKUP(L329,Sheet4!$C$3:$MO$4,2,FALSE)</f>
        <v>DA+6</v>
      </c>
      <c r="M336" s="167"/>
      <c r="N336" s="167" t="str">
        <f>HLOOKUP(N329,Sheet4!$C$3:$MO$4,2,FALSE)</f>
        <v>DA+0</v>
      </c>
      <c r="O336" s="167"/>
      <c r="P336" s="167" t="str">
        <f>HLOOKUP(P329,Sheet4!$C$3:$MO$4,2,FALSE)</f>
        <v>DA+0</v>
      </c>
      <c r="Q336" s="167"/>
      <c r="R336" s="167" t="str">
        <f>HLOOKUP(R329,Sheet4!$C$3:$MO$4,2,FALSE)</f>
        <v>DD45+0</v>
      </c>
      <c r="S336" s="167"/>
      <c r="T336" s="167" t="str">
        <f>HLOOKUP(T329,Sheet4!$C$3:$MO$4,2,FALSE)</f>
        <v>DA+6</v>
      </c>
      <c r="U336" s="167"/>
      <c r="X336" s="492"/>
      <c r="Y336" s="488"/>
      <c r="Z336" s="488"/>
      <c r="AA336" s="485"/>
      <c r="AB336" s="485"/>
      <c r="AC336" s="488"/>
      <c r="AD336" s="488"/>
      <c r="AE336" s="488"/>
      <c r="AF336" s="488"/>
      <c r="AG336" s="488"/>
      <c r="AH336" s="488"/>
      <c r="AI336" s="488"/>
      <c r="AJ336" s="488"/>
      <c r="AK336" s="488"/>
      <c r="AL336" s="495"/>
    </row>
    <row r="337" spans="1:38" s="165" customFormat="1" ht="13.95" customHeight="1" thickBot="1">
      <c r="A337" s="164"/>
      <c r="B337" s="178"/>
      <c r="C337" s="167"/>
      <c r="D337" s="178"/>
      <c r="E337" s="167"/>
      <c r="F337" s="178"/>
      <c r="G337" s="167"/>
      <c r="H337" s="178"/>
      <c r="I337" s="167"/>
      <c r="J337" s="178"/>
      <c r="K337" s="167"/>
      <c r="L337" s="167"/>
      <c r="M337" s="167"/>
      <c r="N337" s="167"/>
      <c r="O337" s="167"/>
      <c r="P337" s="167"/>
      <c r="Q337" s="167"/>
      <c r="R337" s="167"/>
      <c r="S337" s="167"/>
      <c r="T337" s="167"/>
      <c r="U337" s="167"/>
      <c r="X337" s="492"/>
      <c r="Y337" s="488"/>
      <c r="Z337" s="488"/>
      <c r="AA337" s="496"/>
      <c r="AB337" s="486"/>
      <c r="AC337" s="488"/>
      <c r="AD337" s="488"/>
      <c r="AE337" s="488"/>
      <c r="AF337" s="488"/>
      <c r="AG337" s="488"/>
      <c r="AH337" s="488"/>
      <c r="AI337" s="488"/>
      <c r="AJ337" s="488"/>
      <c r="AK337" s="488"/>
      <c r="AL337" s="495"/>
    </row>
    <row r="338" spans="1:38" s="165" customFormat="1" ht="14.4">
      <c r="A338" s="164"/>
      <c r="X338" s="490">
        <f>V344/1000</f>
        <v>3.5611149999999996</v>
      </c>
      <c r="Y338" s="487">
        <f>X338</f>
        <v>3.5611149999999996</v>
      </c>
      <c r="Z338" s="487"/>
      <c r="AA338" s="484">
        <v>10</v>
      </c>
      <c r="AB338" s="484"/>
      <c r="AC338" s="487">
        <f>AA338-AB338</f>
        <v>10</v>
      </c>
      <c r="AD338" s="487"/>
      <c r="AE338" s="487">
        <v>10</v>
      </c>
      <c r="AF338" s="487">
        <v>0</v>
      </c>
      <c r="AG338" s="487">
        <f>AE338-AF338</f>
        <v>10</v>
      </c>
      <c r="AH338" s="487"/>
      <c r="AI338" s="487"/>
      <c r="AJ338" s="487"/>
      <c r="AK338" s="487"/>
      <c r="AL338" s="493"/>
    </row>
    <row r="339" spans="1:38" s="165" customFormat="1" ht="13.5" customHeight="1">
      <c r="A339" s="164"/>
      <c r="C339" s="179"/>
      <c r="E339" s="179"/>
      <c r="G339" s="179"/>
      <c r="I339" s="179"/>
      <c r="X339" s="492"/>
      <c r="Y339" s="488"/>
      <c r="Z339" s="488"/>
      <c r="AA339" s="485"/>
      <c r="AB339" s="485"/>
      <c r="AC339" s="488"/>
      <c r="AD339" s="488"/>
      <c r="AE339" s="488"/>
      <c r="AF339" s="488"/>
      <c r="AG339" s="488"/>
      <c r="AH339" s="488"/>
      <c r="AI339" s="488"/>
      <c r="AJ339" s="488"/>
      <c r="AK339" s="488"/>
      <c r="AL339" s="495"/>
    </row>
    <row r="340" spans="1:38" s="165" customFormat="1" ht="13.5" customHeight="1">
      <c r="A340" s="164"/>
      <c r="B340" s="167" t="s">
        <v>512</v>
      </c>
      <c r="C340" s="178"/>
      <c r="D340" s="167" t="s">
        <v>513</v>
      </c>
      <c r="E340" s="178"/>
      <c r="F340" s="167" t="s">
        <v>514</v>
      </c>
      <c r="G340" s="178"/>
      <c r="H340" s="167" t="s">
        <v>515</v>
      </c>
      <c r="I340" s="178"/>
      <c r="J340" s="167" t="s">
        <v>516</v>
      </c>
      <c r="K340" s="167"/>
      <c r="L340" s="167" t="s">
        <v>517</v>
      </c>
      <c r="M340" s="167"/>
      <c r="N340" s="167" t="s">
        <v>518</v>
      </c>
      <c r="O340" s="167"/>
      <c r="P340" s="167" t="s">
        <v>519</v>
      </c>
      <c r="Q340" s="167"/>
      <c r="R340" s="167" t="s">
        <v>520</v>
      </c>
      <c r="S340" s="167"/>
      <c r="T340" s="167" t="s">
        <v>521</v>
      </c>
      <c r="X340" s="492"/>
      <c r="Y340" s="488"/>
      <c r="Z340" s="488"/>
      <c r="AA340" s="485"/>
      <c r="AB340" s="485"/>
      <c r="AC340" s="488"/>
      <c r="AD340" s="488"/>
      <c r="AE340" s="488"/>
      <c r="AF340" s="488"/>
      <c r="AG340" s="488"/>
      <c r="AH340" s="488"/>
      <c r="AI340" s="488"/>
      <c r="AJ340" s="488"/>
      <c r="AK340" s="488"/>
      <c r="AL340" s="495"/>
    </row>
    <row r="341" spans="1:38" s="165" customFormat="1" ht="13.5" customHeight="1">
      <c r="A341" s="164"/>
      <c r="X341" s="492"/>
      <c r="Y341" s="488"/>
      <c r="Z341" s="488"/>
      <c r="AA341" s="485"/>
      <c r="AB341" s="485"/>
      <c r="AC341" s="488"/>
      <c r="AD341" s="488"/>
      <c r="AE341" s="488"/>
      <c r="AF341" s="488"/>
      <c r="AG341" s="488"/>
      <c r="AH341" s="488"/>
      <c r="AI341" s="488"/>
      <c r="AJ341" s="488"/>
      <c r="AK341" s="488"/>
      <c r="AL341" s="495"/>
    </row>
    <row r="342" spans="1:38" s="165" customFormat="1" ht="13.5" customHeight="1">
      <c r="A342" s="164"/>
      <c r="B342" s="167"/>
      <c r="D342" s="167"/>
      <c r="E342" s="167"/>
      <c r="F342" s="167"/>
      <c r="H342" s="167"/>
      <c r="I342" s="167"/>
      <c r="J342" s="167"/>
      <c r="K342" s="167"/>
      <c r="L342" s="167"/>
      <c r="M342" s="167"/>
      <c r="N342" s="167"/>
      <c r="O342" s="167"/>
      <c r="P342" s="167"/>
      <c r="Q342" s="167"/>
      <c r="R342" s="167"/>
      <c r="S342" s="167"/>
      <c r="T342" s="167"/>
      <c r="U342" s="167"/>
      <c r="X342" s="492"/>
      <c r="Y342" s="488"/>
      <c r="Z342" s="488"/>
      <c r="AA342" s="485"/>
      <c r="AB342" s="485"/>
      <c r="AC342" s="488"/>
      <c r="AD342" s="488"/>
      <c r="AE342" s="488"/>
      <c r="AF342" s="488"/>
      <c r="AG342" s="488"/>
      <c r="AH342" s="488"/>
      <c r="AI342" s="488"/>
      <c r="AJ342" s="488"/>
      <c r="AK342" s="488"/>
      <c r="AL342" s="495"/>
    </row>
    <row r="343" spans="1:38" s="165" customFormat="1" ht="13.5" customHeight="1" thickBot="1">
      <c r="A343" s="164"/>
      <c r="B343" s="167"/>
      <c r="D343" s="167"/>
      <c r="E343" s="167"/>
      <c r="F343" s="167"/>
      <c r="H343" s="167"/>
      <c r="I343" s="167"/>
      <c r="J343" s="167"/>
      <c r="K343" s="167"/>
      <c r="L343" s="167"/>
      <c r="M343" s="167"/>
      <c r="N343" s="167"/>
      <c r="O343" s="167"/>
      <c r="P343" s="167"/>
      <c r="Q343" s="167"/>
      <c r="R343" s="167"/>
      <c r="S343" s="167"/>
      <c r="T343" s="167"/>
      <c r="U343" s="167"/>
      <c r="X343" s="492"/>
      <c r="Y343" s="488"/>
      <c r="Z343" s="488"/>
      <c r="AA343" s="485"/>
      <c r="AB343" s="485"/>
      <c r="AC343" s="488"/>
      <c r="AD343" s="488"/>
      <c r="AE343" s="488"/>
      <c r="AF343" s="488"/>
      <c r="AG343" s="488"/>
      <c r="AH343" s="488"/>
      <c r="AI343" s="488"/>
      <c r="AJ343" s="488"/>
      <c r="AK343" s="488"/>
      <c r="AL343" s="495"/>
    </row>
    <row r="344" spans="1:38" s="165" customFormat="1" ht="12.45" customHeight="1">
      <c r="A344" s="164"/>
      <c r="B344" s="171"/>
      <c r="C344" s="169">
        <v>405.73500000000001</v>
      </c>
      <c r="D344" s="171"/>
      <c r="E344" s="169">
        <v>379.005</v>
      </c>
      <c r="F344" s="171"/>
      <c r="G344" s="169">
        <v>388.06200000000001</v>
      </c>
      <c r="H344" s="171"/>
      <c r="I344" s="169">
        <v>419.99799999999999</v>
      </c>
      <c r="J344" s="171"/>
      <c r="K344" s="169">
        <v>371.49900000000002</v>
      </c>
      <c r="L344" s="171"/>
      <c r="M344" s="169">
        <v>179.98099999999999</v>
      </c>
      <c r="N344" s="171"/>
      <c r="O344" s="169">
        <v>390.65300000000002</v>
      </c>
      <c r="P344" s="171"/>
      <c r="Q344" s="169">
        <v>475.99700000000001</v>
      </c>
      <c r="R344" s="171"/>
      <c r="S344" s="169">
        <v>310.67500000000001</v>
      </c>
      <c r="T344" s="171"/>
      <c r="U344" s="169">
        <v>239.51</v>
      </c>
      <c r="V344" s="482">
        <f>SUM(C344:U344)</f>
        <v>3561.1149999999998</v>
      </c>
      <c r="W344" s="483"/>
      <c r="X344" s="492"/>
      <c r="Y344" s="488"/>
      <c r="Z344" s="488"/>
      <c r="AA344" s="485"/>
      <c r="AB344" s="485"/>
      <c r="AC344" s="488"/>
      <c r="AD344" s="488"/>
      <c r="AE344" s="488"/>
      <c r="AF344" s="488"/>
      <c r="AG344" s="488"/>
      <c r="AH344" s="488"/>
      <c r="AI344" s="488"/>
      <c r="AJ344" s="488"/>
      <c r="AK344" s="488"/>
      <c r="AL344" s="495"/>
    </row>
    <row r="345" spans="1:38" s="165" customFormat="1" ht="13.5" customHeight="1">
      <c r="A345" s="164"/>
      <c r="B345" s="174"/>
      <c r="C345" s="169"/>
      <c r="D345" s="174"/>
      <c r="E345" s="169"/>
      <c r="F345" s="174"/>
      <c r="G345" s="169"/>
      <c r="H345" s="174"/>
      <c r="I345" s="169"/>
      <c r="J345" s="174"/>
      <c r="K345" s="169"/>
      <c r="L345" s="174"/>
      <c r="M345" s="169"/>
      <c r="N345" s="174"/>
      <c r="O345" s="169"/>
      <c r="P345" s="174"/>
      <c r="Q345" s="169"/>
      <c r="R345" s="174"/>
      <c r="S345" s="169"/>
      <c r="T345" s="174"/>
      <c r="U345" s="169"/>
      <c r="X345" s="492"/>
      <c r="Y345" s="488"/>
      <c r="Z345" s="488"/>
      <c r="AA345" s="485"/>
      <c r="AB345" s="485"/>
      <c r="AC345" s="488"/>
      <c r="AD345" s="488"/>
      <c r="AE345" s="488"/>
      <c r="AF345" s="488"/>
      <c r="AG345" s="488"/>
      <c r="AH345" s="488"/>
      <c r="AI345" s="488"/>
      <c r="AJ345" s="488"/>
      <c r="AK345" s="488"/>
      <c r="AL345" s="495"/>
    </row>
    <row r="346" spans="1:38" s="165" customFormat="1" ht="13.5" customHeight="1" thickBot="1">
      <c r="A346" s="164"/>
      <c r="B346" s="177"/>
      <c r="D346" s="177"/>
      <c r="F346" s="177"/>
      <c r="H346" s="177"/>
      <c r="J346" s="177"/>
      <c r="L346" s="177"/>
      <c r="N346" s="177"/>
      <c r="P346" s="177"/>
      <c r="R346" s="177"/>
      <c r="T346" s="177"/>
      <c r="X346" s="492"/>
      <c r="Y346" s="488"/>
      <c r="Z346" s="488"/>
      <c r="AA346" s="485"/>
      <c r="AB346" s="485"/>
      <c r="AC346" s="488"/>
      <c r="AD346" s="488"/>
      <c r="AE346" s="488"/>
      <c r="AF346" s="488"/>
      <c r="AG346" s="488"/>
      <c r="AH346" s="488"/>
      <c r="AI346" s="488"/>
      <c r="AJ346" s="488"/>
      <c r="AK346" s="488"/>
      <c r="AL346" s="495"/>
    </row>
    <row r="347" spans="1:38" s="165" customFormat="1" ht="13.95" customHeight="1">
      <c r="A347" s="164"/>
      <c r="B347" s="167" t="str">
        <f>HLOOKUP(B340,Sheet4!$C$3:$MO$4,2,FALSE)</f>
        <v>DA+3</v>
      </c>
      <c r="C347" s="167"/>
      <c r="D347" s="167" t="str">
        <f>HLOOKUP(D340,Sheet4!$C$3:$MO$4,2,FALSE)</f>
        <v>DD45+0</v>
      </c>
      <c r="E347" s="167"/>
      <c r="F347" s="167" t="str">
        <f>HLOOKUP(F340,Sheet4!$C$3:$MO$4,2,FALSE)</f>
        <v>DA+0</v>
      </c>
      <c r="G347" s="167"/>
      <c r="H347" s="167" t="str">
        <f>HLOOKUP(H340,Sheet4!$C$3:$MO$4,2,FALSE)</f>
        <v>DD45+0</v>
      </c>
      <c r="I347" s="167"/>
      <c r="J347" s="167" t="str">
        <f>HLOOKUP(J340,Sheet4!$C$3:$MO$4,2,FALSE)</f>
        <v>DA+9</v>
      </c>
      <c r="K347" s="167"/>
      <c r="L347" s="167" t="str">
        <f>HLOOKUP(L340,Sheet4!$C$3:$MO$4,2,FALSE)</f>
        <v>DB1+25</v>
      </c>
      <c r="M347" s="167"/>
      <c r="N347" s="167" t="str">
        <f>HLOOKUP(N340,Sheet4!$C$3:$MO$4,2,FALSE)</f>
        <v>DB2+25</v>
      </c>
      <c r="O347" s="167"/>
      <c r="P347" s="167" t="str">
        <f>HLOOKUP(P340,Sheet4!$C$3:$MO$4,2,FALSE)</f>
        <v>DC1+6</v>
      </c>
      <c r="Q347" s="167"/>
      <c r="R347" s="167" t="str">
        <f>HLOOKUP(R340,Sheet4!$C$3:$MO$4,2,FALSE)</f>
        <v>DA+9</v>
      </c>
      <c r="S347" s="167"/>
      <c r="T347" s="167" t="str">
        <f>HLOOKUP(T340,Sheet4!$C$3:$MO$4,2,FALSE)</f>
        <v>DD45+0</v>
      </c>
      <c r="U347" s="167"/>
      <c r="X347" s="492"/>
      <c r="Y347" s="488"/>
      <c r="Z347" s="488"/>
      <c r="AA347" s="485"/>
      <c r="AB347" s="485"/>
      <c r="AC347" s="488"/>
      <c r="AD347" s="488"/>
      <c r="AE347" s="488"/>
      <c r="AF347" s="488"/>
      <c r="AG347" s="488"/>
      <c r="AH347" s="488"/>
      <c r="AI347" s="488"/>
      <c r="AJ347" s="488"/>
      <c r="AK347" s="488"/>
      <c r="AL347" s="495"/>
    </row>
    <row r="348" spans="1:38" s="165" customFormat="1" ht="13.95" customHeight="1" thickBot="1">
      <c r="A348" s="164"/>
      <c r="B348" s="178"/>
      <c r="C348" s="167"/>
      <c r="D348" s="178"/>
      <c r="E348" s="167"/>
      <c r="F348" s="178"/>
      <c r="G348" s="167"/>
      <c r="H348" s="178"/>
      <c r="I348" s="167"/>
      <c r="J348" s="178"/>
      <c r="K348" s="167"/>
      <c r="L348" s="167"/>
      <c r="M348" s="167"/>
      <c r="N348" s="167"/>
      <c r="O348" s="167"/>
      <c r="P348" s="167"/>
      <c r="Q348" s="167"/>
      <c r="R348" s="167"/>
      <c r="S348" s="167"/>
      <c r="T348" s="167"/>
      <c r="U348" s="167"/>
      <c r="X348" s="492"/>
      <c r="Y348" s="488"/>
      <c r="Z348" s="488"/>
      <c r="AA348" s="496"/>
      <c r="AB348" s="486"/>
      <c r="AC348" s="488"/>
      <c r="AD348" s="488"/>
      <c r="AE348" s="488"/>
      <c r="AF348" s="488"/>
      <c r="AG348" s="488"/>
      <c r="AH348" s="488"/>
      <c r="AI348" s="488"/>
      <c r="AJ348" s="488"/>
      <c r="AK348" s="488"/>
      <c r="AL348" s="495"/>
    </row>
    <row r="349" spans="1:38" s="165" customFormat="1" ht="14.4">
      <c r="A349" s="164"/>
      <c r="X349" s="490">
        <f>V355/1000</f>
        <v>3.3017509999999999</v>
      </c>
      <c r="Y349" s="487">
        <f>X349</f>
        <v>3.3017509999999999</v>
      </c>
      <c r="Z349" s="487"/>
      <c r="AA349" s="484">
        <v>10</v>
      </c>
      <c r="AB349" s="484"/>
      <c r="AC349" s="487">
        <f>AA349-AB349</f>
        <v>10</v>
      </c>
      <c r="AD349" s="487"/>
      <c r="AE349" s="487">
        <v>10</v>
      </c>
      <c r="AF349" s="487">
        <v>0</v>
      </c>
      <c r="AG349" s="487">
        <f>AE349-AF349</f>
        <v>10</v>
      </c>
      <c r="AH349" s="487"/>
      <c r="AI349" s="487"/>
      <c r="AJ349" s="487"/>
      <c r="AK349" s="487"/>
      <c r="AL349" s="493"/>
    </row>
    <row r="350" spans="1:38" s="165" customFormat="1" ht="13.5" customHeight="1">
      <c r="A350" s="164"/>
      <c r="C350" s="179"/>
      <c r="E350" s="179"/>
      <c r="G350" s="179"/>
      <c r="I350" s="179"/>
      <c r="X350" s="492"/>
      <c r="Y350" s="488"/>
      <c r="Z350" s="488"/>
      <c r="AA350" s="485"/>
      <c r="AB350" s="485"/>
      <c r="AC350" s="488"/>
      <c r="AD350" s="488"/>
      <c r="AE350" s="488"/>
      <c r="AF350" s="488"/>
      <c r="AG350" s="488"/>
      <c r="AH350" s="488"/>
      <c r="AI350" s="488"/>
      <c r="AJ350" s="488"/>
      <c r="AK350" s="488"/>
      <c r="AL350" s="495"/>
    </row>
    <row r="351" spans="1:38" s="165" customFormat="1" ht="13.5" customHeight="1">
      <c r="A351" s="164"/>
      <c r="B351" s="167" t="s">
        <v>522</v>
      </c>
      <c r="C351" s="178"/>
      <c r="D351" s="167" t="s">
        <v>60</v>
      </c>
      <c r="E351" s="178"/>
      <c r="F351" s="167" t="s">
        <v>523</v>
      </c>
      <c r="G351" s="178"/>
      <c r="H351" s="167" t="s">
        <v>524</v>
      </c>
      <c r="I351" s="178"/>
      <c r="J351" s="167" t="s">
        <v>525</v>
      </c>
      <c r="K351" s="167"/>
      <c r="L351" s="167" t="s">
        <v>526</v>
      </c>
      <c r="M351" s="167"/>
      <c r="N351" s="167" t="s">
        <v>527</v>
      </c>
      <c r="O351" s="167"/>
      <c r="P351" s="167" t="s">
        <v>528</v>
      </c>
      <c r="Q351" s="167"/>
      <c r="R351" s="167" t="s">
        <v>61</v>
      </c>
      <c r="S351" s="167"/>
      <c r="T351" s="167" t="s">
        <v>529</v>
      </c>
      <c r="X351" s="492"/>
      <c r="Y351" s="488"/>
      <c r="Z351" s="488"/>
      <c r="AA351" s="485"/>
      <c r="AB351" s="485"/>
      <c r="AC351" s="488"/>
      <c r="AD351" s="488"/>
      <c r="AE351" s="488"/>
      <c r="AF351" s="488"/>
      <c r="AG351" s="488"/>
      <c r="AH351" s="488"/>
      <c r="AI351" s="488"/>
      <c r="AJ351" s="488"/>
      <c r="AK351" s="488"/>
      <c r="AL351" s="495"/>
    </row>
    <row r="352" spans="1:38" s="165" customFormat="1" ht="13.5" customHeight="1">
      <c r="A352" s="164"/>
      <c r="X352" s="492"/>
      <c r="Y352" s="488"/>
      <c r="Z352" s="488"/>
      <c r="AA352" s="485"/>
      <c r="AB352" s="485"/>
      <c r="AC352" s="488"/>
      <c r="AD352" s="488"/>
      <c r="AE352" s="488"/>
      <c r="AF352" s="488"/>
      <c r="AG352" s="488"/>
      <c r="AH352" s="488"/>
      <c r="AI352" s="488"/>
      <c r="AJ352" s="488"/>
      <c r="AK352" s="488"/>
      <c r="AL352" s="495"/>
    </row>
    <row r="353" spans="1:38" s="165" customFormat="1" ht="13.5" customHeight="1">
      <c r="A353" s="164"/>
      <c r="B353" s="167"/>
      <c r="D353" s="167"/>
      <c r="E353" s="167"/>
      <c r="F353" s="167"/>
      <c r="H353" s="167"/>
      <c r="I353" s="167"/>
      <c r="J353" s="167"/>
      <c r="K353" s="167"/>
      <c r="L353" s="167"/>
      <c r="M353" s="167"/>
      <c r="N353" s="167"/>
      <c r="O353" s="167"/>
      <c r="P353" s="167"/>
      <c r="Q353" s="167"/>
      <c r="R353" s="167"/>
      <c r="S353" s="167"/>
      <c r="T353" s="167"/>
      <c r="U353" s="167"/>
      <c r="X353" s="492"/>
      <c r="Y353" s="488"/>
      <c r="Z353" s="488"/>
      <c r="AA353" s="485"/>
      <c r="AB353" s="485"/>
      <c r="AC353" s="488"/>
      <c r="AD353" s="488"/>
      <c r="AE353" s="488"/>
      <c r="AF353" s="488"/>
      <c r="AG353" s="488"/>
      <c r="AH353" s="488"/>
      <c r="AI353" s="488"/>
      <c r="AJ353" s="488"/>
      <c r="AK353" s="488"/>
      <c r="AL353" s="495"/>
    </row>
    <row r="354" spans="1:38" s="165" customFormat="1" ht="13.5" customHeight="1" thickBot="1">
      <c r="A354" s="164"/>
      <c r="B354" s="167"/>
      <c r="D354" s="167"/>
      <c r="E354" s="167"/>
      <c r="F354" s="167"/>
      <c r="H354" s="167"/>
      <c r="I354" s="167"/>
      <c r="J354" s="167"/>
      <c r="K354" s="167"/>
      <c r="L354" s="167"/>
      <c r="M354" s="167"/>
      <c r="N354" s="167"/>
      <c r="O354" s="167"/>
      <c r="P354" s="167"/>
      <c r="Q354" s="167"/>
      <c r="R354" s="167"/>
      <c r="S354" s="167"/>
      <c r="T354" s="167"/>
      <c r="U354" s="167"/>
      <c r="X354" s="492"/>
      <c r="Y354" s="488"/>
      <c r="Z354" s="488"/>
      <c r="AA354" s="485"/>
      <c r="AB354" s="485"/>
      <c r="AC354" s="488"/>
      <c r="AD354" s="488"/>
      <c r="AE354" s="488"/>
      <c r="AF354" s="488"/>
      <c r="AG354" s="488"/>
      <c r="AH354" s="488"/>
      <c r="AI354" s="488"/>
      <c r="AJ354" s="488"/>
      <c r="AK354" s="488"/>
      <c r="AL354" s="495"/>
    </row>
    <row r="355" spans="1:38" s="165" customFormat="1" ht="12.45" customHeight="1">
      <c r="A355" s="164"/>
      <c r="B355" s="171"/>
      <c r="C355" s="169">
        <v>246.982</v>
      </c>
      <c r="D355" s="171"/>
      <c r="E355" s="169">
        <v>311</v>
      </c>
      <c r="F355" s="171"/>
      <c r="G355" s="169">
        <v>367</v>
      </c>
      <c r="H355" s="171"/>
      <c r="I355" s="169">
        <v>352</v>
      </c>
      <c r="J355" s="171"/>
      <c r="K355" s="169">
        <v>322</v>
      </c>
      <c r="L355" s="171"/>
      <c r="M355" s="169">
        <v>376.185</v>
      </c>
      <c r="N355" s="171"/>
      <c r="O355" s="169">
        <v>393.63299999999998</v>
      </c>
      <c r="P355" s="171"/>
      <c r="Q355" s="169">
        <v>313.95499999999998</v>
      </c>
      <c r="R355" s="171"/>
      <c r="S355" s="169">
        <v>265.99599999999998</v>
      </c>
      <c r="T355" s="171"/>
      <c r="U355" s="169">
        <v>353</v>
      </c>
      <c r="V355" s="482">
        <f>SUM(C355:U355)</f>
        <v>3301.7509999999997</v>
      </c>
      <c r="W355" s="483"/>
      <c r="X355" s="492"/>
      <c r="Y355" s="488"/>
      <c r="Z355" s="488"/>
      <c r="AA355" s="485"/>
      <c r="AB355" s="485"/>
      <c r="AC355" s="488"/>
      <c r="AD355" s="488"/>
      <c r="AE355" s="488"/>
      <c r="AF355" s="488"/>
      <c r="AG355" s="488"/>
      <c r="AH355" s="488"/>
      <c r="AI355" s="488"/>
      <c r="AJ355" s="488"/>
      <c r="AK355" s="488"/>
      <c r="AL355" s="495"/>
    </row>
    <row r="356" spans="1:38" s="165" customFormat="1" ht="13.5" customHeight="1">
      <c r="A356" s="164"/>
      <c r="B356" s="174"/>
      <c r="C356" s="169"/>
      <c r="D356" s="174"/>
      <c r="E356" s="169"/>
      <c r="F356" s="174"/>
      <c r="G356" s="169"/>
      <c r="H356" s="174"/>
      <c r="I356" s="169"/>
      <c r="J356" s="174"/>
      <c r="K356" s="169"/>
      <c r="L356" s="174"/>
      <c r="M356" s="169"/>
      <c r="N356" s="174"/>
      <c r="O356" s="169"/>
      <c r="P356" s="174"/>
      <c r="Q356" s="169"/>
      <c r="R356" s="174"/>
      <c r="S356" s="169"/>
      <c r="T356" s="174"/>
      <c r="U356" s="169"/>
      <c r="X356" s="492"/>
      <c r="Y356" s="488"/>
      <c r="Z356" s="488"/>
      <c r="AA356" s="485"/>
      <c r="AB356" s="485"/>
      <c r="AC356" s="488"/>
      <c r="AD356" s="488"/>
      <c r="AE356" s="488"/>
      <c r="AF356" s="488"/>
      <c r="AG356" s="488"/>
      <c r="AH356" s="488"/>
      <c r="AI356" s="488"/>
      <c r="AJ356" s="488"/>
      <c r="AK356" s="488"/>
      <c r="AL356" s="495"/>
    </row>
    <row r="357" spans="1:38" s="165" customFormat="1" ht="13.5" customHeight="1" thickBot="1">
      <c r="A357" s="164"/>
      <c r="B357" s="177"/>
      <c r="D357" s="177"/>
      <c r="F357" s="177"/>
      <c r="H357" s="177"/>
      <c r="J357" s="177"/>
      <c r="L357" s="177"/>
      <c r="N357" s="177"/>
      <c r="P357" s="177"/>
      <c r="R357" s="177"/>
      <c r="T357" s="177"/>
      <c r="X357" s="492"/>
      <c r="Y357" s="488"/>
      <c r="Z357" s="488"/>
      <c r="AA357" s="485"/>
      <c r="AB357" s="485"/>
      <c r="AC357" s="488"/>
      <c r="AD357" s="488"/>
      <c r="AE357" s="488"/>
      <c r="AF357" s="488"/>
      <c r="AG357" s="488"/>
      <c r="AH357" s="488"/>
      <c r="AI357" s="488"/>
      <c r="AJ357" s="488"/>
      <c r="AK357" s="488"/>
      <c r="AL357" s="495"/>
    </row>
    <row r="358" spans="1:38" s="165" customFormat="1" ht="13.95" customHeight="1">
      <c r="A358" s="164"/>
      <c r="B358" s="167" t="str">
        <f>HLOOKUP(B351,Sheet4!$C$3:$MO$4,2,FALSE)</f>
        <v>DB1+0</v>
      </c>
      <c r="C358" s="167"/>
      <c r="D358" s="167" t="str">
        <f>HLOOKUP(D351,Sheet4!$C$3:$MO$4,2,FALSE)</f>
        <v>DB1+0</v>
      </c>
      <c r="E358" s="167"/>
      <c r="F358" s="167" t="str">
        <f>HLOOKUP(F351,Sheet4!$C$3:$MO$4,2,FALSE)</f>
        <v>DA+0</v>
      </c>
      <c r="G358" s="167"/>
      <c r="H358" s="167" t="str">
        <f>HLOOKUP(H351,Sheet4!$C$3:$MO$4,2,FALSE)</f>
        <v>DA+0</v>
      </c>
      <c r="I358" s="167"/>
      <c r="J358" s="167" t="str">
        <f>HLOOKUP(J351,Sheet4!$C$3:$MO$4,2,FALSE)</f>
        <v>DA+0</v>
      </c>
      <c r="K358" s="167"/>
      <c r="L358" s="167" t="str">
        <f>HLOOKUP(L351,Sheet4!$C$3:$MO$4,2,FALSE)</f>
        <v>DA+3</v>
      </c>
      <c r="M358" s="167"/>
      <c r="N358" s="167" t="str">
        <f>HLOOKUP(N351,Sheet4!$C$3:$MO$4,2,FALSE)</f>
        <v>DC1+0</v>
      </c>
      <c r="O358" s="167"/>
      <c r="P358" s="167" t="str">
        <f>HLOOKUP(P351,Sheet4!$C$3:$MO$4,2,FALSE)</f>
        <v>DD60+18</v>
      </c>
      <c r="Q358" s="167"/>
      <c r="R358" s="167" t="str">
        <f>HLOOKUP(R351,Sheet4!$C$3:$MO$4,2,FALSE)</f>
        <v>DD60+9 (2MRC)</v>
      </c>
      <c r="S358" s="167"/>
      <c r="T358" s="167" t="str">
        <f>HLOOKUP(T351,Sheet4!$C$3:$MO$4,2,FALSE)</f>
        <v>DA+9</v>
      </c>
      <c r="U358" s="167"/>
      <c r="X358" s="492"/>
      <c r="Y358" s="488"/>
      <c r="Z358" s="488"/>
      <c r="AA358" s="485"/>
      <c r="AB358" s="485"/>
      <c r="AC358" s="488"/>
      <c r="AD358" s="488"/>
      <c r="AE358" s="488"/>
      <c r="AF358" s="488"/>
      <c r="AG358" s="488"/>
      <c r="AH358" s="488"/>
      <c r="AI358" s="488"/>
      <c r="AJ358" s="488"/>
      <c r="AK358" s="488"/>
      <c r="AL358" s="495"/>
    </row>
    <row r="359" spans="1:38" s="165" customFormat="1" ht="13.95" customHeight="1" thickBot="1">
      <c r="A359" s="164"/>
      <c r="B359" s="178"/>
      <c r="C359" s="167"/>
      <c r="D359" s="178"/>
      <c r="E359" s="167"/>
      <c r="F359" s="178"/>
      <c r="G359" s="167"/>
      <c r="H359" s="178"/>
      <c r="I359" s="167"/>
      <c r="J359" s="178"/>
      <c r="K359" s="167"/>
      <c r="L359" s="167"/>
      <c r="M359" s="167"/>
      <c r="N359" s="167"/>
      <c r="O359" s="167"/>
      <c r="P359" s="167"/>
      <c r="Q359" s="167"/>
      <c r="R359" s="167"/>
      <c r="S359" s="167"/>
      <c r="T359" s="167"/>
      <c r="U359" s="167"/>
      <c r="X359" s="492"/>
      <c r="Y359" s="488"/>
      <c r="Z359" s="488"/>
      <c r="AA359" s="496"/>
      <c r="AB359" s="486"/>
      <c r="AC359" s="488"/>
      <c r="AD359" s="488"/>
      <c r="AE359" s="488"/>
      <c r="AF359" s="488"/>
      <c r="AG359" s="488"/>
      <c r="AH359" s="488"/>
      <c r="AI359" s="488"/>
      <c r="AJ359" s="488"/>
      <c r="AK359" s="488"/>
      <c r="AL359" s="495"/>
    </row>
    <row r="360" spans="1:38" s="165" customFormat="1" ht="14.4">
      <c r="A360" s="164"/>
      <c r="X360" s="490">
        <f>V366/1000</f>
        <v>3.3824150000000004</v>
      </c>
      <c r="Y360" s="487">
        <f>X360</f>
        <v>3.3824150000000004</v>
      </c>
      <c r="Z360" s="487"/>
      <c r="AA360" s="484">
        <v>10</v>
      </c>
      <c r="AB360" s="484"/>
      <c r="AC360" s="487">
        <f>AA360-AB360</f>
        <v>10</v>
      </c>
      <c r="AD360" s="487">
        <v>1</v>
      </c>
      <c r="AE360" s="487">
        <v>10</v>
      </c>
      <c r="AF360" s="487">
        <v>0</v>
      </c>
      <c r="AG360" s="487">
        <f>AE360-AF360</f>
        <v>10</v>
      </c>
      <c r="AH360" s="487"/>
      <c r="AI360" s="487"/>
      <c r="AJ360" s="487"/>
      <c r="AK360" s="487"/>
      <c r="AL360" s="493"/>
    </row>
    <row r="361" spans="1:38" s="165" customFormat="1" ht="13.5" customHeight="1">
      <c r="A361" s="164"/>
      <c r="C361" s="179"/>
      <c r="E361" s="179"/>
      <c r="G361" s="179"/>
      <c r="I361" s="179"/>
      <c r="X361" s="492"/>
      <c r="Y361" s="488"/>
      <c r="Z361" s="488"/>
      <c r="AA361" s="485"/>
      <c r="AB361" s="485"/>
      <c r="AC361" s="488"/>
      <c r="AD361" s="488"/>
      <c r="AE361" s="488"/>
      <c r="AF361" s="488"/>
      <c r="AG361" s="488"/>
      <c r="AH361" s="488"/>
      <c r="AI361" s="488"/>
      <c r="AJ361" s="488"/>
      <c r="AK361" s="488"/>
      <c r="AL361" s="495"/>
    </row>
    <row r="362" spans="1:38" s="165" customFormat="1" ht="13.5" customHeight="1">
      <c r="A362" s="164"/>
      <c r="B362" s="167" t="s">
        <v>530</v>
      </c>
      <c r="C362" s="178"/>
      <c r="D362" s="167" t="s">
        <v>260</v>
      </c>
      <c r="E362" s="178"/>
      <c r="F362" s="167" t="s">
        <v>531</v>
      </c>
      <c r="G362" s="178"/>
      <c r="H362" s="167" t="s">
        <v>532</v>
      </c>
      <c r="I362" s="178"/>
      <c r="J362" s="167" t="s">
        <v>533</v>
      </c>
      <c r="K362" s="167"/>
      <c r="L362" s="167" t="s">
        <v>534</v>
      </c>
      <c r="M362" s="167"/>
      <c r="N362" s="167" t="s">
        <v>535</v>
      </c>
      <c r="O362" s="167"/>
      <c r="P362" s="167" t="s">
        <v>536</v>
      </c>
      <c r="Q362" s="167"/>
      <c r="R362" s="167" t="s">
        <v>537</v>
      </c>
      <c r="S362" s="167"/>
      <c r="T362" s="167" t="s">
        <v>538</v>
      </c>
      <c r="X362" s="492"/>
      <c r="Y362" s="488"/>
      <c r="Z362" s="488"/>
      <c r="AA362" s="485"/>
      <c r="AB362" s="485"/>
      <c r="AC362" s="488"/>
      <c r="AD362" s="488"/>
      <c r="AE362" s="488"/>
      <c r="AF362" s="488"/>
      <c r="AG362" s="488"/>
      <c r="AH362" s="488"/>
      <c r="AI362" s="488"/>
      <c r="AJ362" s="488"/>
      <c r="AK362" s="488"/>
      <c r="AL362" s="495"/>
    </row>
    <row r="363" spans="1:38" s="165" customFormat="1" ht="13.5" customHeight="1">
      <c r="A363" s="164"/>
      <c r="X363" s="492"/>
      <c r="Y363" s="488"/>
      <c r="Z363" s="488"/>
      <c r="AA363" s="485"/>
      <c r="AB363" s="485"/>
      <c r="AC363" s="488"/>
      <c r="AD363" s="488"/>
      <c r="AE363" s="488"/>
      <c r="AF363" s="488"/>
      <c r="AG363" s="488"/>
      <c r="AH363" s="488"/>
      <c r="AI363" s="488"/>
      <c r="AJ363" s="488"/>
      <c r="AK363" s="488"/>
      <c r="AL363" s="495"/>
    </row>
    <row r="364" spans="1:38" s="165" customFormat="1" ht="13.5" customHeight="1">
      <c r="A364" s="164"/>
      <c r="B364" s="167"/>
      <c r="D364" s="167"/>
      <c r="E364" s="167"/>
      <c r="F364" s="167"/>
      <c r="H364" s="167"/>
      <c r="I364" s="167"/>
      <c r="J364" s="167"/>
      <c r="K364" s="167"/>
      <c r="L364" s="167"/>
      <c r="M364" s="167"/>
      <c r="N364" s="167"/>
      <c r="O364" s="167"/>
      <c r="P364" s="167"/>
      <c r="Q364" s="167"/>
      <c r="R364" s="167"/>
      <c r="S364" s="167"/>
      <c r="T364" s="167"/>
      <c r="U364" s="167"/>
      <c r="X364" s="492"/>
      <c r="Y364" s="488"/>
      <c r="Z364" s="488"/>
      <c r="AA364" s="485"/>
      <c r="AB364" s="485"/>
      <c r="AC364" s="488"/>
      <c r="AD364" s="488"/>
      <c r="AE364" s="488"/>
      <c r="AF364" s="488"/>
      <c r="AG364" s="488"/>
      <c r="AH364" s="488"/>
      <c r="AI364" s="488"/>
      <c r="AJ364" s="488"/>
      <c r="AK364" s="488"/>
      <c r="AL364" s="495"/>
    </row>
    <row r="365" spans="1:38" s="165" customFormat="1" ht="13.5" customHeight="1" thickBot="1">
      <c r="A365" s="164"/>
      <c r="B365" s="167"/>
      <c r="D365" s="167"/>
      <c r="E365" s="167"/>
      <c r="F365" s="167"/>
      <c r="H365" s="167"/>
      <c r="I365" s="167"/>
      <c r="J365" s="167"/>
      <c r="K365" s="167"/>
      <c r="L365" s="167"/>
      <c r="M365" s="167"/>
      <c r="N365" s="167"/>
      <c r="O365" s="167"/>
      <c r="P365" s="167"/>
      <c r="Q365" s="167"/>
      <c r="R365" s="167"/>
      <c r="S365" s="167"/>
      <c r="T365" s="167"/>
      <c r="U365" s="167"/>
      <c r="X365" s="492"/>
      <c r="Y365" s="488"/>
      <c r="Z365" s="488"/>
      <c r="AA365" s="485"/>
      <c r="AB365" s="485"/>
      <c r="AC365" s="488"/>
      <c r="AD365" s="488"/>
      <c r="AE365" s="488"/>
      <c r="AF365" s="488"/>
      <c r="AG365" s="488"/>
      <c r="AH365" s="488"/>
      <c r="AI365" s="488"/>
      <c r="AJ365" s="488"/>
      <c r="AK365" s="488"/>
      <c r="AL365" s="495"/>
    </row>
    <row r="366" spans="1:38" s="165" customFormat="1" ht="12.45" customHeight="1">
      <c r="A366" s="164"/>
      <c r="B366" s="171"/>
      <c r="C366" s="169">
        <v>301</v>
      </c>
      <c r="D366" s="170"/>
      <c r="E366" s="169">
        <v>418</v>
      </c>
      <c r="F366" s="171"/>
      <c r="G366" s="169">
        <v>425.54500000000002</v>
      </c>
      <c r="H366" s="171"/>
      <c r="I366" s="169">
        <v>200.821</v>
      </c>
      <c r="J366" s="171"/>
      <c r="K366" s="169">
        <v>202.27699999999999</v>
      </c>
      <c r="L366" s="171"/>
      <c r="M366" s="169">
        <v>363.32100000000003</v>
      </c>
      <c r="N366" s="171"/>
      <c r="O366" s="169">
        <v>363.99599999999998</v>
      </c>
      <c r="P366" s="171"/>
      <c r="Q366" s="169">
        <v>373.40699999999998</v>
      </c>
      <c r="R366" s="171"/>
      <c r="S366" s="169">
        <v>335.00299999999999</v>
      </c>
      <c r="T366" s="171"/>
      <c r="U366" s="169">
        <v>399.04500000000002</v>
      </c>
      <c r="V366" s="482">
        <f>SUM(C366:U366)</f>
        <v>3382.4150000000004</v>
      </c>
      <c r="W366" s="483"/>
      <c r="X366" s="492"/>
      <c r="Y366" s="488"/>
      <c r="Z366" s="488"/>
      <c r="AA366" s="485"/>
      <c r="AB366" s="485"/>
      <c r="AC366" s="488"/>
      <c r="AD366" s="488"/>
      <c r="AE366" s="488"/>
      <c r="AF366" s="488"/>
      <c r="AG366" s="488"/>
      <c r="AH366" s="488"/>
      <c r="AI366" s="488"/>
      <c r="AJ366" s="488"/>
      <c r="AK366" s="488"/>
      <c r="AL366" s="495"/>
    </row>
    <row r="367" spans="1:38" s="165" customFormat="1" ht="13.5" customHeight="1">
      <c r="A367" s="164"/>
      <c r="B367" s="174"/>
      <c r="C367" s="169"/>
      <c r="D367" s="173"/>
      <c r="E367" s="169"/>
      <c r="F367" s="174"/>
      <c r="G367" s="169"/>
      <c r="H367" s="174"/>
      <c r="I367" s="169"/>
      <c r="J367" s="174"/>
      <c r="K367" s="169"/>
      <c r="L367" s="174"/>
      <c r="M367" s="169"/>
      <c r="N367" s="174"/>
      <c r="O367" s="169"/>
      <c r="P367" s="174"/>
      <c r="Q367" s="169"/>
      <c r="R367" s="174"/>
      <c r="S367" s="169"/>
      <c r="T367" s="174"/>
      <c r="U367" s="169"/>
      <c r="X367" s="492"/>
      <c r="Y367" s="488"/>
      <c r="Z367" s="488"/>
      <c r="AA367" s="485"/>
      <c r="AB367" s="485"/>
      <c r="AC367" s="488"/>
      <c r="AD367" s="488"/>
      <c r="AE367" s="488"/>
      <c r="AF367" s="488"/>
      <c r="AG367" s="488"/>
      <c r="AH367" s="488"/>
      <c r="AI367" s="488"/>
      <c r="AJ367" s="488"/>
      <c r="AK367" s="488"/>
      <c r="AL367" s="495"/>
    </row>
    <row r="368" spans="1:38" s="165" customFormat="1" ht="13.5" customHeight="1" thickBot="1">
      <c r="A368" s="164"/>
      <c r="B368" s="177"/>
      <c r="D368" s="176"/>
      <c r="F368" s="177"/>
      <c r="H368" s="177"/>
      <c r="J368" s="177"/>
      <c r="L368" s="177"/>
      <c r="N368" s="177"/>
      <c r="P368" s="177"/>
      <c r="R368" s="177"/>
      <c r="T368" s="177"/>
      <c r="X368" s="492"/>
      <c r="Y368" s="488"/>
      <c r="Z368" s="488"/>
      <c r="AA368" s="485"/>
      <c r="AB368" s="485"/>
      <c r="AC368" s="488"/>
      <c r="AD368" s="488"/>
      <c r="AE368" s="488"/>
      <c r="AF368" s="488"/>
      <c r="AG368" s="488"/>
      <c r="AH368" s="488"/>
      <c r="AI368" s="488"/>
      <c r="AJ368" s="488"/>
      <c r="AK368" s="488"/>
      <c r="AL368" s="495"/>
    </row>
    <row r="369" spans="1:38" s="165" customFormat="1" ht="13.95" customHeight="1">
      <c r="A369" s="164"/>
      <c r="B369" s="167" t="str">
        <f>HLOOKUP(B362,Sheet4!$C$3:$MO$4,2,FALSE)</f>
        <v>DA+0</v>
      </c>
      <c r="C369" s="167"/>
      <c r="D369" s="167" t="str">
        <f>HLOOKUP(D362,Sheet4!$C$3:$MO$4,2,FALSE)</f>
        <v>DA+0</v>
      </c>
      <c r="E369" s="167"/>
      <c r="F369" s="167" t="str">
        <f>HLOOKUP(F362,Sheet4!$C$3:$MO$4,2,FALSE)</f>
        <v>DA+3</v>
      </c>
      <c r="G369" s="167"/>
      <c r="H369" s="167" t="str">
        <f>HLOOKUP(H362,Sheet4!$C$3:$MO$4,2,FALSE)</f>
        <v>DB2+18</v>
      </c>
      <c r="I369" s="167"/>
      <c r="J369" s="167" t="str">
        <f>HLOOKUP(J362,Sheet4!$C$3:$MO$4,2,FALSE)</f>
        <v>DB1+25 (2MRC)</v>
      </c>
      <c r="K369" s="167"/>
      <c r="L369" s="167" t="str">
        <f>HLOOKUP(L362,Sheet4!$C$3:$MO$4,2,FALSE)</f>
        <v>DC1+25</v>
      </c>
      <c r="M369" s="167"/>
      <c r="N369" s="167" t="str">
        <f>HLOOKUP(N362,Sheet4!$C$3:$MO$4,2,FALSE)</f>
        <v>DD45+0</v>
      </c>
      <c r="O369" s="167"/>
      <c r="P369" s="167" t="str">
        <f>HLOOKUP(P362,Sheet4!$C$3:$MO$4,2,FALSE)</f>
        <v>DA+0</v>
      </c>
      <c r="Q369" s="167"/>
      <c r="R369" s="167" t="str">
        <f>HLOOKUP(R362,Sheet4!$C$3:$MO$4,2,FALSE)</f>
        <v>DB2+0</v>
      </c>
      <c r="S369" s="167"/>
      <c r="T369" s="167" t="str">
        <f>HLOOKUP(T362,Sheet4!$C$3:$MO$4,2,FALSE)</f>
        <v>DA+3</v>
      </c>
      <c r="U369" s="167"/>
      <c r="X369" s="492"/>
      <c r="Y369" s="488"/>
      <c r="Z369" s="488"/>
      <c r="AA369" s="485"/>
      <c r="AB369" s="485"/>
      <c r="AC369" s="488"/>
      <c r="AD369" s="488"/>
      <c r="AE369" s="488"/>
      <c r="AF369" s="488"/>
      <c r="AG369" s="488"/>
      <c r="AH369" s="488"/>
      <c r="AI369" s="488"/>
      <c r="AJ369" s="488"/>
      <c r="AK369" s="488"/>
      <c r="AL369" s="495"/>
    </row>
    <row r="370" spans="1:38" s="165" customFormat="1" ht="13.95" customHeight="1" thickBot="1">
      <c r="A370" s="164"/>
      <c r="B370" s="178"/>
      <c r="C370" s="167"/>
      <c r="D370" s="215" t="s">
        <v>261</v>
      </c>
      <c r="E370" s="167"/>
      <c r="F370" s="178"/>
      <c r="G370" s="167"/>
      <c r="H370" s="178"/>
      <c r="I370" s="167"/>
      <c r="J370" s="178"/>
      <c r="K370" s="167"/>
      <c r="L370" s="167"/>
      <c r="M370" s="167"/>
      <c r="N370" s="167"/>
      <c r="O370" s="167"/>
      <c r="P370" s="167"/>
      <c r="Q370" s="167"/>
      <c r="R370" s="167"/>
      <c r="S370" s="167"/>
      <c r="T370" s="167"/>
      <c r="U370" s="167"/>
      <c r="X370" s="492"/>
      <c r="Y370" s="488"/>
      <c r="Z370" s="488"/>
      <c r="AA370" s="496"/>
      <c r="AB370" s="486"/>
      <c r="AC370" s="488"/>
      <c r="AD370" s="488"/>
      <c r="AE370" s="488"/>
      <c r="AF370" s="488"/>
      <c r="AG370" s="488"/>
      <c r="AH370" s="488"/>
      <c r="AI370" s="488"/>
      <c r="AJ370" s="488"/>
      <c r="AK370" s="488"/>
      <c r="AL370" s="495"/>
    </row>
    <row r="371" spans="1:38" s="165" customFormat="1" ht="14.4">
      <c r="A371" s="164"/>
      <c r="X371" s="490">
        <f>V377/1000</f>
        <v>3.488353</v>
      </c>
      <c r="Y371" s="487">
        <f>X371</f>
        <v>3.488353</v>
      </c>
      <c r="Z371" s="487"/>
      <c r="AA371" s="484">
        <v>10</v>
      </c>
      <c r="AB371" s="484">
        <v>9</v>
      </c>
      <c r="AC371" s="487">
        <f>AA371-AB371</f>
        <v>1</v>
      </c>
      <c r="AD371" s="487">
        <v>8</v>
      </c>
      <c r="AE371" s="487">
        <v>10</v>
      </c>
      <c r="AF371" s="487">
        <v>4</v>
      </c>
      <c r="AG371" s="487">
        <f>AE371-AF371</f>
        <v>6</v>
      </c>
      <c r="AH371" s="487"/>
      <c r="AI371" s="487"/>
      <c r="AJ371" s="487"/>
      <c r="AK371" s="487"/>
      <c r="AL371" s="493"/>
    </row>
    <row r="372" spans="1:38" s="165" customFormat="1" ht="13.5" customHeight="1">
      <c r="A372" s="164"/>
      <c r="C372" s="179"/>
      <c r="E372" s="179"/>
      <c r="G372" s="179"/>
      <c r="I372" s="179"/>
      <c r="X372" s="492"/>
      <c r="Y372" s="488"/>
      <c r="Z372" s="488"/>
      <c r="AA372" s="485"/>
      <c r="AB372" s="485"/>
      <c r="AC372" s="488"/>
      <c r="AD372" s="488"/>
      <c r="AE372" s="488"/>
      <c r="AF372" s="488"/>
      <c r="AG372" s="488"/>
      <c r="AH372" s="488"/>
      <c r="AI372" s="488"/>
      <c r="AJ372" s="488"/>
      <c r="AK372" s="488"/>
      <c r="AL372" s="495"/>
    </row>
    <row r="373" spans="1:38" s="165" customFormat="1" ht="13.5" customHeight="1">
      <c r="A373" s="164"/>
      <c r="B373" s="167" t="s">
        <v>62</v>
      </c>
      <c r="C373" s="178"/>
      <c r="D373" s="167" t="s">
        <v>259</v>
      </c>
      <c r="E373" s="178"/>
      <c r="F373" s="167" t="s">
        <v>197</v>
      </c>
      <c r="G373" s="178"/>
      <c r="H373" s="167" t="s">
        <v>539</v>
      </c>
      <c r="I373" s="178"/>
      <c r="J373" s="167" t="s">
        <v>221</v>
      </c>
      <c r="K373" s="167"/>
      <c r="L373" s="167" t="s">
        <v>540</v>
      </c>
      <c r="M373" s="167"/>
      <c r="N373" s="167" t="s">
        <v>63</v>
      </c>
      <c r="O373" s="167"/>
      <c r="P373" s="167" t="s">
        <v>541</v>
      </c>
      <c r="Q373" s="167"/>
      <c r="R373" s="167" t="s">
        <v>227</v>
      </c>
      <c r="S373" s="167"/>
      <c r="T373" s="167" t="s">
        <v>225</v>
      </c>
      <c r="X373" s="492"/>
      <c r="Y373" s="488"/>
      <c r="Z373" s="488"/>
      <c r="AA373" s="485"/>
      <c r="AB373" s="485"/>
      <c r="AC373" s="488"/>
      <c r="AD373" s="488"/>
      <c r="AE373" s="488"/>
      <c r="AF373" s="488"/>
      <c r="AG373" s="488"/>
      <c r="AH373" s="488"/>
      <c r="AI373" s="488"/>
      <c r="AJ373" s="488"/>
      <c r="AK373" s="488"/>
      <c r="AL373" s="495"/>
    </row>
    <row r="374" spans="1:38" s="165" customFormat="1" ht="13.5" customHeight="1">
      <c r="A374" s="164"/>
      <c r="X374" s="492"/>
      <c r="Y374" s="488"/>
      <c r="Z374" s="488"/>
      <c r="AA374" s="485"/>
      <c r="AB374" s="485"/>
      <c r="AC374" s="488"/>
      <c r="AD374" s="488"/>
      <c r="AE374" s="488"/>
      <c r="AF374" s="488"/>
      <c r="AG374" s="488"/>
      <c r="AH374" s="488"/>
      <c r="AI374" s="488"/>
      <c r="AJ374" s="488"/>
      <c r="AK374" s="488"/>
      <c r="AL374" s="495"/>
    </row>
    <row r="375" spans="1:38" s="165" customFormat="1" ht="13.5" customHeight="1">
      <c r="A375" s="164"/>
      <c r="B375" s="167"/>
      <c r="D375" s="167"/>
      <c r="E375" s="167"/>
      <c r="F375" s="167"/>
      <c r="H375" s="167"/>
      <c r="I375" s="167"/>
      <c r="J375" s="167"/>
      <c r="K375" s="167"/>
      <c r="L375" s="167"/>
      <c r="M375" s="167"/>
      <c r="N375" s="167"/>
      <c r="O375" s="167"/>
      <c r="P375" s="167"/>
      <c r="Q375" s="167"/>
      <c r="R375" s="167"/>
      <c r="S375" s="167"/>
      <c r="T375" s="167"/>
      <c r="U375" s="167"/>
      <c r="X375" s="492"/>
      <c r="Y375" s="488"/>
      <c r="Z375" s="488"/>
      <c r="AA375" s="485"/>
      <c r="AB375" s="485"/>
      <c r="AC375" s="488"/>
      <c r="AD375" s="488"/>
      <c r="AE375" s="488"/>
      <c r="AF375" s="488"/>
      <c r="AG375" s="488"/>
      <c r="AH375" s="488"/>
      <c r="AI375" s="488"/>
      <c r="AJ375" s="488"/>
      <c r="AK375" s="488"/>
      <c r="AL375" s="495"/>
    </row>
    <row r="376" spans="1:38" s="165" customFormat="1" ht="13.5" customHeight="1" thickBot="1">
      <c r="A376" s="164"/>
      <c r="B376" s="167"/>
      <c r="D376" s="167"/>
      <c r="E376" s="167"/>
      <c r="F376" s="167"/>
      <c r="H376" s="167"/>
      <c r="I376" s="167"/>
      <c r="J376" s="167"/>
      <c r="K376" s="167"/>
      <c r="L376" s="167"/>
      <c r="M376" s="167"/>
      <c r="N376" s="167"/>
      <c r="O376" s="167"/>
      <c r="P376" s="167"/>
      <c r="Q376" s="167"/>
      <c r="R376" s="167"/>
      <c r="S376" s="167"/>
      <c r="T376" s="167"/>
      <c r="U376" s="167"/>
      <c r="X376" s="492"/>
      <c r="Y376" s="488"/>
      <c r="Z376" s="488"/>
      <c r="AA376" s="485"/>
      <c r="AB376" s="485"/>
      <c r="AC376" s="488"/>
      <c r="AD376" s="488"/>
      <c r="AE376" s="488"/>
      <c r="AF376" s="488"/>
      <c r="AG376" s="488"/>
      <c r="AH376" s="488"/>
      <c r="AI376" s="488"/>
      <c r="AJ376" s="488"/>
      <c r="AK376" s="488"/>
      <c r="AL376" s="495"/>
    </row>
    <row r="377" spans="1:38" s="165" customFormat="1" ht="12.45" customHeight="1">
      <c r="A377" s="164"/>
      <c r="B377" s="168"/>
      <c r="C377" s="169">
        <v>366.005</v>
      </c>
      <c r="D377" s="168"/>
      <c r="E377" s="169">
        <v>273</v>
      </c>
      <c r="F377" s="168"/>
      <c r="G377" s="169">
        <v>372</v>
      </c>
      <c r="H377" s="168"/>
      <c r="I377" s="169">
        <v>417</v>
      </c>
      <c r="J377" s="168"/>
      <c r="K377" s="169">
        <v>407.733</v>
      </c>
      <c r="L377" s="171"/>
      <c r="M377" s="169">
        <v>280.01499999999999</v>
      </c>
      <c r="N377" s="168"/>
      <c r="O377" s="169">
        <v>337.00200000000001</v>
      </c>
      <c r="P377" s="168"/>
      <c r="Q377" s="169">
        <v>374</v>
      </c>
      <c r="R377" s="168"/>
      <c r="S377" s="169">
        <v>359</v>
      </c>
      <c r="T377" s="168"/>
      <c r="U377" s="169">
        <v>302.59800000000001</v>
      </c>
      <c r="V377" s="482">
        <f>SUM(C377:U377)</f>
        <v>3488.3530000000001</v>
      </c>
      <c r="W377" s="483"/>
      <c r="X377" s="492"/>
      <c r="Y377" s="488"/>
      <c r="Z377" s="488"/>
      <c r="AA377" s="485"/>
      <c r="AB377" s="485"/>
      <c r="AC377" s="488"/>
      <c r="AD377" s="488"/>
      <c r="AE377" s="488"/>
      <c r="AF377" s="488"/>
      <c r="AG377" s="488"/>
      <c r="AH377" s="488"/>
      <c r="AI377" s="488"/>
      <c r="AJ377" s="488"/>
      <c r="AK377" s="488"/>
      <c r="AL377" s="495"/>
    </row>
    <row r="378" spans="1:38" s="165" customFormat="1" ht="13.5" customHeight="1">
      <c r="A378" s="164"/>
      <c r="B378" s="172"/>
      <c r="C378" s="169"/>
      <c r="D378" s="172"/>
      <c r="E378" s="169"/>
      <c r="F378" s="172"/>
      <c r="G378" s="169"/>
      <c r="H378" s="172"/>
      <c r="I378" s="169"/>
      <c r="J378" s="172"/>
      <c r="K378" s="169"/>
      <c r="L378" s="174"/>
      <c r="M378" s="169"/>
      <c r="N378" s="172"/>
      <c r="O378" s="169"/>
      <c r="P378" s="172"/>
      <c r="Q378" s="169"/>
      <c r="R378" s="172"/>
      <c r="S378" s="169"/>
      <c r="T378" s="172"/>
      <c r="U378" s="169"/>
      <c r="X378" s="492"/>
      <c r="Y378" s="488"/>
      <c r="Z378" s="488"/>
      <c r="AA378" s="485"/>
      <c r="AB378" s="485"/>
      <c r="AC378" s="488"/>
      <c r="AD378" s="488"/>
      <c r="AE378" s="488"/>
      <c r="AF378" s="488"/>
      <c r="AG378" s="488"/>
      <c r="AH378" s="488"/>
      <c r="AI378" s="488"/>
      <c r="AJ378" s="488"/>
      <c r="AK378" s="488"/>
      <c r="AL378" s="495"/>
    </row>
    <row r="379" spans="1:38" s="165" customFormat="1" ht="13.2" customHeight="1" thickBot="1">
      <c r="A379" s="164"/>
      <c r="B379" s="175"/>
      <c r="D379" s="175"/>
      <c r="F379" s="175"/>
      <c r="H379" s="175"/>
      <c r="J379" s="175"/>
      <c r="L379" s="177"/>
      <c r="N379" s="175"/>
      <c r="P379" s="175"/>
      <c r="R379" s="175"/>
      <c r="T379" s="175"/>
      <c r="X379" s="492"/>
      <c r="Y379" s="488"/>
      <c r="Z379" s="488"/>
      <c r="AA379" s="485"/>
      <c r="AB379" s="485"/>
      <c r="AC379" s="488"/>
      <c r="AD379" s="488"/>
      <c r="AE379" s="488"/>
      <c r="AF379" s="488"/>
      <c r="AG379" s="488"/>
      <c r="AH379" s="488"/>
      <c r="AI379" s="488"/>
      <c r="AJ379" s="488"/>
      <c r="AK379" s="488"/>
      <c r="AL379" s="495"/>
    </row>
    <row r="380" spans="1:38" s="165" customFormat="1" ht="13.95" customHeight="1">
      <c r="A380" s="164"/>
      <c r="B380" s="167" t="str">
        <f>HLOOKUP(B373,Sheet4!$C$3:$MO$4,2,FALSE)</f>
        <v>DD60+0</v>
      </c>
      <c r="C380" s="167"/>
      <c r="D380" s="167" t="str">
        <f>HLOOKUP(D373,Sheet4!$C$3:$MO$4,2,FALSE)</f>
        <v>DA+0</v>
      </c>
      <c r="E380" s="167"/>
      <c r="F380" s="167" t="str">
        <f>HLOOKUP(F373,Sheet4!$C$3:$MO$4,2,FALSE)</f>
        <v>DA+0</v>
      </c>
      <c r="G380" s="167"/>
      <c r="H380" s="167" t="str">
        <f>HLOOKUP(H373,Sheet4!$C$3:$MO$4,2,FALSE)</f>
        <v>DA+0</v>
      </c>
      <c r="I380" s="167"/>
      <c r="J380" s="167" t="str">
        <f>HLOOKUP(J373,Sheet4!$C$3:$MO$4,2,FALSE)</f>
        <v>DA+3</v>
      </c>
      <c r="K380" s="167"/>
      <c r="L380" s="167" t="str">
        <f>HLOOKUP(L373,Sheet4!$C$3:$MO$4,2,FALSE)</f>
        <v>DD60+3</v>
      </c>
      <c r="M380" s="167"/>
      <c r="N380" s="167" t="str">
        <f>HLOOKUP(N373,Sheet4!$C$3:$MO$4,2,FALSE)</f>
        <v>DD60+3</v>
      </c>
      <c r="O380" s="167"/>
      <c r="P380" s="167" t="str">
        <f>HLOOKUP(P373,Sheet4!$C$3:$MO$4,2,FALSE)</f>
        <v>DA+0</v>
      </c>
      <c r="Q380" s="167"/>
      <c r="R380" s="167" t="str">
        <f>HLOOKUP(R373,Sheet4!$C$3:$MO$4,2,FALSE)</f>
        <v>DA+0</v>
      </c>
      <c r="S380" s="167"/>
      <c r="T380" s="167" t="str">
        <f>HLOOKUP(T373,Sheet4!$C$3:$MO$4,2,FALSE)</f>
        <v>DA+0</v>
      </c>
      <c r="U380" s="167"/>
      <c r="X380" s="492"/>
      <c r="Y380" s="488"/>
      <c r="Z380" s="488"/>
      <c r="AA380" s="485"/>
      <c r="AB380" s="485"/>
      <c r="AC380" s="488"/>
      <c r="AD380" s="488"/>
      <c r="AE380" s="488"/>
      <c r="AF380" s="488"/>
      <c r="AG380" s="488"/>
      <c r="AH380" s="488"/>
      <c r="AI380" s="488"/>
      <c r="AJ380" s="488"/>
      <c r="AK380" s="488"/>
      <c r="AL380" s="495"/>
    </row>
    <row r="381" spans="1:38" s="165" customFormat="1" ht="13.95" customHeight="1" thickBot="1">
      <c r="A381" s="164"/>
      <c r="B381" s="178"/>
      <c r="C381" s="167"/>
      <c r="D381" s="274"/>
      <c r="E381" s="167"/>
      <c r="F381" s="178"/>
      <c r="G381" s="167"/>
      <c r="H381" s="178"/>
      <c r="I381" s="167"/>
      <c r="J381" s="178"/>
      <c r="K381" s="167"/>
      <c r="L381" s="167"/>
      <c r="M381" s="167"/>
      <c r="N381" s="167"/>
      <c r="O381" s="167"/>
      <c r="P381" s="167"/>
      <c r="Q381" s="167"/>
      <c r="R381" s="167"/>
      <c r="S381" s="167"/>
      <c r="T381" s="167"/>
      <c r="U381" s="167"/>
      <c r="X381" s="492"/>
      <c r="Y381" s="488"/>
      <c r="Z381" s="488"/>
      <c r="AA381" s="496"/>
      <c r="AB381" s="486"/>
      <c r="AC381" s="488"/>
      <c r="AD381" s="488"/>
      <c r="AE381" s="488"/>
      <c r="AF381" s="488"/>
      <c r="AG381" s="488"/>
      <c r="AH381" s="488"/>
      <c r="AI381" s="488"/>
      <c r="AJ381" s="488"/>
      <c r="AK381" s="488"/>
      <c r="AL381" s="495"/>
    </row>
    <row r="382" spans="1:38" s="165" customFormat="1" ht="14.4">
      <c r="A382" s="164"/>
      <c r="X382" s="490">
        <f>V389/1000</f>
        <v>4.0180280000000002</v>
      </c>
      <c r="Y382" s="487">
        <f>X382</f>
        <v>4.0180280000000002</v>
      </c>
      <c r="Z382" s="487"/>
      <c r="AA382" s="484">
        <v>10</v>
      </c>
      <c r="AB382" s="484">
        <v>6</v>
      </c>
      <c r="AC382" s="487">
        <f>AA382-AB382</f>
        <v>4</v>
      </c>
      <c r="AD382" s="487">
        <v>4</v>
      </c>
      <c r="AE382" s="487">
        <v>10</v>
      </c>
      <c r="AF382" s="487">
        <v>2</v>
      </c>
      <c r="AG382" s="487">
        <f>AE382-AF382</f>
        <v>8</v>
      </c>
      <c r="AH382" s="487"/>
      <c r="AI382" s="487"/>
      <c r="AJ382" s="487"/>
      <c r="AK382" s="487"/>
      <c r="AL382" s="493"/>
    </row>
    <row r="383" spans="1:38" s="165" customFormat="1" ht="15.6">
      <c r="A383" s="164"/>
      <c r="B383" s="166" t="s">
        <v>365</v>
      </c>
      <c r="X383" s="491"/>
      <c r="Y383" s="486"/>
      <c r="Z383" s="486"/>
      <c r="AA383" s="485"/>
      <c r="AB383" s="485"/>
      <c r="AC383" s="486"/>
      <c r="AD383" s="486"/>
      <c r="AE383" s="486"/>
      <c r="AF383" s="486"/>
      <c r="AG383" s="486"/>
      <c r="AH383" s="486"/>
      <c r="AI383" s="486"/>
      <c r="AJ383" s="486"/>
      <c r="AK383" s="486"/>
      <c r="AL383" s="494"/>
    </row>
    <row r="384" spans="1:38" s="165" customFormat="1" ht="13.5" customHeight="1">
      <c r="A384" s="164"/>
      <c r="C384" s="179"/>
      <c r="E384" s="179"/>
      <c r="G384" s="179"/>
      <c r="I384" s="179"/>
      <c r="X384" s="492"/>
      <c r="Y384" s="488"/>
      <c r="Z384" s="488"/>
      <c r="AA384" s="485"/>
      <c r="AB384" s="485"/>
      <c r="AC384" s="488"/>
      <c r="AD384" s="488"/>
      <c r="AE384" s="488"/>
      <c r="AF384" s="488"/>
      <c r="AG384" s="488"/>
      <c r="AH384" s="488"/>
      <c r="AI384" s="488"/>
      <c r="AJ384" s="488"/>
      <c r="AK384" s="488"/>
      <c r="AL384" s="495"/>
    </row>
    <row r="385" spans="1:38" s="165" customFormat="1" ht="13.5" customHeight="1">
      <c r="A385" s="164"/>
      <c r="B385" s="167" t="s">
        <v>542</v>
      </c>
      <c r="C385" s="178"/>
      <c r="D385" s="167" t="s">
        <v>64</v>
      </c>
      <c r="E385" s="178"/>
      <c r="F385" s="167" t="s">
        <v>543</v>
      </c>
      <c r="G385" s="178"/>
      <c r="H385" s="167" t="s">
        <v>544</v>
      </c>
      <c r="I385" s="178"/>
      <c r="J385" s="167" t="s">
        <v>545</v>
      </c>
      <c r="K385" s="167"/>
      <c r="L385" s="167" t="s">
        <v>212</v>
      </c>
      <c r="M385" s="167"/>
      <c r="N385" s="167" t="s">
        <v>205</v>
      </c>
      <c r="O385" s="167"/>
      <c r="P385" s="167" t="s">
        <v>546</v>
      </c>
      <c r="Q385" s="167"/>
      <c r="R385" s="167" t="s">
        <v>547</v>
      </c>
      <c r="S385" s="167"/>
      <c r="T385" s="167" t="s">
        <v>548</v>
      </c>
      <c r="X385" s="492"/>
      <c r="Y385" s="488"/>
      <c r="Z385" s="488"/>
      <c r="AA385" s="485"/>
      <c r="AB385" s="485"/>
      <c r="AC385" s="488"/>
      <c r="AD385" s="488"/>
      <c r="AE385" s="488"/>
      <c r="AF385" s="488"/>
      <c r="AG385" s="488"/>
      <c r="AH385" s="488"/>
      <c r="AI385" s="488"/>
      <c r="AJ385" s="488"/>
      <c r="AK385" s="488"/>
      <c r="AL385" s="495"/>
    </row>
    <row r="386" spans="1:38" s="165" customFormat="1" ht="13.5" customHeight="1">
      <c r="A386" s="164"/>
      <c r="X386" s="492"/>
      <c r="Y386" s="488"/>
      <c r="Z386" s="488"/>
      <c r="AA386" s="485"/>
      <c r="AB386" s="485"/>
      <c r="AC386" s="488"/>
      <c r="AD386" s="488"/>
      <c r="AE386" s="488"/>
      <c r="AF386" s="488"/>
      <c r="AG386" s="488"/>
      <c r="AH386" s="488"/>
      <c r="AI386" s="488"/>
      <c r="AJ386" s="488"/>
      <c r="AK386" s="488"/>
      <c r="AL386" s="495"/>
    </row>
    <row r="387" spans="1:38" s="165" customFormat="1" ht="13.5" customHeight="1">
      <c r="A387" s="164"/>
      <c r="B387" s="167"/>
      <c r="D387" s="167"/>
      <c r="E387" s="167"/>
      <c r="F387" s="167"/>
      <c r="H387" s="167"/>
      <c r="I387" s="167"/>
      <c r="J387" s="167"/>
      <c r="K387" s="167"/>
      <c r="L387" s="167"/>
      <c r="M387" s="167"/>
      <c r="N387" s="167"/>
      <c r="O387" s="167"/>
      <c r="P387" s="167"/>
      <c r="Q387" s="167"/>
      <c r="R387" s="167"/>
      <c r="S387" s="167"/>
      <c r="T387" s="167"/>
      <c r="U387" s="167"/>
      <c r="X387" s="492"/>
      <c r="Y387" s="488"/>
      <c r="Z387" s="488"/>
      <c r="AA387" s="485"/>
      <c r="AB387" s="485"/>
      <c r="AC387" s="488"/>
      <c r="AD387" s="488"/>
      <c r="AE387" s="488"/>
      <c r="AF387" s="488"/>
      <c r="AG387" s="488"/>
      <c r="AH387" s="488"/>
      <c r="AI387" s="488"/>
      <c r="AJ387" s="488"/>
      <c r="AK387" s="488"/>
      <c r="AL387" s="495"/>
    </row>
    <row r="388" spans="1:38" s="165" customFormat="1" ht="13.5" customHeight="1" thickBot="1">
      <c r="A388" s="164"/>
      <c r="B388" s="167"/>
      <c r="D388" s="167"/>
      <c r="E388" s="167"/>
      <c r="F388" s="167"/>
      <c r="H388" s="167"/>
      <c r="I388" s="167"/>
      <c r="J388" s="167"/>
      <c r="K388" s="167"/>
      <c r="L388" s="167"/>
      <c r="M388" s="167"/>
      <c r="N388" s="167"/>
      <c r="O388" s="167"/>
      <c r="P388" s="167"/>
      <c r="Q388" s="167"/>
      <c r="R388" s="167"/>
      <c r="S388" s="167"/>
      <c r="T388" s="167"/>
      <c r="U388" s="167"/>
      <c r="X388" s="492"/>
      <c r="Y388" s="488"/>
      <c r="Z388" s="488"/>
      <c r="AA388" s="485"/>
      <c r="AB388" s="485"/>
      <c r="AC388" s="488"/>
      <c r="AD388" s="488"/>
      <c r="AE388" s="488"/>
      <c r="AF388" s="488"/>
      <c r="AG388" s="488"/>
      <c r="AH388" s="488"/>
      <c r="AI388" s="488"/>
      <c r="AJ388" s="488"/>
      <c r="AK388" s="488"/>
      <c r="AL388" s="495"/>
    </row>
    <row r="389" spans="1:38" s="165" customFormat="1" ht="12.45" customHeight="1">
      <c r="A389" s="164"/>
      <c r="B389" s="168"/>
      <c r="C389" s="169">
        <v>371.00200000000001</v>
      </c>
      <c r="D389" s="168"/>
      <c r="E389" s="169">
        <v>374</v>
      </c>
      <c r="F389" s="168"/>
      <c r="G389" s="169">
        <v>376</v>
      </c>
      <c r="H389" s="171"/>
      <c r="I389" s="169">
        <v>435</v>
      </c>
      <c r="J389" s="171"/>
      <c r="K389" s="169">
        <v>400</v>
      </c>
      <c r="L389" s="168"/>
      <c r="M389" s="169">
        <v>414</v>
      </c>
      <c r="N389" s="168"/>
      <c r="O389" s="169">
        <v>408.11900000000003</v>
      </c>
      <c r="P389" s="171"/>
      <c r="Q389" s="169">
        <v>384.00099999999998</v>
      </c>
      <c r="R389" s="171"/>
      <c r="S389" s="169">
        <v>407.625</v>
      </c>
      <c r="T389" s="168"/>
      <c r="U389" s="169">
        <v>448.28100000000001</v>
      </c>
      <c r="V389" s="482">
        <f>SUM(C389:U389)</f>
        <v>4018.0280000000002</v>
      </c>
      <c r="W389" s="483"/>
      <c r="X389" s="492"/>
      <c r="Y389" s="488"/>
      <c r="Z389" s="488"/>
      <c r="AA389" s="485"/>
      <c r="AB389" s="485"/>
      <c r="AC389" s="488"/>
      <c r="AD389" s="488"/>
      <c r="AE389" s="488"/>
      <c r="AF389" s="488"/>
      <c r="AG389" s="488"/>
      <c r="AH389" s="488"/>
      <c r="AI389" s="488"/>
      <c r="AJ389" s="488"/>
      <c r="AK389" s="488"/>
      <c r="AL389" s="495"/>
    </row>
    <row r="390" spans="1:38" s="165" customFormat="1" ht="13.5" customHeight="1">
      <c r="A390" s="164"/>
      <c r="B390" s="172"/>
      <c r="C390" s="169"/>
      <c r="D390" s="172"/>
      <c r="E390" s="169"/>
      <c r="F390" s="172"/>
      <c r="G390" s="169"/>
      <c r="H390" s="174"/>
      <c r="I390" s="169"/>
      <c r="J390" s="174"/>
      <c r="K390" s="169"/>
      <c r="L390" s="172"/>
      <c r="M390" s="169"/>
      <c r="N390" s="172"/>
      <c r="O390" s="169"/>
      <c r="P390" s="174"/>
      <c r="Q390" s="169"/>
      <c r="R390" s="174"/>
      <c r="S390" s="169"/>
      <c r="T390" s="172"/>
      <c r="U390" s="169"/>
      <c r="X390" s="492"/>
      <c r="Y390" s="488"/>
      <c r="Z390" s="488"/>
      <c r="AA390" s="485"/>
      <c r="AB390" s="485"/>
      <c r="AC390" s="488"/>
      <c r="AD390" s="488"/>
      <c r="AE390" s="488"/>
      <c r="AF390" s="488"/>
      <c r="AG390" s="488"/>
      <c r="AH390" s="488"/>
      <c r="AI390" s="488"/>
      <c r="AJ390" s="488"/>
      <c r="AK390" s="488"/>
      <c r="AL390" s="495"/>
    </row>
    <row r="391" spans="1:38" s="165" customFormat="1" ht="13.5" customHeight="1" thickBot="1">
      <c r="A391" s="164"/>
      <c r="B391" s="175"/>
      <c r="D391" s="175"/>
      <c r="F391" s="175"/>
      <c r="H391" s="177"/>
      <c r="J391" s="177"/>
      <c r="L391" s="175"/>
      <c r="N391" s="175"/>
      <c r="P391" s="177"/>
      <c r="R391" s="177"/>
      <c r="T391" s="175"/>
      <c r="X391" s="492"/>
      <c r="Y391" s="488"/>
      <c r="Z391" s="488"/>
      <c r="AA391" s="485"/>
      <c r="AB391" s="485"/>
      <c r="AC391" s="488"/>
      <c r="AD391" s="488"/>
      <c r="AE391" s="488"/>
      <c r="AF391" s="488"/>
      <c r="AG391" s="488"/>
      <c r="AH391" s="488"/>
      <c r="AI391" s="488"/>
      <c r="AJ391" s="488"/>
      <c r="AK391" s="488"/>
      <c r="AL391" s="495"/>
    </row>
    <row r="392" spans="1:38" s="165" customFormat="1" ht="13.95" customHeight="1">
      <c r="A392" s="164"/>
      <c r="B392" s="167" t="str">
        <f>HLOOKUP(B385,Sheet4!$C$3:$MO$4,2,FALSE)</f>
        <v>DD45+0</v>
      </c>
      <c r="C392" s="167"/>
      <c r="D392" s="167" t="str">
        <f>HLOOKUP(D385,Sheet4!$C$3:$MO$4,2,FALSE)</f>
        <v>DA+0</v>
      </c>
      <c r="E392" s="167"/>
      <c r="F392" s="167" t="str">
        <f>HLOOKUP(F385,Sheet4!$C$3:$MO$4,2,FALSE)</f>
        <v>DA+0</v>
      </c>
      <c r="G392" s="167"/>
      <c r="H392" s="167" t="str">
        <f>HLOOKUP(H385,Sheet4!$C$3:$MO$4,2,FALSE)</f>
        <v>DA+3</v>
      </c>
      <c r="I392" s="167"/>
      <c r="J392" s="167" t="str">
        <f>HLOOKUP(J385,Sheet4!$C$3:$MO$4,2,FALSE)</f>
        <v>DA+3</v>
      </c>
      <c r="K392" s="167"/>
      <c r="L392" s="167" t="str">
        <f>HLOOKUP(L385,Sheet4!$C$3:$MO$4,2,FALSE)</f>
        <v>DA+0</v>
      </c>
      <c r="M392" s="167"/>
      <c r="N392" s="167" t="str">
        <f>HLOOKUP(N385,Sheet4!$C$3:$MO$4,2,FALSE)</f>
        <v>DA+3</v>
      </c>
      <c r="O392" s="167"/>
      <c r="P392" s="167" t="str">
        <f>HLOOKUP(P385,Sheet4!$C$3:$MO$4,2,FALSE)</f>
        <v>DD45+0</v>
      </c>
      <c r="Q392" s="167"/>
      <c r="R392" s="167" t="str">
        <f>HLOOKUP(R385,Sheet4!$C$3:$MO$4,2,FALSE)</f>
        <v>DA+0</v>
      </c>
      <c r="S392" s="167"/>
      <c r="T392" s="167" t="str">
        <f>HLOOKUP(T385,Sheet4!$C$3:$MO$4,2,FALSE)</f>
        <v>DD45+9</v>
      </c>
      <c r="U392" s="167"/>
      <c r="X392" s="492"/>
      <c r="Y392" s="488"/>
      <c r="Z392" s="488"/>
      <c r="AA392" s="485"/>
      <c r="AB392" s="485"/>
      <c r="AC392" s="488"/>
      <c r="AD392" s="488"/>
      <c r="AE392" s="488"/>
      <c r="AF392" s="488"/>
      <c r="AG392" s="488"/>
      <c r="AH392" s="488"/>
      <c r="AI392" s="488"/>
      <c r="AJ392" s="488"/>
      <c r="AK392" s="488"/>
      <c r="AL392" s="495"/>
    </row>
    <row r="393" spans="1:38" s="165" customFormat="1" ht="13.95" customHeight="1" thickBot="1">
      <c r="A393" s="164"/>
      <c r="B393" s="178"/>
      <c r="C393" s="167"/>
      <c r="D393" s="178"/>
      <c r="E393" s="167"/>
      <c r="F393" s="178"/>
      <c r="G393" s="167"/>
      <c r="H393" s="178"/>
      <c r="I393" s="167"/>
      <c r="J393" s="178"/>
      <c r="K393" s="167"/>
      <c r="L393" s="167"/>
      <c r="M393" s="167"/>
      <c r="N393" s="167"/>
      <c r="O393" s="167"/>
      <c r="P393" s="167"/>
      <c r="Q393" s="167"/>
      <c r="R393" s="167"/>
      <c r="S393" s="167"/>
      <c r="T393" s="167"/>
      <c r="U393" s="167"/>
      <c r="X393" s="492"/>
      <c r="Y393" s="488"/>
      <c r="Z393" s="488"/>
      <c r="AA393" s="496"/>
      <c r="AB393" s="486"/>
      <c r="AC393" s="488"/>
      <c r="AD393" s="488"/>
      <c r="AE393" s="488"/>
      <c r="AF393" s="488"/>
      <c r="AG393" s="488"/>
      <c r="AH393" s="488"/>
      <c r="AI393" s="488"/>
      <c r="AJ393" s="488"/>
      <c r="AK393" s="488"/>
      <c r="AL393" s="495"/>
    </row>
    <row r="394" spans="1:38" s="165" customFormat="1" ht="14.4">
      <c r="A394" s="164"/>
      <c r="X394" s="490">
        <f>V400/1000</f>
        <v>3.7082009999999999</v>
      </c>
      <c r="Y394" s="487">
        <f>X394</f>
        <v>3.7082009999999999</v>
      </c>
      <c r="Z394" s="487"/>
      <c r="AA394" s="484">
        <v>10</v>
      </c>
      <c r="AB394" s="484">
        <v>7</v>
      </c>
      <c r="AC394" s="487">
        <f>AA394-AB394</f>
        <v>3</v>
      </c>
      <c r="AD394" s="487">
        <v>7</v>
      </c>
      <c r="AE394" s="487">
        <v>10</v>
      </c>
      <c r="AF394" s="487">
        <v>1</v>
      </c>
      <c r="AG394" s="487">
        <f>AE394-AF394</f>
        <v>9</v>
      </c>
      <c r="AH394" s="487"/>
      <c r="AI394" s="487"/>
      <c r="AJ394" s="487"/>
      <c r="AK394" s="487"/>
      <c r="AL394" s="493"/>
    </row>
    <row r="395" spans="1:38" s="165" customFormat="1" ht="13.5" customHeight="1">
      <c r="A395" s="164"/>
      <c r="C395" s="179"/>
      <c r="E395" s="179"/>
      <c r="G395" s="179"/>
      <c r="I395" s="179"/>
      <c r="X395" s="492"/>
      <c r="Y395" s="488"/>
      <c r="Z395" s="488"/>
      <c r="AA395" s="485"/>
      <c r="AB395" s="485"/>
      <c r="AC395" s="488"/>
      <c r="AD395" s="488"/>
      <c r="AE395" s="488"/>
      <c r="AF395" s="488"/>
      <c r="AG395" s="488"/>
      <c r="AH395" s="488"/>
      <c r="AI395" s="488"/>
      <c r="AJ395" s="488"/>
      <c r="AK395" s="488"/>
      <c r="AL395" s="495"/>
    </row>
    <row r="396" spans="1:38" s="165" customFormat="1" ht="13.5" customHeight="1">
      <c r="A396" s="164"/>
      <c r="B396" s="167" t="s">
        <v>592</v>
      </c>
      <c r="C396" s="178"/>
      <c r="D396" s="167" t="s">
        <v>593</v>
      </c>
      <c r="E396" s="178"/>
      <c r="F396" s="167" t="s">
        <v>130</v>
      </c>
      <c r="G396" s="178"/>
      <c r="H396" s="167" t="s">
        <v>131</v>
      </c>
      <c r="I396" s="178"/>
      <c r="J396" s="167" t="s">
        <v>132</v>
      </c>
      <c r="K396" s="167"/>
      <c r="L396" s="167" t="s">
        <v>65</v>
      </c>
      <c r="M396" s="167"/>
      <c r="N396" s="167" t="s">
        <v>66</v>
      </c>
      <c r="O396" s="167"/>
      <c r="P396" s="167" t="s">
        <v>549</v>
      </c>
      <c r="Q396" s="167"/>
      <c r="R396" s="167" t="s">
        <v>67</v>
      </c>
      <c r="S396" s="167"/>
      <c r="T396" s="167" t="s">
        <v>550</v>
      </c>
      <c r="X396" s="492"/>
      <c r="Y396" s="488"/>
      <c r="Z396" s="488"/>
      <c r="AA396" s="485"/>
      <c r="AB396" s="485"/>
      <c r="AC396" s="488"/>
      <c r="AD396" s="488"/>
      <c r="AE396" s="488"/>
      <c r="AF396" s="488"/>
      <c r="AG396" s="488"/>
      <c r="AH396" s="488"/>
      <c r="AI396" s="488"/>
      <c r="AJ396" s="488"/>
      <c r="AK396" s="488"/>
      <c r="AL396" s="495"/>
    </row>
    <row r="397" spans="1:38" s="165" customFormat="1" ht="13.5" customHeight="1">
      <c r="A397" s="164"/>
      <c r="X397" s="492"/>
      <c r="Y397" s="488"/>
      <c r="Z397" s="488"/>
      <c r="AA397" s="485"/>
      <c r="AB397" s="485"/>
      <c r="AC397" s="488"/>
      <c r="AD397" s="488"/>
      <c r="AE397" s="488"/>
      <c r="AF397" s="488"/>
      <c r="AG397" s="488"/>
      <c r="AH397" s="488"/>
      <c r="AI397" s="488"/>
      <c r="AJ397" s="488"/>
      <c r="AK397" s="488"/>
      <c r="AL397" s="495"/>
    </row>
    <row r="398" spans="1:38" s="165" customFormat="1" ht="13.5" customHeight="1">
      <c r="A398" s="164"/>
      <c r="B398" s="167"/>
      <c r="D398" s="167"/>
      <c r="E398" s="167"/>
      <c r="F398" s="167"/>
      <c r="H398" s="167"/>
      <c r="I398" s="167"/>
      <c r="J398" s="167"/>
      <c r="K398" s="167"/>
      <c r="L398" s="167"/>
      <c r="M398" s="167"/>
      <c r="N398" s="167"/>
      <c r="O398" s="167"/>
      <c r="P398" s="167"/>
      <c r="Q398" s="167"/>
      <c r="R398" s="167"/>
      <c r="S398" s="167"/>
      <c r="T398" s="167"/>
      <c r="U398" s="167"/>
      <c r="X398" s="492"/>
      <c r="Y398" s="488"/>
      <c r="Z398" s="488"/>
      <c r="AA398" s="485"/>
      <c r="AB398" s="485"/>
      <c r="AC398" s="488"/>
      <c r="AD398" s="488"/>
      <c r="AE398" s="488"/>
      <c r="AF398" s="488"/>
      <c r="AG398" s="488"/>
      <c r="AH398" s="488"/>
      <c r="AI398" s="488"/>
      <c r="AJ398" s="488"/>
      <c r="AK398" s="488"/>
      <c r="AL398" s="495"/>
    </row>
    <row r="399" spans="1:38" s="165" customFormat="1" ht="13.5" customHeight="1" thickBot="1">
      <c r="A399" s="164"/>
      <c r="B399" s="167"/>
      <c r="D399" s="167"/>
      <c r="E399" s="167"/>
      <c r="F399" s="167"/>
      <c r="H399" s="167"/>
      <c r="I399" s="167"/>
      <c r="J399" s="167"/>
      <c r="K399" s="167"/>
      <c r="L399" s="167"/>
      <c r="M399" s="167"/>
      <c r="N399" s="167"/>
      <c r="O399" s="167"/>
      <c r="P399" s="167"/>
      <c r="Q399" s="167"/>
      <c r="R399" s="167"/>
      <c r="S399" s="167"/>
      <c r="T399" s="167"/>
      <c r="U399" s="167"/>
      <c r="X399" s="492"/>
      <c r="Y399" s="488"/>
      <c r="Z399" s="488"/>
      <c r="AA399" s="485"/>
      <c r="AB399" s="485"/>
      <c r="AC399" s="488"/>
      <c r="AD399" s="488"/>
      <c r="AE399" s="488"/>
      <c r="AF399" s="488"/>
      <c r="AG399" s="488"/>
      <c r="AH399" s="488"/>
      <c r="AI399" s="488"/>
      <c r="AJ399" s="488"/>
      <c r="AK399" s="488"/>
      <c r="AL399" s="495"/>
    </row>
    <row r="400" spans="1:38" s="165" customFormat="1" ht="12.45" customHeight="1">
      <c r="A400" s="164"/>
      <c r="B400" s="171"/>
      <c r="C400" s="169">
        <v>286.45100000000002</v>
      </c>
      <c r="D400" s="171"/>
      <c r="E400" s="169">
        <v>418.21899999999999</v>
      </c>
      <c r="F400" s="168"/>
      <c r="G400" s="169">
        <v>285.00400000000002</v>
      </c>
      <c r="H400" s="168"/>
      <c r="I400" s="169">
        <v>281.90199999999999</v>
      </c>
      <c r="J400" s="168"/>
      <c r="K400" s="169">
        <v>459.99799999999999</v>
      </c>
      <c r="L400" s="168"/>
      <c r="M400" s="169">
        <v>322</v>
      </c>
      <c r="N400" s="168"/>
      <c r="O400" s="169">
        <v>432.495</v>
      </c>
      <c r="P400" s="168"/>
      <c r="Q400" s="169">
        <v>406.13299999999998</v>
      </c>
      <c r="R400" s="168"/>
      <c r="S400" s="169">
        <v>448.99900000000002</v>
      </c>
      <c r="T400" s="171"/>
      <c r="U400" s="169">
        <v>367</v>
      </c>
      <c r="V400" s="482">
        <f>SUM(C400:U400)</f>
        <v>3708.201</v>
      </c>
      <c r="W400" s="483"/>
      <c r="X400" s="492"/>
      <c r="Y400" s="488"/>
      <c r="Z400" s="488"/>
      <c r="AA400" s="485"/>
      <c r="AB400" s="485"/>
      <c r="AC400" s="488"/>
      <c r="AD400" s="488"/>
      <c r="AE400" s="488"/>
      <c r="AF400" s="488"/>
      <c r="AG400" s="488"/>
      <c r="AH400" s="488"/>
      <c r="AI400" s="488"/>
      <c r="AJ400" s="488"/>
      <c r="AK400" s="488"/>
      <c r="AL400" s="495"/>
    </row>
    <row r="401" spans="1:38" s="165" customFormat="1" ht="13.5" customHeight="1">
      <c r="A401" s="164"/>
      <c r="B401" s="174"/>
      <c r="C401" s="169"/>
      <c r="D401" s="174"/>
      <c r="E401" s="169"/>
      <c r="F401" s="172"/>
      <c r="G401" s="169"/>
      <c r="H401" s="172"/>
      <c r="I401" s="169"/>
      <c r="J401" s="172"/>
      <c r="K401" s="169"/>
      <c r="L401" s="172"/>
      <c r="M401" s="169"/>
      <c r="N401" s="172"/>
      <c r="O401" s="169"/>
      <c r="P401" s="172"/>
      <c r="Q401" s="169"/>
      <c r="R401" s="172"/>
      <c r="S401" s="169"/>
      <c r="T401" s="174"/>
      <c r="U401" s="169"/>
      <c r="X401" s="492"/>
      <c r="Y401" s="488"/>
      <c r="Z401" s="488"/>
      <c r="AA401" s="485"/>
      <c r="AB401" s="485"/>
      <c r="AC401" s="488"/>
      <c r="AD401" s="488"/>
      <c r="AE401" s="488"/>
      <c r="AF401" s="488"/>
      <c r="AG401" s="488"/>
      <c r="AH401" s="488"/>
      <c r="AI401" s="488"/>
      <c r="AJ401" s="488"/>
      <c r="AK401" s="488"/>
      <c r="AL401" s="495"/>
    </row>
    <row r="402" spans="1:38" s="165" customFormat="1" ht="13.5" customHeight="1" thickBot="1">
      <c r="A402" s="164"/>
      <c r="B402" s="177"/>
      <c r="D402" s="177"/>
      <c r="F402" s="175"/>
      <c r="H402" s="175"/>
      <c r="J402" s="175"/>
      <c r="L402" s="175"/>
      <c r="N402" s="175"/>
      <c r="P402" s="175"/>
      <c r="R402" s="175"/>
      <c r="T402" s="177"/>
      <c r="X402" s="492"/>
      <c r="Y402" s="488"/>
      <c r="Z402" s="488"/>
      <c r="AA402" s="485"/>
      <c r="AB402" s="485"/>
      <c r="AC402" s="488"/>
      <c r="AD402" s="488"/>
      <c r="AE402" s="488"/>
      <c r="AF402" s="488"/>
      <c r="AG402" s="488"/>
      <c r="AH402" s="488"/>
      <c r="AI402" s="488"/>
      <c r="AJ402" s="488"/>
      <c r="AK402" s="488"/>
      <c r="AL402" s="495"/>
    </row>
    <row r="403" spans="1:38" s="165" customFormat="1" ht="13.95" customHeight="1">
      <c r="A403" s="164"/>
      <c r="B403" s="167" t="str">
        <f>HLOOKUP(B396,Sheet4!$C$3:$MO$4,2,FALSE)</f>
        <v>DD60+35 (2MRC)</v>
      </c>
      <c r="C403" s="167"/>
      <c r="D403" s="167" t="str">
        <f>HLOOKUP(D396,Sheet4!$C$3:$MO$4,2,FALSE)</f>
        <v>DD60+35 (2MRC)</v>
      </c>
      <c r="E403" s="167"/>
      <c r="F403" s="167" t="str">
        <f>HLOOKUP(F396,Sheet4!$C$3:$MO$4,2,FALSE)</f>
        <v>DB1+9</v>
      </c>
      <c r="G403" s="167"/>
      <c r="H403" s="167" t="str">
        <f>HLOOKUP(H396,Sheet4!$C$3:$MO$4,2,FALSE)</f>
        <v>DA+6</v>
      </c>
      <c r="I403" s="167"/>
      <c r="J403" s="167" t="str">
        <f>HLOOKUP(J396,Sheet4!$C$3:$MO$4,2,FALSE)</f>
        <v>DD60+3</v>
      </c>
      <c r="K403" s="167"/>
      <c r="L403" s="167" t="str">
        <f>HLOOKUP(L396,Sheet4!$C$3:$MO$4,2,FALSE)</f>
        <v>DA+9</v>
      </c>
      <c r="M403" s="167"/>
      <c r="N403" s="167" t="str">
        <f>HLOOKUP(N396,Sheet4!$C$3:$MO$4,2,FALSE)</f>
        <v>DA+3</v>
      </c>
      <c r="O403" s="167"/>
      <c r="P403" s="167" t="str">
        <f>HLOOKUP(P396,Sheet4!$C$3:$MO$4,2,FALSE)</f>
        <v>DA+3</v>
      </c>
      <c r="Q403" s="167"/>
      <c r="R403" s="167" t="str">
        <f>HLOOKUP(R396,Sheet4!$C$3:$MO$4,2,FALSE)</f>
        <v>DD45+3</v>
      </c>
      <c r="S403" s="167"/>
      <c r="T403" s="167" t="str">
        <f>HLOOKUP(T396,Sheet4!$C$3:$MO$4,2,FALSE)</f>
        <v>DA+9 (1MRC)</v>
      </c>
      <c r="U403" s="167"/>
      <c r="X403" s="492"/>
      <c r="Y403" s="488"/>
      <c r="Z403" s="488"/>
      <c r="AA403" s="485"/>
      <c r="AB403" s="485"/>
      <c r="AC403" s="488"/>
      <c r="AD403" s="488"/>
      <c r="AE403" s="488"/>
      <c r="AF403" s="488"/>
      <c r="AG403" s="488"/>
      <c r="AH403" s="488"/>
      <c r="AI403" s="488"/>
      <c r="AJ403" s="488"/>
      <c r="AK403" s="488"/>
      <c r="AL403" s="495"/>
    </row>
    <row r="404" spans="1:38" s="165" customFormat="1" ht="13.95" customHeight="1" thickBot="1">
      <c r="A404" s="164"/>
      <c r="B404" s="178"/>
      <c r="C404" s="167"/>
      <c r="D404" s="178"/>
      <c r="E404" s="167"/>
      <c r="F404" s="178"/>
      <c r="G404" s="167"/>
      <c r="H404" s="178"/>
      <c r="I404" s="167"/>
      <c r="J404" s="178"/>
      <c r="K404" s="167"/>
      <c r="L404" s="167"/>
      <c r="M404" s="167"/>
      <c r="N404" s="167"/>
      <c r="O404" s="167"/>
      <c r="P404" s="167"/>
      <c r="Q404" s="167"/>
      <c r="R404" s="167"/>
      <c r="S404" s="167"/>
      <c r="T404" s="167"/>
      <c r="U404" s="167"/>
      <c r="X404" s="492"/>
      <c r="Y404" s="488"/>
      <c r="Z404" s="488"/>
      <c r="AA404" s="496"/>
      <c r="AB404" s="486"/>
      <c r="AC404" s="488"/>
      <c r="AD404" s="488"/>
      <c r="AE404" s="488"/>
      <c r="AF404" s="488"/>
      <c r="AG404" s="488"/>
      <c r="AH404" s="488"/>
      <c r="AI404" s="488"/>
      <c r="AJ404" s="488"/>
      <c r="AK404" s="488"/>
      <c r="AL404" s="495"/>
    </row>
    <row r="405" spans="1:38" s="165" customFormat="1" ht="14.4">
      <c r="A405" s="164"/>
      <c r="X405" s="490">
        <f>V411/1000</f>
        <v>3.9697900000000002</v>
      </c>
      <c r="Y405" s="487">
        <f>X405</f>
        <v>3.9697900000000002</v>
      </c>
      <c r="Z405" s="487"/>
      <c r="AA405" s="484">
        <v>10</v>
      </c>
      <c r="AB405" s="484">
        <v>8</v>
      </c>
      <c r="AC405" s="487">
        <f>AA405-AB405</f>
        <v>2</v>
      </c>
      <c r="AD405" s="487">
        <v>6</v>
      </c>
      <c r="AE405" s="487">
        <v>10</v>
      </c>
      <c r="AF405" s="487">
        <v>1</v>
      </c>
      <c r="AG405" s="487">
        <f>AE405-AF405</f>
        <v>9</v>
      </c>
      <c r="AH405" s="487"/>
      <c r="AI405" s="487"/>
      <c r="AJ405" s="487"/>
      <c r="AK405" s="487"/>
      <c r="AL405" s="493"/>
    </row>
    <row r="406" spans="1:38" s="165" customFormat="1" ht="13.5" customHeight="1">
      <c r="A406" s="164"/>
      <c r="C406" s="179"/>
      <c r="E406" s="179"/>
      <c r="G406" s="179"/>
      <c r="I406" s="179"/>
      <c r="X406" s="492"/>
      <c r="Y406" s="488"/>
      <c r="Z406" s="488"/>
      <c r="AA406" s="485"/>
      <c r="AB406" s="485"/>
      <c r="AC406" s="488"/>
      <c r="AD406" s="488"/>
      <c r="AE406" s="488"/>
      <c r="AF406" s="488"/>
      <c r="AG406" s="488"/>
      <c r="AH406" s="488"/>
      <c r="AI406" s="488"/>
      <c r="AJ406" s="488"/>
      <c r="AK406" s="488"/>
      <c r="AL406" s="495"/>
    </row>
    <row r="407" spans="1:38" s="165" customFormat="1" ht="13.5" customHeight="1">
      <c r="A407" s="164"/>
      <c r="B407" s="167" t="s">
        <v>551</v>
      </c>
      <c r="C407" s="178"/>
      <c r="D407" s="167" t="s">
        <v>228</v>
      </c>
      <c r="E407" s="178"/>
      <c r="F407" s="167" t="s">
        <v>552</v>
      </c>
      <c r="G407" s="178"/>
      <c r="H407" s="167" t="s">
        <v>553</v>
      </c>
      <c r="I407" s="178"/>
      <c r="J407" s="167" t="s">
        <v>217</v>
      </c>
      <c r="K407" s="167"/>
      <c r="L407" s="167" t="s">
        <v>68</v>
      </c>
      <c r="M407" s="167"/>
      <c r="N407" s="167" t="s">
        <v>554</v>
      </c>
      <c r="O407" s="167"/>
      <c r="P407" s="167" t="s">
        <v>69</v>
      </c>
      <c r="Q407" s="167"/>
      <c r="R407" s="167" t="s">
        <v>555</v>
      </c>
      <c r="S407" s="167"/>
      <c r="T407" s="167" t="s">
        <v>556</v>
      </c>
      <c r="X407" s="492"/>
      <c r="Y407" s="488"/>
      <c r="Z407" s="488"/>
      <c r="AA407" s="485"/>
      <c r="AB407" s="485"/>
      <c r="AC407" s="488"/>
      <c r="AD407" s="488"/>
      <c r="AE407" s="488"/>
      <c r="AF407" s="488"/>
      <c r="AG407" s="488"/>
      <c r="AH407" s="488"/>
      <c r="AI407" s="488"/>
      <c r="AJ407" s="488"/>
      <c r="AK407" s="488"/>
      <c r="AL407" s="495"/>
    </row>
    <row r="408" spans="1:38" s="165" customFormat="1" ht="13.5" customHeight="1">
      <c r="A408" s="164"/>
      <c r="X408" s="492"/>
      <c r="Y408" s="488"/>
      <c r="Z408" s="488"/>
      <c r="AA408" s="485"/>
      <c r="AB408" s="485"/>
      <c r="AC408" s="488"/>
      <c r="AD408" s="488"/>
      <c r="AE408" s="488"/>
      <c r="AF408" s="488"/>
      <c r="AG408" s="488"/>
      <c r="AH408" s="488"/>
      <c r="AI408" s="488"/>
      <c r="AJ408" s="488"/>
      <c r="AK408" s="488"/>
      <c r="AL408" s="495"/>
    </row>
    <row r="409" spans="1:38" s="165" customFormat="1" ht="13.5" customHeight="1">
      <c r="A409" s="164"/>
      <c r="B409" s="167"/>
      <c r="D409" s="167"/>
      <c r="E409" s="167"/>
      <c r="F409" s="167"/>
      <c r="H409" s="167"/>
      <c r="I409" s="167"/>
      <c r="J409" s="167"/>
      <c r="K409" s="167"/>
      <c r="L409" s="167"/>
      <c r="M409" s="167"/>
      <c r="N409" s="167"/>
      <c r="O409" s="167"/>
      <c r="P409" s="167"/>
      <c r="Q409" s="167"/>
      <c r="R409" s="167"/>
      <c r="S409" s="167"/>
      <c r="T409" s="167"/>
      <c r="U409" s="167"/>
      <c r="X409" s="492"/>
      <c r="Y409" s="488"/>
      <c r="Z409" s="488"/>
      <c r="AA409" s="485"/>
      <c r="AB409" s="485"/>
      <c r="AC409" s="488"/>
      <c r="AD409" s="488"/>
      <c r="AE409" s="488"/>
      <c r="AF409" s="488"/>
      <c r="AG409" s="488"/>
      <c r="AH409" s="488"/>
      <c r="AI409" s="488"/>
      <c r="AJ409" s="488"/>
      <c r="AK409" s="488"/>
      <c r="AL409" s="495"/>
    </row>
    <row r="410" spans="1:38" s="165" customFormat="1" ht="13.5" customHeight="1" thickBot="1">
      <c r="A410" s="164"/>
      <c r="B410" s="167"/>
      <c r="D410" s="167"/>
      <c r="E410" s="167"/>
      <c r="F410" s="167"/>
      <c r="H410" s="167"/>
      <c r="I410" s="167"/>
      <c r="J410" s="167"/>
      <c r="K410" s="167"/>
      <c r="L410" s="167"/>
      <c r="M410" s="167"/>
      <c r="N410" s="167"/>
      <c r="O410" s="167"/>
      <c r="P410" s="167"/>
      <c r="Q410" s="167"/>
      <c r="R410" s="167"/>
      <c r="S410" s="167"/>
      <c r="T410" s="167"/>
      <c r="U410" s="167"/>
      <c r="X410" s="492"/>
      <c r="Y410" s="488"/>
      <c r="Z410" s="488"/>
      <c r="AA410" s="485"/>
      <c r="AB410" s="485"/>
      <c r="AC410" s="488"/>
      <c r="AD410" s="488"/>
      <c r="AE410" s="488"/>
      <c r="AF410" s="488"/>
      <c r="AG410" s="488"/>
      <c r="AH410" s="488"/>
      <c r="AI410" s="488"/>
      <c r="AJ410" s="488"/>
      <c r="AK410" s="488"/>
      <c r="AL410" s="495"/>
    </row>
    <row r="411" spans="1:38" s="165" customFormat="1" ht="12.45" customHeight="1">
      <c r="A411" s="164"/>
      <c r="B411" s="168"/>
      <c r="C411" s="169">
        <v>432</v>
      </c>
      <c r="D411" s="168"/>
      <c r="E411" s="169">
        <v>382.952</v>
      </c>
      <c r="F411" s="170"/>
      <c r="G411" s="169">
        <v>472.99799999999999</v>
      </c>
      <c r="H411" s="168"/>
      <c r="I411" s="169">
        <v>317</v>
      </c>
      <c r="J411" s="168"/>
      <c r="K411" s="169">
        <v>343.976</v>
      </c>
      <c r="L411" s="168"/>
      <c r="M411" s="169">
        <v>408.00400000000002</v>
      </c>
      <c r="N411" s="171"/>
      <c r="O411" s="169">
        <v>432.86399999999998</v>
      </c>
      <c r="P411" s="168"/>
      <c r="Q411" s="169">
        <v>339.99599999999998</v>
      </c>
      <c r="R411" s="168"/>
      <c r="S411" s="169">
        <v>394</v>
      </c>
      <c r="T411" s="168"/>
      <c r="U411" s="169">
        <v>446</v>
      </c>
      <c r="V411" s="482">
        <f>SUM(C411:U411)</f>
        <v>3969.79</v>
      </c>
      <c r="W411" s="483"/>
      <c r="X411" s="492"/>
      <c r="Y411" s="488"/>
      <c r="Z411" s="488"/>
      <c r="AA411" s="485"/>
      <c r="AB411" s="485"/>
      <c r="AC411" s="488"/>
      <c r="AD411" s="488"/>
      <c r="AE411" s="488"/>
      <c r="AF411" s="488"/>
      <c r="AG411" s="488"/>
      <c r="AH411" s="488"/>
      <c r="AI411" s="488"/>
      <c r="AJ411" s="488"/>
      <c r="AK411" s="488"/>
      <c r="AL411" s="495"/>
    </row>
    <row r="412" spans="1:38" s="165" customFormat="1" ht="13.5" customHeight="1">
      <c r="A412" s="164"/>
      <c r="B412" s="172"/>
      <c r="C412" s="169"/>
      <c r="D412" s="172"/>
      <c r="E412" s="169"/>
      <c r="F412" s="173"/>
      <c r="G412" s="169"/>
      <c r="H412" s="172"/>
      <c r="I412" s="169"/>
      <c r="J412" s="172"/>
      <c r="K412" s="169"/>
      <c r="L412" s="172"/>
      <c r="M412" s="169"/>
      <c r="N412" s="174"/>
      <c r="O412" s="169"/>
      <c r="P412" s="172"/>
      <c r="Q412" s="169"/>
      <c r="R412" s="172"/>
      <c r="S412" s="169"/>
      <c r="T412" s="172"/>
      <c r="U412" s="169"/>
      <c r="X412" s="492"/>
      <c r="Y412" s="488"/>
      <c r="Z412" s="488"/>
      <c r="AA412" s="485"/>
      <c r="AB412" s="485"/>
      <c r="AC412" s="488"/>
      <c r="AD412" s="488"/>
      <c r="AE412" s="488"/>
      <c r="AF412" s="488"/>
      <c r="AG412" s="488"/>
      <c r="AH412" s="488"/>
      <c r="AI412" s="488"/>
      <c r="AJ412" s="488"/>
      <c r="AK412" s="488"/>
      <c r="AL412" s="495"/>
    </row>
    <row r="413" spans="1:38" s="165" customFormat="1" ht="13.2" customHeight="1" thickBot="1">
      <c r="A413" s="164"/>
      <c r="B413" s="175"/>
      <c r="D413" s="175"/>
      <c r="F413" s="176"/>
      <c r="H413" s="175"/>
      <c r="J413" s="175"/>
      <c r="L413" s="175"/>
      <c r="N413" s="177"/>
      <c r="P413" s="175"/>
      <c r="R413" s="175"/>
      <c r="T413" s="175"/>
      <c r="X413" s="492"/>
      <c r="Y413" s="488"/>
      <c r="Z413" s="488"/>
      <c r="AA413" s="485"/>
      <c r="AB413" s="485"/>
      <c r="AC413" s="488"/>
      <c r="AD413" s="488"/>
      <c r="AE413" s="488"/>
      <c r="AF413" s="488"/>
      <c r="AG413" s="488"/>
      <c r="AH413" s="488"/>
      <c r="AI413" s="488"/>
      <c r="AJ413" s="488"/>
      <c r="AK413" s="488"/>
      <c r="AL413" s="495"/>
    </row>
    <row r="414" spans="1:38" s="165" customFormat="1" ht="13.95" customHeight="1">
      <c r="A414" s="164"/>
      <c r="B414" s="167" t="str">
        <f>HLOOKUP(B407,Sheet4!$C$3:$MO$4,2,FALSE)</f>
        <v>DA+0</v>
      </c>
      <c r="C414" s="167"/>
      <c r="D414" s="167" t="str">
        <f>HLOOKUP(D407,Sheet4!$C$3:$MO$4,2,FALSE)</f>
        <v>DA+9</v>
      </c>
      <c r="E414" s="167"/>
      <c r="F414" s="167" t="str">
        <f>HLOOKUP(F407,Sheet4!$C$3:$MO$4,2,FALSE)</f>
        <v>DB1+3 (3MRC)</v>
      </c>
      <c r="G414" s="167"/>
      <c r="H414" s="167" t="str">
        <f>HLOOKUP(H407,Sheet4!$C$3:$MO$4,2,FALSE)</f>
        <v>DA+6</v>
      </c>
      <c r="I414" s="167"/>
      <c r="J414" s="167" t="str">
        <f>HLOOKUP(J407,Sheet4!$C$3:$MO$4,2,FALSE)</f>
        <v>DA+0</v>
      </c>
      <c r="K414" s="167"/>
      <c r="L414" s="167" t="str">
        <f>HLOOKUP(L407,Sheet4!$C$3:$MO$4,2,FALSE)</f>
        <v>DD45+0</v>
      </c>
      <c r="M414" s="167"/>
      <c r="N414" s="167" t="str">
        <f>HLOOKUP(N407,Sheet4!$C$3:$MO$4,2,FALSE)</f>
        <v>DA+6 (1MRC)</v>
      </c>
      <c r="O414" s="167"/>
      <c r="P414" s="167" t="str">
        <f>HLOOKUP(P407,Sheet4!$C$3:$MO$4,2,FALSE)</f>
        <v>DB2+0</v>
      </c>
      <c r="Q414" s="167"/>
      <c r="R414" s="167" t="str">
        <f>HLOOKUP(R407,Sheet4!$C$3:$MO$4,2,FALSE)</f>
        <v>DA+0</v>
      </c>
      <c r="S414" s="167"/>
      <c r="T414" s="167" t="str">
        <f>HLOOKUP(T407,Sheet4!$C$3:$MO$4,2,FALSE)</f>
        <v>DA+3</v>
      </c>
      <c r="U414" s="167"/>
      <c r="X414" s="492"/>
      <c r="Y414" s="488"/>
      <c r="Z414" s="488"/>
      <c r="AA414" s="485"/>
      <c r="AB414" s="485"/>
      <c r="AC414" s="488"/>
      <c r="AD414" s="488"/>
      <c r="AE414" s="488"/>
      <c r="AF414" s="488"/>
      <c r="AG414" s="488"/>
      <c r="AH414" s="488"/>
      <c r="AI414" s="488"/>
      <c r="AJ414" s="488"/>
      <c r="AK414" s="488"/>
      <c r="AL414" s="495"/>
    </row>
    <row r="415" spans="1:38" s="165" customFormat="1" ht="13.95" customHeight="1" thickBot="1">
      <c r="A415" s="164"/>
      <c r="B415" s="178"/>
      <c r="C415" s="167"/>
      <c r="D415" s="178"/>
      <c r="E415" s="167"/>
      <c r="F415" s="178"/>
      <c r="G415" s="167"/>
      <c r="H415" s="178"/>
      <c r="I415" s="167"/>
      <c r="J415" s="178"/>
      <c r="K415" s="167"/>
      <c r="L415" s="167"/>
      <c r="M415" s="167"/>
      <c r="N415" s="167"/>
      <c r="O415" s="167"/>
      <c r="P415" s="167"/>
      <c r="Q415" s="167"/>
      <c r="R415" s="167"/>
      <c r="S415" s="167"/>
      <c r="T415" s="167"/>
      <c r="U415" s="167"/>
      <c r="X415" s="492"/>
      <c r="Y415" s="488"/>
      <c r="Z415" s="488"/>
      <c r="AA415" s="496"/>
      <c r="AB415" s="486"/>
      <c r="AC415" s="488"/>
      <c r="AD415" s="488"/>
      <c r="AE415" s="488"/>
      <c r="AF415" s="488"/>
      <c r="AG415" s="488"/>
      <c r="AH415" s="488"/>
      <c r="AI415" s="488"/>
      <c r="AJ415" s="488"/>
      <c r="AK415" s="488"/>
      <c r="AL415" s="495"/>
    </row>
    <row r="416" spans="1:38" s="165" customFormat="1" ht="14.4">
      <c r="A416" s="164"/>
      <c r="X416" s="490">
        <f>V422/1000</f>
        <v>3.5845230000000003</v>
      </c>
      <c r="Y416" s="487">
        <f>X416</f>
        <v>3.5845230000000003</v>
      </c>
      <c r="Z416" s="487"/>
      <c r="AA416" s="484">
        <v>10</v>
      </c>
      <c r="AB416" s="484">
        <v>5</v>
      </c>
      <c r="AC416" s="487">
        <f>AA416-AB416</f>
        <v>5</v>
      </c>
      <c r="AD416" s="487">
        <v>3</v>
      </c>
      <c r="AE416" s="487">
        <v>10</v>
      </c>
      <c r="AF416" s="487">
        <v>0</v>
      </c>
      <c r="AG416" s="487">
        <f>AE416-AF416</f>
        <v>10</v>
      </c>
      <c r="AH416" s="487"/>
      <c r="AI416" s="487"/>
      <c r="AJ416" s="487"/>
      <c r="AK416" s="487"/>
      <c r="AL416" s="493"/>
    </row>
    <row r="417" spans="1:38" s="165" customFormat="1" ht="13.5" customHeight="1">
      <c r="A417" s="164"/>
      <c r="C417" s="179"/>
      <c r="E417" s="179"/>
      <c r="G417" s="179"/>
      <c r="I417" s="179"/>
      <c r="X417" s="492"/>
      <c r="Y417" s="488"/>
      <c r="Z417" s="488"/>
      <c r="AA417" s="485"/>
      <c r="AB417" s="485"/>
      <c r="AC417" s="488"/>
      <c r="AD417" s="488"/>
      <c r="AE417" s="488"/>
      <c r="AF417" s="488"/>
      <c r="AG417" s="488"/>
      <c r="AH417" s="488"/>
      <c r="AI417" s="488"/>
      <c r="AJ417" s="488"/>
      <c r="AK417" s="488"/>
      <c r="AL417" s="495"/>
    </row>
    <row r="418" spans="1:38" s="165" customFormat="1" ht="13.5" customHeight="1">
      <c r="A418" s="164"/>
      <c r="B418" s="167" t="s">
        <v>215</v>
      </c>
      <c r="C418" s="178"/>
      <c r="D418" s="167" t="s">
        <v>557</v>
      </c>
      <c r="E418" s="178"/>
      <c r="F418" s="167" t="s">
        <v>558</v>
      </c>
      <c r="G418" s="178"/>
      <c r="H418" s="167" t="s">
        <v>559</v>
      </c>
      <c r="I418" s="178"/>
      <c r="J418" s="167" t="s">
        <v>560</v>
      </c>
      <c r="K418" s="167"/>
      <c r="L418" s="167" t="s">
        <v>561</v>
      </c>
      <c r="M418" s="167"/>
      <c r="N418" s="167" t="s">
        <v>562</v>
      </c>
      <c r="O418" s="167"/>
      <c r="P418" s="167" t="s">
        <v>563</v>
      </c>
      <c r="Q418" s="167"/>
      <c r="R418" s="167" t="s">
        <v>564</v>
      </c>
      <c r="S418" s="167"/>
      <c r="T418" s="167" t="s">
        <v>565</v>
      </c>
      <c r="X418" s="492"/>
      <c r="Y418" s="488"/>
      <c r="Z418" s="488"/>
      <c r="AA418" s="485"/>
      <c r="AB418" s="485"/>
      <c r="AC418" s="488"/>
      <c r="AD418" s="488"/>
      <c r="AE418" s="488"/>
      <c r="AF418" s="488"/>
      <c r="AG418" s="488"/>
      <c r="AH418" s="488"/>
      <c r="AI418" s="488"/>
      <c r="AJ418" s="488"/>
      <c r="AK418" s="488"/>
      <c r="AL418" s="495"/>
    </row>
    <row r="419" spans="1:38" s="165" customFormat="1" ht="13.5" customHeight="1">
      <c r="A419" s="164"/>
      <c r="X419" s="492"/>
      <c r="Y419" s="488"/>
      <c r="Z419" s="488"/>
      <c r="AA419" s="485"/>
      <c r="AB419" s="485"/>
      <c r="AC419" s="488"/>
      <c r="AD419" s="488"/>
      <c r="AE419" s="488"/>
      <c r="AF419" s="488"/>
      <c r="AG419" s="488"/>
      <c r="AH419" s="488"/>
      <c r="AI419" s="488"/>
      <c r="AJ419" s="488"/>
      <c r="AK419" s="488"/>
      <c r="AL419" s="495"/>
    </row>
    <row r="420" spans="1:38" s="165" customFormat="1" ht="13.5" customHeight="1">
      <c r="A420" s="164"/>
      <c r="B420" s="167"/>
      <c r="D420" s="167"/>
      <c r="E420" s="167"/>
      <c r="F420" s="167"/>
      <c r="H420" s="167"/>
      <c r="I420" s="167"/>
      <c r="J420" s="167"/>
      <c r="K420" s="167"/>
      <c r="L420" s="167"/>
      <c r="M420" s="167"/>
      <c r="N420" s="167"/>
      <c r="O420" s="167"/>
      <c r="P420" s="167"/>
      <c r="Q420" s="167"/>
      <c r="R420" s="167"/>
      <c r="S420" s="167"/>
      <c r="T420" s="167"/>
      <c r="U420" s="167"/>
      <c r="X420" s="492"/>
      <c r="Y420" s="488"/>
      <c r="Z420" s="488"/>
      <c r="AA420" s="485"/>
      <c r="AB420" s="485"/>
      <c r="AC420" s="488"/>
      <c r="AD420" s="488"/>
      <c r="AE420" s="488"/>
      <c r="AF420" s="488"/>
      <c r="AG420" s="488"/>
      <c r="AH420" s="488"/>
      <c r="AI420" s="488"/>
      <c r="AJ420" s="488"/>
      <c r="AK420" s="488"/>
      <c r="AL420" s="495"/>
    </row>
    <row r="421" spans="1:38" s="165" customFormat="1" ht="13.5" customHeight="1" thickBot="1">
      <c r="A421" s="164"/>
      <c r="B421" s="167"/>
      <c r="D421" s="167"/>
      <c r="E421" s="167"/>
      <c r="F421" s="167"/>
      <c r="H421" s="167"/>
      <c r="I421" s="167"/>
      <c r="J421" s="167"/>
      <c r="K421" s="167"/>
      <c r="L421" s="167"/>
      <c r="M421" s="167"/>
      <c r="N421" s="167"/>
      <c r="O421" s="167"/>
      <c r="P421" s="167"/>
      <c r="Q421" s="167"/>
      <c r="R421" s="167"/>
      <c r="S421" s="167"/>
      <c r="T421" s="167"/>
      <c r="U421" s="167"/>
      <c r="X421" s="492"/>
      <c r="Y421" s="488"/>
      <c r="Z421" s="488"/>
      <c r="AA421" s="485"/>
      <c r="AB421" s="485"/>
      <c r="AC421" s="488"/>
      <c r="AD421" s="488"/>
      <c r="AE421" s="488"/>
      <c r="AF421" s="488"/>
      <c r="AG421" s="488"/>
      <c r="AH421" s="488"/>
      <c r="AI421" s="488"/>
      <c r="AJ421" s="488"/>
      <c r="AK421" s="488"/>
      <c r="AL421" s="495"/>
    </row>
    <row r="422" spans="1:38" s="165" customFormat="1" ht="12.45" customHeight="1">
      <c r="A422" s="164"/>
      <c r="B422" s="168"/>
      <c r="C422" s="169">
        <v>393</v>
      </c>
      <c r="D422" s="171"/>
      <c r="E422" s="169">
        <v>449</v>
      </c>
      <c r="F422" s="168"/>
      <c r="G422" s="169">
        <v>487.45400000000001</v>
      </c>
      <c r="H422" s="171"/>
      <c r="I422" s="169">
        <v>304.45999999999998</v>
      </c>
      <c r="J422" s="171"/>
      <c r="K422" s="169">
        <v>353.19</v>
      </c>
      <c r="L422" s="168"/>
      <c r="M422" s="169">
        <v>263.06</v>
      </c>
      <c r="N422" s="168"/>
      <c r="O422" s="169">
        <v>371.81</v>
      </c>
      <c r="P422" s="171"/>
      <c r="Q422" s="169">
        <v>364.94499999999999</v>
      </c>
      <c r="R422" s="168"/>
      <c r="S422" s="169">
        <v>324.82299999999998</v>
      </c>
      <c r="T422" s="170"/>
      <c r="U422" s="169">
        <v>272.78100000000001</v>
      </c>
      <c r="V422" s="482">
        <f>SUM(C422:U422)</f>
        <v>3584.5230000000001</v>
      </c>
      <c r="W422" s="483"/>
      <c r="X422" s="492"/>
      <c r="Y422" s="488"/>
      <c r="Z422" s="488"/>
      <c r="AA422" s="485"/>
      <c r="AB422" s="485"/>
      <c r="AC422" s="488"/>
      <c r="AD422" s="488"/>
      <c r="AE422" s="488"/>
      <c r="AF422" s="488"/>
      <c r="AG422" s="488"/>
      <c r="AH422" s="488"/>
      <c r="AI422" s="488"/>
      <c r="AJ422" s="488"/>
      <c r="AK422" s="488"/>
      <c r="AL422" s="495"/>
    </row>
    <row r="423" spans="1:38" s="165" customFormat="1" ht="13.5" customHeight="1">
      <c r="A423" s="164"/>
      <c r="B423" s="172"/>
      <c r="C423" s="169"/>
      <c r="D423" s="174"/>
      <c r="E423" s="169"/>
      <c r="F423" s="172"/>
      <c r="G423" s="169"/>
      <c r="H423" s="174"/>
      <c r="I423" s="169"/>
      <c r="J423" s="174"/>
      <c r="K423" s="169"/>
      <c r="L423" s="172"/>
      <c r="M423" s="169"/>
      <c r="N423" s="172"/>
      <c r="O423" s="169"/>
      <c r="P423" s="174"/>
      <c r="Q423" s="169"/>
      <c r="R423" s="172"/>
      <c r="S423" s="169"/>
      <c r="T423" s="173"/>
      <c r="U423" s="169"/>
      <c r="X423" s="492"/>
      <c r="Y423" s="488"/>
      <c r="Z423" s="488"/>
      <c r="AA423" s="485"/>
      <c r="AB423" s="485"/>
      <c r="AC423" s="488"/>
      <c r="AD423" s="488"/>
      <c r="AE423" s="488"/>
      <c r="AF423" s="488"/>
      <c r="AG423" s="488"/>
      <c r="AH423" s="488"/>
      <c r="AI423" s="488"/>
      <c r="AJ423" s="488"/>
      <c r="AK423" s="488"/>
      <c r="AL423" s="495"/>
    </row>
    <row r="424" spans="1:38" s="165" customFormat="1" ht="13.2" customHeight="1" thickBot="1">
      <c r="A424" s="164"/>
      <c r="B424" s="175"/>
      <c r="D424" s="177"/>
      <c r="F424" s="175"/>
      <c r="H424" s="177"/>
      <c r="J424" s="177"/>
      <c r="L424" s="175"/>
      <c r="N424" s="175"/>
      <c r="P424" s="177"/>
      <c r="R424" s="175"/>
      <c r="T424" s="176"/>
      <c r="X424" s="492"/>
      <c r="Y424" s="488"/>
      <c r="Z424" s="488"/>
      <c r="AA424" s="485"/>
      <c r="AB424" s="485"/>
      <c r="AC424" s="488"/>
      <c r="AD424" s="488"/>
      <c r="AE424" s="488"/>
      <c r="AF424" s="488"/>
      <c r="AG424" s="488"/>
      <c r="AH424" s="488"/>
      <c r="AI424" s="488"/>
      <c r="AJ424" s="488"/>
      <c r="AK424" s="488"/>
      <c r="AL424" s="495"/>
    </row>
    <row r="425" spans="1:38" s="165" customFormat="1" ht="13.95" customHeight="1">
      <c r="A425" s="164"/>
      <c r="B425" s="167" t="str">
        <f>HLOOKUP(B418,Sheet4!$C$3:$MO$4,2,FALSE)</f>
        <v>DA+6</v>
      </c>
      <c r="C425" s="167"/>
      <c r="D425" s="167" t="str">
        <f>HLOOKUP(D418,Sheet4!$C$3:$MO$4,2,FALSE)</f>
        <v>DA+0</v>
      </c>
      <c r="E425" s="167"/>
      <c r="F425" s="167" t="str">
        <f>HLOOKUP(F418,Sheet4!$C$3:$MO$4,2,FALSE)</f>
        <v>DB1+9</v>
      </c>
      <c r="G425" s="167"/>
      <c r="H425" s="167" t="str">
        <f>HLOOKUP(H418,Sheet4!$C$3:$MO$4,2,FALSE)</f>
        <v>DD45+35 (2MRC)</v>
      </c>
      <c r="I425" s="167"/>
      <c r="J425" s="167" t="str">
        <f>HLOOKUP(J418,Sheet4!$C$3:$MO$4,2,FALSE)</f>
        <v>DD45+35 (2MRC)</v>
      </c>
      <c r="K425" s="167"/>
      <c r="L425" s="167" t="str">
        <f>HLOOKUP(L418,Sheet4!$C$3:$MO$4,2,FALSE)</f>
        <v>DB1+9</v>
      </c>
      <c r="M425" s="167"/>
      <c r="N425" s="167" t="str">
        <f>HLOOKUP(N418,Sheet4!$C$3:$MO$4,2,FALSE)</f>
        <v>DD60+0</v>
      </c>
      <c r="O425" s="167"/>
      <c r="P425" s="167" t="str">
        <f>HLOOKUP(P418,Sheet4!$C$3:$MO$4,2,FALSE)</f>
        <v>DA+0</v>
      </c>
      <c r="Q425" s="167"/>
      <c r="R425" s="167" t="str">
        <f>HLOOKUP(R418,Sheet4!$C$3:$MO$4,2,FALSE)</f>
        <v>DD60+0</v>
      </c>
      <c r="S425" s="167"/>
      <c r="T425" s="167" t="str">
        <f>HLOOKUP(T418,Sheet4!$C$3:$MO$4,2,FALSE)</f>
        <v>DA+9</v>
      </c>
      <c r="U425" s="167"/>
      <c r="X425" s="492"/>
      <c r="Y425" s="488"/>
      <c r="Z425" s="488"/>
      <c r="AA425" s="485"/>
      <c r="AB425" s="485"/>
      <c r="AC425" s="488"/>
      <c r="AD425" s="488"/>
      <c r="AE425" s="488"/>
      <c r="AF425" s="488"/>
      <c r="AG425" s="488"/>
      <c r="AH425" s="488"/>
      <c r="AI425" s="488"/>
      <c r="AJ425" s="488"/>
      <c r="AK425" s="488"/>
      <c r="AL425" s="495"/>
    </row>
    <row r="426" spans="1:38" s="165" customFormat="1" ht="13.95" customHeight="1" thickBot="1">
      <c r="A426" s="164"/>
      <c r="B426" s="178"/>
      <c r="C426" s="167"/>
      <c r="D426" s="178"/>
      <c r="E426" s="167"/>
      <c r="F426" s="178"/>
      <c r="G426" s="167"/>
      <c r="H426" s="178"/>
      <c r="I426" s="167"/>
      <c r="J426" s="178"/>
      <c r="K426" s="167"/>
      <c r="L426" s="167"/>
      <c r="M426" s="167"/>
      <c r="N426" s="167"/>
      <c r="O426" s="167"/>
      <c r="P426" s="167"/>
      <c r="Q426" s="167"/>
      <c r="R426" s="167"/>
      <c r="S426" s="167"/>
      <c r="T426" s="167"/>
      <c r="U426" s="167"/>
      <c r="X426" s="492"/>
      <c r="Y426" s="488"/>
      <c r="Z426" s="488"/>
      <c r="AA426" s="496"/>
      <c r="AB426" s="486"/>
      <c r="AC426" s="488"/>
      <c r="AD426" s="488"/>
      <c r="AE426" s="488"/>
      <c r="AF426" s="488"/>
      <c r="AG426" s="488"/>
      <c r="AH426" s="488"/>
      <c r="AI426" s="488"/>
      <c r="AJ426" s="488"/>
      <c r="AK426" s="488"/>
      <c r="AL426" s="495"/>
    </row>
    <row r="427" spans="1:38" s="165" customFormat="1" ht="14.4">
      <c r="A427" s="164"/>
      <c r="X427" s="490">
        <f>V433/1000</f>
        <v>0.15935500000000002</v>
      </c>
      <c r="Y427" s="487">
        <f>X427</f>
        <v>0.15935500000000002</v>
      </c>
      <c r="Z427" s="487"/>
      <c r="AA427" s="484">
        <v>2</v>
      </c>
      <c r="AB427" s="484">
        <v>1</v>
      </c>
      <c r="AC427" s="487">
        <f>AA427-AB427</f>
        <v>1</v>
      </c>
      <c r="AD427" s="487">
        <v>1</v>
      </c>
      <c r="AE427" s="487">
        <v>2</v>
      </c>
      <c r="AF427" s="487">
        <v>0</v>
      </c>
      <c r="AG427" s="487">
        <f>AE427-AF427</f>
        <v>2</v>
      </c>
      <c r="AH427" s="487"/>
      <c r="AI427" s="487"/>
      <c r="AJ427" s="487"/>
      <c r="AK427" s="487"/>
      <c r="AL427" s="493"/>
    </row>
    <row r="428" spans="1:38" s="165" customFormat="1" ht="13.5" customHeight="1">
      <c r="A428" s="164"/>
      <c r="C428" s="179"/>
      <c r="E428" s="179"/>
      <c r="F428" s="195" t="s">
        <v>609</v>
      </c>
      <c r="G428" s="179"/>
      <c r="I428" s="179"/>
      <c r="X428" s="492"/>
      <c r="Y428" s="488"/>
      <c r="Z428" s="488"/>
      <c r="AA428" s="485"/>
      <c r="AB428" s="485"/>
      <c r="AC428" s="488"/>
      <c r="AD428" s="488"/>
      <c r="AE428" s="488"/>
      <c r="AF428" s="488"/>
      <c r="AG428" s="488"/>
      <c r="AH428" s="488"/>
      <c r="AI428" s="488"/>
      <c r="AJ428" s="488"/>
      <c r="AK428" s="488"/>
      <c r="AL428" s="495"/>
    </row>
    <row r="429" spans="1:38" s="165" customFormat="1" ht="13.5" customHeight="1">
      <c r="A429" s="164"/>
      <c r="B429" s="167" t="s">
        <v>566</v>
      </c>
      <c r="C429" s="178"/>
      <c r="D429" s="167" t="s">
        <v>567</v>
      </c>
      <c r="E429" s="178"/>
      <c r="F429" s="167" t="s">
        <v>568</v>
      </c>
      <c r="G429" s="178"/>
      <c r="H429" s="167"/>
      <c r="I429" s="178"/>
      <c r="J429" s="167"/>
      <c r="K429" s="167"/>
      <c r="L429" s="167"/>
      <c r="M429" s="167"/>
      <c r="N429" s="167"/>
      <c r="O429" s="167"/>
      <c r="P429" s="167"/>
      <c r="Q429" s="167"/>
      <c r="R429" s="167"/>
      <c r="S429" s="167"/>
      <c r="T429" s="167"/>
      <c r="X429" s="492"/>
      <c r="Y429" s="488"/>
      <c r="Z429" s="488"/>
      <c r="AA429" s="485"/>
      <c r="AB429" s="485"/>
      <c r="AC429" s="488"/>
      <c r="AD429" s="488"/>
      <c r="AE429" s="488"/>
      <c r="AF429" s="488"/>
      <c r="AG429" s="488"/>
      <c r="AH429" s="488"/>
      <c r="AI429" s="488"/>
      <c r="AJ429" s="488"/>
      <c r="AK429" s="488"/>
      <c r="AL429" s="495"/>
    </row>
    <row r="430" spans="1:38" s="165" customFormat="1" ht="13.5" customHeight="1">
      <c r="A430" s="164"/>
      <c r="X430" s="492"/>
      <c r="Y430" s="488"/>
      <c r="Z430" s="488"/>
      <c r="AA430" s="485"/>
      <c r="AB430" s="485"/>
      <c r="AC430" s="488"/>
      <c r="AD430" s="488"/>
      <c r="AE430" s="488"/>
      <c r="AF430" s="488"/>
      <c r="AG430" s="488"/>
      <c r="AH430" s="488"/>
      <c r="AI430" s="488"/>
      <c r="AJ430" s="488"/>
      <c r="AK430" s="488"/>
      <c r="AL430" s="495"/>
    </row>
    <row r="431" spans="1:38" s="165" customFormat="1" ht="13.5" customHeight="1">
      <c r="A431" s="164"/>
      <c r="B431" s="167"/>
      <c r="D431" s="167"/>
      <c r="E431" s="167"/>
      <c r="F431" s="167"/>
      <c r="H431" s="167"/>
      <c r="I431" s="167"/>
      <c r="J431" s="167"/>
      <c r="K431" s="167"/>
      <c r="L431" s="167"/>
      <c r="M431" s="167"/>
      <c r="N431" s="167"/>
      <c r="O431" s="167"/>
      <c r="P431" s="167"/>
      <c r="Q431" s="167"/>
      <c r="R431" s="167"/>
      <c r="S431" s="167"/>
      <c r="T431" s="167"/>
      <c r="U431" s="167"/>
      <c r="X431" s="492"/>
      <c r="Y431" s="488"/>
      <c r="Z431" s="488"/>
      <c r="AA431" s="485"/>
      <c r="AB431" s="485"/>
      <c r="AC431" s="488"/>
      <c r="AD431" s="488"/>
      <c r="AE431" s="488"/>
      <c r="AF431" s="488"/>
      <c r="AG431" s="488"/>
      <c r="AH431" s="488"/>
      <c r="AI431" s="488"/>
      <c r="AJ431" s="488"/>
      <c r="AK431" s="488"/>
      <c r="AL431" s="495"/>
    </row>
    <row r="432" spans="1:38" s="165" customFormat="1" ht="13.5" customHeight="1" thickBot="1">
      <c r="A432" s="164"/>
      <c r="B432" s="167"/>
      <c r="D432" s="167"/>
      <c r="E432" s="167"/>
      <c r="F432" s="167"/>
      <c r="H432" s="167"/>
      <c r="I432" s="167"/>
      <c r="J432" s="167"/>
      <c r="K432" s="167"/>
      <c r="L432" s="167"/>
      <c r="M432" s="167"/>
      <c r="N432" s="167"/>
      <c r="O432" s="167"/>
      <c r="P432" s="167"/>
      <c r="Q432" s="167"/>
      <c r="R432" s="167"/>
      <c r="S432" s="167"/>
      <c r="T432" s="167"/>
      <c r="U432" s="167"/>
      <c r="X432" s="492"/>
      <c r="Y432" s="488"/>
      <c r="Z432" s="488"/>
      <c r="AA432" s="485"/>
      <c r="AB432" s="485"/>
      <c r="AC432" s="488"/>
      <c r="AD432" s="488"/>
      <c r="AE432" s="488"/>
      <c r="AF432" s="488"/>
      <c r="AG432" s="488"/>
      <c r="AH432" s="488"/>
      <c r="AI432" s="488"/>
      <c r="AJ432" s="488"/>
      <c r="AK432" s="488"/>
      <c r="AL432" s="495"/>
    </row>
    <row r="433" spans="1:38" s="165" customFormat="1" ht="12.45" customHeight="1">
      <c r="A433" s="164"/>
      <c r="B433" s="168"/>
      <c r="C433" s="169">
        <v>99.355000000000004</v>
      </c>
      <c r="D433" s="171"/>
      <c r="E433" s="169">
        <v>60</v>
      </c>
      <c r="F433" s="171"/>
      <c r="G433" s="169"/>
      <c r="I433" s="169"/>
      <c r="K433" s="169"/>
      <c r="M433" s="169"/>
      <c r="O433" s="169"/>
      <c r="Q433" s="169"/>
      <c r="S433" s="169"/>
      <c r="U433" s="169"/>
      <c r="V433" s="482">
        <f>SUM(C433:U433)</f>
        <v>159.35500000000002</v>
      </c>
      <c r="W433" s="483"/>
      <c r="X433" s="492"/>
      <c r="Y433" s="488"/>
      <c r="Z433" s="488"/>
      <c r="AA433" s="485"/>
      <c r="AB433" s="485"/>
      <c r="AC433" s="488"/>
      <c r="AD433" s="488"/>
      <c r="AE433" s="488"/>
      <c r="AF433" s="488"/>
      <c r="AG433" s="488"/>
      <c r="AH433" s="488"/>
      <c r="AI433" s="488"/>
      <c r="AJ433" s="488"/>
      <c r="AK433" s="488"/>
      <c r="AL433" s="495"/>
    </row>
    <row r="434" spans="1:38" s="165" customFormat="1" ht="13.5" customHeight="1">
      <c r="A434" s="164"/>
      <c r="B434" s="172"/>
      <c r="C434" s="169"/>
      <c r="D434" s="174"/>
      <c r="E434" s="169"/>
      <c r="F434" s="174"/>
      <c r="G434" s="169"/>
      <c r="I434" s="169"/>
      <c r="K434" s="169"/>
      <c r="M434" s="169"/>
      <c r="O434" s="169"/>
      <c r="Q434" s="169"/>
      <c r="S434" s="169"/>
      <c r="U434" s="169"/>
      <c r="X434" s="492"/>
      <c r="Y434" s="488"/>
      <c r="Z434" s="488"/>
      <c r="AA434" s="485"/>
      <c r="AB434" s="485"/>
      <c r="AC434" s="488"/>
      <c r="AD434" s="488"/>
      <c r="AE434" s="488"/>
      <c r="AF434" s="488"/>
      <c r="AG434" s="488"/>
      <c r="AH434" s="488"/>
      <c r="AI434" s="488"/>
      <c r="AJ434" s="488"/>
      <c r="AK434" s="488"/>
      <c r="AL434" s="495"/>
    </row>
    <row r="435" spans="1:38" s="165" customFormat="1" ht="13.5" customHeight="1" thickBot="1">
      <c r="A435" s="164"/>
      <c r="B435" s="175"/>
      <c r="D435" s="177"/>
      <c r="F435" s="177"/>
      <c r="X435" s="492"/>
      <c r="Y435" s="488"/>
      <c r="Z435" s="488"/>
      <c r="AA435" s="485"/>
      <c r="AB435" s="485"/>
      <c r="AC435" s="488"/>
      <c r="AD435" s="488"/>
      <c r="AE435" s="488"/>
      <c r="AF435" s="488"/>
      <c r="AG435" s="488"/>
      <c r="AH435" s="488"/>
      <c r="AI435" s="488"/>
      <c r="AJ435" s="488"/>
      <c r="AK435" s="488"/>
      <c r="AL435" s="495"/>
    </row>
    <row r="436" spans="1:38" s="165" customFormat="1" ht="13.95" customHeight="1">
      <c r="A436" s="164"/>
      <c r="B436" s="167" t="str">
        <f>HLOOKUP(B429,Sheet4!$C$3:$MO$4,2,FALSE)</f>
        <v>DC1+9</v>
      </c>
      <c r="C436" s="167"/>
      <c r="D436" s="167" t="str">
        <f>HLOOKUP(D429,Sheet4!$C$3:$MO$4,2,FALSE)</f>
        <v>DD60+0 (1.5MRC)</v>
      </c>
      <c r="E436" s="167"/>
      <c r="F436" s="167"/>
      <c r="G436" s="167"/>
      <c r="H436" s="167"/>
      <c r="I436" s="167"/>
      <c r="J436" s="167"/>
      <c r="K436" s="167"/>
      <c r="L436" s="167"/>
      <c r="M436" s="167"/>
      <c r="N436" s="167"/>
      <c r="O436" s="167"/>
      <c r="P436" s="167"/>
      <c r="Q436" s="167"/>
      <c r="R436" s="167"/>
      <c r="S436" s="167"/>
      <c r="T436" s="167"/>
      <c r="U436" s="167"/>
      <c r="X436" s="492"/>
      <c r="Y436" s="488"/>
      <c r="Z436" s="488"/>
      <c r="AA436" s="485"/>
      <c r="AB436" s="485"/>
      <c r="AC436" s="488"/>
      <c r="AD436" s="488"/>
      <c r="AE436" s="488"/>
      <c r="AF436" s="488"/>
      <c r="AG436" s="488"/>
      <c r="AH436" s="488"/>
      <c r="AI436" s="488"/>
      <c r="AJ436" s="488"/>
      <c r="AK436" s="488"/>
      <c r="AL436" s="495"/>
    </row>
    <row r="437" spans="1:38" ht="12.45" customHeight="1"/>
    <row r="438" spans="1:38" ht="12.45" customHeight="1"/>
    <row r="439" spans="1:38" ht="12.45" customHeight="1"/>
    <row r="440" spans="1:38" ht="12.45" customHeight="1"/>
    <row r="441" spans="1:38" ht="12.45" customHeight="1"/>
    <row r="442" spans="1:38" ht="12.45" customHeight="1"/>
    <row r="443" spans="1:38" ht="12.45" customHeight="1"/>
    <row r="444" spans="1:38" ht="12.45" customHeight="1"/>
    <row r="445" spans="1:38" ht="12.45" customHeight="1"/>
    <row r="446" spans="1:38" ht="12.45" customHeight="1"/>
    <row r="447" spans="1:38" ht="12.45" customHeight="1"/>
    <row r="448" spans="1:38" ht="12.45" customHeight="1"/>
    <row r="449" ht="12.45" customHeight="1"/>
    <row r="450" ht="12.45" customHeight="1"/>
    <row r="451" ht="12.45" customHeight="1"/>
    <row r="452" ht="12.45" customHeight="1"/>
    <row r="453" ht="12.45" customHeight="1"/>
    <row r="454" ht="12.45" customHeight="1"/>
    <row r="455" ht="12.45" customHeight="1"/>
    <row r="456" ht="12.45" customHeight="1"/>
    <row r="457" ht="12.45" customHeight="1"/>
    <row r="458" ht="12.45" customHeight="1"/>
    <row r="459" ht="12.45" customHeight="1"/>
    <row r="460" ht="12.45" customHeight="1"/>
    <row r="461" ht="12.45" customHeight="1"/>
    <row r="462" ht="12.45" customHeight="1"/>
    <row r="463" ht="12.45" customHeight="1"/>
    <row r="464" ht="12.45" customHeight="1"/>
    <row r="465" ht="12.45" customHeight="1"/>
    <row r="466" ht="12.45" customHeight="1"/>
    <row r="467" ht="12.45" customHeight="1"/>
    <row r="468" ht="12.45" customHeight="1"/>
    <row r="469" ht="12.45" customHeight="1"/>
    <row r="470" ht="12.45" customHeight="1"/>
    <row r="471" ht="12.45" customHeight="1"/>
    <row r="472" ht="12.45" customHeight="1"/>
    <row r="473" ht="12.45" customHeight="1"/>
    <row r="474" ht="12.45" customHeight="1"/>
    <row r="475" ht="12.45" customHeight="1"/>
    <row r="476" ht="12.45" customHeight="1"/>
    <row r="477" ht="12.45" customHeight="1"/>
    <row r="478" ht="12.45" customHeight="1"/>
    <row r="479" ht="12.45" customHeight="1"/>
    <row r="480" ht="12.45" customHeight="1"/>
    <row r="481" ht="12.45" customHeight="1"/>
    <row r="482" ht="12.45" customHeight="1"/>
    <row r="483" ht="12.45" customHeight="1"/>
    <row r="484" ht="12.45" customHeight="1"/>
    <row r="485" ht="12.45" customHeight="1"/>
    <row r="486" ht="12.45" customHeight="1"/>
    <row r="487" ht="12.45" customHeight="1"/>
    <row r="488" ht="12.45" customHeight="1"/>
    <row r="489" ht="12.45" customHeight="1"/>
    <row r="490" ht="12.45" customHeight="1"/>
    <row r="491" ht="12.45" customHeight="1"/>
    <row r="492" ht="12.45" customHeight="1"/>
    <row r="493" ht="12.45" customHeight="1"/>
    <row r="494" ht="12.45" customHeight="1"/>
    <row r="495" ht="12.45" customHeight="1"/>
    <row r="496" ht="12.45" customHeight="1"/>
    <row r="497" ht="12.45" customHeight="1"/>
    <row r="498" ht="12.45" customHeight="1"/>
    <row r="499" ht="12.45" customHeight="1"/>
    <row r="500" ht="12.45" customHeight="1"/>
    <row r="501" ht="12.45" customHeight="1"/>
    <row r="502" ht="12.45" customHeight="1"/>
    <row r="503" ht="12.45" customHeight="1"/>
    <row r="504" ht="12.45" customHeight="1"/>
    <row r="505" ht="12.45" customHeight="1"/>
    <row r="506" ht="12.45" customHeight="1"/>
    <row r="507" ht="12.45" customHeight="1"/>
    <row r="508" ht="12.45" customHeight="1"/>
    <row r="509" ht="12.45" customHeight="1"/>
    <row r="510" ht="12.45" customHeight="1"/>
    <row r="511" ht="12.45" customHeight="1"/>
    <row r="512" ht="12.45" customHeight="1"/>
    <row r="513" ht="12.45" customHeight="1"/>
    <row r="514" ht="12.45" customHeight="1"/>
    <row r="515" ht="12.45" customHeight="1"/>
    <row r="516" ht="12.45" customHeight="1"/>
    <row r="517" ht="12.45" customHeight="1"/>
    <row r="518" ht="12.45" customHeight="1"/>
    <row r="519" ht="12.45" customHeight="1"/>
    <row r="520" ht="12.45" customHeight="1"/>
    <row r="521" ht="12.45" customHeight="1"/>
    <row r="522" ht="12.45" customHeight="1"/>
    <row r="523" ht="12.45" customHeight="1"/>
    <row r="524" ht="12.45" customHeight="1"/>
    <row r="525" ht="12.45" customHeight="1"/>
    <row r="526" ht="12.45" customHeight="1"/>
    <row r="527" ht="12.45" customHeight="1"/>
    <row r="528" ht="12.45" customHeight="1"/>
    <row r="529" ht="12.45" customHeight="1"/>
    <row r="530" ht="12.45" customHeight="1"/>
    <row r="531" ht="12.45" customHeight="1"/>
    <row r="532" ht="12.45" customHeight="1"/>
    <row r="533" ht="12.45" customHeight="1"/>
    <row r="534" ht="12.45" customHeight="1"/>
    <row r="535" ht="12.45" customHeight="1"/>
    <row r="536" ht="12.45" customHeight="1"/>
    <row r="537" ht="12.45" customHeight="1"/>
    <row r="538" ht="12.45" customHeight="1"/>
    <row r="539" ht="12.45" customHeight="1"/>
    <row r="540" ht="12.45" customHeight="1"/>
    <row r="541" ht="12.45" customHeight="1"/>
    <row r="542" ht="12.45" customHeight="1"/>
    <row r="543" ht="12.45" customHeight="1"/>
    <row r="544" ht="12.45" customHeight="1"/>
    <row r="545" ht="12.45" customHeight="1"/>
    <row r="546" ht="12.45" customHeight="1"/>
    <row r="547" ht="12.45" customHeight="1"/>
    <row r="548" ht="12.45" customHeight="1"/>
    <row r="549" ht="12.45" customHeight="1"/>
    <row r="550" ht="12.45" customHeight="1"/>
    <row r="551" ht="12.45" customHeight="1"/>
    <row r="552" ht="12.45" customHeight="1"/>
    <row r="553" ht="12.45" customHeight="1"/>
    <row r="554" ht="12.45" customHeight="1"/>
    <row r="555" ht="12.45" customHeight="1"/>
    <row r="556" ht="12.45" customHeight="1"/>
    <row r="557" ht="12.45" customHeight="1"/>
    <row r="558" ht="12.45" customHeight="1"/>
    <row r="559" ht="12.45" customHeight="1"/>
    <row r="560" ht="12.45" customHeight="1"/>
    <row r="561" ht="12.45" customHeight="1"/>
    <row r="562" ht="12.45" customHeight="1"/>
    <row r="563" ht="12.45" customHeight="1"/>
    <row r="564" ht="12.45" customHeight="1"/>
    <row r="565" ht="12.45" customHeight="1"/>
    <row r="566" ht="12.45" customHeight="1"/>
    <row r="567" ht="12.45" customHeight="1"/>
    <row r="568" ht="12.45" customHeight="1"/>
    <row r="569" ht="12.45" customHeight="1"/>
    <row r="570" ht="12.45" customHeight="1"/>
    <row r="571" ht="12.45" customHeight="1"/>
    <row r="572" ht="12.45" customHeight="1"/>
    <row r="573" ht="12.45" customHeight="1"/>
    <row r="574" ht="12.45" customHeight="1"/>
    <row r="575" ht="12.45" customHeight="1"/>
    <row r="576" ht="12.45" customHeight="1"/>
    <row r="577" ht="12.45" customHeight="1"/>
    <row r="578" ht="12.45" customHeight="1"/>
    <row r="579" ht="12.45" customHeight="1"/>
    <row r="580" ht="12.45" customHeight="1"/>
    <row r="581" ht="12.45" customHeight="1"/>
    <row r="582" ht="12.45" customHeight="1"/>
    <row r="583" ht="12.45" customHeight="1"/>
    <row r="584" ht="12.45" customHeight="1"/>
    <row r="585" ht="12.45" customHeight="1"/>
    <row r="586" ht="12.45" customHeight="1"/>
    <row r="587" ht="12.45" customHeight="1"/>
    <row r="588" ht="12.45" customHeight="1"/>
    <row r="589" ht="12.45" customHeight="1"/>
    <row r="590" ht="12.45" customHeight="1"/>
    <row r="591" ht="12.45" customHeight="1"/>
    <row r="592" ht="12.45" customHeight="1"/>
    <row r="593" ht="12.45" customHeight="1"/>
    <row r="594" ht="12.45" customHeight="1"/>
    <row r="595" ht="12.45" customHeight="1"/>
    <row r="596" ht="12.45" customHeight="1"/>
    <row r="597" ht="12.45" customHeight="1"/>
    <row r="598" ht="12.45" customHeight="1"/>
    <row r="599" ht="12.45" customHeight="1"/>
    <row r="600" ht="12.45" customHeight="1"/>
    <row r="601" ht="12.45" customHeight="1"/>
    <row r="602" ht="12.45" customHeight="1"/>
    <row r="603" ht="12.45" customHeight="1"/>
    <row r="604" ht="12.45" customHeight="1"/>
    <row r="605" ht="12.45" customHeight="1"/>
    <row r="606" ht="12.45" customHeight="1"/>
    <row r="607" ht="12.45" customHeight="1"/>
    <row r="608" ht="12.45" customHeight="1"/>
    <row r="609" ht="12.45" customHeight="1"/>
    <row r="610" ht="12.45" customHeight="1"/>
    <row r="611" ht="12.45" customHeight="1"/>
    <row r="612" ht="12.45" customHeight="1"/>
    <row r="613" ht="12.45" customHeight="1"/>
    <row r="614" ht="12.45" customHeight="1"/>
    <row r="615" ht="12.45" customHeight="1"/>
    <row r="616" ht="12.45" customHeight="1"/>
    <row r="617" ht="12.45" customHeight="1"/>
    <row r="618" ht="12.45" customHeight="1"/>
    <row r="619" ht="12.45" customHeight="1"/>
    <row r="620" ht="12.45" customHeight="1"/>
    <row r="621" ht="12.45" customHeight="1"/>
    <row r="622" ht="12.45" customHeight="1"/>
    <row r="623" ht="12.45" customHeight="1"/>
    <row r="624" ht="12.45" customHeight="1"/>
    <row r="625" ht="12.45" customHeight="1"/>
    <row r="626" ht="12.45" customHeight="1"/>
    <row r="627" ht="12.45" customHeight="1"/>
    <row r="628" ht="12.45" customHeight="1"/>
    <row r="629" ht="12.45" customHeight="1"/>
    <row r="630" ht="12.45" customHeight="1"/>
    <row r="631" ht="12.45" customHeight="1"/>
    <row r="632" ht="12.45" customHeight="1"/>
    <row r="633" ht="12.45" customHeight="1"/>
    <row r="634" ht="12.45" customHeight="1"/>
    <row r="635" ht="12.45" customHeight="1"/>
    <row r="636" ht="12.45" customHeight="1"/>
    <row r="637" ht="12.45" customHeight="1"/>
    <row r="638" ht="12.45" customHeight="1"/>
    <row r="639" ht="12.45" customHeight="1"/>
    <row r="640" ht="12.45" customHeight="1"/>
    <row r="641" ht="12.45" customHeight="1"/>
    <row r="642" ht="12.45" customHeight="1"/>
    <row r="643" ht="12.45" customHeight="1"/>
    <row r="644" ht="12.45" customHeight="1"/>
    <row r="645" ht="12.45" customHeight="1"/>
    <row r="646" ht="12.45" customHeight="1"/>
    <row r="647" ht="12.45" customHeight="1"/>
    <row r="648" ht="12.45" customHeight="1"/>
    <row r="649" ht="12.45" customHeight="1"/>
    <row r="650" ht="12.45" customHeight="1"/>
    <row r="651" ht="12.45" customHeight="1"/>
    <row r="652" ht="12.45" customHeight="1"/>
    <row r="653" ht="12.45" customHeight="1"/>
    <row r="654" ht="12.45" customHeight="1"/>
    <row r="655" ht="12.45" customHeight="1"/>
  </sheetData>
  <mergeCells count="699">
    <mergeCell ref="AL427:AL436"/>
    <mergeCell ref="V433:W433"/>
    <mergeCell ref="AF427:AF436"/>
    <mergeCell ref="AG427:AG436"/>
    <mergeCell ref="AH427:AH436"/>
    <mergeCell ref="AI427:AI436"/>
    <mergeCell ref="AJ427:AJ436"/>
    <mergeCell ref="AK427:AK436"/>
    <mergeCell ref="AL416:AL426"/>
    <mergeCell ref="V422:W422"/>
    <mergeCell ref="X427:X436"/>
    <mergeCell ref="Y427:Y436"/>
    <mergeCell ref="Z427:Z436"/>
    <mergeCell ref="AA427:AA436"/>
    <mergeCell ref="AB427:AB436"/>
    <mergeCell ref="AC427:AC436"/>
    <mergeCell ref="AD427:AD436"/>
    <mergeCell ref="AE427:AE436"/>
    <mergeCell ref="AF416:AF426"/>
    <mergeCell ref="AG416:AG426"/>
    <mergeCell ref="AH416:AH426"/>
    <mergeCell ref="AI416:AI426"/>
    <mergeCell ref="AJ416:AJ426"/>
    <mergeCell ref="AK416:AK426"/>
    <mergeCell ref="X416:X426"/>
    <mergeCell ref="Y416:Y426"/>
    <mergeCell ref="Z416:Z426"/>
    <mergeCell ref="AA416:AA426"/>
    <mergeCell ref="AB416:AB426"/>
    <mergeCell ref="AC416:AC426"/>
    <mergeCell ref="AD416:AD426"/>
    <mergeCell ref="AE416:AE426"/>
    <mergeCell ref="AF405:AF415"/>
    <mergeCell ref="AL405:AL415"/>
    <mergeCell ref="V411:W411"/>
    <mergeCell ref="AG405:AG415"/>
    <mergeCell ref="AH405:AH415"/>
    <mergeCell ref="AI405:AI415"/>
    <mergeCell ref="AJ405:AJ415"/>
    <mergeCell ref="AK405:AK415"/>
    <mergeCell ref="X394:X404"/>
    <mergeCell ref="V400:W400"/>
    <mergeCell ref="X405:X415"/>
    <mergeCell ref="Y405:Y415"/>
    <mergeCell ref="Z405:Z415"/>
    <mergeCell ref="AA405:AA415"/>
    <mergeCell ref="AB405:AB415"/>
    <mergeCell ref="AC405:AC415"/>
    <mergeCell ref="AD405:AD415"/>
    <mergeCell ref="AE405:AE415"/>
    <mergeCell ref="Y394:Y404"/>
    <mergeCell ref="Z394:Z404"/>
    <mergeCell ref="AA394:AA404"/>
    <mergeCell ref="AB394:AB404"/>
    <mergeCell ref="AC394:AC404"/>
    <mergeCell ref="AD394:AD404"/>
    <mergeCell ref="AE394:AE404"/>
    <mergeCell ref="AF382:AF393"/>
    <mergeCell ref="AL371:AL381"/>
    <mergeCell ref="AF371:AF381"/>
    <mergeCell ref="AG371:AG381"/>
    <mergeCell ref="AH371:AH381"/>
    <mergeCell ref="AI371:AI381"/>
    <mergeCell ref="AJ371:AJ381"/>
    <mergeCell ref="AK371:AK381"/>
    <mergeCell ref="AL382:AL393"/>
    <mergeCell ref="AG382:AG393"/>
    <mergeCell ref="AH382:AH393"/>
    <mergeCell ref="AI382:AI393"/>
    <mergeCell ref="AJ382:AJ393"/>
    <mergeCell ref="AK382:AK393"/>
    <mergeCell ref="AL394:AL404"/>
    <mergeCell ref="AF394:AF404"/>
    <mergeCell ref="AG394:AG404"/>
    <mergeCell ref="AH394:AH404"/>
    <mergeCell ref="AI394:AI404"/>
    <mergeCell ref="AJ394:AJ404"/>
    <mergeCell ref="AK394:AK404"/>
    <mergeCell ref="V377:W377"/>
    <mergeCell ref="X382:X393"/>
    <mergeCell ref="Y382:Y393"/>
    <mergeCell ref="Z382:Z393"/>
    <mergeCell ref="AA382:AA393"/>
    <mergeCell ref="AB382:AB393"/>
    <mergeCell ref="AC382:AC393"/>
    <mergeCell ref="AD382:AD393"/>
    <mergeCell ref="AE382:AE393"/>
    <mergeCell ref="V389:W389"/>
    <mergeCell ref="X371:X381"/>
    <mergeCell ref="Y371:Y381"/>
    <mergeCell ref="Z371:Z381"/>
    <mergeCell ref="AA371:AA381"/>
    <mergeCell ref="AB371:AB381"/>
    <mergeCell ref="AC371:AC381"/>
    <mergeCell ref="AD371:AD381"/>
    <mergeCell ref="AE371:AE381"/>
    <mergeCell ref="AF360:AF370"/>
    <mergeCell ref="AL349:AL359"/>
    <mergeCell ref="V355:W355"/>
    <mergeCell ref="X360:X370"/>
    <mergeCell ref="Y360:Y370"/>
    <mergeCell ref="Z360:Z370"/>
    <mergeCell ref="AA360:AA370"/>
    <mergeCell ref="AB360:AB370"/>
    <mergeCell ref="AC360:AC370"/>
    <mergeCell ref="AD360:AD370"/>
    <mergeCell ref="AE360:AE370"/>
    <mergeCell ref="AF349:AF359"/>
    <mergeCell ref="AG349:AG359"/>
    <mergeCell ref="AH349:AH359"/>
    <mergeCell ref="AI349:AI359"/>
    <mergeCell ref="AJ349:AJ359"/>
    <mergeCell ref="AK349:AK359"/>
    <mergeCell ref="AL360:AL370"/>
    <mergeCell ref="V366:W366"/>
    <mergeCell ref="AG360:AG370"/>
    <mergeCell ref="AH360:AH370"/>
    <mergeCell ref="AI360:AI370"/>
    <mergeCell ref="AJ360:AJ370"/>
    <mergeCell ref="AK360:AK370"/>
    <mergeCell ref="X349:X359"/>
    <mergeCell ref="Y349:Y359"/>
    <mergeCell ref="Z349:Z359"/>
    <mergeCell ref="AA349:AA359"/>
    <mergeCell ref="AB349:AB359"/>
    <mergeCell ref="AC349:AC359"/>
    <mergeCell ref="AD349:AD359"/>
    <mergeCell ref="AE349:AE359"/>
    <mergeCell ref="AF338:AF348"/>
    <mergeCell ref="AL338:AL348"/>
    <mergeCell ref="V344:W344"/>
    <mergeCell ref="AG338:AG348"/>
    <mergeCell ref="AH338:AH348"/>
    <mergeCell ref="AI338:AI348"/>
    <mergeCell ref="AJ338:AJ348"/>
    <mergeCell ref="AK338:AK348"/>
    <mergeCell ref="X327:X337"/>
    <mergeCell ref="V333:W333"/>
    <mergeCell ref="X338:X348"/>
    <mergeCell ref="Y338:Y348"/>
    <mergeCell ref="Z338:Z348"/>
    <mergeCell ref="AA338:AA348"/>
    <mergeCell ref="AB338:AB348"/>
    <mergeCell ref="AC338:AC348"/>
    <mergeCell ref="AD338:AD348"/>
    <mergeCell ref="AE338:AE348"/>
    <mergeCell ref="Y327:Y337"/>
    <mergeCell ref="Z327:Z337"/>
    <mergeCell ref="AA327:AA337"/>
    <mergeCell ref="AB327:AB337"/>
    <mergeCell ref="AC327:AC337"/>
    <mergeCell ref="AD327:AD337"/>
    <mergeCell ref="AE327:AE337"/>
    <mergeCell ref="AF315:AF326"/>
    <mergeCell ref="AL304:AL314"/>
    <mergeCell ref="AF304:AF314"/>
    <mergeCell ref="AG304:AG314"/>
    <mergeCell ref="AH304:AH314"/>
    <mergeCell ref="AI304:AI314"/>
    <mergeCell ref="AJ304:AJ314"/>
    <mergeCell ref="AK304:AK314"/>
    <mergeCell ref="AL315:AL326"/>
    <mergeCell ref="AG315:AG326"/>
    <mergeCell ref="AH315:AH326"/>
    <mergeCell ref="AI315:AI326"/>
    <mergeCell ref="AJ315:AJ326"/>
    <mergeCell ref="AK315:AK326"/>
    <mergeCell ref="AL327:AL337"/>
    <mergeCell ref="AF327:AF337"/>
    <mergeCell ref="AG327:AG337"/>
    <mergeCell ref="AH327:AH337"/>
    <mergeCell ref="AI327:AI337"/>
    <mergeCell ref="AJ327:AJ337"/>
    <mergeCell ref="AK327:AK337"/>
    <mergeCell ref="V310:W310"/>
    <mergeCell ref="X315:X326"/>
    <mergeCell ref="Y315:Y326"/>
    <mergeCell ref="Z315:Z326"/>
    <mergeCell ref="AA315:AA326"/>
    <mergeCell ref="AB315:AB326"/>
    <mergeCell ref="AC315:AC326"/>
    <mergeCell ref="AD315:AD326"/>
    <mergeCell ref="AE315:AE326"/>
    <mergeCell ref="V322:W322"/>
    <mergeCell ref="X304:X314"/>
    <mergeCell ref="Y304:Y314"/>
    <mergeCell ref="Z304:Z314"/>
    <mergeCell ref="AA304:AA314"/>
    <mergeCell ref="AB304:AB314"/>
    <mergeCell ref="AC304:AC314"/>
    <mergeCell ref="AD304:AD314"/>
    <mergeCell ref="AE304:AE314"/>
    <mergeCell ref="AF293:AF303"/>
    <mergeCell ref="AL282:AL292"/>
    <mergeCell ref="V288:W288"/>
    <mergeCell ref="X293:X303"/>
    <mergeCell ref="Y293:Y303"/>
    <mergeCell ref="Z293:Z303"/>
    <mergeCell ref="AA293:AA303"/>
    <mergeCell ref="AB293:AB303"/>
    <mergeCell ref="AC293:AC303"/>
    <mergeCell ref="AD293:AD303"/>
    <mergeCell ref="AE293:AE303"/>
    <mergeCell ref="AF282:AF292"/>
    <mergeCell ref="AG282:AG292"/>
    <mergeCell ref="AH282:AH292"/>
    <mergeCell ref="AI282:AI292"/>
    <mergeCell ref="AJ282:AJ292"/>
    <mergeCell ref="AK282:AK292"/>
    <mergeCell ref="AL293:AL303"/>
    <mergeCell ref="V299:W299"/>
    <mergeCell ref="AG293:AG303"/>
    <mergeCell ref="AH293:AH303"/>
    <mergeCell ref="AI293:AI303"/>
    <mergeCell ref="AJ293:AJ303"/>
    <mergeCell ref="AK293:AK303"/>
    <mergeCell ref="X282:X292"/>
    <mergeCell ref="Y282:Y292"/>
    <mergeCell ref="Z282:Z292"/>
    <mergeCell ref="AA282:AA292"/>
    <mergeCell ref="AB282:AB292"/>
    <mergeCell ref="AC282:AC292"/>
    <mergeCell ref="AD282:AD292"/>
    <mergeCell ref="AE282:AE292"/>
    <mergeCell ref="AF271:AF281"/>
    <mergeCell ref="AL271:AL281"/>
    <mergeCell ref="V277:W277"/>
    <mergeCell ref="AG271:AG281"/>
    <mergeCell ref="AH271:AH281"/>
    <mergeCell ref="AI271:AI281"/>
    <mergeCell ref="AJ271:AJ281"/>
    <mergeCell ref="AK271:AK281"/>
    <mergeCell ref="X260:X270"/>
    <mergeCell ref="V266:W266"/>
    <mergeCell ref="X271:X281"/>
    <mergeCell ref="Y271:Y281"/>
    <mergeCell ref="Z271:Z281"/>
    <mergeCell ref="AA271:AA281"/>
    <mergeCell ref="AB271:AB281"/>
    <mergeCell ref="AC271:AC281"/>
    <mergeCell ref="AD271:AD281"/>
    <mergeCell ref="AE271:AE281"/>
    <mergeCell ref="Y260:Y270"/>
    <mergeCell ref="Z260:Z270"/>
    <mergeCell ref="AA260:AA270"/>
    <mergeCell ref="AB260:AB270"/>
    <mergeCell ref="AC260:AC270"/>
    <mergeCell ref="AD260:AD270"/>
    <mergeCell ref="AE260:AE270"/>
    <mergeCell ref="AF249:AF259"/>
    <mergeCell ref="AL238:AL248"/>
    <mergeCell ref="AF238:AF248"/>
    <mergeCell ref="AG238:AG248"/>
    <mergeCell ref="AH238:AH248"/>
    <mergeCell ref="AI238:AI248"/>
    <mergeCell ref="AJ238:AJ248"/>
    <mergeCell ref="AK238:AK248"/>
    <mergeCell ref="AL249:AL259"/>
    <mergeCell ref="AG249:AG259"/>
    <mergeCell ref="AH249:AH259"/>
    <mergeCell ref="AI249:AI259"/>
    <mergeCell ref="AJ249:AJ259"/>
    <mergeCell ref="AK249:AK259"/>
    <mergeCell ref="AL260:AL270"/>
    <mergeCell ref="AF260:AF270"/>
    <mergeCell ref="AG260:AG270"/>
    <mergeCell ref="AH260:AH270"/>
    <mergeCell ref="AI260:AI270"/>
    <mergeCell ref="AJ260:AJ270"/>
    <mergeCell ref="AK260:AK270"/>
    <mergeCell ref="V244:W244"/>
    <mergeCell ref="X249:X259"/>
    <mergeCell ref="Y249:Y259"/>
    <mergeCell ref="Z249:Z259"/>
    <mergeCell ref="AA249:AA259"/>
    <mergeCell ref="AB249:AB259"/>
    <mergeCell ref="AC249:AC259"/>
    <mergeCell ref="AD249:AD259"/>
    <mergeCell ref="AE249:AE259"/>
    <mergeCell ref="V255:W255"/>
    <mergeCell ref="X238:X248"/>
    <mergeCell ref="Y238:Y248"/>
    <mergeCell ref="Z238:Z248"/>
    <mergeCell ref="AA238:AA248"/>
    <mergeCell ref="AB238:AB248"/>
    <mergeCell ref="AC238:AC248"/>
    <mergeCell ref="AD238:AD248"/>
    <mergeCell ref="AE238:AE248"/>
    <mergeCell ref="AF227:AF237"/>
    <mergeCell ref="AL216:AL226"/>
    <mergeCell ref="V222:W222"/>
    <mergeCell ref="X227:X237"/>
    <mergeCell ref="Y227:Y237"/>
    <mergeCell ref="Z227:Z237"/>
    <mergeCell ref="AA227:AA237"/>
    <mergeCell ref="AB227:AB237"/>
    <mergeCell ref="AC227:AC237"/>
    <mergeCell ref="AD227:AD237"/>
    <mergeCell ref="AE227:AE237"/>
    <mergeCell ref="AF216:AF226"/>
    <mergeCell ref="AG216:AG226"/>
    <mergeCell ref="AH216:AH226"/>
    <mergeCell ref="AI216:AI226"/>
    <mergeCell ref="AJ216:AJ226"/>
    <mergeCell ref="AK216:AK226"/>
    <mergeCell ref="AL227:AL237"/>
    <mergeCell ref="V233:W233"/>
    <mergeCell ref="AG227:AG237"/>
    <mergeCell ref="AH227:AH237"/>
    <mergeCell ref="AI227:AI237"/>
    <mergeCell ref="AJ227:AJ237"/>
    <mergeCell ref="AK227:AK237"/>
    <mergeCell ref="AJ205:AJ215"/>
    <mergeCell ref="AK205:AK215"/>
    <mergeCell ref="AL205:AL215"/>
    <mergeCell ref="V211:W211"/>
    <mergeCell ref="X216:X226"/>
    <mergeCell ref="Y216:Y226"/>
    <mergeCell ref="Z216:Z226"/>
    <mergeCell ref="AA216:AA226"/>
    <mergeCell ref="AC216:AC226"/>
    <mergeCell ref="AB205:AB215"/>
    <mergeCell ref="AC205:AC215"/>
    <mergeCell ref="AD205:AD215"/>
    <mergeCell ref="AE205:AE215"/>
    <mergeCell ref="AF205:AF215"/>
    <mergeCell ref="AG205:AG215"/>
    <mergeCell ref="X205:X215"/>
    <mergeCell ref="Y205:Y215"/>
    <mergeCell ref="Z205:Z215"/>
    <mergeCell ref="AA205:AA215"/>
    <mergeCell ref="AH205:AH215"/>
    <mergeCell ref="AI205:AI215"/>
    <mergeCell ref="AD216:AD226"/>
    <mergeCell ref="AE216:AE226"/>
    <mergeCell ref="AB216:AB226"/>
    <mergeCell ref="AH194:AH204"/>
    <mergeCell ref="AI194:AI204"/>
    <mergeCell ref="AJ194:AJ204"/>
    <mergeCell ref="AK194:AK204"/>
    <mergeCell ref="AL194:AL204"/>
    <mergeCell ref="V200:W200"/>
    <mergeCell ref="X194:X204"/>
    <mergeCell ref="Y194:Y204"/>
    <mergeCell ref="Z194:Z204"/>
    <mergeCell ref="AA194:AA204"/>
    <mergeCell ref="AB194:AB204"/>
    <mergeCell ref="AC194:AC204"/>
    <mergeCell ref="AD194:AD204"/>
    <mergeCell ref="AE194:AE204"/>
    <mergeCell ref="AF194:AF204"/>
    <mergeCell ref="AG194:AG204"/>
    <mergeCell ref="AH183:AH193"/>
    <mergeCell ref="AI183:AI193"/>
    <mergeCell ref="AJ183:AJ193"/>
    <mergeCell ref="AK183:AK193"/>
    <mergeCell ref="AL183:AL193"/>
    <mergeCell ref="V189:W189"/>
    <mergeCell ref="X183:X193"/>
    <mergeCell ref="Y183:Y193"/>
    <mergeCell ref="Z183:Z193"/>
    <mergeCell ref="AA183:AA193"/>
    <mergeCell ref="AB183:AB193"/>
    <mergeCell ref="AC183:AC193"/>
    <mergeCell ref="AD183:AD193"/>
    <mergeCell ref="AE183:AE193"/>
    <mergeCell ref="AF183:AF193"/>
    <mergeCell ref="AG183:AG193"/>
    <mergeCell ref="AH172:AH182"/>
    <mergeCell ref="AI172:AI182"/>
    <mergeCell ref="AJ172:AJ182"/>
    <mergeCell ref="AK172:AK182"/>
    <mergeCell ref="AL172:AL182"/>
    <mergeCell ref="V178:W178"/>
    <mergeCell ref="X172:X182"/>
    <mergeCell ref="Y172:Y182"/>
    <mergeCell ref="Z172:Z182"/>
    <mergeCell ref="AA172:AA182"/>
    <mergeCell ref="AB172:AB182"/>
    <mergeCell ref="AC172:AC182"/>
    <mergeCell ref="AD172:AD182"/>
    <mergeCell ref="AE172:AE182"/>
    <mergeCell ref="AF172:AF182"/>
    <mergeCell ref="AG172:AG182"/>
    <mergeCell ref="AL161:AL171"/>
    <mergeCell ref="V167:W167"/>
    <mergeCell ref="AJ150:AJ160"/>
    <mergeCell ref="AK150:AK160"/>
    <mergeCell ref="AL150:AL160"/>
    <mergeCell ref="V156:W156"/>
    <mergeCell ref="X161:X171"/>
    <mergeCell ref="Y161:Y171"/>
    <mergeCell ref="Z161:Z171"/>
    <mergeCell ref="AA161:AA171"/>
    <mergeCell ref="AB161:AB171"/>
    <mergeCell ref="AC161:AC171"/>
    <mergeCell ref="AD161:AD171"/>
    <mergeCell ref="AE161:AE171"/>
    <mergeCell ref="AF161:AF171"/>
    <mergeCell ref="AG161:AG171"/>
    <mergeCell ref="AE150:AE160"/>
    <mergeCell ref="AF150:AF160"/>
    <mergeCell ref="AG150:AG160"/>
    <mergeCell ref="AH150:AH160"/>
    <mergeCell ref="AI150:AI160"/>
    <mergeCell ref="AH161:AH171"/>
    <mergeCell ref="AI161:AI171"/>
    <mergeCell ref="AJ161:AJ171"/>
    <mergeCell ref="AK161:AK171"/>
    <mergeCell ref="V145:W145"/>
    <mergeCell ref="X150:X160"/>
    <mergeCell ref="Y150:Y160"/>
    <mergeCell ref="Z150:Z160"/>
    <mergeCell ref="AA150:AA160"/>
    <mergeCell ref="AB150:AB160"/>
    <mergeCell ref="AC150:AC160"/>
    <mergeCell ref="AC137:AC149"/>
    <mergeCell ref="AD137:AD149"/>
    <mergeCell ref="AD150:AD160"/>
    <mergeCell ref="AH124:AH136"/>
    <mergeCell ref="AI124:AI136"/>
    <mergeCell ref="AJ124:AJ136"/>
    <mergeCell ref="AK124:AK136"/>
    <mergeCell ref="AL124:AL136"/>
    <mergeCell ref="X137:X149"/>
    <mergeCell ref="Y137:Y149"/>
    <mergeCell ref="Z137:Z149"/>
    <mergeCell ref="AA137:AA149"/>
    <mergeCell ref="AB137:AB149"/>
    <mergeCell ref="X124:X136"/>
    <mergeCell ref="Y124:Y136"/>
    <mergeCell ref="Z124:Z136"/>
    <mergeCell ref="AA124:AA136"/>
    <mergeCell ref="AB124:AB136"/>
    <mergeCell ref="AC124:AC136"/>
    <mergeCell ref="AI137:AI149"/>
    <mergeCell ref="AJ137:AJ149"/>
    <mergeCell ref="AK137:AK149"/>
    <mergeCell ref="AL137:AL149"/>
    <mergeCell ref="AE137:AE149"/>
    <mergeCell ref="AF137:AF149"/>
    <mergeCell ref="AG137:AG149"/>
    <mergeCell ref="AH137:AH149"/>
    <mergeCell ref="AH111:AH123"/>
    <mergeCell ref="AI111:AI123"/>
    <mergeCell ref="AJ111:AJ123"/>
    <mergeCell ref="AK111:AK123"/>
    <mergeCell ref="AL111:AL123"/>
    <mergeCell ref="V119:W119"/>
    <mergeCell ref="X111:X123"/>
    <mergeCell ref="Y111:Y123"/>
    <mergeCell ref="Z111:Z123"/>
    <mergeCell ref="AA111:AA123"/>
    <mergeCell ref="AB111:AB123"/>
    <mergeCell ref="AC111:AC123"/>
    <mergeCell ref="AH98:AH110"/>
    <mergeCell ref="AI98:AI110"/>
    <mergeCell ref="AJ98:AJ110"/>
    <mergeCell ref="AK98:AK110"/>
    <mergeCell ref="AL98:AL110"/>
    <mergeCell ref="V106:W106"/>
    <mergeCell ref="X98:X110"/>
    <mergeCell ref="Y98:Y110"/>
    <mergeCell ref="Z98:Z110"/>
    <mergeCell ref="AA98:AA110"/>
    <mergeCell ref="AB98:AB110"/>
    <mergeCell ref="AC98:AC110"/>
    <mergeCell ref="AD98:AD110"/>
    <mergeCell ref="AE98:AE110"/>
    <mergeCell ref="AF98:AF110"/>
    <mergeCell ref="AG98:AG110"/>
    <mergeCell ref="AH85:AH97"/>
    <mergeCell ref="AI85:AI97"/>
    <mergeCell ref="AJ85:AJ97"/>
    <mergeCell ref="AK85:AK97"/>
    <mergeCell ref="AL85:AL97"/>
    <mergeCell ref="V93:W93"/>
    <mergeCell ref="X85:X97"/>
    <mergeCell ref="Y85:Y97"/>
    <mergeCell ref="Z85:Z97"/>
    <mergeCell ref="AA85:AA97"/>
    <mergeCell ref="AB85:AB97"/>
    <mergeCell ref="AC85:AC97"/>
    <mergeCell ref="AD85:AD97"/>
    <mergeCell ref="AE85:AE97"/>
    <mergeCell ref="AF85:AF97"/>
    <mergeCell ref="AG85:AG97"/>
    <mergeCell ref="AH72:AH84"/>
    <mergeCell ref="AI72:AI84"/>
    <mergeCell ref="AJ72:AJ84"/>
    <mergeCell ref="AK72:AK84"/>
    <mergeCell ref="AL72:AL84"/>
    <mergeCell ref="V80:W80"/>
    <mergeCell ref="X72:X84"/>
    <mergeCell ref="Y72:Y84"/>
    <mergeCell ref="Z72:Z84"/>
    <mergeCell ref="AA72:AA84"/>
    <mergeCell ref="AB72:AB84"/>
    <mergeCell ref="AC72:AC84"/>
    <mergeCell ref="AD72:AD84"/>
    <mergeCell ref="AE72:AE84"/>
    <mergeCell ref="AF72:AF84"/>
    <mergeCell ref="AG72:AG84"/>
    <mergeCell ref="AJ59:AJ71"/>
    <mergeCell ref="AK59:AK71"/>
    <mergeCell ref="AL59:AL71"/>
    <mergeCell ref="V67:W67"/>
    <mergeCell ref="AJ46:AJ58"/>
    <mergeCell ref="AK46:AK58"/>
    <mergeCell ref="AL46:AL58"/>
    <mergeCell ref="V54:W54"/>
    <mergeCell ref="X59:X71"/>
    <mergeCell ref="Y59:Y71"/>
    <mergeCell ref="Z59:Z71"/>
    <mergeCell ref="AA59:AA71"/>
    <mergeCell ref="AB59:AB71"/>
    <mergeCell ref="AC59:AC71"/>
    <mergeCell ref="AD59:AD71"/>
    <mergeCell ref="AE59:AE71"/>
    <mergeCell ref="AF59:AF71"/>
    <mergeCell ref="AG59:AG71"/>
    <mergeCell ref="AD46:AD58"/>
    <mergeCell ref="AE46:AE58"/>
    <mergeCell ref="AF46:AF58"/>
    <mergeCell ref="AG46:AG58"/>
    <mergeCell ref="AH46:AH58"/>
    <mergeCell ref="AI46:AI58"/>
    <mergeCell ref="AH59:AH71"/>
    <mergeCell ref="AI59:AI71"/>
    <mergeCell ref="V41:W41"/>
    <mergeCell ref="X46:X58"/>
    <mergeCell ref="Y46:Y58"/>
    <mergeCell ref="Z46:Z58"/>
    <mergeCell ref="AA46:AA58"/>
    <mergeCell ref="AB46:AB58"/>
    <mergeCell ref="AC46:AC58"/>
    <mergeCell ref="AB33:AB45"/>
    <mergeCell ref="AC33:AC45"/>
    <mergeCell ref="X33:X45"/>
    <mergeCell ref="Y33:Y45"/>
    <mergeCell ref="Z33:Z45"/>
    <mergeCell ref="AA33:AA45"/>
    <mergeCell ref="V132:W132"/>
    <mergeCell ref="AD124:AD136"/>
    <mergeCell ref="AE124:AE136"/>
    <mergeCell ref="AF124:AF136"/>
    <mergeCell ref="AG124:AG136"/>
    <mergeCell ref="AD111:AD123"/>
    <mergeCell ref="AE111:AE123"/>
    <mergeCell ref="AF111:AF123"/>
    <mergeCell ref="AG111:AG123"/>
    <mergeCell ref="AH20:AH32"/>
    <mergeCell ref="AI20:AI32"/>
    <mergeCell ref="AJ20:AJ32"/>
    <mergeCell ref="AK20:AK32"/>
    <mergeCell ref="AL20:AL32"/>
    <mergeCell ref="AJ33:AJ45"/>
    <mergeCell ref="AK33:AK45"/>
    <mergeCell ref="AL33:AL45"/>
    <mergeCell ref="AD33:AD45"/>
    <mergeCell ref="AE33:AE45"/>
    <mergeCell ref="AF33:AF45"/>
    <mergeCell ref="AG33:AG45"/>
    <mergeCell ref="AH33:AH45"/>
    <mergeCell ref="AI33:AI45"/>
    <mergeCell ref="V28:W28"/>
    <mergeCell ref="AB20:AB32"/>
    <mergeCell ref="AC20:AC32"/>
    <mergeCell ref="AD20:AD32"/>
    <mergeCell ref="AE20:AE32"/>
    <mergeCell ref="AF20:AF32"/>
    <mergeCell ref="AG20:AG32"/>
    <mergeCell ref="S19:T19"/>
    <mergeCell ref="U19:W19"/>
    <mergeCell ref="X20:X32"/>
    <mergeCell ref="Y20:Y32"/>
    <mergeCell ref="Z20:Z32"/>
    <mergeCell ref="AA20:AA32"/>
    <mergeCell ref="AG12:AG19"/>
    <mergeCell ref="B19:D19"/>
    <mergeCell ref="F19:G19"/>
    <mergeCell ref="H19:I19"/>
    <mergeCell ref="J19:K19"/>
    <mergeCell ref="M19:P19"/>
    <mergeCell ref="Q19:R19"/>
    <mergeCell ref="S17:T17"/>
    <mergeCell ref="U17:W17"/>
    <mergeCell ref="B18:D18"/>
    <mergeCell ref="F18:G18"/>
    <mergeCell ref="H18:I18"/>
    <mergeCell ref="J18:K18"/>
    <mergeCell ref="M18:P18"/>
    <mergeCell ref="Q18:R18"/>
    <mergeCell ref="S18:T18"/>
    <mergeCell ref="U18:W18"/>
    <mergeCell ref="B17:D17"/>
    <mergeCell ref="F17:G17"/>
    <mergeCell ref="H17:I17"/>
    <mergeCell ref="J17:K17"/>
    <mergeCell ref="M17:P17"/>
    <mergeCell ref="Q17:R17"/>
    <mergeCell ref="B16:D16"/>
    <mergeCell ref="F16:G16"/>
    <mergeCell ref="H16:I16"/>
    <mergeCell ref="J16:K16"/>
    <mergeCell ref="M16:P16"/>
    <mergeCell ref="Q16:R16"/>
    <mergeCell ref="S16:T16"/>
    <mergeCell ref="U16:W16"/>
    <mergeCell ref="B15:D15"/>
    <mergeCell ref="F15:G15"/>
    <mergeCell ref="H15:I15"/>
    <mergeCell ref="J15:K15"/>
    <mergeCell ref="M15:P15"/>
    <mergeCell ref="Q15:R15"/>
    <mergeCell ref="B14:D14"/>
    <mergeCell ref="F14:G14"/>
    <mergeCell ref="H14:I14"/>
    <mergeCell ref="J14:K14"/>
    <mergeCell ref="M14:P14"/>
    <mergeCell ref="Q14:R14"/>
    <mergeCell ref="S14:T14"/>
    <mergeCell ref="U14:W14"/>
    <mergeCell ref="B13:D13"/>
    <mergeCell ref="F13:G13"/>
    <mergeCell ref="H13:I13"/>
    <mergeCell ref="J13:K13"/>
    <mergeCell ref="M13:P13"/>
    <mergeCell ref="Q13:R13"/>
    <mergeCell ref="F12:G12"/>
    <mergeCell ref="H12:I12"/>
    <mergeCell ref="J12:K12"/>
    <mergeCell ref="M12:P12"/>
    <mergeCell ref="Q12:R12"/>
    <mergeCell ref="S12:T12"/>
    <mergeCell ref="AL10:AL19"/>
    <mergeCell ref="B11:D11"/>
    <mergeCell ref="F11:G11"/>
    <mergeCell ref="H11:I11"/>
    <mergeCell ref="J11:K11"/>
    <mergeCell ref="M11:P11"/>
    <mergeCell ref="Q11:R11"/>
    <mergeCell ref="S11:T11"/>
    <mergeCell ref="U11:W11"/>
    <mergeCell ref="B12:D12"/>
    <mergeCell ref="AD10:AD19"/>
    <mergeCell ref="AE10:AG11"/>
    <mergeCell ref="AH10:AH19"/>
    <mergeCell ref="AI10:AI19"/>
    <mergeCell ref="AJ10:AJ19"/>
    <mergeCell ref="AK10:AK19"/>
    <mergeCell ref="AE12:AE19"/>
    <mergeCell ref="AF12:AF19"/>
    <mergeCell ref="S10:T10"/>
    <mergeCell ref="U10:W10"/>
    <mergeCell ref="X10:X19"/>
    <mergeCell ref="Y10:Y19"/>
    <mergeCell ref="Z10:Z19"/>
    <mergeCell ref="AA10:AC11"/>
    <mergeCell ref="U12:W12"/>
    <mergeCell ref="AA12:AA19"/>
    <mergeCell ref="AB12:AB19"/>
    <mergeCell ref="AC12:AC19"/>
    <mergeCell ref="S13:T13"/>
    <mergeCell ref="U13:W13"/>
    <mergeCell ref="S15:T15"/>
    <mergeCell ref="U15:W15"/>
    <mergeCell ref="B10:D10"/>
    <mergeCell ref="F10:G10"/>
    <mergeCell ref="H10:I10"/>
    <mergeCell ref="J10:K10"/>
    <mergeCell ref="M10:P10"/>
    <mergeCell ref="Q10:R10"/>
    <mergeCell ref="J8:K9"/>
    <mergeCell ref="L8:L9"/>
    <mergeCell ref="M8:P9"/>
    <mergeCell ref="Q8:R9"/>
    <mergeCell ref="S8:T9"/>
    <mergeCell ref="U8:W9"/>
    <mergeCell ref="AJ3:AJ5"/>
    <mergeCell ref="AK3:AK5"/>
    <mergeCell ref="AL3:AL5"/>
    <mergeCell ref="A6:K7"/>
    <mergeCell ref="L6:W7"/>
    <mergeCell ref="A8:A9"/>
    <mergeCell ref="B8:D9"/>
    <mergeCell ref="E8:E9"/>
    <mergeCell ref="F8:G9"/>
    <mergeCell ref="H8:I9"/>
    <mergeCell ref="A1:AG1"/>
    <mergeCell ref="AH1:AL1"/>
    <mergeCell ref="X2:AL2"/>
    <mergeCell ref="X3:X5"/>
    <mergeCell ref="Y3:Y5"/>
    <mergeCell ref="Z3:Z5"/>
    <mergeCell ref="AA3:AC4"/>
    <mergeCell ref="AD3:AG4"/>
    <mergeCell ref="AH3:AH5"/>
    <mergeCell ref="AI3:AI5"/>
  </mergeCells>
  <printOptions horizontalCentered="1"/>
  <pageMargins left="0.23622047244094491" right="0" top="0.23622047244094491" bottom="0.15748031496062992" header="0" footer="0"/>
  <pageSetup paperSize="9" scale="48" orientation="landscape" verticalDpi="300" r:id="rId1"/>
  <headerFooter>
    <oddFooter>&amp;F&amp;RPage &amp;P</oddFooter>
  </headerFooter>
  <rowBreaks count="6" manualBreakCount="6">
    <brk id="71" max="16383" man="1"/>
    <brk id="137" max="37" man="1"/>
    <brk id="204" max="37" man="1"/>
    <brk id="259" max="16383" man="1"/>
    <brk id="314" max="16383" man="1"/>
    <brk id="370"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906A-33EE-4458-9635-B3FEEDE72D53}">
  <sheetPr>
    <pageSetUpPr fitToPage="1"/>
  </sheetPr>
  <dimension ref="A1:P71"/>
  <sheetViews>
    <sheetView zoomScale="90" zoomScaleNormal="90" workbookViewId="0">
      <pane xSplit="4" ySplit="2" topLeftCell="E18" activePane="bottomRight" state="frozen"/>
      <selection pane="topRight" activeCell="E1" sqref="E1"/>
      <selection pane="bottomLeft" activeCell="A3" sqref="A3"/>
      <selection pane="bottomRight" activeCell="C56" sqref="C56"/>
    </sheetView>
  </sheetViews>
  <sheetFormatPr defaultColWidth="12.21875" defaultRowHeight="13.8"/>
  <cols>
    <col min="1" max="1" width="9.88671875" style="180" bestFit="1" customWidth="1"/>
    <col min="2" max="2" width="10.88671875" style="180" bestFit="1" customWidth="1"/>
    <col min="3" max="3" width="14.21875" style="180" bestFit="1" customWidth="1"/>
    <col min="4" max="4" width="10.77734375" style="180" bestFit="1" customWidth="1"/>
    <col min="5" max="5" width="14.77734375" style="180" bestFit="1" customWidth="1"/>
    <col min="6" max="6" width="19.21875" style="180" bestFit="1" customWidth="1"/>
    <col min="7" max="8" width="15.77734375" style="180" bestFit="1" customWidth="1"/>
    <col min="9" max="9" width="54.77734375" style="180" bestFit="1" customWidth="1"/>
    <col min="10" max="10" width="9.33203125" style="180" bestFit="1" customWidth="1"/>
    <col min="11" max="11" width="16.21875" style="180" bestFit="1" customWidth="1"/>
    <col min="12" max="12" width="10.77734375" style="180" bestFit="1" customWidth="1"/>
    <col min="13" max="13" width="15.21875" style="180" customWidth="1"/>
    <col min="14" max="14" width="18.6640625" style="180" customWidth="1"/>
    <col min="15" max="15" width="17.6640625" style="180" customWidth="1"/>
    <col min="16" max="16" width="45.21875" style="180" bestFit="1" customWidth="1"/>
    <col min="17" max="16384" width="12.21875" style="180"/>
  </cols>
  <sheetData>
    <row r="1" spans="1:16" ht="39" customHeight="1" thickBot="1">
      <c r="A1" s="498" t="s">
        <v>569</v>
      </c>
      <c r="B1" s="499"/>
      <c r="C1" s="499"/>
      <c r="D1" s="499"/>
      <c r="E1" s="499"/>
      <c r="F1" s="499"/>
      <c r="G1" s="499"/>
      <c r="H1" s="499"/>
      <c r="I1" s="499"/>
      <c r="J1" s="499"/>
      <c r="K1" s="499"/>
      <c r="L1" s="499"/>
      <c r="M1" s="499"/>
      <c r="N1" s="499"/>
      <c r="O1" s="499"/>
      <c r="P1" s="500"/>
    </row>
    <row r="2" spans="1:16" ht="63" customHeight="1" thickBot="1">
      <c r="A2" s="181" t="s">
        <v>570</v>
      </c>
      <c r="B2" s="182" t="s">
        <v>571</v>
      </c>
      <c r="C2" s="182" t="s">
        <v>572</v>
      </c>
      <c r="D2" s="182" t="s">
        <v>573</v>
      </c>
      <c r="E2" s="182" t="s">
        <v>115</v>
      </c>
      <c r="F2" s="182" t="s">
        <v>574</v>
      </c>
      <c r="G2" s="182" t="s">
        <v>677</v>
      </c>
      <c r="H2" s="182" t="s">
        <v>575</v>
      </c>
      <c r="I2" s="182" t="s">
        <v>624</v>
      </c>
      <c r="J2" s="182" t="s">
        <v>321</v>
      </c>
      <c r="K2" s="182" t="s">
        <v>576</v>
      </c>
      <c r="L2" s="182" t="s">
        <v>112</v>
      </c>
      <c r="M2" s="182" t="s">
        <v>577</v>
      </c>
      <c r="N2" s="182" t="s">
        <v>578</v>
      </c>
      <c r="O2" s="182" t="s">
        <v>579</v>
      </c>
      <c r="P2" s="183" t="s">
        <v>124</v>
      </c>
    </row>
    <row r="3" spans="1:16" ht="34.200000000000003" customHeight="1">
      <c r="A3" s="184">
        <v>1</v>
      </c>
      <c r="B3" s="185" t="s">
        <v>3</v>
      </c>
      <c r="C3" s="186" t="str">
        <f>VLOOKUP(B3,'[102]Tower Schedule'!$C:$AB,4,FALSE)</f>
        <v>DB2+0</v>
      </c>
      <c r="D3" s="185" t="s">
        <v>4</v>
      </c>
      <c r="E3" s="186" t="str">
        <f>VLOOKUP(D3,'[102]Tower Schedule'!$C:$AB,4,FALSE)</f>
        <v>DD60+0</v>
      </c>
      <c r="F3" s="186" t="s">
        <v>580</v>
      </c>
      <c r="G3" s="186">
        <v>243.82400000000001</v>
      </c>
      <c r="H3" s="186" t="s">
        <v>581</v>
      </c>
      <c r="I3" s="228" t="s">
        <v>690</v>
      </c>
      <c r="J3" s="185">
        <v>1</v>
      </c>
      <c r="K3" s="185" t="s">
        <v>265</v>
      </c>
      <c r="L3" s="187" t="s">
        <v>122</v>
      </c>
      <c r="M3" s="188">
        <v>45483</v>
      </c>
      <c r="N3" s="189" t="s">
        <v>582</v>
      </c>
      <c r="O3" s="189" t="s">
        <v>582</v>
      </c>
      <c r="P3" s="190" t="s">
        <v>119</v>
      </c>
    </row>
    <row r="4" spans="1:16" ht="34.200000000000003" customHeight="1">
      <c r="A4" s="191">
        <f t="shared" ref="A4:A67" si="0">A3+1</f>
        <v>2</v>
      </c>
      <c r="B4" s="192" t="s">
        <v>7</v>
      </c>
      <c r="C4" s="186" t="str">
        <f>VLOOKUP(B4,'[102]Tower Schedule'!$C:$AB,4,FALSE)</f>
        <v>DA+9</v>
      </c>
      <c r="D4" s="192" t="s">
        <v>8</v>
      </c>
      <c r="E4" s="186" t="str">
        <f>VLOOKUP(D4,'[102]Tower Schedule'!$C:$AB,4,FALSE)</f>
        <v>DD60+3</v>
      </c>
      <c r="F4" s="186" t="s">
        <v>580</v>
      </c>
      <c r="G4" s="186">
        <v>358.18099999999998</v>
      </c>
      <c r="H4" s="186" t="s">
        <v>581</v>
      </c>
      <c r="I4" s="229" t="s">
        <v>625</v>
      </c>
      <c r="J4" s="192">
        <v>1</v>
      </c>
      <c r="K4" s="192" t="s">
        <v>265</v>
      </c>
      <c r="L4" s="192" t="s">
        <v>122</v>
      </c>
      <c r="M4" s="188">
        <v>45488</v>
      </c>
      <c r="N4" s="188" t="s">
        <v>582</v>
      </c>
      <c r="O4" s="192" t="s">
        <v>582</v>
      </c>
      <c r="P4" s="190" t="s">
        <v>119</v>
      </c>
    </row>
    <row r="5" spans="1:16" ht="34.200000000000003" customHeight="1">
      <c r="A5" s="191">
        <f t="shared" si="0"/>
        <v>3</v>
      </c>
      <c r="B5" s="192" t="s">
        <v>9</v>
      </c>
      <c r="C5" s="186" t="str">
        <f>VLOOKUP(B5,'[102]Tower Schedule'!$C:$AB,4,FALSE)</f>
        <v>DB2+9</v>
      </c>
      <c r="D5" s="192" t="s">
        <v>211</v>
      </c>
      <c r="E5" s="186" t="str">
        <f>VLOOKUP(D5,'[102]Tower Schedule'!$C:$AB,4,FALSE)</f>
        <v>DB1+25</v>
      </c>
      <c r="F5" s="186" t="s">
        <v>580</v>
      </c>
      <c r="G5" s="186">
        <v>276.14100000000002</v>
      </c>
      <c r="H5" s="186" t="s">
        <v>581</v>
      </c>
      <c r="I5" s="229" t="s">
        <v>626</v>
      </c>
      <c r="J5" s="192">
        <v>1</v>
      </c>
      <c r="K5" s="192" t="s">
        <v>265</v>
      </c>
      <c r="L5" s="192" t="s">
        <v>122</v>
      </c>
      <c r="M5" s="188">
        <v>45547</v>
      </c>
      <c r="N5" s="188" t="s">
        <v>582</v>
      </c>
      <c r="O5" s="192" t="s">
        <v>582</v>
      </c>
      <c r="P5" s="190" t="s">
        <v>119</v>
      </c>
    </row>
    <row r="6" spans="1:16" ht="34.200000000000003" customHeight="1">
      <c r="A6" s="191">
        <f t="shared" si="0"/>
        <v>4</v>
      </c>
      <c r="B6" s="192" t="s">
        <v>370</v>
      </c>
      <c r="C6" s="186" t="str">
        <f>VLOOKUP(B6,'[102]Tower Schedule'!$C:$AB,4,FALSE)</f>
        <v>DA+9</v>
      </c>
      <c r="D6" s="192" t="s">
        <v>10</v>
      </c>
      <c r="E6" s="186" t="str">
        <f>VLOOKUP(D6,'[102]Tower Schedule'!$C:$AB,4,FALSE)</f>
        <v>DD45+3</v>
      </c>
      <c r="F6" s="186" t="s">
        <v>580</v>
      </c>
      <c r="G6" s="186">
        <v>396.39400000000001</v>
      </c>
      <c r="H6" s="186" t="s">
        <v>581</v>
      </c>
      <c r="I6" s="229" t="s">
        <v>627</v>
      </c>
      <c r="J6" s="192">
        <v>1</v>
      </c>
      <c r="K6" s="192" t="s">
        <v>265</v>
      </c>
      <c r="L6" s="192" t="s">
        <v>122</v>
      </c>
      <c r="M6" s="188">
        <v>45488</v>
      </c>
      <c r="N6" s="192" t="s">
        <v>582</v>
      </c>
      <c r="O6" s="192" t="s">
        <v>582</v>
      </c>
      <c r="P6" s="190" t="s">
        <v>119</v>
      </c>
    </row>
    <row r="7" spans="1:16" ht="34.200000000000003" customHeight="1">
      <c r="A7" s="191">
        <f t="shared" si="0"/>
        <v>5</v>
      </c>
      <c r="B7" s="192" t="s">
        <v>218</v>
      </c>
      <c r="C7" s="186" t="str">
        <f>VLOOKUP(B7,'[102]Tower Schedule'!$C:$AB,4,FALSE)</f>
        <v>DB1+9</v>
      </c>
      <c r="D7" s="192" t="s">
        <v>24</v>
      </c>
      <c r="E7" s="186" t="str">
        <f>VLOOKUP(D7,'[102]Tower Schedule'!$C:$AB,4,FALSE)</f>
        <v>DB2+3</v>
      </c>
      <c r="F7" s="186" t="s">
        <v>580</v>
      </c>
      <c r="G7" s="186">
        <v>455.96300000000002</v>
      </c>
      <c r="H7" s="186" t="s">
        <v>581</v>
      </c>
      <c r="I7" s="229" t="s">
        <v>628</v>
      </c>
      <c r="J7" s="192">
        <v>1</v>
      </c>
      <c r="K7" s="192" t="s">
        <v>265</v>
      </c>
      <c r="L7" s="192" t="s">
        <v>122</v>
      </c>
      <c r="M7" s="188">
        <v>45547</v>
      </c>
      <c r="N7" s="188" t="s">
        <v>582</v>
      </c>
      <c r="O7" s="188" t="s">
        <v>582</v>
      </c>
      <c r="P7" s="190" t="s">
        <v>119</v>
      </c>
    </row>
    <row r="8" spans="1:16" ht="34.200000000000003" customHeight="1">
      <c r="A8" s="191">
        <f t="shared" si="0"/>
        <v>6</v>
      </c>
      <c r="B8" s="192" t="s">
        <v>27</v>
      </c>
      <c r="C8" s="186" t="str">
        <f>VLOOKUP(B8,'[102]Tower Schedule'!$C:$AB,4,FALSE)</f>
        <v>DD60+25</v>
      </c>
      <c r="D8" s="192" t="s">
        <v>351</v>
      </c>
      <c r="E8" s="186" t="str">
        <f>VLOOKUP(D8,'[102]Tower Schedule'!$C:$AB,4,FALSE)</f>
        <v>DD60+25</v>
      </c>
      <c r="F8" s="186" t="s">
        <v>580</v>
      </c>
      <c r="G8" s="186">
        <v>171.929</v>
      </c>
      <c r="H8" s="186" t="s">
        <v>583</v>
      </c>
      <c r="I8" s="229" t="s">
        <v>629</v>
      </c>
      <c r="J8" s="192">
        <v>1</v>
      </c>
      <c r="K8" s="192" t="s">
        <v>265</v>
      </c>
      <c r="L8" s="192" t="s">
        <v>122</v>
      </c>
      <c r="M8" s="188">
        <v>45619</v>
      </c>
      <c r="N8" s="188" t="s">
        <v>582</v>
      </c>
      <c r="O8" s="188" t="s">
        <v>582</v>
      </c>
      <c r="P8" s="190" t="s">
        <v>119</v>
      </c>
    </row>
    <row r="9" spans="1:16" ht="34.200000000000003" customHeight="1">
      <c r="A9" s="191">
        <f t="shared" si="0"/>
        <v>7</v>
      </c>
      <c r="B9" s="192" t="s">
        <v>382</v>
      </c>
      <c r="C9" s="186" t="str">
        <f>VLOOKUP(B9,'[102]Tower Schedule'!$C:$AB,4,FALSE)</f>
        <v>DA+3</v>
      </c>
      <c r="D9" s="192" t="s">
        <v>354</v>
      </c>
      <c r="E9" s="186" t="str">
        <f>VLOOKUP(D9,'[102]Tower Schedule'!$C:$AB,4,FALSE)</f>
        <v>DC1+9</v>
      </c>
      <c r="F9" s="186" t="s">
        <v>580</v>
      </c>
      <c r="G9" s="186">
        <v>452.63</v>
      </c>
      <c r="H9" s="186" t="s">
        <v>581</v>
      </c>
      <c r="I9" s="229" t="s">
        <v>630</v>
      </c>
      <c r="J9" s="192">
        <v>1</v>
      </c>
      <c r="K9" s="192" t="s">
        <v>265</v>
      </c>
      <c r="L9" s="192" t="s">
        <v>122</v>
      </c>
      <c r="M9" s="188">
        <v>45483</v>
      </c>
      <c r="N9" s="188" t="s">
        <v>582</v>
      </c>
      <c r="O9" s="188" t="s">
        <v>582</v>
      </c>
      <c r="P9" s="190" t="s">
        <v>119</v>
      </c>
    </row>
    <row r="10" spans="1:16" ht="34.200000000000003" customHeight="1">
      <c r="A10" s="191">
        <f t="shared" si="0"/>
        <v>8</v>
      </c>
      <c r="B10" s="192" t="s">
        <v>31</v>
      </c>
      <c r="C10" s="186" t="str">
        <f>VLOOKUP(B10,'[102]Tower Schedule'!$C:$AB,4,FALSE)</f>
        <v>DD60+25</v>
      </c>
      <c r="D10" s="192" t="s">
        <v>33</v>
      </c>
      <c r="E10" s="186" t="str">
        <f>VLOOKUP(D10,'[102]Tower Schedule'!$C:$AB,4,FALSE)</f>
        <v>DD60+25</v>
      </c>
      <c r="F10" s="186" t="s">
        <v>580</v>
      </c>
      <c r="G10" s="186">
        <v>251.64500000000001</v>
      </c>
      <c r="H10" s="186" t="s">
        <v>581</v>
      </c>
      <c r="I10" s="229" t="s">
        <v>631</v>
      </c>
      <c r="J10" s="192">
        <v>1</v>
      </c>
      <c r="K10" s="192" t="s">
        <v>265</v>
      </c>
      <c r="L10" s="192" t="s">
        <v>122</v>
      </c>
      <c r="M10" s="188">
        <v>45483</v>
      </c>
      <c r="N10" s="188" t="s">
        <v>582</v>
      </c>
      <c r="O10" s="188" t="s">
        <v>582</v>
      </c>
      <c r="P10" s="190" t="s">
        <v>119</v>
      </c>
    </row>
    <row r="11" spans="1:16" ht="34.200000000000003" customHeight="1">
      <c r="A11" s="191">
        <f t="shared" si="0"/>
        <v>9</v>
      </c>
      <c r="B11" s="192" t="s">
        <v>361</v>
      </c>
      <c r="C11" s="186" t="str">
        <f>VLOOKUP(B11,'[102]Tower Schedule'!$C:$AB,4,FALSE)</f>
        <v>DD60+25</v>
      </c>
      <c r="D11" s="192" t="s">
        <v>35</v>
      </c>
      <c r="E11" s="186" t="str">
        <f>VLOOKUP(D11,'[102]Tower Schedule'!$C:$AB,4,FALSE)</f>
        <v>DD60+25</v>
      </c>
      <c r="F11" s="186" t="s">
        <v>580</v>
      </c>
      <c r="G11" s="186">
        <v>258.00200000000001</v>
      </c>
      <c r="H11" s="186" t="s">
        <v>584</v>
      </c>
      <c r="I11" s="229" t="s">
        <v>632</v>
      </c>
      <c r="J11" s="192">
        <v>1</v>
      </c>
      <c r="K11" s="192" t="s">
        <v>266</v>
      </c>
      <c r="L11" s="192" t="s">
        <v>122</v>
      </c>
      <c r="M11" s="188">
        <v>45488</v>
      </c>
      <c r="N11" s="188" t="s">
        <v>582</v>
      </c>
      <c r="O11" s="188" t="s">
        <v>582</v>
      </c>
      <c r="P11" s="190" t="s">
        <v>119</v>
      </c>
    </row>
    <row r="12" spans="1:16" ht="34.200000000000003" customHeight="1">
      <c r="A12" s="191">
        <f t="shared" si="0"/>
        <v>10</v>
      </c>
      <c r="B12" s="192" t="s">
        <v>387</v>
      </c>
      <c r="C12" s="186" t="str">
        <f>VLOOKUP(B12,'[102]Tower Schedule'!$C:$AB,4,FALSE)</f>
        <v>DC1+18</v>
      </c>
      <c r="D12" s="192" t="s">
        <v>388</v>
      </c>
      <c r="E12" s="186" t="str">
        <f>VLOOKUP(D12,'[102]Tower Schedule'!$C:$AB,4,FALSE)</f>
        <v>DD45+18</v>
      </c>
      <c r="F12" s="186" t="s">
        <v>580</v>
      </c>
      <c r="G12" s="186">
        <v>257.34100000000001</v>
      </c>
      <c r="H12" s="236" t="s">
        <v>585</v>
      </c>
      <c r="I12" s="229" t="s">
        <v>633</v>
      </c>
      <c r="J12" s="192">
        <v>1</v>
      </c>
      <c r="K12" s="192" t="s">
        <v>266</v>
      </c>
      <c r="L12" s="192" t="s">
        <v>122</v>
      </c>
      <c r="M12" s="188">
        <v>45488</v>
      </c>
      <c r="N12" s="188" t="s">
        <v>582</v>
      </c>
      <c r="O12" s="188" t="s">
        <v>582</v>
      </c>
      <c r="P12" s="190" t="s">
        <v>707</v>
      </c>
    </row>
    <row r="13" spans="1:16" ht="34.200000000000003" customHeight="1">
      <c r="A13" s="191">
        <f t="shared" si="0"/>
        <v>11</v>
      </c>
      <c r="B13" s="192" t="s">
        <v>586</v>
      </c>
      <c r="C13" s="186" t="e">
        <f>VLOOKUP(B13,'[102]Tower Schedule'!$C:$AB,4,FALSE)</f>
        <v>#N/A</v>
      </c>
      <c r="D13" s="192" t="s">
        <v>587</v>
      </c>
      <c r="E13" s="186" t="e">
        <f>VLOOKUP(D13,'[102]Tower Schedule'!$C:$AB,4,FALSE)</f>
        <v>#N/A</v>
      </c>
      <c r="F13" s="186" t="s">
        <v>580</v>
      </c>
      <c r="G13" s="186">
        <v>279.35599999999999</v>
      </c>
      <c r="H13" s="186" t="s">
        <v>585</v>
      </c>
      <c r="I13" s="229" t="s">
        <v>634</v>
      </c>
      <c r="J13" s="192">
        <v>1</v>
      </c>
      <c r="K13" s="192" t="s">
        <v>266</v>
      </c>
      <c r="L13" s="192" t="s">
        <v>122</v>
      </c>
      <c r="M13" s="188">
        <v>45488</v>
      </c>
      <c r="N13" s="188" t="s">
        <v>582</v>
      </c>
      <c r="O13" s="192" t="s">
        <v>582</v>
      </c>
      <c r="P13" s="190" t="s">
        <v>119</v>
      </c>
    </row>
    <row r="14" spans="1:16" ht="34.200000000000003" customHeight="1">
      <c r="A14" s="191">
        <f t="shared" si="0"/>
        <v>12</v>
      </c>
      <c r="B14" s="192" t="s">
        <v>588</v>
      </c>
      <c r="C14" s="186" t="e">
        <f>VLOOKUP(B14,'[102]Tower Schedule'!$C:$AB,4,FALSE)</f>
        <v>#N/A</v>
      </c>
      <c r="D14" s="192" t="s">
        <v>392</v>
      </c>
      <c r="E14" s="186" t="str">
        <f>VLOOKUP(D14,'[102]Tower Schedule'!$C:$AB,4,FALSE)</f>
        <v>DC2+0</v>
      </c>
      <c r="F14" s="186" t="s">
        <v>580</v>
      </c>
      <c r="G14" s="186">
        <v>410.87200000000001</v>
      </c>
      <c r="H14" s="186" t="s">
        <v>581</v>
      </c>
      <c r="I14" s="229" t="s">
        <v>635</v>
      </c>
      <c r="J14" s="192">
        <v>1</v>
      </c>
      <c r="K14" s="192" t="s">
        <v>266</v>
      </c>
      <c r="L14" s="192" t="s">
        <v>122</v>
      </c>
      <c r="M14" s="188">
        <v>45488</v>
      </c>
      <c r="N14" s="188" t="s">
        <v>582</v>
      </c>
      <c r="O14" s="192" t="s">
        <v>582</v>
      </c>
      <c r="P14" s="190" t="s">
        <v>119</v>
      </c>
    </row>
    <row r="15" spans="1:16" ht="34.200000000000003" customHeight="1">
      <c r="A15" s="191">
        <f t="shared" si="0"/>
        <v>13</v>
      </c>
      <c r="B15" s="192" t="s">
        <v>39</v>
      </c>
      <c r="C15" s="186" t="str">
        <f>VLOOKUP(B15,'[102]Tower Schedule'!$C:$AB,4,FALSE)</f>
        <v>DD60+25</v>
      </c>
      <c r="D15" s="192" t="s">
        <v>394</v>
      </c>
      <c r="E15" s="186" t="str">
        <f>VLOOKUP(D15,'[102]Tower Schedule'!$C:$AB,4,FALSE)</f>
        <v>DD60+30</v>
      </c>
      <c r="F15" s="186" t="s">
        <v>580</v>
      </c>
      <c r="G15" s="186">
        <v>328.49599999999998</v>
      </c>
      <c r="H15" s="186" t="s">
        <v>584</v>
      </c>
      <c r="I15" s="229" t="s">
        <v>632</v>
      </c>
      <c r="J15" s="192">
        <v>1</v>
      </c>
      <c r="K15" s="192" t="s">
        <v>266</v>
      </c>
      <c r="L15" s="192" t="s">
        <v>122</v>
      </c>
      <c r="M15" s="188">
        <v>45488</v>
      </c>
      <c r="N15" s="188" t="s">
        <v>582</v>
      </c>
      <c r="O15" s="192" t="s">
        <v>582</v>
      </c>
      <c r="P15" s="190" t="s">
        <v>119</v>
      </c>
    </row>
    <row r="16" spans="1:16" ht="34.200000000000003" customHeight="1">
      <c r="A16" s="191">
        <f t="shared" si="0"/>
        <v>14</v>
      </c>
      <c r="B16" s="192" t="s">
        <v>394</v>
      </c>
      <c r="C16" s="186" t="str">
        <f>VLOOKUP(B16,'[102]Tower Schedule'!$C:$AB,4,FALSE)</f>
        <v>DD60+30</v>
      </c>
      <c r="D16" s="192" t="s">
        <v>395</v>
      </c>
      <c r="E16" s="186" t="str">
        <f>VLOOKUP(D16,'[102]Tower Schedule'!$C:$AB,4,FALSE)</f>
        <v>DB1+6</v>
      </c>
      <c r="F16" s="186" t="s">
        <v>580</v>
      </c>
      <c r="G16" s="186">
        <v>382.995</v>
      </c>
      <c r="H16" s="186" t="s">
        <v>581</v>
      </c>
      <c r="I16" s="229" t="s">
        <v>636</v>
      </c>
      <c r="J16" s="192">
        <v>1</v>
      </c>
      <c r="K16" s="192" t="s">
        <v>266</v>
      </c>
      <c r="L16" s="192" t="s">
        <v>122</v>
      </c>
      <c r="M16" s="188">
        <v>45488</v>
      </c>
      <c r="N16" s="188" t="s">
        <v>582</v>
      </c>
      <c r="O16" s="188" t="s">
        <v>582</v>
      </c>
      <c r="P16" s="190" t="s">
        <v>119</v>
      </c>
    </row>
    <row r="17" spans="1:16" ht="34.200000000000003" customHeight="1">
      <c r="A17" s="191">
        <f t="shared" si="0"/>
        <v>15</v>
      </c>
      <c r="B17" s="192" t="s">
        <v>396</v>
      </c>
      <c r="C17" s="186" t="str">
        <f>VLOOKUP(B17,'[102]Tower Schedule'!$C:$AB,4,FALSE)</f>
        <v>DC2+6</v>
      </c>
      <c r="D17" s="192" t="s">
        <v>397</v>
      </c>
      <c r="E17" s="186" t="str">
        <f>VLOOKUP(D17,'[102]Tower Schedule'!$C:$AB,4,FALSE)</f>
        <v>DB1+25</v>
      </c>
      <c r="F17" s="186" t="s">
        <v>580</v>
      </c>
      <c r="G17" s="186">
        <v>285.05500000000001</v>
      </c>
      <c r="H17" s="186" t="s">
        <v>581</v>
      </c>
      <c r="I17" s="229" t="s">
        <v>637</v>
      </c>
      <c r="J17" s="192">
        <v>1</v>
      </c>
      <c r="K17" s="192" t="s">
        <v>266</v>
      </c>
      <c r="L17" s="192" t="s">
        <v>122</v>
      </c>
      <c r="M17" s="188">
        <v>45488</v>
      </c>
      <c r="N17" s="188" t="s">
        <v>582</v>
      </c>
      <c r="O17" s="188" t="s">
        <v>582</v>
      </c>
      <c r="P17" s="190" t="s">
        <v>119</v>
      </c>
    </row>
    <row r="18" spans="1:16" ht="34.200000000000003" customHeight="1">
      <c r="A18" s="191">
        <f t="shared" si="0"/>
        <v>16</v>
      </c>
      <c r="B18" s="192" t="s">
        <v>404</v>
      </c>
      <c r="C18" s="186" t="str">
        <f>VLOOKUP(B18,'[102]Tower Schedule'!$C:$AB,4,FALSE)</f>
        <v>DD60+30</v>
      </c>
      <c r="D18" s="192" t="s">
        <v>42</v>
      </c>
      <c r="E18" s="186" t="str">
        <f>VLOOKUP(D18,'[102]Tower Schedule'!$C:$AB,4,FALSE)</f>
        <v>DD60+25</v>
      </c>
      <c r="F18" s="186" t="s">
        <v>580</v>
      </c>
      <c r="G18" s="186">
        <v>255.601</v>
      </c>
      <c r="H18" s="186" t="s">
        <v>584</v>
      </c>
      <c r="I18" s="229" t="s">
        <v>638</v>
      </c>
      <c r="J18" s="192">
        <v>1</v>
      </c>
      <c r="K18" s="192" t="s">
        <v>266</v>
      </c>
      <c r="L18" s="192" t="s">
        <v>122</v>
      </c>
      <c r="M18" s="188">
        <v>45495</v>
      </c>
      <c r="N18" s="188" t="s">
        <v>582</v>
      </c>
      <c r="O18" s="188" t="s">
        <v>582</v>
      </c>
      <c r="P18" s="190" t="s">
        <v>119</v>
      </c>
    </row>
    <row r="19" spans="1:16" ht="34.200000000000003" customHeight="1">
      <c r="A19" s="191">
        <f t="shared" si="0"/>
        <v>17</v>
      </c>
      <c r="B19" s="192" t="s">
        <v>43</v>
      </c>
      <c r="C19" s="186" t="str">
        <f>VLOOKUP(B19,'[102]Tower Schedule'!$C:$AB,4,FALSE)</f>
        <v>DB1+18</v>
      </c>
      <c r="D19" s="192" t="s">
        <v>44</v>
      </c>
      <c r="E19" s="186" t="str">
        <f>VLOOKUP(D19,'[102]Tower Schedule'!$C:$AB,4,FALSE)</f>
        <v>DD45+9</v>
      </c>
      <c r="F19" s="186" t="s">
        <v>580</v>
      </c>
      <c r="G19" s="186">
        <v>186.77199999999999</v>
      </c>
      <c r="H19" s="186" t="s">
        <v>581</v>
      </c>
      <c r="I19" s="229" t="s">
        <v>639</v>
      </c>
      <c r="J19" s="192">
        <v>1</v>
      </c>
      <c r="K19" s="192" t="s">
        <v>266</v>
      </c>
      <c r="L19" s="192" t="s">
        <v>122</v>
      </c>
      <c r="M19" s="188">
        <v>45495</v>
      </c>
      <c r="N19" s="188" t="s">
        <v>582</v>
      </c>
      <c r="O19" s="192" t="s">
        <v>582</v>
      </c>
      <c r="P19" s="190" t="s">
        <v>119</v>
      </c>
    </row>
    <row r="20" spans="1:16" ht="34.200000000000003" customHeight="1">
      <c r="A20" s="191">
        <f t="shared" si="0"/>
        <v>18</v>
      </c>
      <c r="B20" s="192" t="s">
        <v>406</v>
      </c>
      <c r="C20" s="186" t="str">
        <f>VLOOKUP(B20,'[102]Tower Schedule'!$C:$AB,4,FALSE)</f>
        <v>DC2+18</v>
      </c>
      <c r="D20" s="192" t="s">
        <v>589</v>
      </c>
      <c r="E20" s="186" t="e">
        <f>VLOOKUP(D20,'[102]Tower Schedule'!$C:$AB,4,FALSE)</f>
        <v>#N/A</v>
      </c>
      <c r="F20" s="186" t="s">
        <v>580</v>
      </c>
      <c r="G20" s="186">
        <v>215.227</v>
      </c>
      <c r="H20" s="186" t="s">
        <v>581</v>
      </c>
      <c r="I20" s="229" t="s">
        <v>640</v>
      </c>
      <c r="J20" s="192">
        <v>1</v>
      </c>
      <c r="K20" s="192" t="s">
        <v>266</v>
      </c>
      <c r="L20" s="192" t="s">
        <v>122</v>
      </c>
      <c r="M20" s="188">
        <v>45495</v>
      </c>
      <c r="N20" s="192" t="s">
        <v>582</v>
      </c>
      <c r="O20" s="192" t="s">
        <v>582</v>
      </c>
      <c r="P20" s="190" t="s">
        <v>119</v>
      </c>
    </row>
    <row r="21" spans="1:16" ht="34.200000000000003" customHeight="1">
      <c r="A21" s="191">
        <f t="shared" si="0"/>
        <v>19</v>
      </c>
      <c r="B21" s="192" t="s">
        <v>47</v>
      </c>
      <c r="C21" s="186" t="str">
        <f>VLOOKUP(B21,'[102]Tower Schedule'!$C:$AB,4,FALSE)</f>
        <v>DC2+6</v>
      </c>
      <c r="D21" s="192" t="s">
        <v>410</v>
      </c>
      <c r="E21" s="186" t="str">
        <f>VLOOKUP(D21,'[102]Tower Schedule'!$C:$AB,4,FALSE)</f>
        <v>DB1+9</v>
      </c>
      <c r="F21" s="186" t="s">
        <v>580</v>
      </c>
      <c r="G21" s="186">
        <v>468.00099999999998</v>
      </c>
      <c r="H21" s="186" t="s">
        <v>581</v>
      </c>
      <c r="I21" s="229" t="s">
        <v>641</v>
      </c>
      <c r="J21" s="192">
        <v>1</v>
      </c>
      <c r="K21" s="192" t="s">
        <v>266</v>
      </c>
      <c r="L21" s="192" t="s">
        <v>122</v>
      </c>
      <c r="M21" s="188">
        <v>45495</v>
      </c>
      <c r="N21" s="188" t="s">
        <v>582</v>
      </c>
      <c r="O21" s="192" t="s">
        <v>582</v>
      </c>
      <c r="P21" s="190" t="s">
        <v>119</v>
      </c>
    </row>
    <row r="22" spans="1:16" ht="34.200000000000003" customHeight="1">
      <c r="A22" s="191">
        <f t="shared" si="0"/>
        <v>20</v>
      </c>
      <c r="B22" s="192" t="s">
        <v>48</v>
      </c>
      <c r="C22" s="186" t="str">
        <f>VLOOKUP(B22,'[102]Tower Schedule'!$C:$AB,4,FALSE)</f>
        <v>DD60+6</v>
      </c>
      <c r="D22" s="192" t="s">
        <v>49</v>
      </c>
      <c r="E22" s="186" t="str">
        <f>VLOOKUP(D22,'[102]Tower Schedule'!$C:$AB,4,FALSE)</f>
        <v>DD60+6</v>
      </c>
      <c r="F22" s="186" t="s">
        <v>580</v>
      </c>
      <c r="G22" s="186">
        <v>228.09</v>
      </c>
      <c r="H22" s="186" t="s">
        <v>584</v>
      </c>
      <c r="I22" s="229" t="s">
        <v>642</v>
      </c>
      <c r="J22" s="192">
        <v>1</v>
      </c>
      <c r="K22" s="192" t="s">
        <v>266</v>
      </c>
      <c r="L22" s="192" t="s">
        <v>122</v>
      </c>
      <c r="M22" s="188">
        <v>45495</v>
      </c>
      <c r="N22" s="188" t="s">
        <v>582</v>
      </c>
      <c r="O22" s="192" t="s">
        <v>582</v>
      </c>
      <c r="P22" s="190" t="s">
        <v>119</v>
      </c>
    </row>
    <row r="23" spans="1:16" ht="34.200000000000003" customHeight="1">
      <c r="A23" s="191">
        <f t="shared" si="0"/>
        <v>21</v>
      </c>
      <c r="B23" s="192" t="s">
        <v>423</v>
      </c>
      <c r="C23" s="186" t="str">
        <f>VLOOKUP(B23,'[102]Tower Schedule'!$C:$AB,4,FALSE)</f>
        <v>DB1+18</v>
      </c>
      <c r="D23" s="192" t="s">
        <v>424</v>
      </c>
      <c r="E23" s="186" t="str">
        <f>VLOOKUP(D23,'[102]Tower Schedule'!$C:$AB,4,FALSE)</f>
        <v>DD45+25</v>
      </c>
      <c r="F23" s="186" t="s">
        <v>580</v>
      </c>
      <c r="G23" s="186">
        <v>245.489</v>
      </c>
      <c r="H23" s="186" t="s">
        <v>590</v>
      </c>
      <c r="I23" s="229" t="s">
        <v>643</v>
      </c>
      <c r="J23" s="192">
        <v>1</v>
      </c>
      <c r="K23" s="192" t="s">
        <v>266</v>
      </c>
      <c r="L23" s="192" t="s">
        <v>122</v>
      </c>
      <c r="M23" s="188">
        <v>45761</v>
      </c>
      <c r="N23" s="188" t="s">
        <v>582</v>
      </c>
      <c r="O23" s="192" t="s">
        <v>582</v>
      </c>
      <c r="P23" s="190" t="s">
        <v>119</v>
      </c>
    </row>
    <row r="24" spans="1:16" ht="34.200000000000003" customHeight="1">
      <c r="A24" s="191">
        <f t="shared" si="0"/>
        <v>22</v>
      </c>
      <c r="B24" s="192" t="s">
        <v>424</v>
      </c>
      <c r="C24" s="186" t="str">
        <f>VLOOKUP(B24,'[102]Tower Schedule'!$C:$AB,4,FALSE)</f>
        <v>DD45+25</v>
      </c>
      <c r="D24" s="192" t="s">
        <v>425</v>
      </c>
      <c r="E24" s="186" t="str">
        <f>VLOOKUP(D24,'[102]Tower Schedule'!$C:$AB,4,FALSE)</f>
        <v>DC1+18</v>
      </c>
      <c r="F24" s="186" t="s">
        <v>580</v>
      </c>
      <c r="G24" s="186">
        <v>266.09199999999998</v>
      </c>
      <c r="H24" s="186" t="s">
        <v>590</v>
      </c>
      <c r="I24" s="229" t="s">
        <v>644</v>
      </c>
      <c r="J24" s="192">
        <v>1</v>
      </c>
      <c r="K24" s="192" t="s">
        <v>266</v>
      </c>
      <c r="L24" s="192" t="s">
        <v>122</v>
      </c>
      <c r="M24" s="188">
        <v>45761</v>
      </c>
      <c r="N24" s="188" t="s">
        <v>582</v>
      </c>
      <c r="O24" s="192" t="s">
        <v>582</v>
      </c>
      <c r="P24" s="190" t="s">
        <v>119</v>
      </c>
    </row>
    <row r="25" spans="1:16" ht="34.200000000000003" customHeight="1">
      <c r="A25" s="191">
        <f t="shared" si="0"/>
        <v>23</v>
      </c>
      <c r="B25" s="192" t="s">
        <v>425</v>
      </c>
      <c r="C25" s="186" t="str">
        <f>VLOOKUP(B25,'[102]Tower Schedule'!$C:$AB,4,FALSE)</f>
        <v>DC1+18</v>
      </c>
      <c r="D25" s="192" t="s">
        <v>426</v>
      </c>
      <c r="E25" s="186" t="str">
        <f>VLOOKUP(D25,'[102]Tower Schedule'!$C:$AB,4,FALSE)</f>
        <v>DC1+0</v>
      </c>
      <c r="F25" s="186" t="s">
        <v>580</v>
      </c>
      <c r="G25" s="186">
        <v>370.267</v>
      </c>
      <c r="H25" s="186" t="s">
        <v>581</v>
      </c>
      <c r="I25" s="229" t="s">
        <v>645</v>
      </c>
      <c r="J25" s="192">
        <v>1</v>
      </c>
      <c r="K25" s="192" t="s">
        <v>266</v>
      </c>
      <c r="L25" s="192" t="s">
        <v>122</v>
      </c>
      <c r="M25" s="188">
        <v>45761</v>
      </c>
      <c r="N25" s="188" t="s">
        <v>582</v>
      </c>
      <c r="O25" s="192" t="s">
        <v>582</v>
      </c>
      <c r="P25" s="190" t="s">
        <v>119</v>
      </c>
    </row>
    <row r="26" spans="1:16" ht="34.200000000000003" customHeight="1">
      <c r="A26" s="191">
        <f t="shared" si="0"/>
        <v>24</v>
      </c>
      <c r="B26" s="192" t="s">
        <v>430</v>
      </c>
      <c r="C26" s="186" t="str">
        <f>VLOOKUP(B26,'[102]Tower Schedule'!$C:$AB,4,FALSE)</f>
        <v>DD60+9</v>
      </c>
      <c r="D26" s="192" t="s">
        <v>51</v>
      </c>
      <c r="E26" s="186" t="str">
        <f>VLOOKUP(D26,'[102]Tower Schedule'!$C:$AB,4,FALSE)</f>
        <v>DD60+9</v>
      </c>
      <c r="F26" s="186" t="s">
        <v>580</v>
      </c>
      <c r="G26" s="186">
        <v>226.477</v>
      </c>
      <c r="H26" s="186" t="s">
        <v>590</v>
      </c>
      <c r="I26" s="229" t="s">
        <v>646</v>
      </c>
      <c r="J26" s="192">
        <v>1</v>
      </c>
      <c r="K26" s="192" t="s">
        <v>266</v>
      </c>
      <c r="L26" s="192" t="s">
        <v>122</v>
      </c>
      <c r="M26" s="188">
        <v>45761</v>
      </c>
      <c r="N26" s="188" t="s">
        <v>582</v>
      </c>
      <c r="O26" s="192" t="s">
        <v>582</v>
      </c>
      <c r="P26" s="190" t="s">
        <v>119</v>
      </c>
    </row>
    <row r="27" spans="1:16" ht="34.200000000000003" customHeight="1">
      <c r="A27" s="191">
        <f t="shared" si="0"/>
        <v>25</v>
      </c>
      <c r="B27" s="192" t="s">
        <v>432</v>
      </c>
      <c r="C27" s="186" t="str">
        <f>VLOOKUP(B27,'[102]Tower Schedule'!$C:$AB,4,FALSE)</f>
        <v>DC2+9</v>
      </c>
      <c r="D27" s="192" t="s">
        <v>433</v>
      </c>
      <c r="E27" s="186" t="str">
        <f>VLOOKUP(D27,'[102]Tower Schedule'!$C:$AB,4,FALSE)</f>
        <v>DD60+25</v>
      </c>
      <c r="F27" s="186" t="s">
        <v>580</v>
      </c>
      <c r="G27" s="186">
        <v>222.827</v>
      </c>
      <c r="H27" s="186" t="s">
        <v>590</v>
      </c>
      <c r="I27" s="229" t="s">
        <v>647</v>
      </c>
      <c r="J27" s="192">
        <v>1</v>
      </c>
      <c r="K27" s="192" t="s">
        <v>266</v>
      </c>
      <c r="L27" s="192" t="s">
        <v>122</v>
      </c>
      <c r="M27" s="188">
        <v>45761</v>
      </c>
      <c r="N27" s="188" t="s">
        <v>582</v>
      </c>
      <c r="O27" s="192" t="s">
        <v>582</v>
      </c>
      <c r="P27" s="190" t="s">
        <v>119</v>
      </c>
    </row>
    <row r="28" spans="1:16" ht="34.200000000000003" customHeight="1">
      <c r="A28" s="191">
        <f t="shared" si="0"/>
        <v>26</v>
      </c>
      <c r="B28" s="192" t="s">
        <v>433</v>
      </c>
      <c r="C28" s="186" t="str">
        <f>VLOOKUP(B28,'[102]Tower Schedule'!$C:$AB,4,FALSE)</f>
        <v>DD60+25</v>
      </c>
      <c r="D28" s="192" t="s">
        <v>52</v>
      </c>
      <c r="E28" s="186" t="str">
        <f>VLOOKUP(D28,'[102]Tower Schedule'!$C:$AB,4,FALSE)</f>
        <v>DD60+25</v>
      </c>
      <c r="F28" s="186" t="s">
        <v>580</v>
      </c>
      <c r="G28" s="186">
        <v>277.41500000000002</v>
      </c>
      <c r="H28" s="186" t="s">
        <v>581</v>
      </c>
      <c r="I28" s="229" t="s">
        <v>648</v>
      </c>
      <c r="J28" s="192">
        <v>1</v>
      </c>
      <c r="K28" s="192" t="s">
        <v>266</v>
      </c>
      <c r="L28" s="192" t="s">
        <v>122</v>
      </c>
      <c r="M28" s="188">
        <v>45761</v>
      </c>
      <c r="N28" s="188" t="s">
        <v>582</v>
      </c>
      <c r="O28" s="192" t="s">
        <v>582</v>
      </c>
      <c r="P28" s="190" t="s">
        <v>119</v>
      </c>
    </row>
    <row r="29" spans="1:16" ht="34.200000000000003" customHeight="1">
      <c r="A29" s="191">
        <f t="shared" si="0"/>
        <v>27</v>
      </c>
      <c r="B29" s="192" t="s">
        <v>435</v>
      </c>
      <c r="C29" s="186" t="str">
        <f>VLOOKUP(B29,'[102]Tower Schedule'!$C:$AB,4,FALSE)</f>
        <v>DC1+18</v>
      </c>
      <c r="D29" s="192" t="s">
        <v>436</v>
      </c>
      <c r="E29" s="186" t="str">
        <f>VLOOKUP(D29,'[102]Tower Schedule'!$C:$AB,4,FALSE)</f>
        <v>DB2+18</v>
      </c>
      <c r="F29" s="186" t="s">
        <v>580</v>
      </c>
      <c r="G29" s="186">
        <v>239.69</v>
      </c>
      <c r="H29" s="186" t="s">
        <v>590</v>
      </c>
      <c r="I29" s="229" t="s">
        <v>643</v>
      </c>
      <c r="J29" s="192">
        <v>1</v>
      </c>
      <c r="K29" s="192" t="s">
        <v>266</v>
      </c>
      <c r="L29" s="192" t="s">
        <v>122</v>
      </c>
      <c r="M29" s="188">
        <v>45761</v>
      </c>
      <c r="N29" s="188" t="s">
        <v>582</v>
      </c>
      <c r="O29" s="192" t="s">
        <v>582</v>
      </c>
      <c r="P29" s="190" t="s">
        <v>119</v>
      </c>
    </row>
    <row r="30" spans="1:16" ht="34.200000000000003" customHeight="1">
      <c r="A30" s="191">
        <f t="shared" si="0"/>
        <v>28</v>
      </c>
      <c r="B30" s="192" t="s">
        <v>447</v>
      </c>
      <c r="C30" s="186" t="str">
        <f>VLOOKUP(B30,'[102]Tower Schedule'!$C:$AB,4,FALSE)</f>
        <v>DB2+6</v>
      </c>
      <c r="D30" s="192" t="s">
        <v>448</v>
      </c>
      <c r="E30" s="186" t="str">
        <f>VLOOKUP(D30,'[102]Tower Schedule'!$C:$AB,4,FALSE)</f>
        <v>DC2+18</v>
      </c>
      <c r="F30" s="186" t="s">
        <v>580</v>
      </c>
      <c r="G30" s="186">
        <v>506.5</v>
      </c>
      <c r="H30" s="186" t="s">
        <v>581</v>
      </c>
      <c r="I30" s="229" t="s">
        <v>649</v>
      </c>
      <c r="J30" s="192">
        <v>1</v>
      </c>
      <c r="K30" s="192" t="s">
        <v>266</v>
      </c>
      <c r="L30" s="192" t="s">
        <v>122</v>
      </c>
      <c r="M30" s="188">
        <v>45761</v>
      </c>
      <c r="N30" s="188" t="s">
        <v>582</v>
      </c>
      <c r="O30" s="192" t="s">
        <v>582</v>
      </c>
      <c r="P30" s="190" t="s">
        <v>119</v>
      </c>
    </row>
    <row r="31" spans="1:16" ht="34.200000000000003" customHeight="1">
      <c r="A31" s="191">
        <f t="shared" si="0"/>
        <v>29</v>
      </c>
      <c r="B31" s="192" t="s">
        <v>448</v>
      </c>
      <c r="C31" s="186" t="str">
        <f>VLOOKUP(B31,'[102]Tower Schedule'!$C:$AB,4,FALSE)</f>
        <v>DC2+18</v>
      </c>
      <c r="D31" s="192" t="s">
        <v>449</v>
      </c>
      <c r="E31" s="186" t="str">
        <f>VLOOKUP(D31,'[102]Tower Schedule'!$C:$AB,4,FALSE)</f>
        <v>DD45+9</v>
      </c>
      <c r="F31" s="186" t="s">
        <v>580</v>
      </c>
      <c r="G31" s="186">
        <v>252.01</v>
      </c>
      <c r="H31" s="236" t="s">
        <v>591</v>
      </c>
      <c r="I31" s="229" t="s">
        <v>650</v>
      </c>
      <c r="J31" s="192">
        <v>1</v>
      </c>
      <c r="K31" s="192" t="s">
        <v>266</v>
      </c>
      <c r="L31" s="192" t="s">
        <v>122</v>
      </c>
      <c r="M31" s="188">
        <v>45761</v>
      </c>
      <c r="N31" s="188" t="s">
        <v>582</v>
      </c>
      <c r="O31" s="192" t="s">
        <v>582</v>
      </c>
      <c r="P31" s="190" t="s">
        <v>707</v>
      </c>
    </row>
    <row r="32" spans="1:16" ht="34.200000000000003" customHeight="1">
      <c r="A32" s="191">
        <f t="shared" si="0"/>
        <v>30</v>
      </c>
      <c r="B32" s="192" t="s">
        <v>451</v>
      </c>
      <c r="C32" s="186" t="str">
        <f>VLOOKUP(B32,'[102]Tower Schedule'!$C:$AB,4,FALSE)</f>
        <v>DD60+18</v>
      </c>
      <c r="D32" s="192" t="s">
        <v>55</v>
      </c>
      <c r="E32" s="186" t="str">
        <f>VLOOKUP(D32,'[102]Tower Schedule'!$C:$AB,4,FALSE)</f>
        <v>DD60+25</v>
      </c>
      <c r="F32" s="186" t="s">
        <v>580</v>
      </c>
      <c r="G32" s="186">
        <v>294.33499999999998</v>
      </c>
      <c r="H32" s="236" t="s">
        <v>591</v>
      </c>
      <c r="I32" s="229" t="s">
        <v>651</v>
      </c>
      <c r="J32" s="192">
        <v>1</v>
      </c>
      <c r="K32" s="192" t="s">
        <v>266</v>
      </c>
      <c r="L32" s="192" t="s">
        <v>122</v>
      </c>
      <c r="M32" s="188">
        <v>45761</v>
      </c>
      <c r="N32" s="188" t="s">
        <v>582</v>
      </c>
      <c r="O32" s="192" t="s">
        <v>582</v>
      </c>
      <c r="P32" s="190" t="s">
        <v>707</v>
      </c>
    </row>
    <row r="33" spans="1:16" ht="34.200000000000003" customHeight="1">
      <c r="A33" s="191">
        <f t="shared" si="0"/>
        <v>31</v>
      </c>
      <c r="B33" s="192" t="s">
        <v>455</v>
      </c>
      <c r="C33" s="186" t="str">
        <f>VLOOKUP(B33,'[102]Tower Schedule'!$C:$AB,4,FALSE)</f>
        <v>DD60+9</v>
      </c>
      <c r="D33" s="192" t="s">
        <v>456</v>
      </c>
      <c r="E33" s="186" t="str">
        <f>VLOOKUP(D33,'[102]Tower Schedule'!$C:$AB,4,FALSE)</f>
        <v>DB1+18</v>
      </c>
      <c r="F33" s="186" t="s">
        <v>580</v>
      </c>
      <c r="G33" s="186">
        <v>272.30099999999999</v>
      </c>
      <c r="H33" s="186" t="s">
        <v>581</v>
      </c>
      <c r="I33" s="229" t="s">
        <v>652</v>
      </c>
      <c r="J33" s="192">
        <v>1</v>
      </c>
      <c r="K33" s="192" t="s">
        <v>266</v>
      </c>
      <c r="L33" s="192" t="s">
        <v>122</v>
      </c>
      <c r="M33" s="188">
        <v>45761</v>
      </c>
      <c r="N33" s="188" t="s">
        <v>582</v>
      </c>
      <c r="O33" s="192" t="s">
        <v>582</v>
      </c>
      <c r="P33" s="190" t="s">
        <v>119</v>
      </c>
    </row>
    <row r="34" spans="1:16" ht="34.200000000000003" customHeight="1">
      <c r="A34" s="191">
        <f t="shared" si="0"/>
        <v>32</v>
      </c>
      <c r="B34" s="192" t="s">
        <v>456</v>
      </c>
      <c r="C34" s="186" t="str">
        <f>VLOOKUP(B34,'[102]Tower Schedule'!$C:$AB,4,FALSE)</f>
        <v>DB1+18</v>
      </c>
      <c r="D34" s="192" t="s">
        <v>457</v>
      </c>
      <c r="E34" s="186" t="str">
        <f>VLOOKUP(D34,'[102]Tower Schedule'!$C:$AB,4,FALSE)</f>
        <v>DD60+0</v>
      </c>
      <c r="F34" s="186" t="s">
        <v>580</v>
      </c>
      <c r="G34" s="186">
        <v>284.637</v>
      </c>
      <c r="H34" s="186" t="s">
        <v>581</v>
      </c>
      <c r="I34" s="229" t="s">
        <v>653</v>
      </c>
      <c r="J34" s="192">
        <v>1</v>
      </c>
      <c r="K34" s="192" t="s">
        <v>266</v>
      </c>
      <c r="L34" s="192" t="s">
        <v>122</v>
      </c>
      <c r="M34" s="188">
        <v>45761</v>
      </c>
      <c r="N34" s="188" t="s">
        <v>582</v>
      </c>
      <c r="O34" s="192" t="s">
        <v>582</v>
      </c>
      <c r="P34" s="190" t="s">
        <v>119</v>
      </c>
    </row>
    <row r="35" spans="1:16" ht="34.200000000000003" customHeight="1">
      <c r="A35" s="191">
        <f t="shared" si="0"/>
        <v>33</v>
      </c>
      <c r="B35" s="192" t="s">
        <v>460</v>
      </c>
      <c r="C35" s="186" t="str">
        <f>VLOOKUP(B35,'[102]Tower Schedule'!$C:$AB,4,FALSE)</f>
        <v>DB2+9+2MRC</v>
      </c>
      <c r="D35" s="192" t="s">
        <v>461</v>
      </c>
      <c r="E35" s="186" t="str">
        <f>VLOOKUP(D35,'[102]Tower Schedule'!$C:$AB,4,FALSE)</f>
        <v>DB2+9</v>
      </c>
      <c r="F35" s="186" t="s">
        <v>580</v>
      </c>
      <c r="G35" s="186">
        <v>397.66199999999998</v>
      </c>
      <c r="H35" s="186" t="s">
        <v>581</v>
      </c>
      <c r="I35" s="229" t="s">
        <v>654</v>
      </c>
      <c r="J35" s="192">
        <v>1</v>
      </c>
      <c r="K35" s="192" t="s">
        <v>266</v>
      </c>
      <c r="L35" s="192" t="s">
        <v>122</v>
      </c>
      <c r="M35" s="188">
        <v>45518</v>
      </c>
      <c r="N35" s="188" t="s">
        <v>582</v>
      </c>
      <c r="O35" s="192" t="s">
        <v>582</v>
      </c>
      <c r="P35" s="190" t="s">
        <v>119</v>
      </c>
    </row>
    <row r="36" spans="1:16" ht="34.200000000000003" customHeight="1">
      <c r="A36" s="191">
        <f t="shared" si="0"/>
        <v>34</v>
      </c>
      <c r="B36" s="192" t="s">
        <v>460</v>
      </c>
      <c r="C36" s="186" t="str">
        <f>VLOOKUP(B36,'[102]Tower Schedule'!$C:$AB,4,FALSE)</f>
        <v>DB2+9+2MRC</v>
      </c>
      <c r="D36" s="192" t="s">
        <v>461</v>
      </c>
      <c r="E36" s="186" t="str">
        <f>VLOOKUP(D36,'[102]Tower Schedule'!$C:$AB,4,FALSE)</f>
        <v>DB2+9</v>
      </c>
      <c r="F36" s="186" t="s">
        <v>580</v>
      </c>
      <c r="G36" s="186"/>
      <c r="H36" s="186" t="s">
        <v>581</v>
      </c>
      <c r="I36" s="229" t="s">
        <v>655</v>
      </c>
      <c r="J36" s="192">
        <v>1</v>
      </c>
      <c r="K36" s="192" t="s">
        <v>266</v>
      </c>
      <c r="L36" s="192" t="s">
        <v>122</v>
      </c>
      <c r="M36" s="188">
        <v>45518</v>
      </c>
      <c r="N36" s="188" t="s">
        <v>582</v>
      </c>
      <c r="O36" s="192" t="s">
        <v>582</v>
      </c>
      <c r="P36" s="190" t="s">
        <v>119</v>
      </c>
    </row>
    <row r="37" spans="1:16" ht="34.200000000000003" customHeight="1">
      <c r="A37" s="191">
        <f t="shared" si="0"/>
        <v>35</v>
      </c>
      <c r="B37" s="192" t="s">
        <v>467</v>
      </c>
      <c r="C37" s="186" t="str">
        <f>VLOOKUP(B37,'[102]Tower Schedule'!$C:$AB,4,FALSE)</f>
        <v>DD45+9</v>
      </c>
      <c r="D37" s="192" t="s">
        <v>468</v>
      </c>
      <c r="E37" s="186" t="str">
        <f>VLOOKUP(D37,'[102]Tower Schedule'!$C:$AB,4,FALSE)</f>
        <v>DD60+35</v>
      </c>
      <c r="F37" s="186" t="s">
        <v>580</v>
      </c>
      <c r="G37" s="186">
        <v>378.221</v>
      </c>
      <c r="H37" s="186" t="s">
        <v>581</v>
      </c>
      <c r="I37" s="229" t="s">
        <v>656</v>
      </c>
      <c r="J37" s="192">
        <v>1</v>
      </c>
      <c r="K37" s="192" t="s">
        <v>266</v>
      </c>
      <c r="L37" s="192" t="s">
        <v>122</v>
      </c>
      <c r="M37" s="188">
        <v>45516</v>
      </c>
      <c r="N37" s="188" t="s">
        <v>582</v>
      </c>
      <c r="O37" s="192" t="s">
        <v>582</v>
      </c>
      <c r="P37" s="190" t="s">
        <v>119</v>
      </c>
    </row>
    <row r="38" spans="1:16" ht="34.200000000000003" customHeight="1">
      <c r="A38" s="191">
        <f t="shared" si="0"/>
        <v>36</v>
      </c>
      <c r="B38" s="192" t="s">
        <v>468</v>
      </c>
      <c r="C38" s="186" t="str">
        <f>VLOOKUP(B38,'[102]Tower Schedule'!$C:$AB,4,FALSE)</f>
        <v>DD60+35</v>
      </c>
      <c r="D38" s="192" t="s">
        <v>56</v>
      </c>
      <c r="E38" s="186" t="str">
        <f>VLOOKUP(D38,'[102]Tower Schedule'!$C:$AB,4,FALSE)</f>
        <v>DD60+30</v>
      </c>
      <c r="F38" s="186" t="s">
        <v>580</v>
      </c>
      <c r="G38" s="186">
        <v>325.22899999999998</v>
      </c>
      <c r="H38" s="186" t="s">
        <v>585</v>
      </c>
      <c r="I38" s="229" t="s">
        <v>657</v>
      </c>
      <c r="J38" s="192">
        <v>1</v>
      </c>
      <c r="K38" s="192" t="s">
        <v>266</v>
      </c>
      <c r="L38" s="192" t="s">
        <v>122</v>
      </c>
      <c r="M38" s="188">
        <v>45516</v>
      </c>
      <c r="N38" s="188" t="s">
        <v>582</v>
      </c>
      <c r="O38" s="192" t="s">
        <v>582</v>
      </c>
      <c r="P38" s="190" t="s">
        <v>710</v>
      </c>
    </row>
    <row r="39" spans="1:16" ht="34.200000000000003" customHeight="1">
      <c r="A39" s="191">
        <f t="shared" si="0"/>
        <v>37</v>
      </c>
      <c r="B39" s="192" t="s">
        <v>477</v>
      </c>
      <c r="C39" s="186" t="str">
        <f>VLOOKUP(B39,'[102]Tower Schedule'!$C:$AB,4,FALSE)</f>
        <v>DA+0</v>
      </c>
      <c r="D39" s="192" t="s">
        <v>478</v>
      </c>
      <c r="E39" s="186" t="str">
        <f>VLOOKUP(D39,'[102]Tower Schedule'!$C:$AB,4,FALSE)</f>
        <v>DA+0</v>
      </c>
      <c r="F39" s="186" t="s">
        <v>580</v>
      </c>
      <c r="G39" s="186">
        <v>388</v>
      </c>
      <c r="H39" s="186" t="s">
        <v>581</v>
      </c>
      <c r="I39" s="229" t="s">
        <v>658</v>
      </c>
      <c r="J39" s="192">
        <v>1</v>
      </c>
      <c r="K39" s="192" t="s">
        <v>266</v>
      </c>
      <c r="L39" s="192" t="s">
        <v>122</v>
      </c>
      <c r="M39" s="188">
        <v>45516</v>
      </c>
      <c r="N39" s="192" t="s">
        <v>582</v>
      </c>
      <c r="O39" s="192" t="s">
        <v>582</v>
      </c>
      <c r="P39" s="190" t="s">
        <v>119</v>
      </c>
    </row>
    <row r="40" spans="1:16" ht="34.200000000000003" customHeight="1">
      <c r="A40" s="191">
        <f t="shared" si="0"/>
        <v>38</v>
      </c>
      <c r="B40" s="192" t="s">
        <v>480</v>
      </c>
      <c r="C40" s="186" t="str">
        <f>VLOOKUP(B40,'[102]Tower Schedule'!$C:$AB,4,FALSE)</f>
        <v>DC2+9</v>
      </c>
      <c r="D40" s="192" t="s">
        <v>481</v>
      </c>
      <c r="E40" s="186" t="str">
        <f>VLOOKUP(D40,'[102]Tower Schedule'!$C:$AB,4,FALSE)</f>
        <v>DA+3</v>
      </c>
      <c r="F40" s="186" t="s">
        <v>580</v>
      </c>
      <c r="G40" s="186">
        <v>398.005</v>
      </c>
      <c r="H40" s="186" t="s">
        <v>581</v>
      </c>
      <c r="I40" s="229" t="s">
        <v>708</v>
      </c>
      <c r="J40" s="192">
        <v>1</v>
      </c>
      <c r="K40" s="192" t="s">
        <v>266</v>
      </c>
      <c r="L40" s="192" t="s">
        <v>122</v>
      </c>
      <c r="M40" s="188">
        <v>45516</v>
      </c>
      <c r="N40" s="188" t="s">
        <v>582</v>
      </c>
      <c r="O40" s="192" t="s">
        <v>582</v>
      </c>
      <c r="P40" s="190" t="s">
        <v>709</v>
      </c>
    </row>
    <row r="41" spans="1:16" ht="34.200000000000003" customHeight="1">
      <c r="A41" s="191">
        <f t="shared" si="0"/>
        <v>39</v>
      </c>
      <c r="B41" s="192" t="s">
        <v>490</v>
      </c>
      <c r="C41" s="186" t="str">
        <f>VLOOKUP(B41,'[102]Tower Schedule'!$C:$AB,4,FALSE)</f>
        <v>DD60+30</v>
      </c>
      <c r="D41" s="192" t="s">
        <v>491</v>
      </c>
      <c r="E41" s="186" t="str">
        <f>VLOOKUP(D41,'[102]Tower Schedule'!$C:$AB,4,FALSE)</f>
        <v>DD60+25</v>
      </c>
      <c r="F41" s="186" t="s">
        <v>580</v>
      </c>
      <c r="G41" s="186">
        <v>213.017</v>
      </c>
      <c r="H41" s="186" t="s">
        <v>591</v>
      </c>
      <c r="I41" s="229" t="s">
        <v>659</v>
      </c>
      <c r="J41" s="192">
        <v>1</v>
      </c>
      <c r="K41" s="192" t="s">
        <v>266</v>
      </c>
      <c r="L41" s="192" t="s">
        <v>122</v>
      </c>
      <c r="M41" s="188">
        <v>45761</v>
      </c>
      <c r="N41" s="188" t="s">
        <v>582</v>
      </c>
      <c r="O41" s="192" t="s">
        <v>582</v>
      </c>
      <c r="P41" s="190" t="s">
        <v>119</v>
      </c>
    </row>
    <row r="42" spans="1:16" ht="34.200000000000003" customHeight="1">
      <c r="A42" s="191">
        <f t="shared" si="0"/>
        <v>40</v>
      </c>
      <c r="B42" s="192" t="s">
        <v>515</v>
      </c>
      <c r="C42" s="186" t="str">
        <f>VLOOKUP(B42,'[102]Tower Schedule'!$C:$AB,4,FALSE)</f>
        <v>DD45+0</v>
      </c>
      <c r="D42" s="192" t="s">
        <v>519</v>
      </c>
      <c r="E42" s="186" t="str">
        <f>VLOOKUP(D42,'[102]Tower Schedule'!$C:$AB,4,FALSE)</f>
        <v>DC1+6</v>
      </c>
      <c r="F42" s="186" t="s">
        <v>580</v>
      </c>
      <c r="G42" s="186">
        <v>179.98099999999999</v>
      </c>
      <c r="H42" s="186" t="s">
        <v>581</v>
      </c>
      <c r="I42" s="229" t="s">
        <v>660</v>
      </c>
      <c r="J42" s="192">
        <v>1</v>
      </c>
      <c r="K42" s="192" t="s">
        <v>114</v>
      </c>
      <c r="L42" s="192" t="s">
        <v>122</v>
      </c>
      <c r="M42" s="188">
        <v>45761</v>
      </c>
      <c r="N42" s="188" t="s">
        <v>582</v>
      </c>
      <c r="O42" s="192" t="s">
        <v>582</v>
      </c>
      <c r="P42" s="190" t="s">
        <v>119</v>
      </c>
    </row>
    <row r="43" spans="1:16" ht="34.200000000000003" customHeight="1">
      <c r="A43" s="191">
        <f t="shared" si="0"/>
        <v>41</v>
      </c>
      <c r="B43" s="192" t="s">
        <v>528</v>
      </c>
      <c r="C43" s="186" t="str">
        <f>VLOOKUP(B43,'[102]Tower Schedule'!$C:$AB,4,FALSE)</f>
        <v>DD60+18</v>
      </c>
      <c r="D43" s="192" t="s">
        <v>61</v>
      </c>
      <c r="E43" s="186" t="str">
        <f>VLOOKUP(D43,'[102]Tower Schedule'!$C:$AB,4,FALSE)</f>
        <v>DD60+9</v>
      </c>
      <c r="F43" s="186" t="s">
        <v>580</v>
      </c>
      <c r="G43" s="186">
        <v>313.95499999999998</v>
      </c>
      <c r="H43" s="186" t="s">
        <v>585</v>
      </c>
      <c r="I43" s="229" t="s">
        <v>661</v>
      </c>
      <c r="J43" s="192">
        <v>1</v>
      </c>
      <c r="K43" s="192" t="s">
        <v>114</v>
      </c>
      <c r="L43" s="192" t="s">
        <v>122</v>
      </c>
      <c r="M43" s="188">
        <v>45520</v>
      </c>
      <c r="N43" s="188" t="s">
        <v>582</v>
      </c>
      <c r="O43" s="192" t="s">
        <v>582</v>
      </c>
      <c r="P43" s="190" t="s">
        <v>119</v>
      </c>
    </row>
    <row r="44" spans="1:16" ht="34.200000000000003" customHeight="1">
      <c r="A44" s="191">
        <f t="shared" si="0"/>
        <v>42</v>
      </c>
      <c r="B44" s="192" t="s">
        <v>532</v>
      </c>
      <c r="C44" s="186" t="str">
        <f>VLOOKUP(B44,'[102]Tower Schedule'!$C:$AB,4,FALSE)</f>
        <v>DB+18</v>
      </c>
      <c r="D44" s="192" t="s">
        <v>533</v>
      </c>
      <c r="E44" s="186" t="str">
        <f>VLOOKUP(D44,'[102]Tower Schedule'!$C:$AB,4,FALSE)</f>
        <v>DB+25</v>
      </c>
      <c r="F44" s="186" t="s">
        <v>580</v>
      </c>
      <c r="G44" s="186">
        <v>200.821</v>
      </c>
      <c r="H44" s="186" t="s">
        <v>581</v>
      </c>
      <c r="I44" s="229" t="s">
        <v>662</v>
      </c>
      <c r="J44" s="192">
        <v>1</v>
      </c>
      <c r="K44" s="192" t="s">
        <v>114</v>
      </c>
      <c r="L44" s="192" t="s">
        <v>122</v>
      </c>
      <c r="M44" s="188">
        <v>45480</v>
      </c>
      <c r="N44" s="188" t="s">
        <v>582</v>
      </c>
      <c r="O44" s="192" t="s">
        <v>582</v>
      </c>
      <c r="P44" s="190" t="s">
        <v>119</v>
      </c>
    </row>
    <row r="45" spans="1:16" ht="34.200000000000003" customHeight="1">
      <c r="A45" s="191">
        <f t="shared" si="0"/>
        <v>43</v>
      </c>
      <c r="B45" s="192" t="s">
        <v>532</v>
      </c>
      <c r="C45" s="186" t="str">
        <f>VLOOKUP(B45,'[102]Tower Schedule'!$C:$AB,4,FALSE)</f>
        <v>DB+18</v>
      </c>
      <c r="D45" s="192" t="s">
        <v>533</v>
      </c>
      <c r="E45" s="186" t="str">
        <f>VLOOKUP(D45,'[102]Tower Schedule'!$C:$AB,4,FALSE)</f>
        <v>DB+25</v>
      </c>
      <c r="F45" s="186" t="s">
        <v>580</v>
      </c>
      <c r="G45" s="186"/>
      <c r="H45" s="186" t="s">
        <v>581</v>
      </c>
      <c r="I45" s="229" t="s">
        <v>663</v>
      </c>
      <c r="J45" s="192">
        <v>1</v>
      </c>
      <c r="K45" s="192" t="s">
        <v>114</v>
      </c>
      <c r="L45" s="192" t="s">
        <v>122</v>
      </c>
      <c r="M45" s="188">
        <v>45480</v>
      </c>
      <c r="N45" s="188" t="s">
        <v>582</v>
      </c>
      <c r="O45" s="188" t="s">
        <v>582</v>
      </c>
      <c r="P45" s="190" t="s">
        <v>119</v>
      </c>
    </row>
    <row r="46" spans="1:16" ht="34.200000000000003" customHeight="1">
      <c r="A46" s="191">
        <f t="shared" si="0"/>
        <v>44</v>
      </c>
      <c r="B46" s="192" t="s">
        <v>533</v>
      </c>
      <c r="C46" s="186" t="str">
        <f>VLOOKUP(B46,'[102]Tower Schedule'!$C:$AB,4,FALSE)</f>
        <v>DB+25</v>
      </c>
      <c r="D46" s="192" t="s">
        <v>534</v>
      </c>
      <c r="E46" s="186" t="str">
        <f>VLOOKUP(D46,'[102]Tower Schedule'!$C:$AB,4,FALSE)</f>
        <v>DC+25</v>
      </c>
      <c r="F46" s="186" t="s">
        <v>580</v>
      </c>
      <c r="G46" s="186">
        <v>202.27699999999999</v>
      </c>
      <c r="H46" s="186" t="s">
        <v>581</v>
      </c>
      <c r="I46" s="229" t="s">
        <v>664</v>
      </c>
      <c r="J46" s="192">
        <v>1</v>
      </c>
      <c r="K46" s="192" t="s">
        <v>114</v>
      </c>
      <c r="L46" s="192" t="s">
        <v>122</v>
      </c>
      <c r="M46" s="188">
        <v>45480</v>
      </c>
      <c r="N46" s="188" t="s">
        <v>582</v>
      </c>
      <c r="O46" s="192" t="s">
        <v>582</v>
      </c>
      <c r="P46" s="190" t="s">
        <v>119</v>
      </c>
    </row>
    <row r="47" spans="1:16" ht="34.200000000000003" customHeight="1">
      <c r="A47" s="191">
        <f t="shared" si="0"/>
        <v>45</v>
      </c>
      <c r="B47" s="192" t="s">
        <v>592</v>
      </c>
      <c r="C47" s="186" t="str">
        <f>VLOOKUP(B47,'[102]Tower Schedule'!$C:$AB,4,FALSE)</f>
        <v>DD60+35</v>
      </c>
      <c r="D47" s="192" t="s">
        <v>593</v>
      </c>
      <c r="E47" s="186" t="str">
        <f>VLOOKUP(D47,'[102]Tower Schedule'!$C:$AB,4,FALSE)</f>
        <v>DD60+35</v>
      </c>
      <c r="F47" s="186" t="s">
        <v>580</v>
      </c>
      <c r="G47" s="186">
        <v>286.45100000000002</v>
      </c>
      <c r="H47" s="186" t="s">
        <v>594</v>
      </c>
      <c r="I47" s="229" t="s">
        <v>634</v>
      </c>
      <c r="J47" s="192">
        <v>1</v>
      </c>
      <c r="K47" s="192" t="s">
        <v>114</v>
      </c>
      <c r="L47" s="192" t="s">
        <v>122</v>
      </c>
      <c r="M47" s="188">
        <v>45629</v>
      </c>
      <c r="N47" s="188" t="s">
        <v>582</v>
      </c>
      <c r="O47" s="192" t="s">
        <v>582</v>
      </c>
      <c r="P47" s="190" t="s">
        <v>119</v>
      </c>
    </row>
    <row r="48" spans="1:16" ht="34.200000000000003" customHeight="1">
      <c r="A48" s="191">
        <f t="shared" si="0"/>
        <v>46</v>
      </c>
      <c r="B48" s="192" t="s">
        <v>228</v>
      </c>
      <c r="C48" s="186" t="str">
        <f>VLOOKUP(B48,'[102]Tower Schedule'!$C:$AB,4,FALSE)</f>
        <v>DA+9</v>
      </c>
      <c r="D48" s="192" t="s">
        <v>552</v>
      </c>
      <c r="E48" s="186" t="str">
        <f>VLOOKUP(D48,'[102]Tower Schedule'!$C:$AB,4,FALSE)</f>
        <v>DB1+3(RC+2)</v>
      </c>
      <c r="F48" s="186" t="s">
        <v>580</v>
      </c>
      <c r="G48" s="186">
        <v>382.952</v>
      </c>
      <c r="H48" s="186" t="s">
        <v>581</v>
      </c>
      <c r="I48" s="229" t="s">
        <v>665</v>
      </c>
      <c r="J48" s="192">
        <v>1</v>
      </c>
      <c r="K48" s="192" t="s">
        <v>114</v>
      </c>
      <c r="L48" s="192" t="s">
        <v>122</v>
      </c>
      <c r="M48" s="188">
        <v>45667</v>
      </c>
      <c r="N48" s="188" t="s">
        <v>582</v>
      </c>
      <c r="O48" s="192" t="s">
        <v>582</v>
      </c>
      <c r="P48" s="190" t="s">
        <v>119</v>
      </c>
    </row>
    <row r="49" spans="1:16" ht="34.200000000000003" customHeight="1">
      <c r="A49" s="191">
        <f t="shared" si="0"/>
        <v>47</v>
      </c>
      <c r="B49" s="192" t="s">
        <v>559</v>
      </c>
      <c r="C49" s="186" t="str">
        <f>VLOOKUP(B49,'[102]Tower Schedule'!$C:$AB,4,FALSE)</f>
        <v>DD45+35</v>
      </c>
      <c r="D49" s="192" t="s">
        <v>560</v>
      </c>
      <c r="E49" s="186" t="str">
        <f>VLOOKUP(D49,'[102]Tower Schedule'!$C:$AB,4,FALSE)</f>
        <v>DD45+35</v>
      </c>
      <c r="F49" s="186" t="s">
        <v>580</v>
      </c>
      <c r="G49" s="186">
        <v>304.45999999999998</v>
      </c>
      <c r="H49" s="186" t="s">
        <v>581</v>
      </c>
      <c r="I49" s="229" t="s">
        <v>666</v>
      </c>
      <c r="J49" s="192">
        <v>1</v>
      </c>
      <c r="K49" s="192" t="s">
        <v>114</v>
      </c>
      <c r="L49" s="192" t="s">
        <v>122</v>
      </c>
      <c r="M49" s="188">
        <v>45730</v>
      </c>
      <c r="N49" s="188" t="s">
        <v>582</v>
      </c>
      <c r="O49" s="192" t="s">
        <v>582</v>
      </c>
      <c r="P49" s="190" t="s">
        <v>119</v>
      </c>
    </row>
    <row r="50" spans="1:16" ht="34.200000000000003" customHeight="1">
      <c r="A50" s="191">
        <f t="shared" si="0"/>
        <v>48</v>
      </c>
      <c r="B50" s="192" t="s">
        <v>565</v>
      </c>
      <c r="C50" s="186" t="str">
        <f>VLOOKUP(B50,'[102]Tower Schedule'!$C:$AB,4,FALSE)</f>
        <v>DA+9</v>
      </c>
      <c r="D50" s="192" t="s">
        <v>566</v>
      </c>
      <c r="E50" s="186" t="str">
        <f>VLOOKUP(D50,'[102]Tower Schedule'!$C:$AB,4,FALSE)</f>
        <v>DB2+9</v>
      </c>
      <c r="F50" s="186" t="s">
        <v>580</v>
      </c>
      <c r="G50" s="186">
        <v>272.78100000000001</v>
      </c>
      <c r="H50" s="186" t="s">
        <v>581</v>
      </c>
      <c r="I50" s="229" t="s">
        <v>667</v>
      </c>
      <c r="J50" s="192">
        <v>1</v>
      </c>
      <c r="K50" s="192" t="s">
        <v>114</v>
      </c>
      <c r="L50" s="192" t="s">
        <v>122</v>
      </c>
      <c r="M50" s="188">
        <v>45480</v>
      </c>
      <c r="N50" s="188" t="s">
        <v>582</v>
      </c>
      <c r="O50" s="192" t="s">
        <v>582</v>
      </c>
      <c r="P50" s="190" t="s">
        <v>119</v>
      </c>
    </row>
    <row r="51" spans="1:16" ht="34.200000000000003" customHeight="1">
      <c r="A51" s="191">
        <f t="shared" si="0"/>
        <v>49</v>
      </c>
      <c r="B51" s="192" t="s">
        <v>364</v>
      </c>
      <c r="C51" s="186" t="str">
        <f>VLOOKUP(B51,'[102]Tower Schedule'!$C:$AB,4,FALSE)</f>
        <v>DD60+3</v>
      </c>
      <c r="D51" s="192" t="s">
        <v>36</v>
      </c>
      <c r="E51" s="186" t="str">
        <f>VLOOKUP(D51,'[102]Tower Schedule'!$C:$AB,4,FALSE)</f>
        <v>DD60+3</v>
      </c>
      <c r="F51" s="186" t="s">
        <v>595</v>
      </c>
      <c r="G51" s="186">
        <v>297.024</v>
      </c>
      <c r="H51" s="186" t="s">
        <v>596</v>
      </c>
      <c r="I51" s="229" t="s">
        <v>668</v>
      </c>
      <c r="J51" s="192">
        <v>1</v>
      </c>
      <c r="K51" s="192" t="s">
        <v>114</v>
      </c>
      <c r="L51" s="192" t="s">
        <v>122</v>
      </c>
      <c r="M51" s="188">
        <v>45560</v>
      </c>
      <c r="N51" s="188"/>
      <c r="O51" s="188"/>
      <c r="P51" s="190"/>
    </row>
    <row r="52" spans="1:16" ht="34.200000000000003" customHeight="1">
      <c r="A52" s="191">
        <f t="shared" si="0"/>
        <v>50</v>
      </c>
      <c r="B52" s="192" t="s">
        <v>40</v>
      </c>
      <c r="C52" s="186" t="str">
        <f>VLOOKUP(B52,'[102]Tower Schedule'!$C:$AB,4,FALSE)</f>
        <v>DD60+0</v>
      </c>
      <c r="D52" s="192" t="s">
        <v>403</v>
      </c>
      <c r="E52" s="186" t="str">
        <f>VLOOKUP(D52,'[102]Tower Schedule'!$C:$AB,4,FALSE)</f>
        <v>DD60+9</v>
      </c>
      <c r="F52" s="186" t="s">
        <v>595</v>
      </c>
      <c r="G52" s="186">
        <v>274.31099999999998</v>
      </c>
      <c r="H52" s="186" t="s">
        <v>596</v>
      </c>
      <c r="I52" s="229" t="s">
        <v>669</v>
      </c>
      <c r="J52" s="192">
        <v>1</v>
      </c>
      <c r="K52" s="192" t="s">
        <v>114</v>
      </c>
      <c r="L52" s="192" t="s">
        <v>122</v>
      </c>
      <c r="M52" s="188">
        <v>45556</v>
      </c>
      <c r="N52" s="188" t="s">
        <v>582</v>
      </c>
      <c r="O52" s="192" t="s">
        <v>582</v>
      </c>
      <c r="P52" s="190"/>
    </row>
    <row r="53" spans="1:16" ht="34.200000000000003" customHeight="1">
      <c r="A53" s="191">
        <f t="shared" si="0"/>
        <v>51</v>
      </c>
      <c r="B53" s="192" t="s">
        <v>476</v>
      </c>
      <c r="C53" s="186" t="str">
        <f>VLOOKUP(B53,'[102]Tower Schedule'!$C:$AB,4,FALSE)</f>
        <v>DD60+3</v>
      </c>
      <c r="D53" s="192" t="s">
        <v>57</v>
      </c>
      <c r="E53" s="186" t="str">
        <f>VLOOKUP(D53,'[102]Tower Schedule'!$C:$AB,4,FALSE)</f>
        <v>DD60+3</v>
      </c>
      <c r="F53" s="186" t="s">
        <v>595</v>
      </c>
      <c r="G53" s="186">
        <v>231.411</v>
      </c>
      <c r="H53" s="186" t="s">
        <v>596</v>
      </c>
      <c r="I53" s="229" t="s">
        <v>670</v>
      </c>
      <c r="J53" s="192">
        <v>1</v>
      </c>
      <c r="K53" s="192" t="s">
        <v>114</v>
      </c>
      <c r="L53" s="192" t="s">
        <v>122</v>
      </c>
      <c r="M53" s="188">
        <v>45591</v>
      </c>
      <c r="N53" s="188" t="s">
        <v>582</v>
      </c>
      <c r="O53" s="192" t="s">
        <v>582</v>
      </c>
      <c r="P53" s="190" t="s">
        <v>119</v>
      </c>
    </row>
    <row r="54" spans="1:16" ht="34.200000000000003" customHeight="1">
      <c r="A54" s="191">
        <f t="shared" si="0"/>
        <v>52</v>
      </c>
      <c r="B54" s="192" t="s">
        <v>540</v>
      </c>
      <c r="C54" s="186" t="str">
        <f>VLOOKUP(B54,'[102]Tower Schedule'!$C:$AB,4,FALSE)</f>
        <v>DD60+3</v>
      </c>
      <c r="D54" s="192" t="s">
        <v>63</v>
      </c>
      <c r="E54" s="186" t="str">
        <f>VLOOKUP(D54,'[102]Tower Schedule'!$C:$AB,4,FALSE)</f>
        <v>DD60+3</v>
      </c>
      <c r="F54" s="186" t="s">
        <v>595</v>
      </c>
      <c r="G54" s="186">
        <v>280.01499999999999</v>
      </c>
      <c r="H54" s="186" t="s">
        <v>596</v>
      </c>
      <c r="I54" s="229" t="s">
        <v>671</v>
      </c>
      <c r="J54" s="192">
        <v>1</v>
      </c>
      <c r="K54" s="192" t="s">
        <v>114</v>
      </c>
      <c r="L54" s="192" t="s">
        <v>122</v>
      </c>
      <c r="M54" s="188">
        <v>45547</v>
      </c>
      <c r="N54" s="188" t="s">
        <v>582</v>
      </c>
      <c r="O54" s="192" t="s">
        <v>582</v>
      </c>
      <c r="P54" s="190" t="s">
        <v>119</v>
      </c>
    </row>
    <row r="55" spans="1:16" ht="34.200000000000003" customHeight="1">
      <c r="A55" s="191">
        <f t="shared" si="0"/>
        <v>53</v>
      </c>
      <c r="B55" s="192" t="s">
        <v>528</v>
      </c>
      <c r="C55" s="186" t="str">
        <f>VLOOKUP(B55,'[102]Tower Schedule'!$C:$AB,4,FALSE)</f>
        <v>DD60+18</v>
      </c>
      <c r="D55" s="192" t="s">
        <v>61</v>
      </c>
      <c r="E55" s="186" t="str">
        <f>VLOOKUP(D55,'[102]Tower Schedule'!$C:$AB,4,FALSE)</f>
        <v>DD60+9</v>
      </c>
      <c r="F55" s="186" t="s">
        <v>597</v>
      </c>
      <c r="G55" s="186"/>
      <c r="H55" s="186" t="s">
        <v>598</v>
      </c>
      <c r="I55" s="229" t="s">
        <v>672</v>
      </c>
      <c r="J55" s="192">
        <v>1</v>
      </c>
      <c r="K55" s="192" t="s">
        <v>114</v>
      </c>
      <c r="L55" s="192" t="s">
        <v>122</v>
      </c>
      <c r="M55" s="188">
        <v>45546</v>
      </c>
      <c r="N55" s="188" t="s">
        <v>582</v>
      </c>
      <c r="O55" s="192" t="s">
        <v>582</v>
      </c>
      <c r="P55" s="190" t="s">
        <v>119</v>
      </c>
    </row>
    <row r="56" spans="1:16" ht="34.200000000000003" customHeight="1">
      <c r="A56" s="191">
        <f t="shared" si="0"/>
        <v>54</v>
      </c>
      <c r="B56" s="192" t="s">
        <v>355</v>
      </c>
      <c r="C56" s="186" t="str">
        <f>VLOOKUP(B56,'[102]Tower Schedule'!$C:$AB,4,FALSE)</f>
        <v>DD60+25</v>
      </c>
      <c r="D56" s="192" t="s">
        <v>29</v>
      </c>
      <c r="E56" s="186" t="str">
        <f>VLOOKUP(D56,'[102]Tower Schedule'!$C:$AB,4,FALSE)</f>
        <v>DD60+25</v>
      </c>
      <c r="F56" s="186" t="s">
        <v>597</v>
      </c>
      <c r="G56" s="186">
        <v>252.547</v>
      </c>
      <c r="H56" s="186" t="s">
        <v>598</v>
      </c>
      <c r="I56" s="229" t="s">
        <v>672</v>
      </c>
      <c r="J56" s="192">
        <v>1</v>
      </c>
      <c r="K56" s="192" t="s">
        <v>265</v>
      </c>
      <c r="L56" s="192" t="s">
        <v>122</v>
      </c>
      <c r="M56" s="188">
        <v>45551</v>
      </c>
      <c r="N56" s="188" t="s">
        <v>582</v>
      </c>
      <c r="O56" s="192" t="s">
        <v>582</v>
      </c>
      <c r="P56" s="190" t="s">
        <v>119</v>
      </c>
    </row>
    <row r="57" spans="1:16" ht="34.200000000000003" customHeight="1">
      <c r="A57" s="191">
        <f t="shared" si="0"/>
        <v>55</v>
      </c>
      <c r="B57" s="192" t="s">
        <v>342</v>
      </c>
      <c r="C57" s="186" t="str">
        <f>VLOOKUP(B57,'[102]Tower Schedule'!$C:$AB,4,FALSE)</f>
        <v>DB1+0</v>
      </c>
      <c r="D57" s="192" t="s">
        <v>343</v>
      </c>
      <c r="E57" s="186" t="str">
        <f>VLOOKUP(D57,'[102]Tower Schedule'!$C:$AB,4,FALSE)</f>
        <v>DB1+0</v>
      </c>
      <c r="F57" s="186" t="s">
        <v>599</v>
      </c>
      <c r="G57" s="186">
        <v>250</v>
      </c>
      <c r="H57" s="186" t="s">
        <v>599</v>
      </c>
      <c r="I57" s="229" t="s">
        <v>673</v>
      </c>
      <c r="J57" s="192">
        <v>1</v>
      </c>
      <c r="K57" s="192" t="s">
        <v>265</v>
      </c>
      <c r="L57" s="192" t="s">
        <v>122</v>
      </c>
      <c r="M57" s="188">
        <v>45539</v>
      </c>
      <c r="N57" s="188" t="s">
        <v>582</v>
      </c>
      <c r="O57" s="192" t="s">
        <v>582</v>
      </c>
      <c r="P57" s="190" t="s">
        <v>119</v>
      </c>
    </row>
    <row r="58" spans="1:16" ht="34.200000000000003" customHeight="1">
      <c r="A58" s="191">
        <f t="shared" si="0"/>
        <v>56</v>
      </c>
      <c r="B58" s="192" t="s">
        <v>486</v>
      </c>
      <c r="C58" s="186" t="str">
        <f>VLOOKUP(B58,'[102]Tower Schedule'!$C:$AB,4,FALSE)</f>
        <v>DD60+3</v>
      </c>
      <c r="D58" s="192" t="s">
        <v>58</v>
      </c>
      <c r="E58" s="186" t="str">
        <f>VLOOKUP(D58,'[102]Tower Schedule'!$C:$AB,4,FALSE)</f>
        <v>DD45+3</v>
      </c>
      <c r="F58" s="186" t="s">
        <v>599</v>
      </c>
      <c r="G58" s="186">
        <v>239.46899999999999</v>
      </c>
      <c r="H58" s="186" t="s">
        <v>599</v>
      </c>
      <c r="I58" s="229" t="s">
        <v>674</v>
      </c>
      <c r="J58" s="192">
        <v>1</v>
      </c>
      <c r="K58" s="192" t="s">
        <v>266</v>
      </c>
      <c r="L58" s="192" t="s">
        <v>122</v>
      </c>
      <c r="M58" s="188">
        <v>45766</v>
      </c>
      <c r="N58" s="188" t="s">
        <v>582</v>
      </c>
      <c r="O58" s="192" t="s">
        <v>582</v>
      </c>
      <c r="P58" s="190" t="s">
        <v>119</v>
      </c>
    </row>
    <row r="59" spans="1:16" ht="34.200000000000003" customHeight="1">
      <c r="A59" s="191">
        <f t="shared" si="0"/>
        <v>57</v>
      </c>
      <c r="B59" s="192" t="s">
        <v>522</v>
      </c>
      <c r="C59" s="186" t="str">
        <f>VLOOKUP(B59,'[102]Tower Schedule'!$C:$AB,4,FALSE)</f>
        <v>DB1+0</v>
      </c>
      <c r="D59" s="192" t="s">
        <v>60</v>
      </c>
      <c r="E59" s="186" t="str">
        <f>VLOOKUP(D59,'[102]Tower Schedule'!$C:$AB,4,FALSE)</f>
        <v>DB1+0</v>
      </c>
      <c r="F59" s="186" t="s">
        <v>599</v>
      </c>
      <c r="G59" s="186">
        <v>246.982</v>
      </c>
      <c r="H59" s="186" t="s">
        <v>599</v>
      </c>
      <c r="I59" s="229" t="s">
        <v>676</v>
      </c>
      <c r="J59" s="192">
        <v>1</v>
      </c>
      <c r="K59" s="192" t="s">
        <v>114</v>
      </c>
      <c r="L59" s="192" t="s">
        <v>122</v>
      </c>
      <c r="M59" s="188">
        <v>45765</v>
      </c>
      <c r="N59" s="188" t="s">
        <v>582</v>
      </c>
      <c r="O59" s="192" t="s">
        <v>582</v>
      </c>
      <c r="P59" s="190" t="s">
        <v>119</v>
      </c>
    </row>
    <row r="60" spans="1:16" ht="34.200000000000003" customHeight="1">
      <c r="A60" s="191">
        <f t="shared" si="0"/>
        <v>58</v>
      </c>
      <c r="B60" s="192" t="s">
        <v>23</v>
      </c>
      <c r="C60" s="186" t="str">
        <f>VLOOKUP(B60,'[102]Tower Schedule'!$C:$AB,4,FALSE)</f>
        <v>DD60+0</v>
      </c>
      <c r="D60" s="192" t="s">
        <v>346</v>
      </c>
      <c r="E60" s="186" t="str">
        <f>VLOOKUP(D60,'[102]Tower Schedule'!$C:$AB,4,FALSE)</f>
        <v>DD60+6</v>
      </c>
      <c r="F60" s="186" t="s">
        <v>599</v>
      </c>
      <c r="G60" s="186">
        <v>247.87100000000001</v>
      </c>
      <c r="H60" s="186" t="s">
        <v>600</v>
      </c>
      <c r="I60" s="229" t="s">
        <v>675</v>
      </c>
      <c r="J60" s="192">
        <v>1</v>
      </c>
      <c r="K60" s="192" t="s">
        <v>265</v>
      </c>
      <c r="L60" s="192" t="s">
        <v>122</v>
      </c>
      <c r="M60" s="188">
        <v>45528</v>
      </c>
      <c r="N60" s="188" t="s">
        <v>582</v>
      </c>
      <c r="O60" s="192" t="s">
        <v>582</v>
      </c>
      <c r="P60" s="190" t="s">
        <v>119</v>
      </c>
    </row>
    <row r="61" spans="1:16" ht="34.200000000000003" customHeight="1">
      <c r="A61" s="191">
        <f t="shared" si="0"/>
        <v>59</v>
      </c>
      <c r="B61" s="192" t="s">
        <v>50</v>
      </c>
      <c r="C61" s="186" t="str">
        <f>VLOOKUP(B61,'[102]Tower Schedule'!$C:$AB,4,FALSE)</f>
        <v>DD45+0</v>
      </c>
      <c r="D61" s="192" t="s">
        <v>419</v>
      </c>
      <c r="E61" s="186" t="str">
        <f>VLOOKUP(D61,'[102]Tower Schedule'!$C:$AB,4,FALSE)</f>
        <v>DD60+0</v>
      </c>
      <c r="F61" s="186" t="s">
        <v>599</v>
      </c>
      <c r="G61" s="186">
        <v>208.90899999999999</v>
      </c>
      <c r="H61" s="186" t="s">
        <v>600</v>
      </c>
      <c r="I61" s="229" t="s">
        <v>675</v>
      </c>
      <c r="J61" s="192">
        <v>1</v>
      </c>
      <c r="K61" s="192" t="s">
        <v>266</v>
      </c>
      <c r="L61" s="192" t="s">
        <v>122</v>
      </c>
      <c r="M61" s="188">
        <v>45528</v>
      </c>
      <c r="N61" s="188" t="s">
        <v>582</v>
      </c>
      <c r="O61" s="192" t="s">
        <v>582</v>
      </c>
      <c r="P61" s="190" t="s">
        <v>119</v>
      </c>
    </row>
    <row r="62" spans="1:16" ht="34.200000000000003" customHeight="1">
      <c r="A62" s="191">
        <f t="shared" si="0"/>
        <v>60</v>
      </c>
      <c r="B62" s="192" t="s">
        <v>491</v>
      </c>
      <c r="C62" s="186" t="str">
        <f>VLOOKUP(B62,'[102]Tower Schedule'!$C:$AB,4,FALSE)</f>
        <v>DD60+25</v>
      </c>
      <c r="D62" s="192" t="s">
        <v>59</v>
      </c>
      <c r="E62" s="186" t="str">
        <f>VLOOKUP(D62,'[102]Tower Schedule'!$C:$AB,4,FALSE)</f>
        <v>DC1+6</v>
      </c>
      <c r="F62" s="186" t="s">
        <v>599</v>
      </c>
      <c r="G62" s="186">
        <v>225.59399999999999</v>
      </c>
      <c r="H62" s="186" t="s">
        <v>600</v>
      </c>
      <c r="I62" s="229" t="s">
        <v>675</v>
      </c>
      <c r="J62" s="192">
        <v>1</v>
      </c>
      <c r="K62" s="192" t="s">
        <v>266</v>
      </c>
      <c r="L62" s="192" t="s">
        <v>122</v>
      </c>
      <c r="M62" s="188">
        <v>45768</v>
      </c>
      <c r="N62" s="188" t="s">
        <v>582</v>
      </c>
      <c r="O62" s="192" t="s">
        <v>582</v>
      </c>
      <c r="P62" s="190" t="s">
        <v>119</v>
      </c>
    </row>
    <row r="63" spans="1:16" ht="34.200000000000003" customHeight="1">
      <c r="A63" s="191">
        <f t="shared" si="0"/>
        <v>61</v>
      </c>
      <c r="B63" s="192" t="s">
        <v>54</v>
      </c>
      <c r="C63" s="186" t="str">
        <f>VLOOKUP(B63,'[102]Tower Schedule'!$C:$AB,4,FALSE)</f>
        <v>DD60+6</v>
      </c>
      <c r="D63" s="192" t="s">
        <v>442</v>
      </c>
      <c r="E63" s="186" t="str">
        <f>VLOOKUP(D63,'[102]Tower Schedule'!$C:$AB,4,FALSE)</f>
        <v>DD60+6</v>
      </c>
      <c r="F63" s="186" t="s">
        <v>599</v>
      </c>
      <c r="G63" s="186">
        <v>246.73599999999999</v>
      </c>
      <c r="H63" s="186" t="s">
        <v>600</v>
      </c>
      <c r="I63" s="229" t="s">
        <v>675</v>
      </c>
      <c r="J63" s="192">
        <v>1</v>
      </c>
      <c r="K63" s="192" t="s">
        <v>266</v>
      </c>
      <c r="L63" s="192" t="s">
        <v>122</v>
      </c>
      <c r="M63" s="188">
        <v>45764</v>
      </c>
      <c r="N63" s="188" t="s">
        <v>582</v>
      </c>
      <c r="O63" s="192" t="s">
        <v>582</v>
      </c>
      <c r="P63" s="190" t="s">
        <v>119</v>
      </c>
    </row>
    <row r="64" spans="1:16" ht="34.200000000000003" customHeight="1">
      <c r="A64" s="191">
        <f t="shared" si="0"/>
        <v>62</v>
      </c>
      <c r="B64" s="192" t="s">
        <v>393</v>
      </c>
      <c r="C64" s="186" t="str">
        <f>VLOOKUP(B64,'[102]Tower Schedule'!$C:$AB,4,FALSE)</f>
        <v>DB1+3</v>
      </c>
      <c r="D64" s="192" t="s">
        <v>39</v>
      </c>
      <c r="E64" s="186" t="str">
        <f>VLOOKUP(D64,'[102]Tower Schedule'!$C:$AB,4,FALSE)</f>
        <v>DD60+25</v>
      </c>
      <c r="F64" s="186" t="s">
        <v>599</v>
      </c>
      <c r="G64" s="186">
        <v>248.00200000000001</v>
      </c>
      <c r="H64" s="186" t="s">
        <v>599</v>
      </c>
      <c r="I64" s="229" t="s">
        <v>676</v>
      </c>
      <c r="J64" s="192">
        <v>1</v>
      </c>
      <c r="K64" s="192" t="s">
        <v>266</v>
      </c>
      <c r="L64" s="192" t="s">
        <v>122</v>
      </c>
      <c r="M64" s="188">
        <v>45539</v>
      </c>
      <c r="N64" s="188" t="s">
        <v>582</v>
      </c>
      <c r="O64" s="192" t="s">
        <v>582</v>
      </c>
      <c r="P64" s="190" t="s">
        <v>119</v>
      </c>
    </row>
    <row r="65" spans="1:16" ht="34.200000000000003" customHeight="1">
      <c r="A65" s="191">
        <f t="shared" si="0"/>
        <v>63</v>
      </c>
      <c r="B65" s="192" t="s">
        <v>344</v>
      </c>
      <c r="C65" s="186" t="str">
        <f>VLOOKUP(B65,'[102]Tower Schedule'!$C:$AB,4,FALSE)</f>
        <v>DA+3</v>
      </c>
      <c r="D65" s="192" t="s">
        <v>345</v>
      </c>
      <c r="E65" s="186" t="str">
        <f>VLOOKUP(D65,'[102]Tower Schedule'!$C:$AB,4,FALSE)</f>
        <v>DD45+0</v>
      </c>
      <c r="F65" s="186" t="s">
        <v>601</v>
      </c>
      <c r="G65" s="186"/>
      <c r="H65" s="186" t="s">
        <v>602</v>
      </c>
      <c r="I65" s="229" t="s">
        <v>691</v>
      </c>
      <c r="J65" s="192">
        <v>1</v>
      </c>
      <c r="K65" s="192" t="s">
        <v>265</v>
      </c>
      <c r="L65" s="192" t="s">
        <v>122</v>
      </c>
      <c r="M65" s="188">
        <v>45551</v>
      </c>
      <c r="N65" s="188" t="s">
        <v>582</v>
      </c>
      <c r="O65" s="192" t="s">
        <v>582</v>
      </c>
      <c r="P65" s="190"/>
    </row>
    <row r="66" spans="1:16" ht="34.200000000000003" customHeight="1">
      <c r="A66" s="191">
        <f t="shared" si="0"/>
        <v>64</v>
      </c>
      <c r="B66" s="192" t="s">
        <v>387</v>
      </c>
      <c r="C66" s="186" t="str">
        <f>VLOOKUP(B66,'[102]Tower Schedule'!$C:$AB,4,FALSE)</f>
        <v>DC1+18</v>
      </c>
      <c r="D66" s="192" t="s">
        <v>388</v>
      </c>
      <c r="E66" s="186" t="str">
        <f>VLOOKUP(D66,'[102]Tower Schedule'!$C:$AB,4,FALSE)</f>
        <v>DD45+18</v>
      </c>
      <c r="F66" s="186" t="s">
        <v>601</v>
      </c>
      <c r="G66" s="186"/>
      <c r="H66" s="186" t="s">
        <v>603</v>
      </c>
      <c r="I66" s="229" t="s">
        <v>692</v>
      </c>
      <c r="J66" s="192">
        <v>1</v>
      </c>
      <c r="K66" s="192" t="s">
        <v>266</v>
      </c>
      <c r="L66" s="192" t="s">
        <v>122</v>
      </c>
      <c r="M66" s="188">
        <v>45558</v>
      </c>
      <c r="N66" s="188" t="s">
        <v>582</v>
      </c>
      <c r="O66" s="192" t="s">
        <v>582</v>
      </c>
      <c r="P66" s="190"/>
    </row>
    <row r="67" spans="1:16" ht="34.200000000000003" customHeight="1">
      <c r="A67" s="191">
        <f t="shared" si="0"/>
        <v>65</v>
      </c>
      <c r="B67" s="192" t="s">
        <v>527</v>
      </c>
      <c r="C67" s="186" t="str">
        <f>VLOOKUP(B67,'[102]Tower Schedule'!$C:$AB,4,FALSE)</f>
        <v>DC1+0</v>
      </c>
      <c r="D67" s="192" t="s">
        <v>528</v>
      </c>
      <c r="E67" s="186" t="str">
        <f>VLOOKUP(D67,'[102]Tower Schedule'!$C:$AB,4,FALSE)</f>
        <v>DD60+18</v>
      </c>
      <c r="F67" s="186" t="s">
        <v>601</v>
      </c>
      <c r="G67" s="186"/>
      <c r="H67" s="186" t="s">
        <v>604</v>
      </c>
      <c r="I67" s="229" t="s">
        <v>693</v>
      </c>
      <c r="J67" s="192">
        <v>1</v>
      </c>
      <c r="K67" s="192" t="s">
        <v>114</v>
      </c>
      <c r="L67" s="192" t="s">
        <v>122</v>
      </c>
      <c r="M67" s="188">
        <v>45551</v>
      </c>
      <c r="N67" s="188" t="s">
        <v>582</v>
      </c>
      <c r="O67" s="192" t="s">
        <v>582</v>
      </c>
      <c r="P67" s="190"/>
    </row>
    <row r="68" spans="1:16" ht="34.200000000000003" customHeight="1">
      <c r="A68" s="191">
        <f>A67+1</f>
        <v>66</v>
      </c>
      <c r="B68" s="192" t="s">
        <v>527</v>
      </c>
      <c r="C68" s="186" t="str">
        <f>VLOOKUP(B68,'[102]Tower Schedule'!$C:$AB,4,FALSE)</f>
        <v>DC1+0</v>
      </c>
      <c r="D68" s="192" t="s">
        <v>528</v>
      </c>
      <c r="E68" s="186" t="str">
        <f>VLOOKUP(D68,'[102]Tower Schedule'!$C:$AB,4,FALSE)</f>
        <v>DD60+18</v>
      </c>
      <c r="F68" s="186" t="s">
        <v>601</v>
      </c>
      <c r="G68" s="186"/>
      <c r="H68" s="186" t="s">
        <v>605</v>
      </c>
      <c r="I68" s="229" t="s">
        <v>694</v>
      </c>
      <c r="J68" s="192">
        <v>1</v>
      </c>
      <c r="K68" s="192" t="s">
        <v>114</v>
      </c>
      <c r="L68" s="192" t="s">
        <v>122</v>
      </c>
      <c r="M68" s="188">
        <v>45551</v>
      </c>
      <c r="N68" s="188" t="s">
        <v>582</v>
      </c>
      <c r="O68" s="192" t="s">
        <v>582</v>
      </c>
      <c r="P68" s="190"/>
    </row>
    <row r="69" spans="1:16" ht="34.200000000000003" customHeight="1">
      <c r="A69" s="191">
        <f>A68+1</f>
        <v>67</v>
      </c>
      <c r="B69" s="192" t="s">
        <v>535</v>
      </c>
      <c r="C69" s="186" t="str">
        <f>VLOOKUP(B69,'[102]Tower Schedule'!$C:$AB,4,FALSE)</f>
        <v>DD45+0</v>
      </c>
      <c r="D69" s="192" t="s">
        <v>536</v>
      </c>
      <c r="E69" s="186" t="str">
        <f>VLOOKUP(D69,'[102]Tower Schedule'!$C:$AB,4,FALSE)</f>
        <v>DA+0</v>
      </c>
      <c r="F69" s="186" t="s">
        <v>601</v>
      </c>
      <c r="G69" s="186"/>
      <c r="H69" s="186" t="s">
        <v>602</v>
      </c>
      <c r="I69" s="229" t="s">
        <v>695</v>
      </c>
      <c r="J69" s="192">
        <v>1</v>
      </c>
      <c r="K69" s="192" t="s">
        <v>114</v>
      </c>
      <c r="L69" s="192" t="s">
        <v>122</v>
      </c>
      <c r="M69" s="188">
        <v>45551</v>
      </c>
      <c r="N69" s="188" t="s">
        <v>582</v>
      </c>
      <c r="O69" s="192" t="s">
        <v>582</v>
      </c>
      <c r="P69" s="190"/>
    </row>
    <row r="70" spans="1:16" ht="34.200000000000003" customHeight="1">
      <c r="A70" s="191">
        <f>A69+1</f>
        <v>68</v>
      </c>
      <c r="B70" s="192" t="s">
        <v>546</v>
      </c>
      <c r="C70" s="186" t="str">
        <f>VLOOKUP(B70,'[102]Tower Schedule'!$C:$AB,4,FALSE)</f>
        <v>DD45+0</v>
      </c>
      <c r="D70" s="192" t="s">
        <v>547</v>
      </c>
      <c r="E70" s="186" t="str">
        <f>VLOOKUP(D70,'[102]Tower Schedule'!$C:$AB,4,FALSE)</f>
        <v>DA+0</v>
      </c>
      <c r="F70" s="186" t="s">
        <v>601</v>
      </c>
      <c r="G70" s="186"/>
      <c r="H70" s="186" t="s">
        <v>603</v>
      </c>
      <c r="I70" s="229" t="s">
        <v>696</v>
      </c>
      <c r="J70" s="192">
        <v>1</v>
      </c>
      <c r="K70" s="192" t="s">
        <v>114</v>
      </c>
      <c r="L70" s="192" t="s">
        <v>122</v>
      </c>
      <c r="M70" s="188">
        <v>45551</v>
      </c>
      <c r="N70" s="188" t="s">
        <v>582</v>
      </c>
      <c r="O70" s="192" t="s">
        <v>582</v>
      </c>
      <c r="P70" s="193"/>
    </row>
    <row r="71" spans="1:16" ht="25.5" customHeight="1">
      <c r="J71" s="69"/>
      <c r="M71" s="194"/>
      <c r="N71" s="194"/>
      <c r="O71" s="194"/>
    </row>
  </sheetData>
  <autoFilter ref="A2:P71" xr:uid="{00000000-0009-0000-0000-000009000000}"/>
  <mergeCells count="1">
    <mergeCell ref="A1:P1"/>
  </mergeCells>
  <pageMargins left="0.70866141732283472" right="0.70866141732283472" top="0.74803149606299213" bottom="0.74803149606299213" header="0.31496062992125984" footer="0.31496062992125984"/>
  <pageSetup paperSize="9" scale="2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27347-2AF1-4696-925A-94B9856C85EE}">
  <dimension ref="A3:I6"/>
  <sheetViews>
    <sheetView workbookViewId="0">
      <selection activeCell="A3" sqref="A3:I6"/>
    </sheetView>
  </sheetViews>
  <sheetFormatPr defaultRowHeight="14.4"/>
  <cols>
    <col min="2" max="2" width="16.21875" customWidth="1"/>
  </cols>
  <sheetData>
    <row r="3" spans="1:9">
      <c r="A3" t="s">
        <v>679</v>
      </c>
    </row>
    <row r="5" spans="1:9">
      <c r="A5" s="98" t="s">
        <v>678</v>
      </c>
      <c r="B5" s="98" t="s">
        <v>680</v>
      </c>
      <c r="C5" s="98" t="s">
        <v>681</v>
      </c>
      <c r="D5" s="98" t="s">
        <v>615</v>
      </c>
      <c r="E5" s="98" t="s">
        <v>616</v>
      </c>
      <c r="F5" s="98" t="s">
        <v>617</v>
      </c>
      <c r="G5" s="98" t="s">
        <v>618</v>
      </c>
      <c r="H5" s="98" t="s">
        <v>619</v>
      </c>
      <c r="I5" s="98" t="s">
        <v>682</v>
      </c>
    </row>
    <row r="6" spans="1:9">
      <c r="A6" s="98">
        <v>1</v>
      </c>
      <c r="B6" s="98" t="s">
        <v>683</v>
      </c>
      <c r="C6" s="203">
        <f t="shared" ref="C6:I6" si="0">17.112/7</f>
        <v>2.4445714285714284</v>
      </c>
      <c r="D6" s="203">
        <f t="shared" si="0"/>
        <v>2.4445714285714284</v>
      </c>
      <c r="E6" s="203">
        <f t="shared" si="0"/>
        <v>2.4445714285714284</v>
      </c>
      <c r="F6" s="203">
        <f t="shared" si="0"/>
        <v>2.4445714285714284</v>
      </c>
      <c r="G6" s="203">
        <f t="shared" si="0"/>
        <v>2.4445714285714284</v>
      </c>
      <c r="H6" s="203">
        <f t="shared" si="0"/>
        <v>2.4445714285714284</v>
      </c>
      <c r="I6" s="203">
        <f t="shared" si="0"/>
        <v>2.4445714285714284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30"/>
  <sheetViews>
    <sheetView view="pageBreakPreview" zoomScale="101" zoomScaleNormal="100" workbookViewId="0">
      <selection activeCell="I9" sqref="I9"/>
    </sheetView>
  </sheetViews>
  <sheetFormatPr defaultRowHeight="14.4"/>
  <cols>
    <col min="3" max="3" width="9.109375" bestFit="1" customWidth="1"/>
    <col min="5" max="5" width="13.77734375" customWidth="1"/>
    <col min="6" max="6" width="28.5546875" bestFit="1" customWidth="1"/>
    <col min="7" max="7" width="12" customWidth="1"/>
  </cols>
  <sheetData>
    <row r="1" spans="1:7" ht="14.55" customHeight="1">
      <c r="A1" s="501" t="s">
        <v>183</v>
      </c>
      <c r="B1" s="501"/>
      <c r="C1" s="501"/>
      <c r="D1" s="501"/>
      <c r="E1" s="501"/>
      <c r="F1" s="501"/>
      <c r="G1" s="501"/>
    </row>
    <row r="2" spans="1:7" ht="28.8">
      <c r="A2" s="11" t="s">
        <v>110</v>
      </c>
      <c r="B2" s="11" t="s">
        <v>111</v>
      </c>
      <c r="C2" s="11" t="s">
        <v>195</v>
      </c>
      <c r="D2" s="11" t="s">
        <v>196</v>
      </c>
      <c r="E2" s="11" t="s">
        <v>112</v>
      </c>
      <c r="F2" s="11" t="s">
        <v>126</v>
      </c>
      <c r="G2" s="11" t="s">
        <v>167</v>
      </c>
    </row>
    <row r="3" spans="1:7">
      <c r="A3" s="12">
        <v>1</v>
      </c>
      <c r="B3" s="12" t="s">
        <v>9</v>
      </c>
      <c r="C3" s="13" t="s">
        <v>32</v>
      </c>
      <c r="D3" s="12"/>
      <c r="E3" s="100" t="s">
        <v>166</v>
      </c>
      <c r="F3" s="98" t="s">
        <v>133</v>
      </c>
      <c r="G3" s="98" t="s">
        <v>119</v>
      </c>
    </row>
    <row r="4" spans="1:7">
      <c r="A4" s="12">
        <v>2</v>
      </c>
      <c r="B4" s="12" t="s">
        <v>15</v>
      </c>
      <c r="C4" s="13" t="s">
        <v>38</v>
      </c>
      <c r="D4" s="12"/>
      <c r="E4" s="100" t="s">
        <v>166</v>
      </c>
      <c r="F4" s="98" t="s">
        <v>129</v>
      </c>
      <c r="G4" s="98" t="s">
        <v>119</v>
      </c>
    </row>
    <row r="5" spans="1:7">
      <c r="A5" s="12">
        <v>3</v>
      </c>
      <c r="B5" s="12" t="s">
        <v>17</v>
      </c>
      <c r="C5" s="13" t="s">
        <v>38</v>
      </c>
      <c r="D5" s="12"/>
      <c r="E5" s="100" t="s">
        <v>166</v>
      </c>
      <c r="F5" s="98" t="s">
        <v>129</v>
      </c>
      <c r="G5" s="98" t="s">
        <v>119</v>
      </c>
    </row>
    <row r="6" spans="1:7">
      <c r="A6" s="12">
        <v>4</v>
      </c>
      <c r="B6" s="12" t="s">
        <v>18</v>
      </c>
      <c r="C6" s="13" t="s">
        <v>11</v>
      </c>
      <c r="D6" s="13">
        <v>7</v>
      </c>
      <c r="E6" s="100" t="s">
        <v>166</v>
      </c>
      <c r="F6" s="98" t="s">
        <v>192</v>
      </c>
      <c r="G6" s="98" t="s">
        <v>119</v>
      </c>
    </row>
    <row r="7" spans="1:7">
      <c r="A7" s="12">
        <v>5</v>
      </c>
      <c r="B7" s="12" t="s">
        <v>23</v>
      </c>
      <c r="C7" s="13" t="s">
        <v>5</v>
      </c>
      <c r="D7" s="13"/>
      <c r="E7" s="100" t="s">
        <v>166</v>
      </c>
      <c r="F7" s="98" t="s">
        <v>193</v>
      </c>
      <c r="G7" s="98" t="s">
        <v>119</v>
      </c>
    </row>
    <row r="8" spans="1:7">
      <c r="A8" s="12">
        <v>6</v>
      </c>
      <c r="B8" s="12" t="s">
        <v>27</v>
      </c>
      <c r="C8" s="13" t="s">
        <v>1</v>
      </c>
      <c r="D8" s="13"/>
      <c r="E8" s="100" t="s">
        <v>166</v>
      </c>
      <c r="F8" s="98" t="s">
        <v>133</v>
      </c>
      <c r="G8" s="98" t="s">
        <v>119</v>
      </c>
    </row>
    <row r="9" spans="1:7">
      <c r="A9" s="12">
        <v>7</v>
      </c>
      <c r="B9" s="12" t="s">
        <v>29</v>
      </c>
      <c r="C9" s="13" t="s">
        <v>1</v>
      </c>
      <c r="D9" s="13"/>
      <c r="E9" s="100" t="s">
        <v>166</v>
      </c>
      <c r="F9" s="98" t="s">
        <v>133</v>
      </c>
      <c r="G9" s="98" t="s">
        <v>119</v>
      </c>
    </row>
    <row r="10" spans="1:7">
      <c r="A10" s="12">
        <v>8</v>
      </c>
      <c r="B10" s="12" t="s">
        <v>31</v>
      </c>
      <c r="C10" s="13" t="s">
        <v>1</v>
      </c>
      <c r="D10" s="13"/>
      <c r="E10" s="100" t="s">
        <v>166</v>
      </c>
      <c r="F10" s="98" t="s">
        <v>133</v>
      </c>
      <c r="G10" s="98" t="s">
        <v>119</v>
      </c>
    </row>
    <row r="11" spans="1:7">
      <c r="A11" s="12">
        <v>9</v>
      </c>
      <c r="B11" s="12" t="s">
        <v>35</v>
      </c>
      <c r="C11" s="13" t="s">
        <v>1</v>
      </c>
      <c r="D11" s="13"/>
      <c r="E11" s="100" t="s">
        <v>166</v>
      </c>
      <c r="F11" s="98" t="s">
        <v>133</v>
      </c>
      <c r="G11" s="98" t="s">
        <v>119</v>
      </c>
    </row>
    <row r="12" spans="1:7">
      <c r="A12" s="12">
        <v>10</v>
      </c>
      <c r="B12" s="12" t="s">
        <v>36</v>
      </c>
      <c r="C12" s="13" t="s">
        <v>30</v>
      </c>
      <c r="D12" s="13"/>
      <c r="E12" s="100" t="s">
        <v>166</v>
      </c>
      <c r="F12" s="98" t="s">
        <v>133</v>
      </c>
      <c r="G12" s="98" t="s">
        <v>119</v>
      </c>
    </row>
    <row r="13" spans="1:7">
      <c r="A13" s="12">
        <v>11</v>
      </c>
      <c r="B13" s="12" t="s">
        <v>188</v>
      </c>
      <c r="C13" s="13" t="s">
        <v>189</v>
      </c>
      <c r="D13" s="13">
        <v>1</v>
      </c>
      <c r="E13" s="100" t="s">
        <v>166</v>
      </c>
      <c r="F13" s="98" t="s">
        <v>133</v>
      </c>
      <c r="G13" s="98" t="s">
        <v>119</v>
      </c>
    </row>
    <row r="14" spans="1:7">
      <c r="A14" s="12">
        <v>12</v>
      </c>
      <c r="B14" s="12" t="s">
        <v>39</v>
      </c>
      <c r="C14" s="13" t="s">
        <v>1</v>
      </c>
      <c r="D14" s="13"/>
      <c r="E14" s="100" t="s">
        <v>166</v>
      </c>
      <c r="F14" s="98" t="s">
        <v>133</v>
      </c>
      <c r="G14" s="98" t="s">
        <v>119</v>
      </c>
    </row>
    <row r="15" spans="1:7" ht="15" customHeight="1">
      <c r="A15" s="12">
        <v>13</v>
      </c>
      <c r="B15" s="12" t="s">
        <v>40</v>
      </c>
      <c r="C15" s="13" t="s">
        <v>5</v>
      </c>
      <c r="D15" s="13"/>
      <c r="E15" s="100" t="s">
        <v>166</v>
      </c>
      <c r="F15" s="98" t="s">
        <v>133</v>
      </c>
      <c r="G15" s="98" t="s">
        <v>119</v>
      </c>
    </row>
    <row r="16" spans="1:7">
      <c r="A16" s="12">
        <v>14</v>
      </c>
      <c r="B16" s="12" t="s">
        <v>42</v>
      </c>
      <c r="C16" s="13" t="s">
        <v>1</v>
      </c>
      <c r="D16" s="13"/>
      <c r="E16" s="100" t="s">
        <v>166</v>
      </c>
      <c r="F16" s="98" t="s">
        <v>133</v>
      </c>
      <c r="G16" s="98" t="s">
        <v>119</v>
      </c>
    </row>
    <row r="17" spans="1:7">
      <c r="A17" s="12">
        <v>15</v>
      </c>
      <c r="B17" s="12" t="s">
        <v>49</v>
      </c>
      <c r="C17" s="13" t="s">
        <v>12</v>
      </c>
      <c r="D17" s="13"/>
      <c r="E17" s="100" t="s">
        <v>166</v>
      </c>
      <c r="F17" s="98" t="s">
        <v>133</v>
      </c>
      <c r="G17" s="98" t="s">
        <v>119</v>
      </c>
    </row>
    <row r="18" spans="1:7">
      <c r="A18" s="12">
        <v>16</v>
      </c>
      <c r="B18" s="12" t="s">
        <v>50</v>
      </c>
      <c r="C18" s="13" t="s">
        <v>2</v>
      </c>
      <c r="D18" s="13"/>
      <c r="E18" s="100" t="s">
        <v>166</v>
      </c>
      <c r="F18" s="98" t="s">
        <v>133</v>
      </c>
      <c r="G18" s="98" t="s">
        <v>119</v>
      </c>
    </row>
    <row r="19" spans="1:7">
      <c r="A19" s="12">
        <v>17</v>
      </c>
      <c r="B19" s="12" t="s">
        <v>51</v>
      </c>
      <c r="C19" s="13" t="s">
        <v>11</v>
      </c>
      <c r="D19" s="13"/>
      <c r="E19" s="100" t="s">
        <v>166</v>
      </c>
      <c r="F19" s="98" t="s">
        <v>194</v>
      </c>
      <c r="G19" s="98" t="s">
        <v>119</v>
      </c>
    </row>
    <row r="20" spans="1:7">
      <c r="A20" s="12">
        <v>18</v>
      </c>
      <c r="B20" s="12" t="s">
        <v>52</v>
      </c>
      <c r="C20" s="13" t="s">
        <v>1</v>
      </c>
      <c r="D20" s="13"/>
      <c r="E20" s="100" t="s">
        <v>166</v>
      </c>
      <c r="F20" s="98" t="s">
        <v>133</v>
      </c>
      <c r="G20" s="98" t="s">
        <v>119</v>
      </c>
    </row>
    <row r="21" spans="1:7">
      <c r="A21" s="12">
        <v>19</v>
      </c>
      <c r="B21" s="12" t="s">
        <v>54</v>
      </c>
      <c r="C21" s="13" t="s">
        <v>12</v>
      </c>
      <c r="D21" s="13"/>
      <c r="E21" s="100" t="s">
        <v>166</v>
      </c>
      <c r="F21" s="98" t="s">
        <v>133</v>
      </c>
      <c r="G21" s="98" t="s">
        <v>119</v>
      </c>
    </row>
    <row r="22" spans="1:7">
      <c r="A22" s="12">
        <v>20</v>
      </c>
      <c r="B22" s="12" t="s">
        <v>55</v>
      </c>
      <c r="C22" s="13" t="s">
        <v>1</v>
      </c>
      <c r="D22" s="13"/>
      <c r="E22" s="100" t="s">
        <v>166</v>
      </c>
      <c r="F22" s="98" t="s">
        <v>133</v>
      </c>
      <c r="G22" s="98" t="s">
        <v>119</v>
      </c>
    </row>
    <row r="23" spans="1:7">
      <c r="A23" s="12">
        <v>21</v>
      </c>
      <c r="B23" s="12" t="s">
        <v>56</v>
      </c>
      <c r="C23" s="13" t="s">
        <v>190</v>
      </c>
      <c r="D23" s="13"/>
      <c r="E23" s="100" t="s">
        <v>166</v>
      </c>
      <c r="F23" s="98" t="s">
        <v>133</v>
      </c>
      <c r="G23" s="98" t="s">
        <v>119</v>
      </c>
    </row>
    <row r="24" spans="1:7">
      <c r="A24" s="12">
        <v>22</v>
      </c>
      <c r="B24" s="12" t="s">
        <v>57</v>
      </c>
      <c r="C24" s="13" t="s">
        <v>30</v>
      </c>
      <c r="D24" s="13"/>
      <c r="E24" s="100" t="s">
        <v>166</v>
      </c>
      <c r="F24" s="98" t="s">
        <v>133</v>
      </c>
      <c r="G24" s="98" t="s">
        <v>119</v>
      </c>
    </row>
    <row r="25" spans="1:7">
      <c r="A25" s="12">
        <v>23</v>
      </c>
      <c r="B25" s="12" t="s">
        <v>58</v>
      </c>
      <c r="C25" s="13" t="s">
        <v>22</v>
      </c>
      <c r="D25" s="13"/>
      <c r="E25" s="100" t="s">
        <v>166</v>
      </c>
      <c r="F25" s="98" t="s">
        <v>133</v>
      </c>
      <c r="G25" s="98" t="s">
        <v>119</v>
      </c>
    </row>
    <row r="26" spans="1:7">
      <c r="A26" s="12">
        <v>24</v>
      </c>
      <c r="B26" s="12" t="s">
        <v>59</v>
      </c>
      <c r="C26" s="13" t="s">
        <v>37</v>
      </c>
      <c r="D26" s="13"/>
      <c r="E26" s="100" t="s">
        <v>166</v>
      </c>
      <c r="F26" s="98" t="s">
        <v>133</v>
      </c>
      <c r="G26" s="98" t="s">
        <v>119</v>
      </c>
    </row>
    <row r="27" spans="1:7">
      <c r="A27" s="12">
        <v>25</v>
      </c>
      <c r="B27" s="12" t="s">
        <v>60</v>
      </c>
      <c r="C27" s="13" t="s">
        <v>21</v>
      </c>
      <c r="D27" s="13"/>
      <c r="E27" s="100" t="s">
        <v>166</v>
      </c>
      <c r="F27" s="98" t="s">
        <v>133</v>
      </c>
      <c r="G27" s="98" t="s">
        <v>119</v>
      </c>
    </row>
    <row r="28" spans="1:7">
      <c r="A28" s="12">
        <v>26</v>
      </c>
      <c r="B28" s="12" t="s">
        <v>61</v>
      </c>
      <c r="C28" s="13" t="s">
        <v>11</v>
      </c>
      <c r="D28" s="13">
        <v>2</v>
      </c>
      <c r="E28" s="100" t="s">
        <v>166</v>
      </c>
      <c r="F28" s="98" t="s">
        <v>133</v>
      </c>
      <c r="G28" s="98" t="s">
        <v>119</v>
      </c>
    </row>
    <row r="29" spans="1:7">
      <c r="A29" s="12">
        <v>27</v>
      </c>
      <c r="B29" s="12" t="s">
        <v>63</v>
      </c>
      <c r="C29" s="13" t="s">
        <v>30</v>
      </c>
      <c r="D29" s="13"/>
      <c r="E29" s="100" t="s">
        <v>166</v>
      </c>
      <c r="F29" s="98" t="s">
        <v>133</v>
      </c>
      <c r="G29" s="98" t="s">
        <v>119</v>
      </c>
    </row>
    <row r="30" spans="1:7">
      <c r="A30" s="12">
        <v>28</v>
      </c>
      <c r="B30" s="12" t="s">
        <v>191</v>
      </c>
      <c r="C30" s="13" t="s">
        <v>0</v>
      </c>
      <c r="D30" s="13">
        <v>2</v>
      </c>
      <c r="E30" s="100" t="s">
        <v>166</v>
      </c>
      <c r="F30" s="98" t="s">
        <v>133</v>
      </c>
      <c r="G30" s="98" t="s">
        <v>119</v>
      </c>
    </row>
  </sheetData>
  <mergeCells count="1">
    <mergeCell ref="A1:G1"/>
  </mergeCells>
  <printOptions horizontalCentered="1"/>
  <pageMargins left="0.31496062992125984" right="0.31496062992125984" top="0.55118110236220474" bottom="0.74803149606299213" header="0.31496062992125984" footer="0.31496062992125984"/>
  <pageSetup paperSize="9" scale="96"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D5516-B9AE-4767-AB56-B0958135D872}">
  <dimension ref="A1:I139"/>
  <sheetViews>
    <sheetView view="pageBreakPreview" zoomScale="60" zoomScaleNormal="80" workbookViewId="0">
      <selection activeCell="H18" sqref="H18"/>
    </sheetView>
  </sheetViews>
  <sheetFormatPr defaultColWidth="9.21875" defaultRowHeight="14.4"/>
  <cols>
    <col min="2" max="2" width="18" customWidth="1"/>
    <col min="3" max="7" width="12.77734375" customWidth="1"/>
    <col min="8" max="8" width="20.77734375" bestFit="1" customWidth="1"/>
    <col min="9" max="11" width="12.77734375" customWidth="1"/>
  </cols>
  <sheetData>
    <row r="1" spans="1:9" ht="15.6">
      <c r="A1" s="107" t="s">
        <v>267</v>
      </c>
      <c r="B1" s="108"/>
      <c r="C1" s="108"/>
      <c r="D1" s="108"/>
      <c r="E1" s="108"/>
      <c r="F1" s="108"/>
      <c r="G1" s="108"/>
      <c r="H1" s="108"/>
      <c r="I1" s="108"/>
    </row>
    <row r="2" spans="1:9" ht="20.100000000000001" customHeight="1">
      <c r="A2" s="502" t="s">
        <v>268</v>
      </c>
      <c r="B2" s="502" t="s">
        <v>159</v>
      </c>
      <c r="C2" s="504" t="s">
        <v>147</v>
      </c>
      <c r="D2" s="502" t="s">
        <v>120</v>
      </c>
      <c r="E2" s="502"/>
      <c r="F2" s="502"/>
      <c r="G2" s="502" t="s">
        <v>121</v>
      </c>
      <c r="H2" s="502"/>
      <c r="I2" s="502"/>
    </row>
    <row r="3" spans="1:9" ht="20.100000000000001" customHeight="1">
      <c r="A3" s="502"/>
      <c r="B3" s="502"/>
      <c r="C3" s="505"/>
      <c r="D3" s="109" t="s">
        <v>113</v>
      </c>
      <c r="E3" s="109" t="s">
        <v>122</v>
      </c>
      <c r="F3" s="109" t="s">
        <v>119</v>
      </c>
      <c r="G3" s="109" t="s">
        <v>113</v>
      </c>
      <c r="H3" s="109" t="s">
        <v>122</v>
      </c>
      <c r="I3" s="109" t="s">
        <v>119</v>
      </c>
    </row>
    <row r="4" spans="1:9" ht="20.100000000000001" customHeight="1">
      <c r="A4" s="110" t="s">
        <v>265</v>
      </c>
      <c r="B4" s="110" t="s">
        <v>269</v>
      </c>
      <c r="C4" s="111">
        <v>14.513</v>
      </c>
      <c r="D4" s="111">
        <f t="shared" ref="D4:I20" si="0">C4</f>
        <v>14.513</v>
      </c>
      <c r="E4" s="111">
        <f t="shared" si="0"/>
        <v>14.513</v>
      </c>
      <c r="F4" s="111">
        <f t="shared" si="0"/>
        <v>14.513</v>
      </c>
      <c r="G4" s="111">
        <f t="shared" si="0"/>
        <v>14.513</v>
      </c>
      <c r="H4" s="111">
        <f t="shared" si="0"/>
        <v>14.513</v>
      </c>
      <c r="I4" s="111">
        <f t="shared" si="0"/>
        <v>14.513</v>
      </c>
    </row>
    <row r="5" spans="1:9" ht="20.100000000000001" customHeight="1">
      <c r="A5" s="110" t="s">
        <v>265</v>
      </c>
      <c r="B5" s="110" t="s">
        <v>270</v>
      </c>
      <c r="C5" s="111">
        <v>1.0489999999999995</v>
      </c>
      <c r="D5" s="111">
        <f t="shared" si="0"/>
        <v>1.0489999999999995</v>
      </c>
      <c r="E5" s="111">
        <f t="shared" si="0"/>
        <v>1.0489999999999995</v>
      </c>
      <c r="F5" s="111">
        <f t="shared" si="0"/>
        <v>1.0489999999999995</v>
      </c>
      <c r="G5" s="111">
        <f t="shared" si="0"/>
        <v>1.0489999999999995</v>
      </c>
      <c r="H5" s="111">
        <f t="shared" si="0"/>
        <v>1.0489999999999995</v>
      </c>
      <c r="I5" s="111">
        <f t="shared" si="0"/>
        <v>1.0489999999999995</v>
      </c>
    </row>
    <row r="6" spans="1:9" ht="20.100000000000001" customHeight="1">
      <c r="A6" s="110" t="s">
        <v>265</v>
      </c>
      <c r="B6" s="110" t="s">
        <v>271</v>
      </c>
      <c r="C6" s="112">
        <v>1.775128</v>
      </c>
      <c r="D6" s="111">
        <f t="shared" si="0"/>
        <v>1.775128</v>
      </c>
      <c r="E6" s="111">
        <f t="shared" si="0"/>
        <v>1.775128</v>
      </c>
      <c r="F6" s="111">
        <f t="shared" si="0"/>
        <v>1.775128</v>
      </c>
      <c r="G6" s="111">
        <f t="shared" si="0"/>
        <v>1.775128</v>
      </c>
      <c r="H6" s="111">
        <f t="shared" si="0"/>
        <v>1.775128</v>
      </c>
      <c r="I6" s="111">
        <f t="shared" si="0"/>
        <v>1.775128</v>
      </c>
    </row>
    <row r="7" spans="1:9" ht="20.100000000000001" customHeight="1">
      <c r="A7" s="110" t="s">
        <v>265</v>
      </c>
      <c r="B7" s="110" t="s">
        <v>272</v>
      </c>
      <c r="C7" s="112">
        <v>2.2016179999999999</v>
      </c>
      <c r="D7" s="111">
        <f t="shared" si="0"/>
        <v>2.2016179999999999</v>
      </c>
      <c r="E7" s="111">
        <f t="shared" si="0"/>
        <v>2.2016179999999999</v>
      </c>
      <c r="F7" s="111">
        <f t="shared" si="0"/>
        <v>2.2016179999999999</v>
      </c>
      <c r="G7" s="111">
        <f t="shared" si="0"/>
        <v>2.2016179999999999</v>
      </c>
      <c r="H7" s="111">
        <f t="shared" si="0"/>
        <v>2.2016179999999999</v>
      </c>
      <c r="I7" s="111">
        <f t="shared" si="0"/>
        <v>2.2016179999999999</v>
      </c>
    </row>
    <row r="8" spans="1:9" ht="20.100000000000001" customHeight="1">
      <c r="A8" s="110" t="s">
        <v>265</v>
      </c>
      <c r="B8" s="110" t="s">
        <v>273</v>
      </c>
      <c r="C8" s="111">
        <v>4.5929000000000002</v>
      </c>
      <c r="D8" s="111">
        <f t="shared" si="0"/>
        <v>4.5929000000000002</v>
      </c>
      <c r="E8" s="111">
        <f t="shared" si="0"/>
        <v>4.5929000000000002</v>
      </c>
      <c r="F8" s="111">
        <f t="shared" si="0"/>
        <v>4.5929000000000002</v>
      </c>
      <c r="G8" s="111">
        <f t="shared" si="0"/>
        <v>4.5929000000000002</v>
      </c>
      <c r="H8" s="111">
        <f t="shared" si="0"/>
        <v>4.5929000000000002</v>
      </c>
      <c r="I8" s="111">
        <f t="shared" si="0"/>
        <v>4.5929000000000002</v>
      </c>
    </row>
    <row r="9" spans="1:9" ht="20.100000000000001" customHeight="1">
      <c r="A9" s="110" t="s">
        <v>265</v>
      </c>
      <c r="B9" s="110" t="s">
        <v>274</v>
      </c>
      <c r="C9" s="111">
        <v>5.8546199999999997</v>
      </c>
      <c r="D9" s="111">
        <f t="shared" si="0"/>
        <v>5.8546199999999997</v>
      </c>
      <c r="E9" s="111">
        <f t="shared" si="0"/>
        <v>5.8546199999999997</v>
      </c>
      <c r="F9" s="111">
        <f t="shared" si="0"/>
        <v>5.8546199999999997</v>
      </c>
      <c r="G9" s="111">
        <f t="shared" si="0"/>
        <v>5.8546199999999997</v>
      </c>
      <c r="H9" s="111">
        <f t="shared" si="0"/>
        <v>5.8546199999999997</v>
      </c>
      <c r="I9" s="111">
        <f t="shared" si="0"/>
        <v>5.8546199999999997</v>
      </c>
    </row>
    <row r="10" spans="1:9" ht="20.100000000000001" customHeight="1">
      <c r="A10" s="110" t="s">
        <v>265</v>
      </c>
      <c r="B10" s="110" t="s">
        <v>275</v>
      </c>
      <c r="C10" s="111">
        <v>0.90639999999999998</v>
      </c>
      <c r="D10" s="111">
        <f t="shared" si="0"/>
        <v>0.90639999999999998</v>
      </c>
      <c r="E10" s="111">
        <f t="shared" si="0"/>
        <v>0.90639999999999998</v>
      </c>
      <c r="F10" s="111">
        <f t="shared" si="0"/>
        <v>0.90639999999999998</v>
      </c>
      <c r="G10" s="111">
        <f t="shared" si="0"/>
        <v>0.90639999999999998</v>
      </c>
      <c r="H10" s="111">
        <f t="shared" si="0"/>
        <v>0.90639999999999998</v>
      </c>
      <c r="I10" s="111">
        <f t="shared" si="0"/>
        <v>0.90639999999999998</v>
      </c>
    </row>
    <row r="11" spans="1:9" ht="20.100000000000001" customHeight="1">
      <c r="A11" s="110" t="s">
        <v>265</v>
      </c>
      <c r="B11" s="110" t="s">
        <v>276</v>
      </c>
      <c r="C11" s="111">
        <v>5.9580000000000002</v>
      </c>
      <c r="D11" s="111">
        <f t="shared" si="0"/>
        <v>5.9580000000000002</v>
      </c>
      <c r="E11" s="111">
        <f t="shared" si="0"/>
        <v>5.9580000000000002</v>
      </c>
      <c r="F11" s="111">
        <f t="shared" si="0"/>
        <v>5.9580000000000002</v>
      </c>
      <c r="G11" s="111">
        <f t="shared" si="0"/>
        <v>5.9580000000000002</v>
      </c>
      <c r="H11" s="111">
        <f t="shared" si="0"/>
        <v>5.9580000000000002</v>
      </c>
      <c r="I11" s="111">
        <f t="shared" si="0"/>
        <v>5.9580000000000002</v>
      </c>
    </row>
    <row r="12" spans="1:9" ht="20.100000000000001" customHeight="1">
      <c r="A12" s="110" t="s">
        <v>266</v>
      </c>
      <c r="B12" s="110" t="s">
        <v>277</v>
      </c>
      <c r="C12" s="111">
        <v>1.768</v>
      </c>
      <c r="D12" s="111"/>
      <c r="E12" s="111"/>
      <c r="F12" s="111"/>
      <c r="G12" s="111"/>
      <c r="H12" s="111"/>
      <c r="I12" s="111"/>
    </row>
    <row r="13" spans="1:9" ht="20.100000000000001" customHeight="1">
      <c r="A13" s="110" t="s">
        <v>266</v>
      </c>
      <c r="B13" s="110" t="s">
        <v>288</v>
      </c>
      <c r="C13" s="111">
        <v>2.1280000000000001</v>
      </c>
      <c r="D13" s="111"/>
      <c r="E13" s="111"/>
      <c r="F13" s="111"/>
      <c r="G13" s="111"/>
      <c r="H13" s="111"/>
      <c r="I13" s="111"/>
    </row>
    <row r="14" spans="1:9" ht="20.100000000000001" customHeight="1">
      <c r="A14" s="110" t="s">
        <v>266</v>
      </c>
      <c r="B14" s="110" t="s">
        <v>278</v>
      </c>
      <c r="C14" s="111">
        <v>21.029</v>
      </c>
      <c r="D14" s="111">
        <f t="shared" si="0"/>
        <v>21.029</v>
      </c>
      <c r="E14" s="111">
        <f t="shared" si="0"/>
        <v>21.029</v>
      </c>
      <c r="F14" s="111">
        <f t="shared" si="0"/>
        <v>21.029</v>
      </c>
      <c r="G14" s="111">
        <f t="shared" si="0"/>
        <v>21.029</v>
      </c>
      <c r="H14" s="111">
        <f t="shared" si="0"/>
        <v>21.029</v>
      </c>
      <c r="I14" s="111">
        <f t="shared" si="0"/>
        <v>21.029</v>
      </c>
    </row>
    <row r="15" spans="1:9" ht="20.100000000000001" customHeight="1">
      <c r="A15" s="110" t="s">
        <v>266</v>
      </c>
      <c r="B15" s="110" t="s">
        <v>279</v>
      </c>
      <c r="C15" s="111">
        <v>16.847000000000001</v>
      </c>
      <c r="D15" s="111">
        <f t="shared" si="0"/>
        <v>16.847000000000001</v>
      </c>
      <c r="E15" s="111">
        <f t="shared" si="0"/>
        <v>16.847000000000001</v>
      </c>
      <c r="F15" s="111">
        <f t="shared" si="0"/>
        <v>16.847000000000001</v>
      </c>
      <c r="G15" s="111">
        <f t="shared" si="0"/>
        <v>16.847000000000001</v>
      </c>
      <c r="H15" s="111">
        <f t="shared" si="0"/>
        <v>16.847000000000001</v>
      </c>
      <c r="I15" s="111">
        <f t="shared" si="0"/>
        <v>16.847000000000001</v>
      </c>
    </row>
    <row r="16" spans="1:9" ht="20.100000000000001" customHeight="1">
      <c r="A16" s="110" t="s">
        <v>266</v>
      </c>
      <c r="B16" s="110" t="s">
        <v>280</v>
      </c>
      <c r="C16" s="111">
        <v>5.8289999999999997</v>
      </c>
      <c r="D16" s="111">
        <f t="shared" si="0"/>
        <v>5.8289999999999997</v>
      </c>
      <c r="E16" s="111">
        <f t="shared" si="0"/>
        <v>5.8289999999999997</v>
      </c>
      <c r="F16" s="111">
        <f t="shared" si="0"/>
        <v>5.8289999999999997</v>
      </c>
      <c r="G16" s="111">
        <f t="shared" si="0"/>
        <v>5.8289999999999997</v>
      </c>
      <c r="H16" s="111">
        <f t="shared" si="0"/>
        <v>5.8289999999999997</v>
      </c>
      <c r="I16" s="111">
        <f t="shared" si="0"/>
        <v>5.8289999999999997</v>
      </c>
    </row>
    <row r="17" spans="1:9" ht="20.100000000000001" customHeight="1">
      <c r="A17" s="110" t="s">
        <v>266</v>
      </c>
      <c r="B17" s="110" t="s">
        <v>281</v>
      </c>
      <c r="C17" s="111">
        <v>4.03</v>
      </c>
      <c r="D17" s="111">
        <f t="shared" si="0"/>
        <v>4.03</v>
      </c>
      <c r="E17" s="111">
        <f t="shared" si="0"/>
        <v>4.03</v>
      </c>
      <c r="F17" s="111">
        <f t="shared" si="0"/>
        <v>4.03</v>
      </c>
      <c r="G17" s="111">
        <f t="shared" si="0"/>
        <v>4.03</v>
      </c>
      <c r="H17" s="111">
        <f t="shared" si="0"/>
        <v>4.03</v>
      </c>
      <c r="I17" s="111">
        <f t="shared" si="0"/>
        <v>4.03</v>
      </c>
    </row>
    <row r="18" spans="1:9" ht="20.100000000000001" customHeight="1">
      <c r="A18" s="110" t="s">
        <v>266</v>
      </c>
      <c r="B18" s="110" t="s">
        <v>282</v>
      </c>
      <c r="C18" s="111">
        <v>7.7925000000000004</v>
      </c>
      <c r="D18" s="111">
        <f t="shared" si="0"/>
        <v>7.7925000000000004</v>
      </c>
      <c r="E18" s="111">
        <f t="shared" si="0"/>
        <v>7.7925000000000004</v>
      </c>
      <c r="F18" s="111">
        <f t="shared" si="0"/>
        <v>7.7925000000000004</v>
      </c>
      <c r="G18" s="111">
        <f t="shared" si="0"/>
        <v>7.7925000000000004</v>
      </c>
      <c r="H18" s="111">
        <f t="shared" si="0"/>
        <v>7.7925000000000004</v>
      </c>
      <c r="I18" s="111">
        <f t="shared" si="0"/>
        <v>7.7925000000000004</v>
      </c>
    </row>
    <row r="19" spans="1:9" ht="20.100000000000001" customHeight="1">
      <c r="A19" s="110" t="s">
        <v>114</v>
      </c>
      <c r="B19" s="110" t="s">
        <v>283</v>
      </c>
      <c r="C19" s="111">
        <v>6.2149999999999999</v>
      </c>
      <c r="D19" s="111">
        <f t="shared" si="0"/>
        <v>6.2149999999999999</v>
      </c>
      <c r="E19" s="111">
        <f t="shared" si="0"/>
        <v>6.2149999999999999</v>
      </c>
      <c r="F19" s="111">
        <f t="shared" si="0"/>
        <v>6.2149999999999999</v>
      </c>
      <c r="G19" s="111">
        <f t="shared" si="0"/>
        <v>6.2149999999999999</v>
      </c>
      <c r="H19" s="111">
        <f t="shared" si="0"/>
        <v>6.2149999999999999</v>
      </c>
      <c r="I19" s="111">
        <f t="shared" si="0"/>
        <v>6.2149999999999999</v>
      </c>
    </row>
    <row r="20" spans="1:9" ht="20.100000000000001" customHeight="1">
      <c r="A20" s="110" t="s">
        <v>114</v>
      </c>
      <c r="B20" s="110" t="s">
        <v>284</v>
      </c>
      <c r="C20" s="111">
        <v>12.704000000000001</v>
      </c>
      <c r="D20" s="111">
        <f t="shared" si="0"/>
        <v>12.704000000000001</v>
      </c>
      <c r="E20" s="111">
        <f t="shared" si="0"/>
        <v>12.704000000000001</v>
      </c>
      <c r="F20" s="111">
        <f t="shared" si="0"/>
        <v>12.704000000000001</v>
      </c>
      <c r="G20" s="111">
        <f t="shared" si="0"/>
        <v>12.704000000000001</v>
      </c>
      <c r="H20" s="111">
        <f t="shared" si="0"/>
        <v>12.704000000000001</v>
      </c>
      <c r="I20" s="111">
        <f t="shared" si="0"/>
        <v>12.704000000000001</v>
      </c>
    </row>
    <row r="21" spans="1:9" ht="20.100000000000001" customHeight="1">
      <c r="A21" s="110" t="s">
        <v>114</v>
      </c>
      <c r="B21" s="110" t="s">
        <v>285</v>
      </c>
      <c r="C21" s="111">
        <v>4.1319999999999997</v>
      </c>
      <c r="D21" s="111">
        <f t="shared" ref="D21:I24" si="1">C21</f>
        <v>4.1319999999999997</v>
      </c>
      <c r="E21" s="111">
        <f t="shared" si="1"/>
        <v>4.1319999999999997</v>
      </c>
      <c r="F21" s="111">
        <f t="shared" si="1"/>
        <v>4.1319999999999997</v>
      </c>
      <c r="G21" s="111">
        <f t="shared" si="1"/>
        <v>4.1319999999999997</v>
      </c>
      <c r="H21" s="111">
        <f t="shared" si="1"/>
        <v>4.1319999999999997</v>
      </c>
      <c r="I21" s="111">
        <f t="shared" si="1"/>
        <v>4.1319999999999997</v>
      </c>
    </row>
    <row r="22" spans="1:9" ht="20.100000000000001" customHeight="1">
      <c r="A22" s="110" t="s">
        <v>114</v>
      </c>
      <c r="B22" s="110" t="s">
        <v>286</v>
      </c>
      <c r="C22" s="111">
        <v>6.1150000000000002</v>
      </c>
      <c r="D22" s="111">
        <f t="shared" si="1"/>
        <v>6.1150000000000002</v>
      </c>
      <c r="E22" s="111">
        <f t="shared" si="1"/>
        <v>6.1150000000000002</v>
      </c>
      <c r="F22" s="111">
        <f t="shared" si="1"/>
        <v>6.1150000000000002</v>
      </c>
      <c r="G22" s="111">
        <f t="shared" si="1"/>
        <v>6.1150000000000002</v>
      </c>
      <c r="H22" s="111">
        <f t="shared" si="1"/>
        <v>6.1150000000000002</v>
      </c>
      <c r="I22" s="111">
        <f t="shared" si="1"/>
        <v>6.1150000000000002</v>
      </c>
    </row>
    <row r="23" spans="1:9" ht="20.100000000000001" customHeight="1">
      <c r="A23" s="110" t="s">
        <v>114</v>
      </c>
      <c r="B23" s="110" t="s">
        <v>287</v>
      </c>
      <c r="C23" s="111">
        <v>2.4138999999999999</v>
      </c>
      <c r="D23" s="111">
        <f t="shared" si="1"/>
        <v>2.4138999999999999</v>
      </c>
      <c r="E23" s="111">
        <f>D23</f>
        <v>2.4138999999999999</v>
      </c>
      <c r="F23" s="111">
        <f>E23-0.06</f>
        <v>2.3538999999999999</v>
      </c>
      <c r="G23" s="111">
        <f t="shared" si="1"/>
        <v>2.3538999999999999</v>
      </c>
      <c r="H23" s="111">
        <f t="shared" si="1"/>
        <v>2.3538999999999999</v>
      </c>
      <c r="I23" s="111">
        <f t="shared" si="1"/>
        <v>2.3538999999999999</v>
      </c>
    </row>
    <row r="24" spans="1:9" ht="20.100000000000001" customHeight="1">
      <c r="A24" s="503" t="s">
        <v>147</v>
      </c>
      <c r="B24" s="503"/>
      <c r="C24" s="113">
        <f>SUM(C4:C23)</f>
        <v>127.85406600000002</v>
      </c>
      <c r="D24" s="113">
        <f>SUM(D4:D23)</f>
        <v>123.958066</v>
      </c>
      <c r="E24" s="113">
        <f>SUM(E4:E23)</f>
        <v>123.958066</v>
      </c>
      <c r="F24" s="113">
        <f>SUM(F4:F23)</f>
        <v>123.898066</v>
      </c>
      <c r="G24" s="113">
        <f>SUM(G4:G23)</f>
        <v>123.898066</v>
      </c>
      <c r="H24" s="113">
        <f t="shared" si="1"/>
        <v>123.898066</v>
      </c>
      <c r="I24" s="114">
        <f t="shared" si="1"/>
        <v>123.898066</v>
      </c>
    </row>
    <row r="25" spans="1:9" ht="20.100000000000001" customHeight="1"/>
    <row r="26" spans="1:9" ht="20.100000000000001" customHeight="1"/>
    <row r="27" spans="1:9" ht="20.100000000000001" customHeight="1"/>
    <row r="28" spans="1:9" ht="20.100000000000001" customHeight="1"/>
    <row r="29" spans="1:9" ht="20.100000000000001" customHeight="1"/>
    <row r="30" spans="1:9" ht="20.100000000000001" customHeight="1"/>
    <row r="31" spans="1:9" ht="20.100000000000001" customHeight="1"/>
    <row r="32" spans="1:9"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row r="42" ht="20.100000000000001" customHeight="1"/>
    <row r="43" ht="20.100000000000001" customHeight="1"/>
    <row r="44" ht="20.100000000000001" customHeight="1"/>
    <row r="45" ht="20.100000000000001" customHeight="1"/>
    <row r="46" ht="20.100000000000001" customHeight="1"/>
    <row r="47" ht="20.100000000000001" customHeight="1"/>
    <row r="48"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0.100000000000001" customHeight="1"/>
    <row r="61" ht="20.100000000000001" customHeight="1"/>
    <row r="62" ht="20.100000000000001" customHeight="1"/>
    <row r="63" ht="20.100000000000001" customHeight="1"/>
    <row r="64"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0.100000000000001" customHeight="1"/>
    <row r="76" ht="20.100000000000001" customHeight="1"/>
    <row r="77" ht="20.100000000000001" customHeight="1"/>
    <row r="78" ht="20.100000000000001" customHeight="1"/>
    <row r="79" ht="20.100000000000001" customHeight="1"/>
    <row r="80"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spans="9:9" ht="20.100000000000001" customHeight="1"/>
    <row r="130" spans="9:9" ht="20.100000000000001" customHeight="1"/>
    <row r="131" spans="9:9" ht="20.100000000000001" customHeight="1"/>
    <row r="132" spans="9:9" ht="20.100000000000001" customHeight="1"/>
    <row r="133" spans="9:9" ht="20.100000000000001" customHeight="1"/>
    <row r="134" spans="9:9" ht="20.100000000000001" customHeight="1"/>
    <row r="135" spans="9:9" ht="20.100000000000001" customHeight="1"/>
    <row r="139" spans="9:9">
      <c r="I139" s="7"/>
    </row>
  </sheetData>
  <mergeCells count="6">
    <mergeCell ref="G2:I2"/>
    <mergeCell ref="A24:B24"/>
    <mergeCell ref="A2:A3"/>
    <mergeCell ref="B2:B3"/>
    <mergeCell ref="C2:C3"/>
    <mergeCell ref="D2:F2"/>
  </mergeCells>
  <pageMargins left="0.70866141732283472" right="0.70866141732283472" top="0.74803149606299213" bottom="0.74803149606299213" header="0.31496062992125984" footer="0.31496062992125984"/>
  <pageSetup scale="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F46"/>
  <sheetViews>
    <sheetView view="pageBreakPreview" zoomScale="60" zoomScaleNormal="55" workbookViewId="0">
      <selection activeCell="E10" sqref="E10"/>
    </sheetView>
  </sheetViews>
  <sheetFormatPr defaultRowHeight="14.4"/>
  <cols>
    <col min="1" max="1" width="10.21875" customWidth="1"/>
    <col min="2" max="2" width="68.33203125" customWidth="1"/>
    <col min="3" max="3" width="46.44140625" customWidth="1"/>
    <col min="4" max="4" width="17.44140625" customWidth="1"/>
    <col min="5" max="5" width="24" customWidth="1"/>
  </cols>
  <sheetData>
    <row r="1" spans="1:6" ht="23.4">
      <c r="D1" s="33" t="s">
        <v>134</v>
      </c>
      <c r="E1" s="34">
        <f ca="1">+'VNTL - KEC'!M1</f>
        <v>46033</v>
      </c>
    </row>
    <row r="3" spans="1:6" ht="37.200000000000003" customHeight="1">
      <c r="A3" s="506" t="s">
        <v>289</v>
      </c>
      <c r="B3" s="506"/>
      <c r="C3" s="506"/>
      <c r="D3" s="506"/>
      <c r="E3" s="506"/>
    </row>
    <row r="4" spans="1:6" s="1" customFormat="1" ht="22.05" customHeight="1">
      <c r="A4" s="29" t="s">
        <v>110</v>
      </c>
      <c r="B4" s="29" t="s">
        <v>135</v>
      </c>
      <c r="C4" s="29" t="s">
        <v>123</v>
      </c>
      <c r="D4" s="29" t="s">
        <v>136</v>
      </c>
      <c r="E4" s="29" t="s">
        <v>124</v>
      </c>
    </row>
    <row r="5" spans="1:6" s="21" customFormat="1" ht="36.6" customHeight="1">
      <c r="A5" s="24">
        <v>1</v>
      </c>
      <c r="B5" s="30" t="s">
        <v>137</v>
      </c>
      <c r="C5" s="24" t="s">
        <v>138</v>
      </c>
      <c r="D5" s="31">
        <v>127.854</v>
      </c>
      <c r="E5" s="30"/>
    </row>
    <row r="6" spans="1:6" s="21" customFormat="1" ht="36.6" customHeight="1">
      <c r="A6" s="24">
        <v>2</v>
      </c>
      <c r="B6" s="30" t="s">
        <v>139</v>
      </c>
      <c r="C6" s="24" t="s">
        <v>138</v>
      </c>
      <c r="D6" s="31">
        <f>'Survey Anx'!D24</f>
        <v>123.958066</v>
      </c>
      <c r="E6" s="30"/>
    </row>
    <row r="7" spans="1:6" s="21" customFormat="1" ht="36.6" customHeight="1">
      <c r="A7" s="24">
        <v>3</v>
      </c>
      <c r="B7" s="30" t="s">
        <v>140</v>
      </c>
      <c r="C7" s="24" t="s">
        <v>138</v>
      </c>
      <c r="D7" s="31">
        <f>D5-D6</f>
        <v>3.8959339999999969</v>
      </c>
      <c r="E7" s="30"/>
      <c r="F7" s="22"/>
    </row>
    <row r="8" spans="1:6" s="21" customFormat="1" ht="36.6" customHeight="1">
      <c r="A8" s="24">
        <v>4</v>
      </c>
      <c r="B8" s="30" t="s">
        <v>141</v>
      </c>
      <c r="C8" s="24" t="s">
        <v>138</v>
      </c>
      <c r="D8" s="31">
        <f>D6</f>
        <v>123.958066</v>
      </c>
      <c r="E8" s="30"/>
    </row>
    <row r="9" spans="1:6" s="21" customFormat="1" ht="36.6" customHeight="1">
      <c r="A9" s="24">
        <v>5</v>
      </c>
      <c r="B9" s="30" t="s">
        <v>142</v>
      </c>
      <c r="C9" s="24" t="s">
        <v>138</v>
      </c>
      <c r="D9" s="31">
        <f>D7</f>
        <v>3.8959339999999969</v>
      </c>
      <c r="E9" s="30"/>
    </row>
    <row r="10" spans="1:6" s="21" customFormat="1" ht="36.6" customHeight="1">
      <c r="A10" s="24">
        <v>6</v>
      </c>
      <c r="B10" s="30" t="s">
        <v>143</v>
      </c>
      <c r="C10" s="24" t="s">
        <v>138</v>
      </c>
      <c r="D10" s="31">
        <f>D6</f>
        <v>123.958066</v>
      </c>
      <c r="E10" s="32"/>
      <c r="F10" s="23"/>
    </row>
    <row r="11" spans="1:6" s="21" customFormat="1" ht="36.6" customHeight="1">
      <c r="A11" s="24">
        <v>7</v>
      </c>
      <c r="B11" s="30" t="s">
        <v>144</v>
      </c>
      <c r="C11" s="24" t="s">
        <v>138</v>
      </c>
      <c r="D11" s="31">
        <f>D8</f>
        <v>123.958066</v>
      </c>
      <c r="E11" s="30"/>
    </row>
    <row r="12" spans="1:6" s="21" customFormat="1" ht="36.6" customHeight="1">
      <c r="A12" s="24">
        <v>8</v>
      </c>
      <c r="B12" s="30" t="s">
        <v>142</v>
      </c>
      <c r="C12" s="24" t="s">
        <v>138</v>
      </c>
      <c r="D12" s="31">
        <f>D9</f>
        <v>3.8959339999999969</v>
      </c>
      <c r="E12" s="30"/>
    </row>
    <row r="13" spans="1:6" s="21" customFormat="1" ht="36.6" customHeight="1">
      <c r="A13" s="24">
        <v>9</v>
      </c>
      <c r="B13" s="30" t="s">
        <v>145</v>
      </c>
      <c r="C13" s="24" t="s">
        <v>138</v>
      </c>
      <c r="D13" s="31">
        <f>D9</f>
        <v>3.8959339999999969</v>
      </c>
      <c r="E13" s="30"/>
    </row>
    <row r="14" spans="1:6" s="21" customFormat="1" ht="36.6" customHeight="1">
      <c r="A14" s="24">
        <v>10</v>
      </c>
      <c r="B14" s="30" t="s">
        <v>146</v>
      </c>
      <c r="C14" s="24" t="s">
        <v>138</v>
      </c>
      <c r="D14" s="31">
        <f>D8-D10</f>
        <v>0</v>
      </c>
      <c r="E14" s="30"/>
    </row>
    <row r="15" spans="1:6" s="14" customFormat="1" ht="22.05" customHeight="1"/>
    <row r="16" spans="1:6">
      <c r="D16" s="25"/>
      <c r="E16" s="25"/>
    </row>
    <row r="17" spans="4:5">
      <c r="D17" s="25"/>
      <c r="E17" s="25"/>
    </row>
    <row r="18" spans="4:5">
      <c r="D18" s="25"/>
      <c r="E18" s="25"/>
    </row>
    <row r="19" spans="4:5">
      <c r="D19" s="25"/>
      <c r="E19" s="25"/>
    </row>
    <row r="20" spans="4:5">
      <c r="D20" s="25"/>
      <c r="E20" s="25"/>
    </row>
    <row r="21" spans="4:5">
      <c r="D21" s="25"/>
      <c r="E21" s="25"/>
    </row>
    <row r="22" spans="4:5">
      <c r="D22" s="25"/>
      <c r="E22" s="25"/>
    </row>
    <row r="23" spans="4:5">
      <c r="D23" s="25"/>
      <c r="E23" s="25"/>
    </row>
    <row r="24" spans="4:5">
      <c r="D24" s="25"/>
      <c r="E24" s="25"/>
    </row>
    <row r="25" spans="4:5">
      <c r="D25" s="25"/>
      <c r="E25" s="25"/>
    </row>
    <row r="26" spans="4:5">
      <c r="D26" s="25"/>
      <c r="E26" s="25"/>
    </row>
    <row r="27" spans="4:5">
      <c r="D27" s="25"/>
      <c r="E27" s="25"/>
    </row>
    <row r="28" spans="4:5">
      <c r="D28" s="25"/>
      <c r="E28" s="25"/>
    </row>
    <row r="29" spans="4:5">
      <c r="D29" s="25"/>
      <c r="E29" s="25"/>
    </row>
    <row r="30" spans="4:5">
      <c r="D30" s="25"/>
      <c r="E30" s="25"/>
    </row>
    <row r="31" spans="4:5">
      <c r="D31" s="25"/>
      <c r="E31" s="25"/>
    </row>
    <row r="32" spans="4:5">
      <c r="D32" s="25"/>
      <c r="E32" s="25"/>
    </row>
    <row r="33" spans="4:5">
      <c r="D33" s="25"/>
      <c r="E33" s="25"/>
    </row>
    <row r="34" spans="4:5">
      <c r="D34" s="25"/>
      <c r="E34" s="25"/>
    </row>
    <row r="35" spans="4:5">
      <c r="D35" s="25"/>
      <c r="E35" s="25"/>
    </row>
    <row r="36" spans="4:5">
      <c r="D36" s="25"/>
      <c r="E36" s="25"/>
    </row>
    <row r="37" spans="4:5">
      <c r="D37" s="25"/>
      <c r="E37" s="25"/>
    </row>
    <row r="38" spans="4:5">
      <c r="D38" s="25"/>
      <c r="E38" s="25"/>
    </row>
    <row r="39" spans="4:5">
      <c r="D39" s="25"/>
      <c r="E39" s="25"/>
    </row>
    <row r="40" spans="4:5">
      <c r="D40" s="25"/>
      <c r="E40" s="25"/>
    </row>
    <row r="41" spans="4:5">
      <c r="D41" s="25"/>
      <c r="E41" s="25"/>
    </row>
    <row r="42" spans="4:5">
      <c r="D42" s="25"/>
      <c r="E42" s="25"/>
    </row>
    <row r="43" spans="4:5">
      <c r="D43" s="25"/>
      <c r="E43" s="25"/>
    </row>
    <row r="44" spans="4:5">
      <c r="D44" s="25"/>
      <c r="E44" s="25"/>
    </row>
    <row r="45" spans="4:5">
      <c r="D45" s="25"/>
      <c r="E45" s="25"/>
    </row>
    <row r="46" spans="4:5">
      <c r="D46" s="25"/>
      <c r="E46" s="25"/>
    </row>
  </sheetData>
  <mergeCells count="1">
    <mergeCell ref="A3:E3"/>
  </mergeCells>
  <pageMargins left="0.7" right="0.7" top="0.75" bottom="0.75" header="0.3" footer="0.3"/>
  <pageSetup scale="5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765KV TA 414 VNTL</vt:lpstr>
      <vt:lpstr>Project Details</vt:lpstr>
      <vt:lpstr>VNTL - KEC</vt:lpstr>
      <vt:lpstr>DPR Sheet</vt:lpstr>
      <vt:lpstr>FDN</vt:lpstr>
      <vt:lpstr>Sheet5</vt:lpstr>
      <vt:lpstr>Sheet3</vt:lpstr>
      <vt:lpstr>Sheet1</vt:lpstr>
      <vt:lpstr>Erection Compiled</vt:lpstr>
      <vt:lpstr>Sheet4</vt:lpstr>
      <vt:lpstr>String</vt:lpstr>
      <vt:lpstr>Visual chart 1 </vt:lpstr>
      <vt:lpstr>Crossing</vt:lpstr>
      <vt:lpstr>Sheet2</vt:lpstr>
      <vt:lpstr>Soil Inv.</vt:lpstr>
      <vt:lpstr>Survey Anx</vt:lpstr>
      <vt:lpstr>Survey</vt:lpstr>
      <vt:lpstr>'765KV TA 414 VNTL'!Print_Area</vt:lpstr>
      <vt:lpstr>'DPR Sheet'!Print_Area</vt:lpstr>
      <vt:lpstr>'Erection Compiled'!Print_Area</vt:lpstr>
      <vt:lpstr>FDN!Print_Area</vt:lpstr>
      <vt:lpstr>'Visual chart 1 '!Print_Area</vt:lpstr>
      <vt:lpstr>'VNTL - KEC'!Print_Area</vt:lpstr>
      <vt:lpstr>FDN!Print_Titles</vt:lpstr>
      <vt:lpstr>'Visual chart 1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 Shridhar K</dc:creator>
  <cp:lastModifiedBy>Giri, Nishant</cp:lastModifiedBy>
  <cp:lastPrinted>2026-01-09T05:00:36Z</cp:lastPrinted>
  <dcterms:created xsi:type="dcterms:W3CDTF">2023-12-20T18:09:34Z</dcterms:created>
  <dcterms:modified xsi:type="dcterms:W3CDTF">2026-01-12T04:48:31Z</dcterms:modified>
</cp:coreProperties>
</file>