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F418B0C8-F757-4D24-AB29-709B1037C926}" xr6:coauthVersionLast="47" xr6:coauthVersionMax="47" xr10:uidLastSave="{00000000-0000-0000-0000-000000000000}"/>
  <bookViews>
    <workbookView xWindow="-110" yWindow="-110" windowWidth="19420" windowHeight="11500" xr2:uid="{00000000-000D-0000-FFFF-FFFF00000000}"/>
  </bookViews>
  <sheets>
    <sheet name="DPR-Summary" sheetId="3" r:id="rId1"/>
    <sheet name="Sheet1" sheetId="4" state="hidden" r:id="rId2"/>
    <sheet name="Project Details" sheetId="6" r:id="rId3"/>
    <sheet name="Erection Compiled" sheetId="2" r:id="rId4"/>
    <sheet name="Foundation" sheetId="5" r:id="rId5"/>
    <sheet name="Visual Chart" sheetId="8" r:id="rId6"/>
    <sheet name="Balance Erc-RAJ" sheetId="10" r:id="rId7"/>
    <sheet name="ERC ROW-MP" sheetId="14" r:id="rId8"/>
    <sheet name="Erection Productivity" sheetId="11" r:id="rId9"/>
    <sheet name="Sheet4" sheetId="13" state="hidden" r:id="rId10"/>
    <sheet name="Sheet3" sheetId="12" state="hidden" r:id="rId11"/>
    <sheet name="Sheet2" sheetId="9"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6" hidden="1">'Balance Erc-RAJ'!$A$2:$F$38</definedName>
    <definedName name="_xlnm._FilterDatabase" localSheetId="7" hidden="1">'ERC ROW-MP'!$A$2:$F$79</definedName>
    <definedName name="_xlnm._FilterDatabase" localSheetId="3" hidden="1">'Erection Compiled'!$B$4:$N$223</definedName>
    <definedName name="_xlnm._FilterDatabase" localSheetId="4" hidden="1">Foundation!$B$25:$W$349</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'DPR-Summary'!$B$1:$M$26</definedName>
    <definedName name="_xlnm.Print_Area" localSheetId="3">'Erection Compiled'!$A$1:$N$22</definedName>
    <definedName name="_xlnm.Print_Area" localSheetId="5">'Visual Chart'!$A$1:$AL$335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25" i="2" l="1"/>
  <c r="L216" i="2"/>
  <c r="AI318" i="8"/>
  <c r="F224" i="2"/>
  <c r="L176" i="2"/>
  <c r="L213" i="2"/>
  <c r="F223" i="2"/>
  <c r="F222" i="2"/>
  <c r="F221" i="2"/>
  <c r="F220" i="2"/>
  <c r="L207" i="2"/>
  <c r="L209" i="2"/>
  <c r="L206" i="2"/>
  <c r="L200" i="2"/>
  <c r="F219" i="2"/>
  <c r="L205" i="2"/>
  <c r="L210" i="2" l="1"/>
  <c r="F218" i="2"/>
  <c r="F217" i="2"/>
  <c r="L178" i="2"/>
  <c r="F216" i="2"/>
  <c r="L211" i="2"/>
  <c r="L203" i="2"/>
  <c r="F215"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310" i="5"/>
  <c r="M310" i="5"/>
  <c r="F154" i="2"/>
  <c r="L153" i="2"/>
  <c r="F153" i="2"/>
  <c r="L148" i="2"/>
  <c r="F148" i="2"/>
  <c r="F152" i="2" l="1"/>
  <c r="F150" i="2"/>
  <c r="F151" i="2"/>
  <c r="L141" i="2"/>
  <c r="L137" i="2"/>
  <c r="L138" i="2"/>
  <c r="F149" i="2"/>
  <c r="F146" i="2"/>
  <c r="F147" i="2"/>
  <c r="L143" i="2"/>
  <c r="L132" i="2"/>
  <c r="J19" i="3"/>
  <c r="AC335" i="8"/>
  <c r="AC334" i="8"/>
  <c r="Y332" i="8"/>
  <c r="AC332" i="8" s="1"/>
  <c r="Y328" i="8"/>
  <c r="AJ318" i="8"/>
  <c r="AA330" i="8" s="1"/>
  <c r="AC330" i="8" s="1"/>
  <c r="AA328" i="8"/>
  <c r="AA326" i="8"/>
  <c r="AC326" i="8" s="1"/>
  <c r="AE21" i="8"/>
  <c r="AC21" i="8"/>
  <c r="AA21" i="8"/>
  <c r="Y21" i="8"/>
  <c r="W21" i="8"/>
  <c r="U21" i="8"/>
  <c r="Q21" i="8"/>
  <c r="O21" i="8"/>
  <c r="AC328" i="8" l="1"/>
  <c r="F145" i="2"/>
  <c r="L139" i="2"/>
  <c r="F144" i="2"/>
  <c r="L135" i="2"/>
  <c r="F143" i="2" l="1"/>
  <c r="F142" i="2"/>
  <c r="F141" i="2"/>
  <c r="F140" i="2"/>
  <c r="F137" i="2" l="1"/>
  <c r="I312" i="5"/>
  <c r="H312" i="5"/>
  <c r="K310" i="5"/>
  <c r="H310" i="5" s="1"/>
  <c r="J310" i="5" s="1"/>
  <c r="I311" i="5"/>
  <c r="H311" i="5"/>
  <c r="L133" i="2"/>
  <c r="L112" i="2"/>
  <c r="L142" i="2"/>
  <c r="J312" i="5" l="1"/>
  <c r="J311" i="5"/>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I152" i="5"/>
  <c r="H152" i="5"/>
  <c r="J257" i="5" l="1"/>
  <c r="J152" i="5"/>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I295" i="5"/>
  <c r="H295" i="5"/>
  <c r="I294" i="5"/>
  <c r="H294" i="5"/>
  <c r="F94" i="2"/>
  <c r="F93" i="2"/>
  <c r="J289" i="5" l="1"/>
  <c r="J271" i="5"/>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<sst xmlns="http://schemas.openxmlformats.org/spreadsheetml/2006/main" count="6756" uniqueCount="850">
  <si>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</si>
  <si>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</si>
  <si>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</si>
  <si>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</si>
  <si>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</si>
  <si>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</si>
  <si>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</si>
  <si>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</si>
  <si>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</si>
  <si>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</si>
  <si>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</si>
  <si>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</si>
  <si>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</si>
  <si>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</si>
  <si>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</si>
  <si>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</si>
  <si>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</si>
  <si>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</si>
  <si>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</si>
  <si>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</si>
  <si>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</si>
  <si>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</si>
  <si>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</si>
  <si>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</si>
  <si>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</si>
  <si>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</si>
  <si>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</si>
  <si>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</si>
  <si>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</si>
  <si>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</si>
  <si>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</si>
  <si>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</si>
  <si>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</si>
  <si>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</si>
  <si>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</si>
  <si>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</si>
  <si>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</si>
  <si>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</si>
  <si>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</si>
  <si>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</si>
  <si>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</si>
  <si>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</si>
  <si>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</si>
  <si>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</si>
  <si>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</si>
  <si>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</si>
  <si>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</si>
  <si>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</si>
  <si>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</si>
  <si>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</si>
  <si>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</si>
  <si>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</si>
  <si>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</si>
  <si>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</si>
  <si>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</si>
  <si>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</si>
  <si>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</si>
  <si>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</si>
  <si>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</si>
  <si>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</si>
  <si>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</si>
  <si>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</si>
  <si>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</si>
  <si>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</si>
  <si>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</si>
  <si>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</si>
  <si>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</si>
  <si>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</si>
  <si>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</si>
  <si>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</si>
  <si>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</si>
  <si>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</si>
  <si>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</si>
  <si>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</si>
  <si>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</si>
  <si>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</si>
  <si>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</si>
  <si>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</si>
  <si>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</si>
  <si>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</si>
  <si>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</si>
  <si>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</si>
  <si>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</si>
  <si>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</si>
  <si>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</si>
  <si>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</si>
  <si>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</si>
  <si>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</si>
  <si>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</si>
  <si>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</si>
  <si>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</si>
  <si>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</si>
  <si>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</si>
  <si>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</si>
  <si>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</si>
  <si>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</si>
  <si>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</si>
  <si>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</si>
  <si>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</si>
  <si>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</si>
  <si>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</si>
  <si>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</si>
  <si>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</si>
  <si>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</si>
  <si>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</si>
  <si>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</si>
  <si>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</si>
  <si>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</si>
  <si>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</si>
  <si>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</si>
  <si>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</si>
  <si>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</si>
  <si>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</si>
  <si>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</si>
  <si>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</si>
  <si>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</si>
  <si>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</si>
  <si>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</si>
  <si>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</si>
  <si>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</si>
  <si>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</si>
  <si>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</si>
  <si>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</si>
  <si>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</si>
  <si>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</si>
  <si>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</si>
  <si>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</si>
  <si>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</si>
  <si>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</si>
  <si>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</si>
  <si>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</si>
  <si>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</si>
  <si>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</si>
  <si>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</si>
  <si>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</si>
  <si>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</si>
  <si>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</si>
  <si>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</si>
  <si>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</si>
  <si>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</si>
  <si>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</si>
  <si>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</si>
  <si>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</si>
  <si>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</si>
  <si>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</si>
  <si>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</si>
  <si>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</si>
  <si>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</si>
  <si>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</si>
  <si>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</si>
  <si>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</si>
  <si>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</si>
  <si>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</si>
  <si>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</si>
  <si>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</si>
  <si>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</si>
  <si>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</si>
  <si>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</si>
  <si>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</si>
  <si>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</si>
  <si>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</si>
  <si>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</si>
  <si>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</si>
  <si>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</si>
  <si>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</si>
  <si>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</si>
  <si>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</si>
  <si>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</si>
  <si>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</si>
  <si>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</si>
  <si>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</si>
  <si>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</si>
  <si>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</si>
  <si>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</si>
  <si>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</si>
  <si>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</si>
  <si>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</si>
  <si>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</si>
  <si>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</si>
  <si>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</si>
  <si>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</si>
  <si>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</si>
  <si>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</si>
  <si>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</si>
  <si>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</si>
  <si>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</si>
  <si>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</si>
  <si>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</si>
  <si>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</si>
  <si>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</si>
  <si>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</si>
  <si>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</si>
  <si>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</si>
  <si>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</si>
  <si>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</si>
  <si>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</si>
  <si>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</si>
  <si>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</si>
  <si>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</si>
  <si>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</si>
  <si>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</si>
  <si>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</si>
  <si>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</si>
  <si>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</si>
  <si>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</si>
  <si>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</si>
  <si>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</si>
  <si>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</si>
  <si>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</si>
  <si>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</si>
  <si>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</si>
  <si>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</si>
  <si>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</si>
  <si>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</si>
  <si>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</si>
  <si>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</si>
  <si>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</si>
  <si>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</si>
  <si>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</si>
  <si>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</si>
  <si>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</si>
  <si>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</si>
  <si>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</si>
  <si>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</si>
  <si>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</si>
  <si>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</si>
  <si>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</si>
  <si>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</si>
  <si>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</si>
  <si>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</si>
  <si>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</si>
  <si>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</si>
  <si>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</si>
  <si>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</si>
  <si>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</si>
  <si>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</si>
  <si>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</si>
  <si>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</si>
  <si>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</si>
  <si>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</si>
  <si>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</si>
  <si>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</si>
  <si>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</si>
  <si>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</si>
  <si>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</si>
  <si>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</si>
  <si>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</si>
  <si>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</si>
  <si>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</si>
  <si>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</si>
  <si>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</si>
  <si>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</si>
  <si>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</si>
  <si>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</si>
  <si>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</si>
  <si>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</si>
  <si>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</si>
  <si>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</si>
  <si>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</si>
  <si>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</si>
  <si>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</si>
  <si>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</si>
  <si>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</si>
  <si>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</si>
  <si>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</si>
  <si>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</si>
  <si>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</si>
  <si>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</si>
  <si>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</si>
  <si>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</si>
  <si>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</si>
  <si>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</si>
  <si>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</si>
  <si>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</si>
  <si>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</si>
  <si>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</si>
  <si>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</si>
  <si>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</si>
  <si>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</si>
  <si>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</si>
  <si>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</si>
  <si>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</si>
  <si>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</si>
  <si>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</si>
  <si>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</si>
  <si>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</si>
  <si>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</si>
  <si>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</si>
  <si>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</si>
  <si>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</si>
  <si>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</si>
  <si>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</si>
  <si>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</si>
  <si>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</si>
  <si>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</si>
  <si>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</si>
  <si>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</si>
  <si>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</si>
  <si>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</si>
  <si>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</si>
  <si>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</si>
  <si>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</si>
  <si>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</si>
  <si>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</si>
  <si>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</si>
  <si>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</si>
  <si>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</si>
  <si>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</si>
  <si>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</si>
  <si>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</si>
  <si>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</si>
  <si>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</si>
  <si>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</si>
  <si>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</si>
  <si>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</si>
  <si>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</si>
  <si>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</si>
  <si>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</si>
  <si>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</si>
  <si>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</si>
  <si>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</si>
  <si>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</si>
  <si>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</si>
  <si>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</si>
  <si>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</si>
  <si>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</si>
  <si>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</si>
  <si>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</si>
  <si>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</si>
  <si>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</si>
  <si>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</si>
  <si>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</si>
  <si>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</si>
  <si>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</si>
  <si>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</si>
  <si>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</si>
  <si>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</si>
  <si>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</si>
  <si>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</si>
  <si>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</si>
  <si>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</si>
  <si>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</si>
  <si>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</si>
  <si>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</si>
  <si>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</si>
  <si>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</si>
  <si>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</si>
  <si>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</si>
  <si>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</si>
  <si>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</si>
  <si>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</si>
  <si>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</si>
  <si>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</si>
  <si>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</si>
  <si>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</si>
  <si>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</si>
  <si>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</si>
  <si>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</si>
  <si>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</si>
  <si>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</si>
  <si>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</si>
  <si>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</si>
  <si>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</si>
  <si>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</si>
  <si>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</si>
  <si>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</si>
  <si>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</si>
  <si>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</si>
  <si>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</si>
  <si>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</si>
  <si>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</si>
  <si>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</si>
  <si>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</si>
  <si>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</si>
  <si>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</si>
  <si>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</si>
  <si>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</si>
  <si>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</si>
  <si>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</si>
  <si>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</si>
  <si>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</si>
  <si>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</si>
  <si>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</si>
  <si>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</si>
  <si>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</si>
  <si>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</si>
  <si>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</si>
  <si>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</si>
  <si>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</si>
  <si>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</si>
  <si>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</si>
  <si>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</si>
  <si>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</si>
  <si>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</si>
  <si>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</si>
  <si>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</si>
  <si>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</si>
  <si>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</si>
  <si>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</si>
  <si>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</si>
  <si>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</si>
  <si>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</si>
  <si>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</si>
  <si>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</si>
  <si>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</si>
  <si>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</si>
  <si>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</si>
  <si>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</si>
  <si>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</si>
  <si>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</si>
  <si>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</si>
  <si>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</si>
  <si>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</si>
  <si>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</si>
  <si>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</si>
  <si>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</si>
  <si>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</si>
  <si>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</si>
  <si>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</si>
  <si>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</si>
  <si>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</si>
  <si>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</si>
  <si>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</si>
  <si>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</si>
  <si>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</si>
  <si>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</si>
  <si>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</si>
  <si>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</si>
  <si>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</si>
  <si>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</si>
  <si>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</si>
  <si>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</si>
  <si>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</si>
  <si>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</si>
  <si>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</si>
  <si>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</si>
  <si>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</si>
  <si>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</si>
  <si>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</si>
  <si>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</si>
  <si>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</si>
  <si>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</si>
  <si>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</si>
  <si>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</si>
  <si>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</si>
  <si>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</si>
  <si>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</si>
  <si>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</si>
  <si>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</si>
  <si>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</si>
  <si>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</si>
  <si>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</si>
  <si>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</si>
  <si>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</si>
  <si>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</si>
  <si>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</si>
  <si>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</si>
  <si>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</si>
  <si>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</si>
  <si>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</si>
  <si>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</si>
  <si>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</si>
  <si>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</si>
  <si>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</si>
  <si>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</si>
  <si>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</si>
  <si>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</si>
  <si>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</si>
  <si>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</si>
  <si>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</si>
  <si>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</si>
  <si>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</si>
  <si>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</si>
  <si>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</si>
  <si>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</si>
  <si>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</si>
  <si>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</si>
  <si>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</si>
  <si>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</si>
  <si>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</si>
  <si>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</si>
  <si>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</si>
  <si>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</si>
  <si>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</si>
  <si>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</si>
  <si>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</si>
  <si>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</si>
  <si>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</si>
  <si>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</si>
  <si>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</si>
  <si>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</si>
  <si>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</si>
  <si>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</si>
  <si>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</si>
  <si>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</si>
  <si>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</si>
  <si>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</si>
  <si>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</si>
  <si>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</si>
  <si>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</si>
  <si>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</si>
  <si>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</si>
  <si>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</si>
  <si>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</si>
  <si>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</si>
  <si>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</si>
  <si>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</si>
  <si>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</si>
  <si>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</si>
  <si>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</si>
  <si>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</si>
  <si>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</si>
  <si>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</si>
  <si>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</si>
  <si>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</si>
  <si>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</si>
  <si>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</si>
  <si>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</si>
  <si>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</si>
  <si>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</si>
  <si>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</si>
  <si>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</si>
  <si>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</si>
  <si>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</si>
  <si>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</si>
  <si>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</si>
  <si>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</si>
  <si>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</si>
  <si>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</si>
  <si>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</si>
  <si>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</si>
  <si>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</si>
  <si>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</si>
  <si>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</si>
  <si>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</si>
  <si>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</si>
  <si>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</si>
  <si>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</si>
  <si>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</si>
  <si>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</si>
  <si>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</si>
  <si>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</si>
  <si>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</si>
  <si>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</si>
  <si>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</si>
  <si>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</si>
  <si>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</si>
  <si>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</si>
  <si>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</si>
  <si>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</si>
  <si>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</si>
  <si>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</si>
  <si>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</si>
  <si>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</si>
  <si>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</si>
  <si>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</si>
  <si>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</si>
  <si>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</si>
  <si>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</si>
  <si>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</si>
  <si>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</si>
  <si>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</si>
  <si>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</si>
  <si>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</si>
  <si>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</si>
  <si>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</si>
  <si>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</si>
  <si>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</si>
  <si>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</si>
  <si>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</si>
  <si>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</si>
  <si>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</si>
  <si>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</si>
  <si>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</si>
  <si>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</si>
  <si>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</si>
  <si>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</si>
  <si>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</si>
  <si>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</si>
  <si>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</si>
  <si>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</si>
  <si>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</si>
  <si>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</si>
  <si>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Arun Felbin</t>
  </si>
  <si>
    <t>Mr. Vijay Kute</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</si>
  <si>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</si>
  <si>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</si>
  <si>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</si>
  <si>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</si>
  <si>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</si>
  <si>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</si>
  <si>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</si>
  <si>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</si>
  <si>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</si>
  <si>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</si>
  <si>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</si>
  <si>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</si>
  <si>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</si>
  <si>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</si>
  <si>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Sujit Roy</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</si>
  <si>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</si>
  <si>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</si>
  <si>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</si>
  <si>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</si>
  <si>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</si>
  <si>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</si>
  <si>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</si>
  <si>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</si>
  <si>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</si>
  <si>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</si>
  <si>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</si>
  <si>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</si>
  <si>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</si>
  <si>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</si>
  <si>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</si>
  <si>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</si>
  <si>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</si>
  <si>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</si>
  <si>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</si>
  <si>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</si>
  <si>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</si>
  <si>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</si>
  <si>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</si>
  <si>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</si>
  <si>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</si>
  <si>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</si>
  <si>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</si>
  <si>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</si>
  <si>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</si>
  <si>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</si>
  <si>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</si>
  <si>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</si>
  <si>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</si>
  <si>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</si>
  <si>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</si>
  <si>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</si>
  <si>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</si>
  <si>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</si>
  <si>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</si>
  <si>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</si>
  <si>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</si>
  <si>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</si>
  <si>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</si>
  <si>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</si>
  <si>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</si>
  <si>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</si>
  <si>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</si>
  <si>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</si>
  <si>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</si>
  <si>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</si>
  <si>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</si>
  <si>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</si>
  <si>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</si>
  <si>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</si>
  <si>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</si>
  <si>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</si>
  <si>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</si>
  <si>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</si>
  <si>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</si>
  <si>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</si>
  <si>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</si>
  <si>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</si>
  <si>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</si>
  <si>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</si>
  <si>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</si>
  <si>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</si>
  <si>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</si>
  <si>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</si>
  <si>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</si>
  <si>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</si>
  <si>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</si>
  <si>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</si>
  <si>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</si>
  <si>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</si>
  <si>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</si>
  <si>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</si>
  <si>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</si>
  <si>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</si>
  <si>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</si>
  <si>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</si>
  <si>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</si>
  <si>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</si>
  <si>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</si>
  <si>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</si>
  <si>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</si>
  <si>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</si>
  <si>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</si>
  <si>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</si>
  <si>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</si>
  <si>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</si>
  <si>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</si>
  <si>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</si>
  <si>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</si>
  <si>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</si>
  <si>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</si>
  <si>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</si>
  <si>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</si>
  <si>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</si>
  <si>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</si>
  <si>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</si>
  <si>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</si>
  <si>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</si>
  <si>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</si>
  <si>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</si>
  <si>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</si>
  <si>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</si>
  <si>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</si>
  <si>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</si>
  <si>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</si>
  <si>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</si>
  <si>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</si>
  <si>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</si>
  <si>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</si>
  <si>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</si>
  <si>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</si>
  <si>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</si>
  <si>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</si>
  <si>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</si>
  <si>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</si>
  <si>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</si>
  <si>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</si>
  <si>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</si>
  <si>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</si>
  <si>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</si>
  <si>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</si>
  <si>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</si>
  <si>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</si>
  <si>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</si>
  <si>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</si>
  <si>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</si>
  <si>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</si>
  <si>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</si>
  <si>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</si>
  <si>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</si>
  <si>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</si>
  <si>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</si>
  <si>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</si>
  <si>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</si>
  <si>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</si>
  <si>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</si>
  <si>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</si>
  <si>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</si>
  <si>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</si>
  <si>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</si>
  <si>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</si>
  <si>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</si>
  <si>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</si>
  <si>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</si>
  <si>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</si>
  <si>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</si>
  <si>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</si>
  <si>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</si>
  <si>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</si>
  <si>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</si>
  <si>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</si>
  <si>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</si>
  <si>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</si>
  <si>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</si>
  <si>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</si>
  <si>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</si>
  <si>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</si>
  <si>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</si>
  <si>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</si>
  <si>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</si>
  <si>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</si>
  <si>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</si>
  <si>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</si>
  <si>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</si>
  <si>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</si>
  <si>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</si>
  <si>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</si>
  <si>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</si>
  <si>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</si>
  <si>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</si>
  <si>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</si>
  <si>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</si>
  <si>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</si>
  <si>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</si>
  <si>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</si>
  <si>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</si>
  <si>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</si>
  <si>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</si>
  <si>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</si>
  <si>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</si>
  <si>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</si>
  <si>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</si>
  <si>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</si>
  <si>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</si>
  <si>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</si>
  <si>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</si>
  <si>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</si>
  <si>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Jan'25</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</si>
  <si>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</si>
  <si>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</si>
  <si>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</si>
  <si>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</si>
  <si>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</si>
  <si>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</si>
  <si>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</si>
  <si>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</si>
  <si>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</si>
  <si>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</si>
  <si>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</si>
  <si>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</si>
  <si>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</si>
  <si>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</si>
  <si>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</si>
  <si>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</si>
  <si>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</si>
  <si>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</si>
  <si>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</si>
  <si>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</si>
  <si>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</si>
  <si>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</si>
  <si>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</si>
  <si>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</si>
  <si>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</si>
  <si>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</si>
  <si>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</si>
  <si>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</si>
  <si>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</si>
  <si>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</si>
  <si>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</si>
  <si>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</si>
  <si>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</si>
  <si>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</si>
  <si>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</si>
  <si>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</si>
  <si>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</si>
  <si>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</si>
  <si>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</si>
  <si>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</si>
  <si>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</si>
  <si>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</si>
  <si>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</si>
  <si>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</si>
  <si>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</si>
  <si>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</si>
  <si>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</si>
  <si>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</si>
  <si>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</si>
  <si>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</si>
  <si>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</si>
  <si>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1st Dec-25</t>
  </si>
  <si>
    <t>Feb'25</t>
  </si>
  <si>
    <t>Gokul Sarkar (MP)-2</t>
  </si>
  <si>
    <t>Jwala Singh 2</t>
  </si>
  <si>
    <t>Madhusudanam Enterprises.</t>
  </si>
  <si>
    <t>Date : 13-12-2025</t>
  </si>
  <si>
    <t>Date :- 13th Dec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</si>
</sst>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09]d\-mmm\-yy;@"/>
    <numFmt numFmtId="165" formatCode="[$-409]d/mmm;@"/>
    <numFmt numFmtId="166" formatCode="[$-409]mmm/yy;@"/>
    <numFmt numFmtId="167" formatCode="0.000"/>
    <numFmt numFmtId="168" formatCode="&quot;Rs.&quot;\ #,##0"/>
    <numFmt numFmtId="169" formatCode="m/d;@"/>
    <numFmt numFmtId="170" formatCode="dd/mmm/yyyy"/>
  </numFmts>
  <fonts count="5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s>
  <fills count="24">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s>
  <borders count="9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s>
  <cellStyleXfs count="18">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cellStyleXfs>
  <cellXfs count="880">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165" fontId="0" fillId="0" borderId="19" xfId="0" applyNumberFormat="1" applyBorder="1" applyAlignment="1">
      <alignment horizontal="center" vertical="center"/>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8" fillId="3" borderId="35" xfId="0" applyFont="1" applyFill="1" applyBorder="1" applyAlignment="1">
      <alignment horizontal="center"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2" fontId="6" fillId="0" borderId="32" xfId="0" applyNumberFormat="1"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10" borderId="32" xfId="0" applyNumberFormat="1" applyFont="1" applyFill="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33" xfId="0"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164" fontId="0" fillId="0" borderId="33" xfId="0" applyNumberForma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 fillId="13" borderId="11" xfId="0" applyFont="1" applyFill="1" applyBorder="1" applyAlignment="1">
      <alignment horizontal="center" vertical="center"/>
    </xf>
    <xf numFmtId="0" fontId="3" fillId="13" borderId="12" xfId="0" applyFont="1" applyFill="1" applyBorder="1" applyAlignment="1">
      <alignment horizontal="center" vertical="center"/>
    </xf>
    <xf numFmtId="0" fontId="0" fillId="13" borderId="27" xfId="0" applyFill="1" applyBorder="1" applyAlignment="1">
      <alignment horizontal="center" vertical="center"/>
    </xf>
    <xf numFmtId="0" fontId="3" fillId="13" borderId="27" xfId="0" applyFont="1" applyFill="1" applyBorder="1" applyAlignment="1">
      <alignment horizontal="center" vertical="center"/>
    </xf>
    <xf numFmtId="0" fontId="3" fillId="13" borderId="36" xfId="0" applyFont="1" applyFill="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33" xfId="0" applyBorder="1" applyAlignment="1">
      <alignment horizontal="center" vertical="center" wrapText="1"/>
    </xf>
    <xf numFmtId="14" fontId="15" fillId="0" borderId="33" xfId="0" applyNumberFormat="1" applyFont="1" applyBorder="1" applyAlignment="1">
      <alignment horizontal="center" vertical="center" wrapText="1"/>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0" fontId="55" fillId="13" borderId="19" xfId="0" applyFont="1" applyFill="1" applyBorder="1" applyAlignment="1">
      <alignment horizontal="center" vertical="center" wrapText="1"/>
    </xf>
    <xf numFmtId="0" fontId="54" fillId="13" borderId="19" xfId="0" applyFont="1" applyFill="1" applyBorder="1" applyAlignment="1">
      <alignment horizontal="center" vertical="center" wrapText="1"/>
    </xf>
    <xf numFmtId="0" fontId="55" fillId="13" borderId="35" xfId="0" applyFont="1" applyFill="1" applyBorder="1" applyAlignment="1">
      <alignment horizontal="center" vertical="center" wrapText="1"/>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19" xfId="0" applyFont="1" applyFill="1" applyBorder="1" applyAlignment="1">
      <alignment horizontal="center"/>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0" fillId="0" borderId="0" xfId="0" applyAlignment="1">
      <alignment horizontal="center" vertical="center"/>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47" fillId="0" borderId="78"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4"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55" fillId="13" borderId="12" xfId="0" applyFont="1" applyFill="1" applyBorder="1" applyAlignment="1">
      <alignment horizontal="center" vertical="center"/>
    </xf>
    <xf numFmtId="0" fontId="55" fillId="13" borderId="34" xfId="0" applyFont="1" applyFill="1" applyBorder="1" applyAlignment="1">
      <alignment horizontal="center" vertical="center"/>
    </xf>
    <xf numFmtId="0" fontId="55" fillId="13" borderId="19" xfId="0" applyFont="1" applyFill="1" applyBorder="1" applyAlignment="1">
      <alignment horizontal="center" vertical="center" wrapText="1"/>
    </xf>
    <xf numFmtId="0" fontId="55" fillId="13" borderId="27" xfId="0" applyFont="1" applyFill="1" applyBorder="1" applyAlignment="1">
      <alignment horizontal="center" vertical="center" wrapText="1"/>
    </xf>
    <xf numFmtId="0" fontId="55" fillId="13" borderId="19" xfId="0" applyFont="1" applyFill="1" applyBorder="1" applyAlignment="1">
      <alignment horizontal="center" vertical="center"/>
    </xf>
    <xf numFmtId="0" fontId="55" fillId="13" borderId="27" xfId="0" applyFont="1" applyFill="1" applyBorder="1" applyAlignment="1">
      <alignment horizontal="center" vertical="center"/>
    </xf>
    <xf numFmtId="0" fontId="55" fillId="13" borderId="18" xfId="0" applyFont="1" applyFill="1" applyBorder="1" applyAlignment="1">
      <alignment horizontal="center" vertical="center"/>
    </xf>
    <xf numFmtId="0" fontId="55" fillId="13" borderId="24" xfId="0" applyFont="1" applyFill="1" applyBorder="1" applyAlignment="1">
      <alignment horizontal="center" vertical="center"/>
    </xf>
    <xf numFmtId="0" fontId="27" fillId="12" borderId="44" xfId="16" applyFont="1" applyFill="1" applyBorder="1" applyAlignment="1" applyProtection="1">
      <alignment horizontal="left" vertical="center"/>
      <protection locked="0"/>
    </xf>
  </cellXfs>
  <cellStyles count="18">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s>
  <dxfs count="3683">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5.xml"/><Relationship Id="rId21" Type="http://schemas.openxmlformats.org/officeDocument/2006/relationships/externalLink" Target="externalLinks/externalLink9.xml"/><Relationship Id="rId42" Type="http://schemas.openxmlformats.org/officeDocument/2006/relationships/externalLink" Target="externalLinks/externalLink30.xml"/><Relationship Id="rId63" Type="http://schemas.openxmlformats.org/officeDocument/2006/relationships/externalLink" Target="externalLinks/externalLink51.xml"/><Relationship Id="rId84" Type="http://schemas.openxmlformats.org/officeDocument/2006/relationships/externalLink" Target="externalLinks/externalLink72.xml"/><Relationship Id="rId138" Type="http://schemas.openxmlformats.org/officeDocument/2006/relationships/externalLink" Target="externalLinks/externalLink126.xml"/><Relationship Id="rId107" Type="http://schemas.openxmlformats.org/officeDocument/2006/relationships/externalLink" Target="externalLinks/externalLink95.xml"/><Relationship Id="rId11" Type="http://schemas.openxmlformats.org/officeDocument/2006/relationships/worksheet" Target="worksheets/sheet11.xml"/><Relationship Id="rId32" Type="http://schemas.openxmlformats.org/officeDocument/2006/relationships/externalLink" Target="externalLinks/externalLink20.xml"/><Relationship Id="rId53" Type="http://schemas.openxmlformats.org/officeDocument/2006/relationships/externalLink" Target="externalLinks/externalLink41.xml"/><Relationship Id="rId74" Type="http://schemas.openxmlformats.org/officeDocument/2006/relationships/externalLink" Target="externalLinks/externalLink62.xml"/><Relationship Id="rId128" Type="http://schemas.openxmlformats.org/officeDocument/2006/relationships/externalLink" Target="externalLinks/externalLink116.xml"/><Relationship Id="rId149" Type="http://schemas.openxmlformats.org/officeDocument/2006/relationships/styles" Target="styles.xml"/><Relationship Id="rId5" Type="http://schemas.openxmlformats.org/officeDocument/2006/relationships/worksheet" Target="worksheets/sheet5.xml"/><Relationship Id="rId95" Type="http://schemas.openxmlformats.org/officeDocument/2006/relationships/externalLink" Target="externalLinks/externalLink83.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43" Type="http://schemas.openxmlformats.org/officeDocument/2006/relationships/externalLink" Target="externalLinks/externalLink31.xml"/><Relationship Id="rId48" Type="http://schemas.openxmlformats.org/officeDocument/2006/relationships/externalLink" Target="externalLinks/externalLink36.xml"/><Relationship Id="rId64" Type="http://schemas.openxmlformats.org/officeDocument/2006/relationships/externalLink" Target="externalLinks/externalLink52.xml"/><Relationship Id="rId69" Type="http://schemas.openxmlformats.org/officeDocument/2006/relationships/externalLink" Target="externalLinks/externalLink57.xml"/><Relationship Id="rId113" Type="http://schemas.openxmlformats.org/officeDocument/2006/relationships/externalLink" Target="externalLinks/externalLink101.xml"/><Relationship Id="rId118" Type="http://schemas.openxmlformats.org/officeDocument/2006/relationships/externalLink" Target="externalLinks/externalLink106.xml"/><Relationship Id="rId134" Type="http://schemas.openxmlformats.org/officeDocument/2006/relationships/externalLink" Target="externalLinks/externalLink122.xml"/><Relationship Id="rId139" Type="http://schemas.openxmlformats.org/officeDocument/2006/relationships/externalLink" Target="externalLinks/externalLink127.xml"/><Relationship Id="rId80" Type="http://schemas.openxmlformats.org/officeDocument/2006/relationships/externalLink" Target="externalLinks/externalLink68.xml"/><Relationship Id="rId85" Type="http://schemas.openxmlformats.org/officeDocument/2006/relationships/externalLink" Target="externalLinks/externalLink73.xml"/><Relationship Id="rId150" Type="http://schemas.openxmlformats.org/officeDocument/2006/relationships/sharedStrings" Target="sharedStrings.xml"/><Relationship Id="rId12" Type="http://schemas.openxmlformats.org/officeDocument/2006/relationships/worksheet" Target="worksheets/sheet12.xml"/><Relationship Id="rId17" Type="http://schemas.openxmlformats.org/officeDocument/2006/relationships/externalLink" Target="externalLinks/externalLink5.xml"/><Relationship Id="rId33" Type="http://schemas.openxmlformats.org/officeDocument/2006/relationships/externalLink" Target="externalLinks/externalLink21.xml"/><Relationship Id="rId38" Type="http://schemas.openxmlformats.org/officeDocument/2006/relationships/externalLink" Target="externalLinks/externalLink26.xml"/><Relationship Id="rId59" Type="http://schemas.openxmlformats.org/officeDocument/2006/relationships/externalLink" Target="externalLinks/externalLink47.xml"/><Relationship Id="rId103" Type="http://schemas.openxmlformats.org/officeDocument/2006/relationships/externalLink" Target="externalLinks/externalLink91.xml"/><Relationship Id="rId108" Type="http://schemas.openxmlformats.org/officeDocument/2006/relationships/externalLink" Target="externalLinks/externalLink96.xml"/><Relationship Id="rId124" Type="http://schemas.openxmlformats.org/officeDocument/2006/relationships/externalLink" Target="externalLinks/externalLink112.xml"/><Relationship Id="rId129" Type="http://schemas.openxmlformats.org/officeDocument/2006/relationships/externalLink" Target="externalLinks/externalLink117.xml"/><Relationship Id="rId54" Type="http://schemas.openxmlformats.org/officeDocument/2006/relationships/externalLink" Target="externalLinks/externalLink42.xml"/><Relationship Id="rId70" Type="http://schemas.openxmlformats.org/officeDocument/2006/relationships/externalLink" Target="externalLinks/externalLink58.xml"/><Relationship Id="rId75" Type="http://schemas.openxmlformats.org/officeDocument/2006/relationships/externalLink" Target="externalLinks/externalLink63.xml"/><Relationship Id="rId91" Type="http://schemas.openxmlformats.org/officeDocument/2006/relationships/externalLink" Target="externalLinks/externalLink79.xml"/><Relationship Id="rId96" Type="http://schemas.openxmlformats.org/officeDocument/2006/relationships/externalLink" Target="externalLinks/externalLink84.xml"/><Relationship Id="rId140" Type="http://schemas.openxmlformats.org/officeDocument/2006/relationships/externalLink" Target="externalLinks/externalLink128.xml"/><Relationship Id="rId145" Type="http://schemas.openxmlformats.org/officeDocument/2006/relationships/externalLink" Target="externalLinks/externalLink13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49" Type="http://schemas.openxmlformats.org/officeDocument/2006/relationships/externalLink" Target="externalLinks/externalLink37.xml"/><Relationship Id="rId114" Type="http://schemas.openxmlformats.org/officeDocument/2006/relationships/externalLink" Target="externalLinks/externalLink102.xml"/><Relationship Id="rId119" Type="http://schemas.openxmlformats.org/officeDocument/2006/relationships/externalLink" Target="externalLinks/externalLink107.xml"/><Relationship Id="rId44" Type="http://schemas.openxmlformats.org/officeDocument/2006/relationships/externalLink" Target="externalLinks/externalLink32.xml"/><Relationship Id="rId60" Type="http://schemas.openxmlformats.org/officeDocument/2006/relationships/externalLink" Target="externalLinks/externalLink48.xml"/><Relationship Id="rId65" Type="http://schemas.openxmlformats.org/officeDocument/2006/relationships/externalLink" Target="externalLinks/externalLink53.xml"/><Relationship Id="rId81" Type="http://schemas.openxmlformats.org/officeDocument/2006/relationships/externalLink" Target="externalLinks/externalLink69.xml"/><Relationship Id="rId86" Type="http://schemas.openxmlformats.org/officeDocument/2006/relationships/externalLink" Target="externalLinks/externalLink74.xml"/><Relationship Id="rId130" Type="http://schemas.openxmlformats.org/officeDocument/2006/relationships/externalLink" Target="externalLinks/externalLink118.xml"/><Relationship Id="rId135" Type="http://schemas.openxmlformats.org/officeDocument/2006/relationships/externalLink" Target="externalLinks/externalLink123.xml"/><Relationship Id="rId151" Type="http://schemas.openxmlformats.org/officeDocument/2006/relationships/calcChain" Target="calcChain.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39" Type="http://schemas.openxmlformats.org/officeDocument/2006/relationships/externalLink" Target="externalLinks/externalLink27.xml"/><Relationship Id="rId109" Type="http://schemas.openxmlformats.org/officeDocument/2006/relationships/externalLink" Target="externalLinks/externalLink97.xml"/><Relationship Id="rId34" Type="http://schemas.openxmlformats.org/officeDocument/2006/relationships/externalLink" Target="externalLinks/externalLink22.xml"/><Relationship Id="rId50" Type="http://schemas.openxmlformats.org/officeDocument/2006/relationships/externalLink" Target="externalLinks/externalLink38.xml"/><Relationship Id="rId55" Type="http://schemas.openxmlformats.org/officeDocument/2006/relationships/externalLink" Target="externalLinks/externalLink43.xml"/><Relationship Id="rId76" Type="http://schemas.openxmlformats.org/officeDocument/2006/relationships/externalLink" Target="externalLinks/externalLink64.xml"/><Relationship Id="rId97" Type="http://schemas.openxmlformats.org/officeDocument/2006/relationships/externalLink" Target="externalLinks/externalLink85.xml"/><Relationship Id="rId104" Type="http://schemas.openxmlformats.org/officeDocument/2006/relationships/externalLink" Target="externalLinks/externalLink92.xml"/><Relationship Id="rId120" Type="http://schemas.openxmlformats.org/officeDocument/2006/relationships/externalLink" Target="externalLinks/externalLink108.xml"/><Relationship Id="rId125" Type="http://schemas.openxmlformats.org/officeDocument/2006/relationships/externalLink" Target="externalLinks/externalLink113.xml"/><Relationship Id="rId141" Type="http://schemas.openxmlformats.org/officeDocument/2006/relationships/externalLink" Target="externalLinks/externalLink129.xml"/><Relationship Id="rId146" Type="http://schemas.openxmlformats.org/officeDocument/2006/relationships/externalLink" Target="externalLinks/externalLink134.xml"/><Relationship Id="rId7" Type="http://schemas.openxmlformats.org/officeDocument/2006/relationships/worksheet" Target="worksheets/sheet7.xml"/><Relationship Id="rId71" Type="http://schemas.openxmlformats.org/officeDocument/2006/relationships/externalLink" Target="externalLinks/externalLink59.xml"/><Relationship Id="rId92" Type="http://schemas.openxmlformats.org/officeDocument/2006/relationships/externalLink" Target="externalLinks/externalLink80.xml"/><Relationship Id="rId2" Type="http://schemas.openxmlformats.org/officeDocument/2006/relationships/worksheet" Target="worksheets/sheet2.xml"/><Relationship Id="rId29" Type="http://schemas.openxmlformats.org/officeDocument/2006/relationships/externalLink" Target="externalLinks/externalLink17.xml"/><Relationship Id="rId24" Type="http://schemas.openxmlformats.org/officeDocument/2006/relationships/externalLink" Target="externalLinks/externalLink12.xml"/><Relationship Id="rId40" Type="http://schemas.openxmlformats.org/officeDocument/2006/relationships/externalLink" Target="externalLinks/externalLink28.xml"/><Relationship Id="rId45" Type="http://schemas.openxmlformats.org/officeDocument/2006/relationships/externalLink" Target="externalLinks/externalLink33.xml"/><Relationship Id="rId66" Type="http://schemas.openxmlformats.org/officeDocument/2006/relationships/externalLink" Target="externalLinks/externalLink54.xml"/><Relationship Id="rId87" Type="http://schemas.openxmlformats.org/officeDocument/2006/relationships/externalLink" Target="externalLinks/externalLink75.xml"/><Relationship Id="rId110" Type="http://schemas.openxmlformats.org/officeDocument/2006/relationships/externalLink" Target="externalLinks/externalLink98.xml"/><Relationship Id="rId115" Type="http://schemas.openxmlformats.org/officeDocument/2006/relationships/externalLink" Target="externalLinks/externalLink103.xml"/><Relationship Id="rId131" Type="http://schemas.openxmlformats.org/officeDocument/2006/relationships/externalLink" Target="externalLinks/externalLink119.xml"/><Relationship Id="rId136" Type="http://schemas.openxmlformats.org/officeDocument/2006/relationships/externalLink" Target="externalLinks/externalLink124.xml"/><Relationship Id="rId61" Type="http://schemas.openxmlformats.org/officeDocument/2006/relationships/externalLink" Target="externalLinks/externalLink49.xml"/><Relationship Id="rId82" Type="http://schemas.openxmlformats.org/officeDocument/2006/relationships/externalLink" Target="externalLinks/externalLink70.xml"/><Relationship Id="rId19" Type="http://schemas.openxmlformats.org/officeDocument/2006/relationships/externalLink" Target="externalLinks/externalLink7.xml"/><Relationship Id="rId14" Type="http://schemas.openxmlformats.org/officeDocument/2006/relationships/externalLink" Target="externalLinks/externalLink2.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56" Type="http://schemas.openxmlformats.org/officeDocument/2006/relationships/externalLink" Target="externalLinks/externalLink44.xml"/><Relationship Id="rId77" Type="http://schemas.openxmlformats.org/officeDocument/2006/relationships/externalLink" Target="externalLinks/externalLink65.xml"/><Relationship Id="rId100" Type="http://schemas.openxmlformats.org/officeDocument/2006/relationships/externalLink" Target="externalLinks/externalLink88.xml"/><Relationship Id="rId105" Type="http://schemas.openxmlformats.org/officeDocument/2006/relationships/externalLink" Target="externalLinks/externalLink93.xml"/><Relationship Id="rId126" Type="http://schemas.openxmlformats.org/officeDocument/2006/relationships/externalLink" Target="externalLinks/externalLink114.xml"/><Relationship Id="rId147" Type="http://schemas.openxmlformats.org/officeDocument/2006/relationships/externalLink" Target="externalLinks/externalLink135.xml"/><Relationship Id="rId8" Type="http://schemas.openxmlformats.org/officeDocument/2006/relationships/worksheet" Target="worksheets/sheet8.xml"/><Relationship Id="rId51" Type="http://schemas.openxmlformats.org/officeDocument/2006/relationships/externalLink" Target="externalLinks/externalLink39.xml"/><Relationship Id="rId72" Type="http://schemas.openxmlformats.org/officeDocument/2006/relationships/externalLink" Target="externalLinks/externalLink60.xml"/><Relationship Id="rId93" Type="http://schemas.openxmlformats.org/officeDocument/2006/relationships/externalLink" Target="externalLinks/externalLink81.xml"/><Relationship Id="rId98" Type="http://schemas.openxmlformats.org/officeDocument/2006/relationships/externalLink" Target="externalLinks/externalLink86.xml"/><Relationship Id="rId121" Type="http://schemas.openxmlformats.org/officeDocument/2006/relationships/externalLink" Target="externalLinks/externalLink109.xml"/><Relationship Id="rId142" Type="http://schemas.openxmlformats.org/officeDocument/2006/relationships/externalLink" Target="externalLinks/externalLink130.xml"/><Relationship Id="rId3" Type="http://schemas.openxmlformats.org/officeDocument/2006/relationships/worksheet" Target="worksheets/sheet3.xml"/><Relationship Id="rId25" Type="http://schemas.openxmlformats.org/officeDocument/2006/relationships/externalLink" Target="externalLinks/externalLink13.xml"/><Relationship Id="rId46" Type="http://schemas.openxmlformats.org/officeDocument/2006/relationships/externalLink" Target="externalLinks/externalLink34.xml"/><Relationship Id="rId67" Type="http://schemas.openxmlformats.org/officeDocument/2006/relationships/externalLink" Target="externalLinks/externalLink55.xml"/><Relationship Id="rId116" Type="http://schemas.openxmlformats.org/officeDocument/2006/relationships/externalLink" Target="externalLinks/externalLink104.xml"/><Relationship Id="rId137" Type="http://schemas.openxmlformats.org/officeDocument/2006/relationships/externalLink" Target="externalLinks/externalLink125.xml"/><Relationship Id="rId20" Type="http://schemas.openxmlformats.org/officeDocument/2006/relationships/externalLink" Target="externalLinks/externalLink8.xml"/><Relationship Id="rId41" Type="http://schemas.openxmlformats.org/officeDocument/2006/relationships/externalLink" Target="externalLinks/externalLink29.xml"/><Relationship Id="rId62" Type="http://schemas.openxmlformats.org/officeDocument/2006/relationships/externalLink" Target="externalLinks/externalLink50.xml"/><Relationship Id="rId83" Type="http://schemas.openxmlformats.org/officeDocument/2006/relationships/externalLink" Target="externalLinks/externalLink71.xml"/><Relationship Id="rId88" Type="http://schemas.openxmlformats.org/officeDocument/2006/relationships/externalLink" Target="externalLinks/externalLink76.xml"/><Relationship Id="rId111" Type="http://schemas.openxmlformats.org/officeDocument/2006/relationships/externalLink" Target="externalLinks/externalLink99.xml"/><Relationship Id="rId132" Type="http://schemas.openxmlformats.org/officeDocument/2006/relationships/externalLink" Target="externalLinks/externalLink120.xml"/><Relationship Id="rId15" Type="http://schemas.openxmlformats.org/officeDocument/2006/relationships/externalLink" Target="externalLinks/externalLink3.xml"/><Relationship Id="rId36" Type="http://schemas.openxmlformats.org/officeDocument/2006/relationships/externalLink" Target="externalLinks/externalLink24.xml"/><Relationship Id="rId57" Type="http://schemas.openxmlformats.org/officeDocument/2006/relationships/externalLink" Target="externalLinks/externalLink45.xml"/><Relationship Id="rId106" Type="http://schemas.openxmlformats.org/officeDocument/2006/relationships/externalLink" Target="externalLinks/externalLink94.xml"/><Relationship Id="rId127" Type="http://schemas.openxmlformats.org/officeDocument/2006/relationships/externalLink" Target="externalLinks/externalLink115.xml"/><Relationship Id="rId10" Type="http://schemas.openxmlformats.org/officeDocument/2006/relationships/worksheet" Target="worksheets/sheet10.xml"/><Relationship Id="rId31" Type="http://schemas.openxmlformats.org/officeDocument/2006/relationships/externalLink" Target="externalLinks/externalLink19.xml"/><Relationship Id="rId52" Type="http://schemas.openxmlformats.org/officeDocument/2006/relationships/externalLink" Target="externalLinks/externalLink40.xml"/><Relationship Id="rId73" Type="http://schemas.openxmlformats.org/officeDocument/2006/relationships/externalLink" Target="externalLinks/externalLink61.xml"/><Relationship Id="rId78" Type="http://schemas.openxmlformats.org/officeDocument/2006/relationships/externalLink" Target="externalLinks/externalLink66.xml"/><Relationship Id="rId94" Type="http://schemas.openxmlformats.org/officeDocument/2006/relationships/externalLink" Target="externalLinks/externalLink82.xml"/><Relationship Id="rId99" Type="http://schemas.openxmlformats.org/officeDocument/2006/relationships/externalLink" Target="externalLinks/externalLink87.xml"/><Relationship Id="rId101" Type="http://schemas.openxmlformats.org/officeDocument/2006/relationships/externalLink" Target="externalLinks/externalLink89.xml"/><Relationship Id="rId122" Type="http://schemas.openxmlformats.org/officeDocument/2006/relationships/externalLink" Target="externalLinks/externalLink110.xml"/><Relationship Id="rId143" Type="http://schemas.openxmlformats.org/officeDocument/2006/relationships/externalLink" Target="externalLinks/externalLink131.xml"/><Relationship Id="rId148"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4.xml"/><Relationship Id="rId47" Type="http://schemas.openxmlformats.org/officeDocument/2006/relationships/externalLink" Target="externalLinks/externalLink35.xml"/><Relationship Id="rId68" Type="http://schemas.openxmlformats.org/officeDocument/2006/relationships/externalLink" Target="externalLinks/externalLink56.xml"/><Relationship Id="rId89" Type="http://schemas.openxmlformats.org/officeDocument/2006/relationships/externalLink" Target="externalLinks/externalLink77.xml"/><Relationship Id="rId112" Type="http://schemas.openxmlformats.org/officeDocument/2006/relationships/externalLink" Target="externalLinks/externalLink100.xml"/><Relationship Id="rId133" Type="http://schemas.openxmlformats.org/officeDocument/2006/relationships/externalLink" Target="externalLinks/externalLink121.xml"/><Relationship Id="rId16" Type="http://schemas.openxmlformats.org/officeDocument/2006/relationships/externalLink" Target="externalLinks/externalLink4.xml"/><Relationship Id="rId37" Type="http://schemas.openxmlformats.org/officeDocument/2006/relationships/externalLink" Target="externalLinks/externalLink25.xml"/><Relationship Id="rId58" Type="http://schemas.openxmlformats.org/officeDocument/2006/relationships/externalLink" Target="externalLinks/externalLink46.xml"/><Relationship Id="rId79" Type="http://schemas.openxmlformats.org/officeDocument/2006/relationships/externalLink" Target="externalLinks/externalLink67.xml"/><Relationship Id="rId102" Type="http://schemas.openxmlformats.org/officeDocument/2006/relationships/externalLink" Target="externalLinks/externalLink90.xml"/><Relationship Id="rId123" Type="http://schemas.openxmlformats.org/officeDocument/2006/relationships/externalLink" Target="externalLinks/externalLink111.xml"/><Relationship Id="rId144" Type="http://schemas.openxmlformats.org/officeDocument/2006/relationships/externalLink" Target="externalLinks/externalLink132.xml"/><Relationship Id="rId90" Type="http://schemas.openxmlformats.org/officeDocument/2006/relationships/externalLink" Target="externalLinks/externalLink7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6B2919E7-8BE2-487D-8A1F-8D3E0869792C}"/>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781373" y="40039643"/>
          <a:ext cx="480727"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67072" y="41922437"/>
          <a:ext cx="501872"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COST"/>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grid"/>
      <sheetName val="Rate Analysis"/>
      <sheetName val=" _x000a_¢_x0002_&amp;???ú5#???????"/>
      <sheetName val="Cover"/>
      <sheetName val="Data Sheet"/>
      <sheetName val="Admin"/>
      <sheetName val="FT-05-02IsoBOM"/>
      <sheetName val="Eqpmnt Plng"/>
      <sheetName val="Makro1"/>
      <sheetName val="LABOUR RATE"/>
      <sheetName val="Material Rate"/>
      <sheetName val="Final"/>
      <sheetName val="Summary-Price_New"/>
      <sheetName val="AN-2K"/>
      <sheetName val="Switch V16"/>
      <sheetName val="Assumption Inputs"/>
      <sheetName val="sheeet7"/>
      <sheetName val="ACS(1)"/>
      <sheetName val="FAS-C(4)"/>
      <sheetName val="CCTV(old)"/>
      <sheetName val="Phase 1"/>
      <sheetName val="Pacakges split"/>
      <sheetName val="L+M"/>
      <sheetName val="Background"/>
      <sheetName val="DEINKING(ANNEX 1)"/>
      <sheetName val="COLUMN"/>
      <sheetName val="run"/>
      <sheetName val="Code"/>
      <sheetName val="AutoOpen Stub Data"/>
      <sheetName val="RA-markate"/>
      <sheetName val="Wire"/>
      <sheetName val="Debits as on 12.04.08"/>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 _x000a_¢_x0002_&amp;"/>
      <sheetName val="  ¢_x0002_&amp;"/>
      <sheetName val="14.07.10@"/>
      <sheetName val="14.07.10Á_x000c__x0003_&amp;"/>
      <sheetName val="08.07.10헾】_x0005_??_x0005_"/>
      <sheetName val="08.07.10헾】_x0005_____ꎋ"/>
      <sheetName val="d-safe specs"/>
      <sheetName val="14.07.10@^\_x0001_&amp;"/>
      <sheetName val="_x0001_"/>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refreshError="1"/>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row r="19">
          <cell r="J19">
            <v>1.0499999999999999E-3</v>
          </cell>
        </row>
      </sheetData>
      <sheetData sheetId="589"/>
      <sheetData sheetId="590"/>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refreshError="1"/>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row r="19">
          <cell r="J19">
            <v>1.0499999999999999E-3</v>
          </cell>
        </row>
      </sheetData>
      <sheetData sheetId="858">
        <row r="19">
          <cell r="J19">
            <v>1.0499999999999999E-3</v>
          </cell>
        </row>
      </sheetData>
      <sheetData sheetId="859"/>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sheetData sheetId="963"/>
      <sheetData sheetId="964"/>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sheetData sheetId="1392"/>
      <sheetData sheetId="1393" refreshError="1"/>
      <sheetData sheetId="1394" refreshError="1"/>
      <sheetData sheetId="1395" refreshError="1"/>
      <sheetData sheetId="1396"/>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efreshError="1"/>
      <sheetData sheetId="1423" refreshError="1"/>
      <sheetData sheetId="1424" refreshError="1"/>
      <sheetData sheetId="1425" refreshError="1"/>
      <sheetData sheetId="1426" refreshError="1"/>
      <sheetData sheetId="1427" refreshError="1"/>
      <sheetData sheetId="1428"/>
      <sheetData sheetId="1429" refreshError="1"/>
      <sheetData sheetId="1430" refreshError="1"/>
      <sheetData sheetId="1431" refreshError="1"/>
      <sheetData sheetId="1432" refreshError="1"/>
      <sheetData sheetId="1433" refreshError="1"/>
      <sheetData sheetId="1434" refreshError="1"/>
      <sheetData sheetId="1435" refreshError="1"/>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ow r="19">
          <cell r="J19">
            <v>1.0499999999999999E-3</v>
          </cell>
        </row>
      </sheetData>
      <sheetData sheetId="1669">
        <row r="19">
          <cell r="J19">
            <v>1.0499999999999999E-3</v>
          </cell>
        </row>
      </sheetData>
      <sheetData sheetId="1670">
        <row r="19">
          <cell r="J19">
            <v>1.0499999999999999E-3</v>
          </cell>
        </row>
      </sheetData>
      <sheetData sheetId="1671">
        <row r="19">
          <cell r="J19">
            <v>1.0499999999999999E-3</v>
          </cell>
        </row>
      </sheetData>
      <sheetData sheetId="1672">
        <row r="19">
          <cell r="J19">
            <v>1.0499999999999999E-3</v>
          </cell>
        </row>
      </sheetData>
      <sheetData sheetId="1673">
        <row r="19">
          <cell r="J19">
            <v>1.0499999999999999E-3</v>
          </cell>
        </row>
      </sheetData>
      <sheetData sheetId="1674">
        <row r="19">
          <cell r="J19">
            <v>1.0499999999999999E-3</v>
          </cell>
        </row>
      </sheetData>
      <sheetData sheetId="1675">
        <row r="19">
          <cell r="J19">
            <v>1.0499999999999999E-3</v>
          </cell>
        </row>
      </sheetData>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ow r="19">
          <cell r="J19">
            <v>1.0499999999999999E-3</v>
          </cell>
        </row>
      </sheetData>
      <sheetData sheetId="1805">
        <row r="19">
          <cell r="J19">
            <v>1.0499999999999999E-3</v>
          </cell>
        </row>
      </sheetData>
      <sheetData sheetId="1806">
        <row r="19">
          <cell r="J19">
            <v>1.0499999999999999E-3</v>
          </cell>
        </row>
      </sheetData>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sheetData sheetId="1838"/>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sheetData sheetId="1868" refreshError="1"/>
      <sheetData sheetId="1869" refreshError="1"/>
      <sheetData sheetId="1870" refreshError="1"/>
      <sheetData sheetId="187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ow r="19">
          <cell r="J19">
            <v>1.0499999999999999E-3</v>
          </cell>
        </row>
      </sheetData>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ow r="19">
          <cell r="J19">
            <v>1.0499999999999999E-3</v>
          </cell>
        </row>
      </sheetData>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efreshError="1"/>
      <sheetData sheetId="7851" refreshError="1"/>
      <sheetData sheetId="7852">
        <row r="19">
          <cell r="J19">
            <v>1.0499999999999999E-3</v>
          </cell>
        </row>
      </sheetData>
      <sheetData sheetId="7853">
        <row r="19">
          <cell r="J19">
            <v>1.0499999999999999E-3</v>
          </cell>
        </row>
      </sheetData>
      <sheetData sheetId="7854" refreshError="1"/>
      <sheetData sheetId="7855" refreshError="1"/>
      <sheetData sheetId="7856">
        <row r="19">
          <cell r="J19">
            <v>1.0499999999999999E-3</v>
          </cell>
        </row>
      </sheetData>
      <sheetData sheetId="7857">
        <row r="19">
          <cell r="J19">
            <v>1.0499999999999999E-3</v>
          </cell>
        </row>
      </sheetData>
      <sheetData sheetId="7858" refreshError="1"/>
      <sheetData sheetId="7859" refreshError="1"/>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ow r="19">
          <cell r="J19">
            <v>1.0499999999999999E-3</v>
          </cell>
        </row>
      </sheetData>
      <sheetData sheetId="9784" refreshError="1"/>
      <sheetData sheetId="9785">
        <row r="19">
          <cell r="J19">
            <v>1.0499999999999999E-3</v>
          </cell>
        </row>
      </sheetData>
      <sheetData sheetId="9786">
        <row r="19">
          <cell r="J19">
            <v>1.0499999999999999E-3</v>
          </cell>
        </row>
      </sheetData>
      <sheetData sheetId="9787">
        <row r="19">
          <cell r="J19">
            <v>1.0499999999999999E-3</v>
          </cell>
        </row>
      </sheetData>
      <sheetData sheetId="9788">
        <row r="19">
          <cell r="J19">
            <v>1.0499999999999999E-3</v>
          </cell>
        </row>
      </sheetData>
      <sheetData sheetId="9789">
        <row r="19">
          <cell r="J19">
            <v>1.0499999999999999E-3</v>
          </cell>
        </row>
      </sheetData>
      <sheetData sheetId="9790">
        <row r="19">
          <cell r="J19">
            <v>1.0499999999999999E-3</v>
          </cell>
        </row>
      </sheetData>
      <sheetData sheetId="9791">
        <row r="19">
          <cell r="J19">
            <v>1.0499999999999999E-3</v>
          </cell>
        </row>
      </sheetData>
      <sheetData sheetId="9792" refreshError="1"/>
      <sheetData sheetId="9793" refreshError="1"/>
      <sheetData sheetId="9794" refreshError="1"/>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ow r="19">
          <cell r="J19">
            <v>1.0499999999999999E-3</v>
          </cell>
        </row>
      </sheetData>
      <sheetData sheetId="10252">
        <row r="19">
          <cell r="J19">
            <v>1.0499999999999999E-3</v>
          </cell>
        </row>
      </sheetData>
      <sheetData sheetId="10253">
        <row r="19">
          <cell r="J19">
            <v>1.0499999999999999E-3</v>
          </cell>
        </row>
      </sheetData>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sheetData sheetId="10266">
        <row r="19">
          <cell r="J19">
            <v>1.0499999999999999E-3</v>
          </cell>
        </row>
      </sheetData>
      <sheetData sheetId="10267" refreshError="1"/>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efreshError="1"/>
      <sheetData sheetId="10566" refreshError="1"/>
      <sheetData sheetId="10567" refreshError="1"/>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ow r="19">
          <cell r="J19">
            <v>1.0499999999999999E-3</v>
          </cell>
        </row>
      </sheetData>
      <sheetData sheetId="10948">
        <row r="19">
          <cell r="J19">
            <v>1.0499999999999999E-3</v>
          </cell>
        </row>
      </sheetData>
      <sheetData sheetId="10949">
        <row r="19">
          <cell r="J19">
            <v>1.0499999999999999E-3</v>
          </cell>
        </row>
      </sheetData>
      <sheetData sheetId="10950">
        <row r="19">
          <cell r="J19">
            <v>1.0499999999999999E-3</v>
          </cell>
        </row>
      </sheetData>
      <sheetData sheetId="10951">
        <row r="19">
          <cell r="J19">
            <v>1.0499999999999999E-3</v>
          </cell>
        </row>
      </sheetData>
      <sheetData sheetId="10952">
        <row r="19">
          <cell r="J19">
            <v>1.0499999999999999E-3</v>
          </cell>
        </row>
      </sheetData>
      <sheetData sheetId="10953">
        <row r="19">
          <cell r="J19">
            <v>1.0499999999999999E-3</v>
          </cell>
        </row>
      </sheetData>
      <sheetData sheetId="10954" refreshError="1"/>
      <sheetData sheetId="10955" refreshError="1"/>
      <sheetData sheetId="10956" refreshError="1"/>
      <sheetData sheetId="10957" refreshError="1"/>
      <sheetData sheetId="10958" refreshError="1"/>
      <sheetData sheetId="10959">
        <row r="19">
          <cell r="J19">
            <v>1.0499999999999999E-3</v>
          </cell>
        </row>
      </sheetData>
      <sheetData sheetId="10960">
        <row r="19">
          <cell r="J19">
            <v>1.0499999999999999E-3</v>
          </cell>
        </row>
      </sheetData>
      <sheetData sheetId="10961">
        <row r="19">
          <cell r="J19">
            <v>1.0499999999999999E-3</v>
          </cell>
        </row>
      </sheetData>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sheetData sheetId="11040"/>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ow r="19">
          <cell r="J19">
            <v>1.0499999999999999E-3</v>
          </cell>
        </row>
      </sheetData>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ow r="19">
          <cell r="J19">
            <v>1.0499999999999999E-3</v>
          </cell>
        </row>
      </sheetData>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sheetData sheetId="11212" refreshError="1"/>
      <sheetData sheetId="11213"/>
      <sheetData sheetId="11214"/>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row r="19">
          <cell r="J19">
            <v>1.0499999999999999E-3</v>
          </cell>
        </row>
      </sheetData>
      <sheetData sheetId="11400">
        <row r="19">
          <cell r="J19">
            <v>1.0499999999999999E-3</v>
          </cell>
        </row>
      </sheetData>
      <sheetData sheetId="11401">
        <row r="19">
          <cell r="J19">
            <v>1.0499999999999999E-3</v>
          </cell>
        </row>
      </sheetData>
      <sheetData sheetId="11402">
        <row r="19">
          <cell r="J19">
            <v>1.0499999999999999E-3</v>
          </cell>
        </row>
      </sheetData>
      <sheetData sheetId="11403">
        <row r="19">
          <cell r="J19">
            <v>1.0499999999999999E-3</v>
          </cell>
        </row>
      </sheetData>
      <sheetData sheetId="11404">
        <row r="19">
          <cell r="J19">
            <v>1.0499999999999999E-3</v>
          </cell>
        </row>
      </sheetData>
      <sheetData sheetId="11405">
        <row r="19">
          <cell r="J19">
            <v>1.0499999999999999E-3</v>
          </cell>
        </row>
      </sheetData>
      <sheetData sheetId="11406">
        <row r="19">
          <cell r="J19">
            <v>1.0499999999999999E-3</v>
          </cell>
        </row>
      </sheetData>
      <sheetData sheetId="11407">
        <row r="19">
          <cell r="J19">
            <v>1.0499999999999999E-3</v>
          </cell>
        </row>
      </sheetData>
      <sheetData sheetId="11408">
        <row r="19">
          <cell r="J19">
            <v>1.0499999999999999E-3</v>
          </cell>
        </row>
      </sheetData>
      <sheetData sheetId="11409">
        <row r="19">
          <cell r="J19">
            <v>1.0499999999999999E-3</v>
          </cell>
        </row>
      </sheetData>
      <sheetData sheetId="11410">
        <row r="19">
          <cell r="J19">
            <v>1.0499999999999999E-3</v>
          </cell>
        </row>
      </sheetData>
      <sheetData sheetId="11411">
        <row r="19">
          <cell r="J19">
            <v>1.0499999999999999E-3</v>
          </cell>
        </row>
      </sheetData>
      <sheetData sheetId="11412">
        <row r="19">
          <cell r="J19">
            <v>1.0499999999999999E-3</v>
          </cell>
        </row>
      </sheetData>
      <sheetData sheetId="11413">
        <row r="19">
          <cell r="J19">
            <v>1.0499999999999999E-3</v>
          </cell>
        </row>
      </sheetData>
      <sheetData sheetId="11414"/>
      <sheetData sheetId="11415"/>
      <sheetData sheetId="11416">
        <row r="19">
          <cell r="J19">
            <v>1.0499999999999999E-3</v>
          </cell>
        </row>
      </sheetData>
      <sheetData sheetId="11417">
        <row r="19">
          <cell r="J19">
            <v>1.0499999999999999E-3</v>
          </cell>
        </row>
      </sheetData>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sheetData sheetId="11445">
        <row r="19">
          <cell r="J19">
            <v>1.0499999999999999E-3</v>
          </cell>
        </row>
      </sheetData>
      <sheetData sheetId="11446">
        <row r="19">
          <cell r="J19">
            <v>1.0499999999999999E-3</v>
          </cell>
        </row>
      </sheetData>
      <sheetData sheetId="11447">
        <row r="19">
          <cell r="J19">
            <v>1.0499999999999999E-3</v>
          </cell>
        </row>
      </sheetData>
      <sheetData sheetId="11448">
        <row r="19">
          <cell r="J19">
            <v>1.0499999999999999E-3</v>
          </cell>
        </row>
      </sheetData>
      <sheetData sheetId="11449">
        <row r="19">
          <cell r="J19">
            <v>1.0499999999999999E-3</v>
          </cell>
        </row>
      </sheetData>
      <sheetData sheetId="11450">
        <row r="19">
          <cell r="J19">
            <v>1.0499999999999999E-3</v>
          </cell>
        </row>
      </sheetData>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sheetData sheetId="11462"/>
      <sheetData sheetId="11463"/>
      <sheetData sheetId="11464"/>
      <sheetData sheetId="11465"/>
      <sheetData sheetId="11466">
        <row r="19">
          <cell r="J19">
            <v>1.0499999999999999E-3</v>
          </cell>
        </row>
      </sheetData>
      <sheetData sheetId="11467">
        <row r="19">
          <cell r="J19">
            <v>1.0499999999999999E-3</v>
          </cell>
        </row>
      </sheetData>
      <sheetData sheetId="11468">
        <row r="19">
          <cell r="J19">
            <v>1.0499999999999999E-3</v>
          </cell>
        </row>
      </sheetData>
      <sheetData sheetId="11469">
        <row r="19">
          <cell r="J19">
            <v>1.0499999999999999E-3</v>
          </cell>
        </row>
      </sheetData>
      <sheetData sheetId="11470">
        <row r="19">
          <cell r="J19">
            <v>1.0499999999999999E-3</v>
          </cell>
        </row>
      </sheetData>
      <sheetData sheetId="11471">
        <row r="19">
          <cell r="J19">
            <v>1.0499999999999999E-3</v>
          </cell>
        </row>
      </sheetData>
      <sheetData sheetId="11472">
        <row r="19">
          <cell r="J19">
            <v>1.0499999999999999E-3</v>
          </cell>
        </row>
      </sheetData>
      <sheetData sheetId="11473">
        <row r="19">
          <cell r="J19">
            <v>1.0499999999999999E-3</v>
          </cell>
        </row>
      </sheetData>
      <sheetData sheetId="11474">
        <row r="19">
          <cell r="J19">
            <v>1.0499999999999999E-3</v>
          </cell>
        </row>
      </sheetData>
      <sheetData sheetId="11475">
        <row r="19">
          <cell r="J19">
            <v>1.0499999999999999E-3</v>
          </cell>
        </row>
      </sheetData>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sheetData sheetId="11485"/>
      <sheetData sheetId="11486"/>
      <sheetData sheetId="11487"/>
      <sheetData sheetId="11488"/>
      <sheetData sheetId="11489"/>
      <sheetData sheetId="11490"/>
      <sheetData sheetId="11491"/>
      <sheetData sheetId="11492"/>
      <sheetData sheetId="11493">
        <row r="19">
          <cell r="J19">
            <v>1.0499999999999999E-3</v>
          </cell>
        </row>
      </sheetData>
      <sheetData sheetId="11494"/>
      <sheetData sheetId="11495"/>
      <sheetData sheetId="11496">
        <row r="19">
          <cell r="J19">
            <v>1.0499999999999999E-3</v>
          </cell>
        </row>
      </sheetData>
      <sheetData sheetId="11497"/>
      <sheetData sheetId="11498">
        <row r="19">
          <cell r="J19">
            <v>1.0499999999999999E-3</v>
          </cell>
        </row>
      </sheetData>
      <sheetData sheetId="11499"/>
      <sheetData sheetId="11500"/>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sheetData sheetId="11511"/>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row r="19">
          <cell r="J19">
            <v>1.0499999999999999E-3</v>
          </cell>
        </row>
      </sheetData>
      <sheetData sheetId="11529"/>
      <sheetData sheetId="11530">
        <row r="19">
          <cell r="J19">
            <v>1.0499999999999999E-3</v>
          </cell>
        </row>
      </sheetData>
      <sheetData sheetId="11531"/>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sheetData sheetId="11543"/>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sheetData sheetId="11549"/>
      <sheetData sheetId="11550"/>
      <sheetData sheetId="11551"/>
      <sheetData sheetId="11552"/>
      <sheetData sheetId="11553"/>
      <sheetData sheetId="11554"/>
      <sheetData sheetId="11555">
        <row r="19">
          <cell r="J19">
            <v>1.0499999999999999E-3</v>
          </cell>
        </row>
      </sheetData>
      <sheetData sheetId="11556">
        <row r="19">
          <cell r="J19">
            <v>1.0499999999999999E-3</v>
          </cell>
        </row>
      </sheetData>
      <sheetData sheetId="11557">
        <row r="19">
          <cell r="J19">
            <v>1.0499999999999999E-3</v>
          </cell>
        </row>
      </sheetData>
      <sheetData sheetId="11558"/>
      <sheetData sheetId="11559"/>
      <sheetData sheetId="11560"/>
      <sheetData sheetId="11561"/>
      <sheetData sheetId="11562">
        <row r="19">
          <cell r="J19">
            <v>1.0499999999999999E-3</v>
          </cell>
        </row>
      </sheetData>
      <sheetData sheetId="11563"/>
      <sheetData sheetId="11564">
        <row r="19">
          <cell r="J19">
            <v>1.0499999999999999E-3</v>
          </cell>
        </row>
      </sheetData>
      <sheetData sheetId="11565"/>
      <sheetData sheetId="11566"/>
      <sheetData sheetId="11567"/>
      <sheetData sheetId="11568"/>
      <sheetData sheetId="11569"/>
      <sheetData sheetId="11570"/>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row r="19">
          <cell r="J19">
            <v>1.0499999999999999E-3</v>
          </cell>
        </row>
      </sheetData>
      <sheetData sheetId="11595"/>
      <sheetData sheetId="11596">
        <row r="19">
          <cell r="J19">
            <v>1.0499999999999999E-3</v>
          </cell>
        </row>
      </sheetData>
      <sheetData sheetId="11597"/>
      <sheetData sheetId="11598"/>
      <sheetData sheetId="11599"/>
      <sheetData sheetId="11600"/>
      <sheetData sheetId="11601"/>
      <sheetData sheetId="11602"/>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sheetData sheetId="11611"/>
      <sheetData sheetId="11612"/>
      <sheetData sheetId="11613"/>
      <sheetData sheetId="11614">
        <row r="19">
          <cell r="J19">
            <v>1.0499999999999999E-3</v>
          </cell>
        </row>
      </sheetData>
      <sheetData sheetId="11615">
        <row r="19">
          <cell r="J19">
            <v>1.0499999999999999E-3</v>
          </cell>
        </row>
      </sheetData>
      <sheetData sheetId="11616">
        <row r="19">
          <cell r="J19">
            <v>1.0499999999999999E-3</v>
          </cell>
        </row>
      </sheetData>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row r="19">
          <cell r="J19">
            <v>1.0499999999999999E-3</v>
          </cell>
        </row>
      </sheetData>
      <sheetData sheetId="11630"/>
      <sheetData sheetId="11631"/>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sheetData sheetId="11643"/>
      <sheetData sheetId="11644"/>
      <sheetData sheetId="11645">
        <row r="19">
          <cell r="J19">
            <v>1.0499999999999999E-3</v>
          </cell>
        </row>
      </sheetData>
      <sheetData sheetId="11646">
        <row r="19">
          <cell r="J19">
            <v>1.0499999999999999E-3</v>
          </cell>
        </row>
      </sheetData>
      <sheetData sheetId="11647"/>
      <sheetData sheetId="11648"/>
      <sheetData sheetId="11649"/>
      <sheetData sheetId="11650">
        <row r="19">
          <cell r="J19">
            <v>1.0499999999999999E-3</v>
          </cell>
        </row>
      </sheetData>
      <sheetData sheetId="11651">
        <row r="19">
          <cell r="J19">
            <v>1.0499999999999999E-3</v>
          </cell>
        </row>
      </sheetData>
      <sheetData sheetId="11652">
        <row r="19">
          <cell r="J19">
            <v>1.0499999999999999E-3</v>
          </cell>
        </row>
      </sheetData>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row r="19">
          <cell r="J19">
            <v>1.0499999999999999E-3</v>
          </cell>
        </row>
      </sheetData>
      <sheetData sheetId="11658"/>
      <sheetData sheetId="11659"/>
      <sheetData sheetId="11660"/>
      <sheetData sheetId="11661"/>
      <sheetData sheetId="11662"/>
      <sheetData sheetId="11663"/>
      <sheetData sheetId="11664"/>
      <sheetData sheetId="11665">
        <row r="19">
          <cell r="J19">
            <v>1.0499999999999999E-3</v>
          </cell>
        </row>
      </sheetData>
      <sheetData sheetId="11666"/>
      <sheetData sheetId="11667"/>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sheetData sheetId="11673"/>
      <sheetData sheetId="11674">
        <row r="19">
          <cell r="J19">
            <v>1.0499999999999999E-3</v>
          </cell>
        </row>
      </sheetData>
      <sheetData sheetId="11675"/>
      <sheetData sheetId="11676"/>
      <sheetData sheetId="11677"/>
      <sheetData sheetId="11678"/>
      <sheetData sheetId="11679">
        <row r="19">
          <cell r="J19">
            <v>1.0499999999999999E-3</v>
          </cell>
        </row>
      </sheetData>
      <sheetData sheetId="11680">
        <row r="19">
          <cell r="J19">
            <v>1.0499999999999999E-3</v>
          </cell>
        </row>
      </sheetData>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row r="19">
          <cell r="J19">
            <v>1.0499999999999999E-3</v>
          </cell>
        </row>
      </sheetData>
      <sheetData sheetId="11719"/>
      <sheetData sheetId="11720"/>
      <sheetData sheetId="11721"/>
      <sheetData sheetId="11722"/>
      <sheetData sheetId="11723"/>
      <sheetData sheetId="11724"/>
      <sheetData sheetId="11725"/>
      <sheetData sheetId="11726"/>
      <sheetData sheetId="11727"/>
      <sheetData sheetId="11728"/>
      <sheetData sheetId="11729">
        <row r="19">
          <cell r="J19">
            <v>1.0499999999999999E-3</v>
          </cell>
        </row>
      </sheetData>
      <sheetData sheetId="11730">
        <row r="19">
          <cell r="J19">
            <v>1.0499999999999999E-3</v>
          </cell>
        </row>
      </sheetData>
      <sheetData sheetId="11731">
        <row r="19">
          <cell r="J19">
            <v>1.0499999999999999E-3</v>
          </cell>
        </row>
      </sheetData>
      <sheetData sheetId="11732">
        <row r="19">
          <cell r="J19">
            <v>1.0499999999999999E-3</v>
          </cell>
        </row>
      </sheetData>
      <sheetData sheetId="11733">
        <row r="19">
          <cell r="J19">
            <v>1.0499999999999999E-3</v>
          </cell>
        </row>
      </sheetData>
      <sheetData sheetId="11734">
        <row r="19">
          <cell r="J19">
            <v>1.0499999999999999E-3</v>
          </cell>
        </row>
      </sheetData>
      <sheetData sheetId="11735">
        <row r="19">
          <cell r="J19">
            <v>1.0499999999999999E-3</v>
          </cell>
        </row>
      </sheetData>
      <sheetData sheetId="11736"/>
      <sheetData sheetId="11737"/>
      <sheetData sheetId="11738"/>
      <sheetData sheetId="11739"/>
      <sheetData sheetId="11740">
        <row r="19">
          <cell r="J19">
            <v>1.0499999999999999E-3</v>
          </cell>
        </row>
      </sheetData>
      <sheetData sheetId="11741"/>
      <sheetData sheetId="11742"/>
      <sheetData sheetId="11743"/>
      <sheetData sheetId="11744"/>
      <sheetData sheetId="11745"/>
      <sheetData sheetId="11746"/>
      <sheetData sheetId="11747"/>
      <sheetData sheetId="11748"/>
      <sheetData sheetId="11749"/>
      <sheetData sheetId="11750"/>
      <sheetData sheetId="11751">
        <row r="19">
          <cell r="J19">
            <v>1.0499999999999999E-3</v>
          </cell>
        </row>
      </sheetData>
      <sheetData sheetId="11752"/>
      <sheetData sheetId="11753"/>
      <sheetData sheetId="11754"/>
      <sheetData sheetId="11755"/>
      <sheetData sheetId="11756"/>
      <sheetData sheetId="11757"/>
      <sheetData sheetId="11758"/>
      <sheetData sheetId="11759"/>
      <sheetData sheetId="11760"/>
      <sheetData sheetId="11761">
        <row r="19">
          <cell r="J19">
            <v>1.0499999999999999E-3</v>
          </cell>
        </row>
      </sheetData>
      <sheetData sheetId="11762">
        <row r="19">
          <cell r="J19">
            <v>1.0499999999999999E-3</v>
          </cell>
        </row>
      </sheetData>
      <sheetData sheetId="11763">
        <row r="19">
          <cell r="J19">
            <v>1.0499999999999999E-3</v>
          </cell>
        </row>
      </sheetData>
      <sheetData sheetId="11764">
        <row r="19">
          <cell r="J19">
            <v>1.0499999999999999E-3</v>
          </cell>
        </row>
      </sheetData>
      <sheetData sheetId="11765">
        <row r="19">
          <cell r="J19">
            <v>1.0499999999999999E-3</v>
          </cell>
        </row>
      </sheetData>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row r="19">
          <cell r="J19">
            <v>1.0499999999999999E-3</v>
          </cell>
        </row>
      </sheetData>
      <sheetData sheetId="11782">
        <row r="19">
          <cell r="J19">
            <v>1.0499999999999999E-3</v>
          </cell>
        </row>
      </sheetData>
      <sheetData sheetId="11783">
        <row r="19">
          <cell r="J19">
            <v>1.0499999999999999E-3</v>
          </cell>
        </row>
      </sheetData>
      <sheetData sheetId="11784"/>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efreshError="1"/>
      <sheetData sheetId="11795" refreshError="1"/>
      <sheetData sheetId="11796" refreshError="1"/>
      <sheetData sheetId="11797" refreshError="1"/>
      <sheetData sheetId="11798" refreshError="1"/>
      <sheetData sheetId="11799" refreshError="1"/>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refreshError="1"/>
      <sheetData sheetId="11904" refreshError="1"/>
      <sheetData sheetId="11905"/>
      <sheetData sheetId="11906"/>
      <sheetData sheetId="11907"/>
      <sheetData sheetId="11908"/>
      <sheetData sheetId="11909">
        <row r="19">
          <cell r="J19">
            <v>1.0499999999999999E-3</v>
          </cell>
        </row>
      </sheetData>
      <sheetData sheetId="11910">
        <row r="19">
          <cell r="J19">
            <v>1.0499999999999999E-3</v>
          </cell>
        </row>
      </sheetData>
      <sheetData sheetId="11911"/>
      <sheetData sheetId="11912"/>
      <sheetData sheetId="11913"/>
      <sheetData sheetId="11914"/>
      <sheetData sheetId="11915"/>
      <sheetData sheetId="11916"/>
      <sheetData sheetId="11917"/>
      <sheetData sheetId="11918"/>
      <sheetData sheetId="11919"/>
      <sheetData sheetId="11920"/>
      <sheetData sheetId="11921"/>
      <sheetData sheetId="11922">
        <row r="19">
          <cell r="J19">
            <v>1.0499999999999999E-3</v>
          </cell>
        </row>
      </sheetData>
      <sheetData sheetId="11923">
        <row r="19">
          <cell r="J19">
            <v>1.0499999999999999E-3</v>
          </cell>
        </row>
      </sheetData>
      <sheetData sheetId="11924">
        <row r="19">
          <cell r="J19">
            <v>1.0499999999999999E-3</v>
          </cell>
        </row>
      </sheetData>
      <sheetData sheetId="11925"/>
      <sheetData sheetId="11926"/>
      <sheetData sheetId="11927">
        <row r="19">
          <cell r="J19">
            <v>1.0499999999999999E-3</v>
          </cell>
        </row>
      </sheetData>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row r="19">
          <cell r="J19">
            <v>1.0499999999999999E-3</v>
          </cell>
        </row>
      </sheetData>
      <sheetData sheetId="11942"/>
      <sheetData sheetId="11943"/>
      <sheetData sheetId="11944"/>
      <sheetData sheetId="11945"/>
      <sheetData sheetId="11946"/>
      <sheetData sheetId="11947"/>
      <sheetData sheetId="11948"/>
      <sheetData sheetId="11949">
        <row r="19">
          <cell r="J19">
            <v>1.0499999999999999E-3</v>
          </cell>
        </row>
      </sheetData>
      <sheetData sheetId="11950">
        <row r="19">
          <cell r="J19">
            <v>1.0499999999999999E-3</v>
          </cell>
        </row>
      </sheetData>
      <sheetData sheetId="11951"/>
      <sheetData sheetId="11952"/>
      <sheetData sheetId="11953"/>
      <sheetData sheetId="11954">
        <row r="19">
          <cell r="J19">
            <v>1.0499999999999999E-3</v>
          </cell>
        </row>
      </sheetData>
      <sheetData sheetId="11955">
        <row r="19">
          <cell r="J19">
            <v>1.0499999999999999E-3</v>
          </cell>
        </row>
      </sheetData>
      <sheetData sheetId="11956">
        <row r="19">
          <cell r="J19">
            <v>1.0499999999999999E-3</v>
          </cell>
        </row>
      </sheetData>
      <sheetData sheetId="11957"/>
      <sheetData sheetId="11958"/>
      <sheetData sheetId="11959">
        <row r="19">
          <cell r="J19">
            <v>1.0499999999999999E-3</v>
          </cell>
        </row>
      </sheetData>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row r="19">
          <cell r="J19">
            <v>1.0499999999999999E-3</v>
          </cell>
        </row>
      </sheetData>
      <sheetData sheetId="11982">
        <row r="19">
          <cell r="J19">
            <v>1.0499999999999999E-3</v>
          </cell>
        </row>
      </sheetData>
      <sheetData sheetId="11983">
        <row r="19">
          <cell r="J19">
            <v>1.0499999999999999E-3</v>
          </cell>
        </row>
      </sheetData>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row r="19">
          <cell r="J19">
            <v>1.0499999999999999E-3</v>
          </cell>
        </row>
      </sheetData>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row r="19">
          <cell r="J19">
            <v>1.0499999999999999E-3</v>
          </cell>
        </row>
      </sheetData>
      <sheetData sheetId="12033">
        <row r="19">
          <cell r="J19">
            <v>1.0499999999999999E-3</v>
          </cell>
        </row>
      </sheetData>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sheetData sheetId="12063">
        <row r="19">
          <cell r="J19">
            <v>1.0499999999999999E-3</v>
          </cell>
        </row>
      </sheetData>
      <sheetData sheetId="12064">
        <row r="19">
          <cell r="J19">
            <v>1.0499999999999999E-3</v>
          </cell>
        </row>
      </sheetData>
      <sheetData sheetId="12065">
        <row r="19">
          <cell r="J19">
            <v>1.0499999999999999E-3</v>
          </cell>
        </row>
      </sheetData>
      <sheetData sheetId="12066"/>
      <sheetData sheetId="12067"/>
      <sheetData sheetId="12068"/>
      <sheetData sheetId="12069"/>
      <sheetData sheetId="12070"/>
      <sheetData sheetId="12071"/>
      <sheetData sheetId="12072"/>
      <sheetData sheetId="12073"/>
      <sheetData sheetId="12074"/>
      <sheetData sheetId="12075"/>
      <sheetData sheetId="12076">
        <row r="19">
          <cell r="J19">
            <v>1.0499999999999999E-3</v>
          </cell>
        </row>
      </sheetData>
      <sheetData sheetId="12077">
        <row r="19">
          <cell r="J19">
            <v>1.0499999999999999E-3</v>
          </cell>
        </row>
      </sheetData>
      <sheetData sheetId="12078">
        <row r="19">
          <cell r="J19">
            <v>1.0499999999999999E-3</v>
          </cell>
        </row>
      </sheetData>
      <sheetData sheetId="12079"/>
      <sheetData sheetId="12080"/>
      <sheetData sheetId="12081">
        <row r="19">
          <cell r="J19">
            <v>1.0499999999999999E-3</v>
          </cell>
        </row>
      </sheetData>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row r="19">
          <cell r="J19">
            <v>1.0499999999999999E-3</v>
          </cell>
        </row>
      </sheetData>
      <sheetData sheetId="12096"/>
      <sheetData sheetId="12097"/>
      <sheetData sheetId="12098"/>
      <sheetData sheetId="12099"/>
      <sheetData sheetId="12100"/>
      <sheetData sheetId="12101"/>
      <sheetData sheetId="12102"/>
      <sheetData sheetId="12103">
        <row r="19">
          <cell r="J19">
            <v>1.0499999999999999E-3</v>
          </cell>
        </row>
      </sheetData>
      <sheetData sheetId="12104">
        <row r="19">
          <cell r="J19">
            <v>1.0499999999999999E-3</v>
          </cell>
        </row>
      </sheetData>
      <sheetData sheetId="12105"/>
      <sheetData sheetId="12106"/>
      <sheetData sheetId="12107"/>
      <sheetData sheetId="12108">
        <row r="19">
          <cell r="J19">
            <v>1.0499999999999999E-3</v>
          </cell>
        </row>
      </sheetData>
      <sheetData sheetId="12109">
        <row r="19">
          <cell r="J19">
            <v>1.0499999999999999E-3</v>
          </cell>
        </row>
      </sheetData>
      <sheetData sheetId="12110">
        <row r="19">
          <cell r="J19">
            <v>1.0499999999999999E-3</v>
          </cell>
        </row>
      </sheetData>
      <sheetData sheetId="12111"/>
      <sheetData sheetId="12112"/>
      <sheetData sheetId="12113">
        <row r="19">
          <cell r="J19">
            <v>1.0499999999999999E-3</v>
          </cell>
        </row>
      </sheetData>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row r="19">
          <cell r="J19">
            <v>1.0499999999999999E-3</v>
          </cell>
        </row>
      </sheetData>
      <sheetData sheetId="12136">
        <row r="19">
          <cell r="J19">
            <v>1.0499999999999999E-3</v>
          </cell>
        </row>
      </sheetData>
      <sheetData sheetId="12137">
        <row r="19">
          <cell r="J19">
            <v>1.0499999999999999E-3</v>
          </cell>
        </row>
      </sheetData>
      <sheetData sheetId="12138"/>
      <sheetData sheetId="12139"/>
      <sheetData sheetId="12140"/>
      <sheetData sheetId="12141"/>
      <sheetData sheetId="12142"/>
      <sheetData sheetId="12143"/>
      <sheetData sheetId="12144"/>
      <sheetData sheetId="12145"/>
      <sheetData sheetId="12146"/>
      <sheetData sheetId="12147"/>
      <sheetData sheetId="12148">
        <row r="19">
          <cell r="J19">
            <v>1.0499999999999999E-3</v>
          </cell>
        </row>
      </sheetData>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row r="19">
          <cell r="J19">
            <v>1.0499999999999999E-3</v>
          </cell>
        </row>
      </sheetData>
      <sheetData sheetId="12187">
        <row r="19">
          <cell r="J19">
            <v>1.0499999999999999E-3</v>
          </cell>
        </row>
      </sheetData>
      <sheetData sheetId="12188"/>
      <sheetData sheetId="12189"/>
      <sheetData sheetId="12190"/>
      <sheetData sheetId="12191"/>
      <sheetData sheetId="12192">
        <row r="19">
          <cell r="J19">
            <v>1.0499999999999999E-3</v>
          </cell>
        </row>
      </sheetData>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sheetData sheetId="12217">
        <row r="19">
          <cell r="J19">
            <v>1.0499999999999999E-3</v>
          </cell>
        </row>
      </sheetData>
      <sheetData sheetId="12218">
        <row r="19">
          <cell r="J19">
            <v>1.0499999999999999E-3</v>
          </cell>
        </row>
      </sheetData>
      <sheetData sheetId="12219">
        <row r="19">
          <cell r="J19">
            <v>1.0499999999999999E-3</v>
          </cell>
        </row>
      </sheetData>
      <sheetData sheetId="12220"/>
      <sheetData sheetId="12221"/>
      <sheetData sheetId="12222"/>
      <sheetData sheetId="12223"/>
      <sheetData sheetId="12224"/>
      <sheetData sheetId="12225"/>
      <sheetData sheetId="12226"/>
      <sheetData sheetId="12227"/>
      <sheetData sheetId="12228"/>
      <sheetData sheetId="12229"/>
      <sheetData sheetId="12230">
        <row r="19">
          <cell r="J19">
            <v>1.0499999999999999E-3</v>
          </cell>
        </row>
      </sheetData>
      <sheetData sheetId="12231">
        <row r="19">
          <cell r="J19">
            <v>1.0499999999999999E-3</v>
          </cell>
        </row>
      </sheetData>
      <sheetData sheetId="12232">
        <row r="19">
          <cell r="J19">
            <v>1.0499999999999999E-3</v>
          </cell>
        </row>
      </sheetData>
      <sheetData sheetId="12233"/>
      <sheetData sheetId="12234"/>
      <sheetData sheetId="12235">
        <row r="19">
          <cell r="J19">
            <v>1.0499999999999999E-3</v>
          </cell>
        </row>
      </sheetData>
      <sheetData sheetId="12236"/>
      <sheetData sheetId="12237"/>
      <sheetData sheetId="12238"/>
      <sheetData sheetId="12239"/>
      <sheetData sheetId="12240"/>
      <sheetData sheetId="12241"/>
      <sheetData sheetId="12242"/>
      <sheetData sheetId="12243"/>
      <sheetData sheetId="12244"/>
      <sheetData sheetId="12245"/>
      <sheetData sheetId="12246"/>
      <sheetData sheetId="12247">
        <row r="19">
          <cell r="J19">
            <v>1.0499999999999999E-3</v>
          </cell>
        </row>
      </sheetData>
      <sheetData sheetId="12248"/>
      <sheetData sheetId="12249"/>
      <sheetData sheetId="12250"/>
      <sheetData sheetId="12251"/>
      <sheetData sheetId="12252"/>
      <sheetData sheetId="12253"/>
      <sheetData sheetId="12254"/>
      <sheetData sheetId="12255"/>
      <sheetData sheetId="12256"/>
      <sheetData sheetId="12257">
        <row r="19">
          <cell r="J19">
            <v>1.0499999999999999E-3</v>
          </cell>
        </row>
      </sheetData>
      <sheetData sheetId="12258">
        <row r="19">
          <cell r="J19">
            <v>1.0499999999999999E-3</v>
          </cell>
        </row>
      </sheetData>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row r="19">
          <cell r="J19">
            <v>1.0499999999999999E-3</v>
          </cell>
        </row>
      </sheetData>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row r="19">
          <cell r="J19">
            <v>1.0499999999999999E-3</v>
          </cell>
        </row>
      </sheetData>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row r="19">
          <cell r="J19">
            <v>1.0499999999999999E-3</v>
          </cell>
        </row>
      </sheetData>
      <sheetData sheetId="12335"/>
      <sheetData sheetId="12336"/>
      <sheetData sheetId="12337"/>
      <sheetData sheetId="12338"/>
      <sheetData sheetId="12339"/>
      <sheetData sheetId="12340">
        <row r="19">
          <cell r="J19">
            <v>1.0499999999999999E-3</v>
          </cell>
        </row>
      </sheetData>
      <sheetData sheetId="12341">
        <row r="19">
          <cell r="J19">
            <v>1.0499999999999999E-3</v>
          </cell>
        </row>
      </sheetData>
      <sheetData sheetId="12342"/>
      <sheetData sheetId="12343"/>
      <sheetData sheetId="12344"/>
      <sheetData sheetId="12345">
        <row r="19">
          <cell r="J19">
            <v>1.0499999999999999E-3</v>
          </cell>
        </row>
      </sheetData>
      <sheetData sheetId="12346">
        <row r="19">
          <cell r="J19">
            <v>1.0499999999999999E-3</v>
          </cell>
        </row>
      </sheetData>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row r="19">
          <cell r="J19">
            <v>1.0499999999999999E-3</v>
          </cell>
        </row>
      </sheetData>
      <sheetData sheetId="12370"/>
      <sheetData sheetId="12371"/>
      <sheetData sheetId="12372"/>
      <sheetData sheetId="12373"/>
      <sheetData sheetId="12374"/>
      <sheetData sheetId="12375"/>
      <sheetData sheetId="12376"/>
      <sheetData sheetId="12377"/>
      <sheetData sheetId="12378">
        <row r="19">
          <cell r="J19">
            <v>1.0499999999999999E-3</v>
          </cell>
        </row>
      </sheetData>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row r="19">
          <cell r="J19">
            <v>1.0499999999999999E-3</v>
          </cell>
        </row>
      </sheetData>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ow r="19">
          <cell r="J19">
            <v>1.0499999999999999E-3</v>
          </cell>
        </row>
      </sheetData>
      <sheetData sheetId="12446">
        <row r="19">
          <cell r="J19">
            <v>1.0499999999999999E-3</v>
          </cell>
        </row>
      </sheetData>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sheetData sheetId="12638"/>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sheetData sheetId="12654"/>
      <sheetData sheetId="12655">
        <row r="19">
          <cell r="J19">
            <v>1.0499999999999999E-3</v>
          </cell>
        </row>
      </sheetData>
      <sheetData sheetId="12656">
        <row r="19">
          <cell r="J19">
            <v>1.0499999999999999E-3</v>
          </cell>
        </row>
      </sheetData>
      <sheetData sheetId="12657">
        <row r="19">
          <cell r="J19">
            <v>1.0499999999999999E-3</v>
          </cell>
        </row>
      </sheetData>
      <sheetData sheetId="12658">
        <row r="19">
          <cell r="J19">
            <v>1.0499999999999999E-3</v>
          </cell>
        </row>
      </sheetData>
      <sheetData sheetId="12659">
        <row r="19">
          <cell r="J19">
            <v>1.0499999999999999E-3</v>
          </cell>
        </row>
      </sheetData>
      <sheetData sheetId="12660">
        <row r="19">
          <cell r="J19">
            <v>1.0499999999999999E-3</v>
          </cell>
        </row>
      </sheetData>
      <sheetData sheetId="12661">
        <row r="19">
          <cell r="J19">
            <v>1.0499999999999999E-3</v>
          </cell>
        </row>
      </sheetData>
      <sheetData sheetId="12662">
        <row r="19">
          <cell r="J19">
            <v>1.0499999999999999E-3</v>
          </cell>
        </row>
      </sheetData>
      <sheetData sheetId="12663"/>
      <sheetData sheetId="12664"/>
      <sheetData sheetId="12665"/>
      <sheetData sheetId="12666"/>
      <sheetData sheetId="12667"/>
      <sheetData sheetId="12668"/>
      <sheetData sheetId="12669"/>
      <sheetData sheetId="12670"/>
      <sheetData sheetId="12671"/>
      <sheetData sheetId="12672">
        <row r="19">
          <cell r="J19">
            <v>1.0499999999999999E-3</v>
          </cell>
        </row>
      </sheetData>
      <sheetData sheetId="12673">
        <row r="19">
          <cell r="J19">
            <v>1.0499999999999999E-3</v>
          </cell>
        </row>
      </sheetData>
      <sheetData sheetId="12674"/>
      <sheetData sheetId="12675"/>
      <sheetData sheetId="12676">
        <row r="19">
          <cell r="J19">
            <v>1.0499999999999999E-3</v>
          </cell>
        </row>
      </sheetData>
      <sheetData sheetId="12677"/>
      <sheetData sheetId="12678">
        <row r="19">
          <cell r="J19">
            <v>1.0499999999999999E-3</v>
          </cell>
        </row>
      </sheetData>
      <sheetData sheetId="12679">
        <row r="19">
          <cell r="J19">
            <v>1.0499999999999999E-3</v>
          </cell>
        </row>
      </sheetData>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row r="19">
          <cell r="J19">
            <v>1.0499999999999999E-3</v>
          </cell>
        </row>
      </sheetData>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row r="19">
          <cell r="J19">
            <v>1.0499999999999999E-3</v>
          </cell>
        </row>
      </sheetData>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row r="19">
          <cell r="J19">
            <v>1.0499999999999999E-3</v>
          </cell>
        </row>
      </sheetData>
      <sheetData sheetId="12946">
        <row r="19">
          <cell r="J19">
            <v>1.0499999999999999E-3</v>
          </cell>
        </row>
      </sheetData>
      <sheetData sheetId="12947">
        <row r="19">
          <cell r="J19">
            <v>1.0499999999999999E-3</v>
          </cell>
        </row>
      </sheetData>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sheetData sheetId="13152"/>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sheetData sheetId="14428" refreshError="1"/>
      <sheetData sheetId="14429" refreshError="1"/>
      <sheetData sheetId="14430"/>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refreshError="1"/>
      <sheetData sheetId="14907" refreshError="1"/>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refreshError="1"/>
      <sheetData sheetId="20161" refreshError="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analysis"/>
      <sheetName val="Qty Wise Prgrs of Box Str"/>
      <sheetName val="Publicbuilding"/>
      <sheetName val="4 Annex 1 Basic rate"/>
      <sheetName val="Crane List General"/>
      <sheetName val="strain"/>
      <sheetName val="grid"/>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ow r="2">
          <cell r="A2" t="str">
            <v>400 kV CONTROL ROOM BUILDING</v>
          </cell>
        </row>
      </sheetData>
      <sheetData sheetId="328" refreshError="1"/>
      <sheetData sheetId="329" refreshError="1"/>
      <sheetData sheetId="330" refreshError="1"/>
      <sheetData sheetId="33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ow r="1">
          <cell r="B1" t="str">
            <v>220 kV SUB-STATION</v>
          </cell>
        </row>
      </sheetData>
      <sheetData sheetId="459">
        <row r="1">
          <cell r="B1" t="str">
            <v>220 kV SUB-STATION</v>
          </cell>
        </row>
      </sheetData>
      <sheetData sheetId="460">
        <row r="1">
          <cell r="B1" t="str">
            <v>220 kV SUB-STATION</v>
          </cell>
        </row>
      </sheetData>
      <sheetData sheetId="461" refreshError="1"/>
      <sheetData sheetId="462" refreshError="1"/>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efreshError="1"/>
      <sheetData sheetId="537">
        <row r="1">
          <cell r="B1" t="str">
            <v>220 kV SUB-STATION</v>
          </cell>
        </row>
      </sheetData>
      <sheetData sheetId="538">
        <row r="1">
          <cell r="B1" t="str">
            <v>220 kV SUB-STATION</v>
          </cell>
        </row>
      </sheetData>
      <sheetData sheetId="539">
        <row r="1">
          <cell r="B1" t="str">
            <v>220 kV SUB-STATION</v>
          </cell>
        </row>
      </sheetData>
      <sheetData sheetId="540">
        <row r="1">
          <cell r="B1" t="str">
            <v>220 kV SUB-STATION</v>
          </cell>
        </row>
      </sheetData>
      <sheetData sheetId="541">
        <row r="1">
          <cell r="B1" t="str">
            <v>220 kV SUB-STATION</v>
          </cell>
        </row>
      </sheetData>
      <sheetData sheetId="542" refreshError="1"/>
      <sheetData sheetId="543" refreshError="1"/>
      <sheetData sheetId="544">
        <row r="1">
          <cell r="B1" t="str">
            <v>220 kV SUB-STATION</v>
          </cell>
        </row>
      </sheetData>
      <sheetData sheetId="545">
        <row r="1">
          <cell r="B1" t="str">
            <v>220 kV SUB-STATION</v>
          </cell>
        </row>
      </sheetData>
      <sheetData sheetId="546">
        <row r="1">
          <cell r="B1" t="str">
            <v>220 kV SUB-STATION</v>
          </cell>
        </row>
      </sheetData>
      <sheetData sheetId="547">
        <row r="1">
          <cell r="B1" t="str">
            <v>220 kV SUB-STATION</v>
          </cell>
        </row>
      </sheetData>
      <sheetData sheetId="548" refreshError="1"/>
      <sheetData sheetId="549" refreshError="1"/>
      <sheetData sheetId="550" refreshError="1"/>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ow r="1">
          <cell r="B1" t="str">
            <v>220 kV SUB-STATION</v>
          </cell>
        </row>
      </sheetData>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sheetData sheetId="874"/>
      <sheetData sheetId="875"/>
      <sheetData sheetId="876"/>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ow r="1">
          <cell r="B1" t="str">
            <v>220 kV SUB-STATION</v>
          </cell>
        </row>
      </sheetData>
      <sheetData sheetId="979" refreshError="1"/>
      <sheetData sheetId="980"/>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ow r="1">
          <cell r="B1" t="str">
            <v>220 kV SUB-STATION</v>
          </cell>
        </row>
      </sheetData>
      <sheetData sheetId="1002">
        <row r="1">
          <cell r="B1" t="str">
            <v>220 kV SUB-STATION</v>
          </cell>
        </row>
      </sheetData>
      <sheetData sheetId="1003">
        <row r="1">
          <cell r="B1" t="str">
            <v>220 kV SUB-STATION</v>
          </cell>
        </row>
      </sheetData>
      <sheetData sheetId="1004">
        <row r="1">
          <cell r="B1" t="str">
            <v>220 kV SUB-STATION</v>
          </cell>
        </row>
      </sheetData>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ow r="1">
          <cell r="B1" t="str">
            <v>220 kV SUB-STATION</v>
          </cell>
        </row>
      </sheetData>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ow r="1">
          <cell r="B1" t="str">
            <v>220 kV SUB-STATION</v>
          </cell>
        </row>
      </sheetData>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ow r="1">
          <cell r="B1" t="str">
            <v>220 kV SUB-STATION</v>
          </cell>
        </row>
      </sheetData>
      <sheetData sheetId="1638" refreshError="1"/>
      <sheetData sheetId="1639" refreshError="1"/>
      <sheetData sheetId="1640" refreshError="1"/>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efreshError="1"/>
      <sheetData sheetId="1744" refreshError="1"/>
      <sheetData sheetId="1745" refreshError="1"/>
      <sheetData sheetId="1746" refreshError="1"/>
      <sheetData sheetId="1747">
        <row r="1">
          <cell r="B1" t="str">
            <v>220 kV SUB-STATION</v>
          </cell>
        </row>
      </sheetData>
      <sheetData sheetId="1748">
        <row r="1">
          <cell r="B1" t="str">
            <v>220 kV SUB-STATION</v>
          </cell>
        </row>
      </sheetData>
      <sheetData sheetId="1749" refreshError="1"/>
      <sheetData sheetId="1750">
        <row r="1">
          <cell r="B1" t="str">
            <v>220 kV SUB-STATION</v>
          </cell>
        </row>
      </sheetData>
      <sheetData sheetId="1751" refreshError="1"/>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efreshError="1"/>
      <sheetData sheetId="1938" refreshError="1"/>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efreshError="1"/>
      <sheetData sheetId="1950">
        <row r="1">
          <cell r="B1" t="str">
            <v>220 kV SUB-STATION</v>
          </cell>
        </row>
      </sheetData>
      <sheetData sheetId="1951" refreshError="1"/>
      <sheetData sheetId="1952">
        <row r="1">
          <cell r="B1" t="str">
            <v>220 kV SUB-STATION</v>
          </cell>
        </row>
      </sheetData>
      <sheetData sheetId="1953">
        <row r="1">
          <cell r="B1" t="str">
            <v>220 kV SUB-STATION</v>
          </cell>
        </row>
      </sheetData>
      <sheetData sheetId="1954" refreshError="1"/>
      <sheetData sheetId="1955">
        <row r="1">
          <cell r="B1" t="str">
            <v>220 kV SUB-STATION</v>
          </cell>
        </row>
      </sheetData>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ow r="1">
          <cell r="B1" t="str">
            <v>220 kV SUB-STATION</v>
          </cell>
        </row>
      </sheetData>
      <sheetData sheetId="1997">
        <row r="1">
          <cell r="B1" t="str">
            <v>220 kV SUB-STATION</v>
          </cell>
        </row>
      </sheetData>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ow r="1">
          <cell r="B1" t="str">
            <v>220 kV SUB-STATION</v>
          </cell>
        </row>
      </sheetData>
      <sheetData sheetId="2029">
        <row r="1">
          <cell r="B1" t="str">
            <v>220 kV SUB-STATION</v>
          </cell>
        </row>
      </sheetData>
      <sheetData sheetId="2030">
        <row r="1">
          <cell r="B1" t="str">
            <v>220 kV SUB-STATION</v>
          </cell>
        </row>
      </sheetData>
      <sheetData sheetId="2031">
        <row r="1">
          <cell r="B1" t="str">
            <v>220 kV SUB-STATION</v>
          </cell>
        </row>
      </sheetData>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refreshError="1"/>
      <sheetData sheetId="6684" refreshError="1"/>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refreshError="1"/>
      <sheetData sheetId="6693">
        <row r="1">
          <cell r="B1" t="str">
            <v>220 kV SUB-STATION</v>
          </cell>
        </row>
      </sheetData>
      <sheetData sheetId="6694">
        <row r="1">
          <cell r="B1" t="str">
            <v>220 kV SUB-STATION</v>
          </cell>
        </row>
      </sheetData>
      <sheetData sheetId="6695" refreshError="1"/>
      <sheetData sheetId="6696" refreshError="1"/>
      <sheetData sheetId="6697" refreshError="1"/>
      <sheetData sheetId="6698">
        <row r="1">
          <cell r="B1" t="str">
            <v>220 kV SUB-STATION</v>
          </cell>
        </row>
      </sheetData>
      <sheetData sheetId="6699">
        <row r="1">
          <cell r="B1" t="str">
            <v>220 kV SUB-STATION</v>
          </cell>
        </row>
      </sheetData>
      <sheetData sheetId="6700" refreshError="1"/>
      <sheetData sheetId="6701" refreshError="1"/>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efreshError="1"/>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sheetData sheetId="6797"/>
      <sheetData sheetId="6798"/>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sheetData sheetId="6863"/>
      <sheetData sheetId="6864"/>
      <sheetData sheetId="6865"/>
      <sheetData sheetId="6866"/>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sheetData sheetId="6887"/>
      <sheetData sheetId="6888">
        <row r="1">
          <cell r="B1" t="str">
            <v>220 kV SUB-STATION</v>
          </cell>
        </row>
      </sheetData>
      <sheetData sheetId="6889">
        <row r="1">
          <cell r="B1" t="str">
            <v>220 kV SUB-STATION</v>
          </cell>
        </row>
      </sheetData>
      <sheetData sheetId="6890"/>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refreshError="1"/>
      <sheetData sheetId="7326" refreshError="1"/>
      <sheetData sheetId="7327"/>
      <sheetData sheetId="7328"/>
      <sheetData sheetId="7329"/>
      <sheetData sheetId="7330"/>
      <sheetData sheetId="7331"/>
      <sheetData sheetId="7332"/>
      <sheetData sheetId="7333"/>
      <sheetData sheetId="7334"/>
      <sheetData sheetId="7335">
        <row r="1">
          <cell r="B1" t="str">
            <v>220 kV SUB-STATION</v>
          </cell>
        </row>
      </sheetData>
      <sheetData sheetId="7336" refreshError="1"/>
      <sheetData sheetId="7337"/>
      <sheetData sheetId="7338">
        <row r="1">
          <cell r="B1" t="str">
            <v>220 kV SUB-STATION</v>
          </cell>
        </row>
      </sheetData>
      <sheetData sheetId="7339">
        <row r="1">
          <cell r="B1" t="str">
            <v>220 kV SUB-STATION</v>
          </cell>
        </row>
      </sheetData>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row r="1">
          <cell r="B1" t="str">
            <v>220 kV SUB-STATION</v>
          </cell>
        </row>
      </sheetData>
      <sheetData sheetId="7356">
        <row r="1">
          <cell r="B1" t="str">
            <v>220 kV SUB-STATION</v>
          </cell>
        </row>
      </sheetData>
      <sheetData sheetId="7357"/>
      <sheetData sheetId="7358"/>
      <sheetData sheetId="7359"/>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refreshError="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sheetData sheetId="7885"/>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sheetData sheetId="7899"/>
      <sheetData sheetId="7900"/>
      <sheetData sheetId="7901" refreshError="1"/>
      <sheetData sheetId="7902"/>
      <sheetData sheetId="7903" refreshError="1"/>
      <sheetData sheetId="7904" refreshError="1"/>
      <sheetData sheetId="7905" refreshError="1"/>
      <sheetData sheetId="7906"/>
      <sheetData sheetId="7907" refreshError="1"/>
      <sheetData sheetId="7908"/>
      <sheetData sheetId="7909"/>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sheetData sheetId="7928"/>
      <sheetData sheetId="7929"/>
      <sheetData sheetId="7930"/>
      <sheetData sheetId="7931" refreshError="1"/>
      <sheetData sheetId="7932"/>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efreshError="1"/>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6"/>
  <sheetViews>
    <sheetView tabSelected="1" zoomScale="71" zoomScaleNormal="71" workbookViewId="0">
      <selection activeCell="K13" sqref="K13"/>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2" width="7.90625" customWidth="1"/>
    <col min="13" max="13" width="42.81640625" customWidth="1"/>
  </cols>
  <sheetData>
    <row r="1" spans="2:14" ht="15" thickBot="1" x14ac:dyDescent="0.4">
      <c r="B1" s="574"/>
      <c r="C1" s="574"/>
      <c r="D1" s="574"/>
      <c r="E1" s="574"/>
      <c r="F1" s="574"/>
      <c r="G1" s="574"/>
      <c r="H1" s="574"/>
      <c r="I1" s="574"/>
      <c r="J1" s="574"/>
      <c r="K1" s="574"/>
      <c r="L1" s="574"/>
      <c r="M1" s="574"/>
    </row>
    <row r="2" spans="2:14" ht="20" customHeight="1" x14ac:dyDescent="0.35">
      <c r="B2" s="578" t="s">
        <v>312</v>
      </c>
      <c r="C2" s="579"/>
      <c r="D2" s="580"/>
      <c r="E2" s="580"/>
      <c r="F2" s="580"/>
      <c r="G2" s="580"/>
      <c r="H2" s="580"/>
      <c r="I2" s="580"/>
      <c r="J2" s="580"/>
      <c r="K2" s="581"/>
      <c r="L2" s="581"/>
      <c r="M2" s="582"/>
    </row>
    <row r="3" spans="2:14" ht="19.5" customHeight="1" x14ac:dyDescent="0.35">
      <c r="B3" s="594" t="s">
        <v>311</v>
      </c>
      <c r="C3" s="595"/>
      <c r="D3" s="595"/>
      <c r="E3" s="595"/>
      <c r="F3" s="595"/>
      <c r="G3" s="595"/>
      <c r="H3" s="595"/>
      <c r="I3" s="595"/>
      <c r="J3" s="595"/>
      <c r="K3" s="595"/>
      <c r="L3" s="595"/>
      <c r="M3" s="596"/>
    </row>
    <row r="4" spans="2:14" ht="18.5" x14ac:dyDescent="0.45">
      <c r="B4" s="583" t="s">
        <v>313</v>
      </c>
      <c r="C4" s="584"/>
      <c r="D4" s="585"/>
      <c r="E4" s="585"/>
      <c r="F4" s="586"/>
      <c r="G4" s="586"/>
      <c r="H4" s="586"/>
      <c r="I4" s="586"/>
      <c r="J4" s="585"/>
      <c r="K4" s="587"/>
      <c r="L4" s="587"/>
      <c r="M4" s="588"/>
    </row>
    <row r="5" spans="2:14" x14ac:dyDescent="0.35">
      <c r="B5" s="589" t="s">
        <v>310</v>
      </c>
      <c r="C5" s="590"/>
      <c r="D5" s="590"/>
      <c r="E5" s="591"/>
      <c r="F5" s="600" t="s">
        <v>309</v>
      </c>
      <c r="G5" s="600"/>
      <c r="H5" s="600"/>
      <c r="I5" s="600"/>
      <c r="J5" s="600"/>
      <c r="K5" s="604" t="s">
        <v>849</v>
      </c>
      <c r="L5" s="605"/>
      <c r="M5" s="606"/>
    </row>
    <row r="6" spans="2:14" x14ac:dyDescent="0.35">
      <c r="B6" s="589" t="s">
        <v>533</v>
      </c>
      <c r="C6" s="590"/>
      <c r="D6" s="590"/>
      <c r="E6" s="590"/>
      <c r="F6" s="601" t="s">
        <v>5</v>
      </c>
      <c r="G6" s="602"/>
      <c r="H6" s="602"/>
      <c r="I6" s="602"/>
      <c r="J6" s="603"/>
      <c r="K6" s="604"/>
      <c r="L6" s="605"/>
      <c r="M6" s="606"/>
    </row>
    <row r="7" spans="2:14" x14ac:dyDescent="0.35">
      <c r="B7" s="592" t="s">
        <v>289</v>
      </c>
      <c r="C7" s="597" t="s">
        <v>9</v>
      </c>
      <c r="D7" s="138" t="s">
        <v>290</v>
      </c>
      <c r="E7" s="138" t="s">
        <v>292</v>
      </c>
      <c r="F7" s="138" t="s">
        <v>13</v>
      </c>
      <c r="G7" s="577" t="s">
        <v>556</v>
      </c>
      <c r="H7" s="577"/>
      <c r="I7" s="577" t="s">
        <v>15</v>
      </c>
      <c r="J7" s="577" t="s">
        <v>308</v>
      </c>
      <c r="K7" s="139" t="s">
        <v>791</v>
      </c>
      <c r="L7" s="139" t="s">
        <v>844</v>
      </c>
      <c r="M7" s="593" t="s">
        <v>16</v>
      </c>
    </row>
    <row r="8" spans="2:14" x14ac:dyDescent="0.35">
      <c r="B8" s="592"/>
      <c r="C8" s="598"/>
      <c r="D8" s="138" t="s">
        <v>291</v>
      </c>
      <c r="E8" s="138" t="s">
        <v>293</v>
      </c>
      <c r="F8" s="138" t="s">
        <v>294</v>
      </c>
      <c r="G8" s="577" t="s">
        <v>295</v>
      </c>
      <c r="H8" s="577" t="s">
        <v>296</v>
      </c>
      <c r="I8" s="577"/>
      <c r="J8" s="577"/>
      <c r="K8" s="597" t="s">
        <v>295</v>
      </c>
      <c r="L8" s="597" t="s">
        <v>295</v>
      </c>
      <c r="M8" s="593"/>
    </row>
    <row r="9" spans="2:14" x14ac:dyDescent="0.35">
      <c r="B9" s="592"/>
      <c r="C9" s="599"/>
      <c r="D9" s="140"/>
      <c r="E9" s="155">
        <v>45962</v>
      </c>
      <c r="F9" s="138" t="s">
        <v>843</v>
      </c>
      <c r="G9" s="577"/>
      <c r="H9" s="577"/>
      <c r="I9" s="577"/>
      <c r="J9" s="577"/>
      <c r="K9" s="599"/>
      <c r="L9" s="599"/>
      <c r="M9" s="593"/>
    </row>
    <row r="10" spans="2:14" ht="18.5" customHeight="1" x14ac:dyDescent="0.35">
      <c r="B10" s="122" t="s">
        <v>314</v>
      </c>
      <c r="C10" s="126" t="s">
        <v>315</v>
      </c>
      <c r="D10" s="123">
        <v>139.6</v>
      </c>
      <c r="E10" s="123">
        <v>139.6</v>
      </c>
      <c r="F10" s="157">
        <f>D10-E10</f>
        <v>0</v>
      </c>
      <c r="G10" s="120"/>
      <c r="H10" s="120"/>
      <c r="I10" s="120"/>
      <c r="J10" s="120"/>
      <c r="K10" s="121"/>
      <c r="L10" s="121"/>
      <c r="M10" s="124"/>
    </row>
    <row r="11" spans="2:14" x14ac:dyDescent="0.35">
      <c r="B11" s="122" t="s">
        <v>283</v>
      </c>
      <c r="C11" s="126" t="s">
        <v>315</v>
      </c>
      <c r="D11" s="123">
        <v>139.6</v>
      </c>
      <c r="E11" s="123">
        <v>139.6</v>
      </c>
      <c r="F11" s="125">
        <f>D11-E11</f>
        <v>0</v>
      </c>
      <c r="G11" s="125"/>
      <c r="H11" s="125"/>
      <c r="I11" s="120"/>
      <c r="J11" s="125"/>
      <c r="K11" s="121"/>
      <c r="L11" s="121"/>
      <c r="M11" s="124"/>
      <c r="N11" s="154"/>
    </row>
    <row r="12" spans="2:14" ht="14.5" customHeight="1" x14ac:dyDescent="0.35">
      <c r="B12" s="85" t="s">
        <v>297</v>
      </c>
      <c r="C12" s="127" t="s">
        <v>316</v>
      </c>
      <c r="D12" s="74">
        <v>379</v>
      </c>
      <c r="E12" s="74">
        <v>367</v>
      </c>
      <c r="F12" s="74">
        <f>D12-E12</f>
        <v>12</v>
      </c>
      <c r="G12" s="74"/>
      <c r="H12" s="74"/>
      <c r="I12" s="74"/>
      <c r="J12" s="74">
        <f>E12+H12</f>
        <v>367</v>
      </c>
      <c r="K12" s="109"/>
      <c r="L12" s="109"/>
      <c r="M12" s="86"/>
      <c r="N12" s="154"/>
    </row>
    <row r="13" spans="2:14" x14ac:dyDescent="0.35">
      <c r="B13" s="87" t="s">
        <v>298</v>
      </c>
      <c r="C13" s="128" t="s">
        <v>317</v>
      </c>
      <c r="D13" s="75">
        <v>379</v>
      </c>
      <c r="E13" s="75">
        <v>311</v>
      </c>
      <c r="F13" s="75">
        <f>D13-E13</f>
        <v>68</v>
      </c>
      <c r="G13" s="75">
        <v>30</v>
      </c>
      <c r="H13" s="75">
        <f>J13-E13</f>
        <v>7</v>
      </c>
      <c r="I13" s="75">
        <v>14</v>
      </c>
      <c r="J13" s="75">
        <f>Foundation!I9</f>
        <v>318</v>
      </c>
      <c r="K13" s="110">
        <v>35</v>
      </c>
      <c r="L13" s="110"/>
      <c r="M13" s="88"/>
      <c r="N13" s="154"/>
    </row>
    <row r="14" spans="2:14" x14ac:dyDescent="0.35">
      <c r="B14" s="89" t="s">
        <v>299</v>
      </c>
      <c r="C14" s="132"/>
      <c r="D14" s="76"/>
      <c r="E14" s="76"/>
      <c r="F14" s="76"/>
      <c r="G14" s="575">
        <v>8</v>
      </c>
      <c r="H14" s="575"/>
      <c r="I14" s="76"/>
      <c r="J14" s="76"/>
      <c r="K14" s="111"/>
      <c r="L14" s="111"/>
      <c r="M14" s="90"/>
      <c r="N14" s="154"/>
    </row>
    <row r="15" spans="2:14" x14ac:dyDescent="0.35">
      <c r="B15" s="91" t="s">
        <v>300</v>
      </c>
      <c r="C15" s="129" t="s">
        <v>318</v>
      </c>
      <c r="D15" s="77">
        <v>379</v>
      </c>
      <c r="E15" s="77">
        <v>334</v>
      </c>
      <c r="F15" s="77">
        <f>D15-E15</f>
        <v>45</v>
      </c>
      <c r="G15" s="112"/>
      <c r="H15" s="77"/>
      <c r="I15" s="77"/>
      <c r="J15" s="77">
        <f>E15+H15</f>
        <v>334</v>
      </c>
      <c r="K15" s="112"/>
      <c r="L15" s="112"/>
      <c r="M15" s="92"/>
      <c r="N15" s="154"/>
    </row>
    <row r="16" spans="2:14" x14ac:dyDescent="0.35">
      <c r="B16" s="216" t="s">
        <v>301</v>
      </c>
      <c r="C16" s="130" t="s">
        <v>317</v>
      </c>
      <c r="D16" s="78">
        <v>379</v>
      </c>
      <c r="E16" s="78">
        <v>187</v>
      </c>
      <c r="F16" s="78">
        <f>D16-E16</f>
        <v>192</v>
      </c>
      <c r="G16" s="78">
        <v>65</v>
      </c>
      <c r="H16" s="107">
        <f>J16-E16</f>
        <v>19</v>
      </c>
      <c r="I16" s="78">
        <v>15</v>
      </c>
      <c r="J16" s="107">
        <f>Foundation!I13</f>
        <v>206</v>
      </c>
      <c r="K16" s="113">
        <v>65</v>
      </c>
      <c r="L16" s="113"/>
      <c r="M16" s="93"/>
      <c r="N16" s="154"/>
    </row>
    <row r="17" spans="2:14" x14ac:dyDescent="0.35">
      <c r="B17" s="94" t="s">
        <v>299</v>
      </c>
      <c r="C17" s="133"/>
      <c r="D17" s="79"/>
      <c r="E17" s="79"/>
      <c r="F17" s="79"/>
      <c r="G17" s="576">
        <v>15</v>
      </c>
      <c r="H17" s="576"/>
      <c r="I17" s="79"/>
      <c r="J17" s="79"/>
      <c r="K17" s="114"/>
      <c r="L17" s="114"/>
      <c r="M17" s="95"/>
      <c r="N17" s="154"/>
    </row>
    <row r="18" spans="2:14" ht="17.5" customHeight="1" x14ac:dyDescent="0.35">
      <c r="B18" s="96" t="s">
        <v>529</v>
      </c>
      <c r="C18" s="131" t="s">
        <v>315</v>
      </c>
      <c r="D18" s="108">
        <v>4970.6000000000004</v>
      </c>
      <c r="E18" s="80">
        <v>3747</v>
      </c>
      <c r="F18" s="108">
        <f>D18-E18</f>
        <v>1223.6000000000004</v>
      </c>
      <c r="G18" s="80"/>
      <c r="H18" s="108"/>
      <c r="I18" s="80"/>
      <c r="J18" s="108">
        <f>E18+H18</f>
        <v>3747</v>
      </c>
      <c r="K18" s="115"/>
      <c r="L18" s="115"/>
      <c r="M18" s="97"/>
      <c r="N18" s="154"/>
    </row>
    <row r="19" spans="2:14" x14ac:dyDescent="0.35">
      <c r="B19" s="96" t="s">
        <v>302</v>
      </c>
      <c r="C19" s="131" t="s">
        <v>315</v>
      </c>
      <c r="D19" s="80">
        <v>138</v>
      </c>
      <c r="E19" s="80">
        <v>103</v>
      </c>
      <c r="F19" s="108">
        <f t="shared" ref="F19:F20" si="0">D19-E19</f>
        <v>35</v>
      </c>
      <c r="G19" s="80"/>
      <c r="H19" s="80"/>
      <c r="I19" s="80"/>
      <c r="J19" s="108">
        <f>E19+H19</f>
        <v>103</v>
      </c>
      <c r="K19" s="115"/>
      <c r="L19" s="115"/>
      <c r="M19" s="97"/>
      <c r="N19" s="154"/>
    </row>
    <row r="20" spans="2:14" x14ac:dyDescent="0.35">
      <c r="B20" s="96" t="s">
        <v>303</v>
      </c>
      <c r="C20" s="131" t="s">
        <v>319</v>
      </c>
      <c r="D20" s="80">
        <v>16332</v>
      </c>
      <c r="E20" s="80">
        <v>11793</v>
      </c>
      <c r="F20" s="108">
        <f t="shared" si="0"/>
        <v>4539</v>
      </c>
      <c r="G20" s="80"/>
      <c r="H20" s="80"/>
      <c r="I20" s="80"/>
      <c r="J20" s="80">
        <f>E20+H20</f>
        <v>11793</v>
      </c>
      <c r="K20" s="115"/>
      <c r="L20" s="115"/>
      <c r="M20" s="97"/>
      <c r="N20" s="154"/>
    </row>
    <row r="21" spans="2:14" x14ac:dyDescent="0.35">
      <c r="B21" s="96" t="s">
        <v>304</v>
      </c>
      <c r="C21" s="131" t="s">
        <v>320</v>
      </c>
      <c r="D21" s="84">
        <v>1</v>
      </c>
      <c r="E21" s="84">
        <v>0.7</v>
      </c>
      <c r="F21" s="84">
        <f>D21-E21</f>
        <v>0.30000000000000004</v>
      </c>
      <c r="G21" s="80"/>
      <c r="H21" s="84"/>
      <c r="I21" s="84"/>
      <c r="J21" s="84">
        <v>0.7</v>
      </c>
      <c r="K21" s="115"/>
      <c r="L21" s="115"/>
      <c r="M21" s="97"/>
      <c r="N21" s="154"/>
    </row>
    <row r="22" spans="2:14" x14ac:dyDescent="0.35">
      <c r="B22" s="98" t="s">
        <v>26</v>
      </c>
      <c r="C22" s="131" t="s">
        <v>315</v>
      </c>
      <c r="D22" s="80">
        <v>139.6</v>
      </c>
      <c r="E22" s="80">
        <v>0</v>
      </c>
      <c r="F22" s="80">
        <f>D22-E22</f>
        <v>139.6</v>
      </c>
      <c r="G22" s="80">
        <v>0</v>
      </c>
      <c r="H22" s="80">
        <v>0</v>
      </c>
      <c r="I22" s="81"/>
      <c r="J22" s="81"/>
      <c r="K22" s="116"/>
      <c r="L22" s="116"/>
      <c r="M22" s="99"/>
      <c r="N22" s="154"/>
    </row>
    <row r="23" spans="2:14" x14ac:dyDescent="0.35">
      <c r="B23" s="100" t="s">
        <v>305</v>
      </c>
      <c r="C23" s="134"/>
      <c r="D23" s="82"/>
      <c r="E23" s="82"/>
      <c r="F23" s="82"/>
      <c r="G23" s="82"/>
      <c r="H23" s="82"/>
      <c r="I23" s="82"/>
      <c r="J23" s="82"/>
      <c r="K23" s="117"/>
      <c r="L23" s="117"/>
      <c r="M23" s="101"/>
      <c r="N23" s="154"/>
    </row>
    <row r="24" spans="2:14" x14ac:dyDescent="0.35">
      <c r="B24" s="100" t="s">
        <v>306</v>
      </c>
      <c r="C24" s="134"/>
      <c r="D24" s="82"/>
      <c r="E24" s="82"/>
      <c r="F24" s="82"/>
      <c r="G24" s="82"/>
      <c r="H24" s="82"/>
      <c r="I24" s="82"/>
      <c r="J24" s="82"/>
      <c r="K24" s="117"/>
      <c r="L24" s="117"/>
      <c r="M24" s="101"/>
      <c r="N24" s="154"/>
    </row>
    <row r="25" spans="2:14" x14ac:dyDescent="0.35">
      <c r="B25" s="102" t="s">
        <v>307</v>
      </c>
      <c r="C25" s="135" t="s">
        <v>321</v>
      </c>
      <c r="D25" s="83"/>
      <c r="E25" s="83"/>
      <c r="F25" s="83"/>
      <c r="G25" s="83"/>
      <c r="H25" s="83"/>
      <c r="I25" s="83"/>
      <c r="J25" s="83"/>
      <c r="K25" s="118"/>
      <c r="L25" s="118"/>
      <c r="M25" s="103"/>
      <c r="N25" s="154"/>
    </row>
    <row r="26" spans="2:14" ht="15" thickBot="1" x14ac:dyDescent="0.4">
      <c r="B26" s="104" t="s">
        <v>22</v>
      </c>
      <c r="C26" s="136"/>
      <c r="D26" s="105"/>
      <c r="E26" s="105"/>
      <c r="F26" s="105"/>
      <c r="G26" s="105"/>
      <c r="H26" s="105"/>
      <c r="I26" s="105"/>
      <c r="J26" s="105"/>
      <c r="K26" s="119"/>
      <c r="L26" s="119"/>
      <c r="M26" s="106"/>
      <c r="N26" s="154"/>
    </row>
  </sheetData>
  <mergeCells count="22">
    <mergeCell ref="B6:E6"/>
    <mergeCell ref="F6:J6"/>
    <mergeCell ref="L8:L9"/>
    <mergeCell ref="K8:K9"/>
    <mergeCell ref="K5:M5"/>
    <mergeCell ref="K6:M6"/>
    <mergeCell ref="B1:M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s>
  <pageMargins left="0.7" right="0.7" top="0.75" bottom="0.75" header="0.3" footer="0.3"/>
  <colBreaks count="1" manualBreakCount="1">
    <brk id="13" max="2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7" t="s">
        <v>356</v>
      </c>
      <c r="C1" s="137" t="s">
        <v>357</v>
      </c>
    </row>
    <row r="2" spans="2:3" x14ac:dyDescent="0.35">
      <c r="B2" s="66" t="s">
        <v>326</v>
      </c>
      <c r="C2" s="66">
        <v>24</v>
      </c>
    </row>
    <row r="3" spans="2:3" x14ac:dyDescent="0.35">
      <c r="B3" s="66" t="s">
        <v>327</v>
      </c>
      <c r="C3" s="66">
        <v>13</v>
      </c>
    </row>
    <row r="4" spans="2:3" x14ac:dyDescent="0.35">
      <c r="B4" s="66" t="s">
        <v>328</v>
      </c>
      <c r="C4" s="66">
        <v>4</v>
      </c>
    </row>
    <row r="5" spans="2:3" x14ac:dyDescent="0.35">
      <c r="B5" s="66" t="s">
        <v>329</v>
      </c>
      <c r="C5" s="66">
        <v>18</v>
      </c>
    </row>
    <row r="6" spans="2:3" x14ac:dyDescent="0.35">
      <c r="B6" s="66" t="s">
        <v>330</v>
      </c>
      <c r="C6" s="66">
        <v>11</v>
      </c>
    </row>
    <row r="7" spans="2:3" x14ac:dyDescent="0.35">
      <c r="B7" s="66" t="s">
        <v>349</v>
      </c>
      <c r="C7" s="66">
        <v>25</v>
      </c>
    </row>
    <row r="8" spans="2:3" x14ac:dyDescent="0.35">
      <c r="B8" s="66" t="s">
        <v>331</v>
      </c>
      <c r="C8" s="66">
        <v>5</v>
      </c>
    </row>
    <row r="9" spans="2:3" x14ac:dyDescent="0.35">
      <c r="B9" s="66" t="s">
        <v>350</v>
      </c>
      <c r="C9" s="66">
        <v>17</v>
      </c>
    </row>
    <row r="10" spans="2:3" x14ac:dyDescent="0.35">
      <c r="B10" s="137" t="s">
        <v>351</v>
      </c>
      <c r="C10" s="137">
        <f>SUM(C2:C9)</f>
        <v>117</v>
      </c>
    </row>
    <row r="11" spans="2:3" x14ac:dyDescent="0.35">
      <c r="B11" s="66" t="s">
        <v>332</v>
      </c>
      <c r="C11" s="66">
        <v>2</v>
      </c>
    </row>
    <row r="12" spans="2:3" x14ac:dyDescent="0.35">
      <c r="B12" s="66" t="s">
        <v>333</v>
      </c>
      <c r="C12" s="66">
        <v>1</v>
      </c>
    </row>
    <row r="13" spans="2:3" x14ac:dyDescent="0.35">
      <c r="B13" s="66" t="s">
        <v>334</v>
      </c>
      <c r="C13" s="66">
        <v>2</v>
      </c>
    </row>
    <row r="14" spans="2:3" x14ac:dyDescent="0.35">
      <c r="B14" s="66" t="s">
        <v>335</v>
      </c>
      <c r="C14" s="66">
        <v>2</v>
      </c>
    </row>
    <row r="15" spans="2:3" x14ac:dyDescent="0.35">
      <c r="B15" s="66" t="s">
        <v>336</v>
      </c>
      <c r="C15" s="66">
        <v>1</v>
      </c>
    </row>
    <row r="16" spans="2:3" x14ac:dyDescent="0.35">
      <c r="B16" s="66" t="s">
        <v>337</v>
      </c>
      <c r="C16" s="66">
        <v>1</v>
      </c>
    </row>
    <row r="17" spans="2:3" x14ac:dyDescent="0.35">
      <c r="B17" s="137" t="s">
        <v>352</v>
      </c>
      <c r="C17" s="137">
        <f>SUM(C11:C16)</f>
        <v>9</v>
      </c>
    </row>
    <row r="18" spans="2:3" x14ac:dyDescent="0.35">
      <c r="B18" s="66" t="s">
        <v>338</v>
      </c>
      <c r="C18" s="66">
        <v>1</v>
      </c>
    </row>
    <row r="19" spans="2:3" x14ac:dyDescent="0.35">
      <c r="B19" s="66" t="s">
        <v>339</v>
      </c>
      <c r="C19" s="66">
        <v>1</v>
      </c>
    </row>
    <row r="20" spans="2:3" x14ac:dyDescent="0.35">
      <c r="B20" s="66" t="s">
        <v>353</v>
      </c>
      <c r="C20" s="66">
        <v>1</v>
      </c>
    </row>
    <row r="21" spans="2:3" x14ac:dyDescent="0.35">
      <c r="B21" s="66" t="s">
        <v>340</v>
      </c>
      <c r="C21" s="66">
        <v>1</v>
      </c>
    </row>
    <row r="22" spans="2:3" x14ac:dyDescent="0.35">
      <c r="B22" s="66" t="s">
        <v>341</v>
      </c>
      <c r="C22" s="66">
        <v>1</v>
      </c>
    </row>
    <row r="23" spans="2:3" x14ac:dyDescent="0.35">
      <c r="B23" s="66" t="s">
        <v>342</v>
      </c>
      <c r="C23" s="66">
        <v>1</v>
      </c>
    </row>
    <row r="24" spans="2:3" x14ac:dyDescent="0.35">
      <c r="B24" s="66" t="s">
        <v>343</v>
      </c>
      <c r="C24" s="66">
        <v>1</v>
      </c>
    </row>
    <row r="25" spans="2:3" x14ac:dyDescent="0.35">
      <c r="B25" s="137" t="s">
        <v>358</v>
      </c>
      <c r="C25" s="137">
        <f>SUM(C18:C24)</f>
        <v>7</v>
      </c>
    </row>
    <row r="26" spans="2:3" x14ac:dyDescent="0.35">
      <c r="B26" s="66" t="s">
        <v>344</v>
      </c>
      <c r="C26" s="66">
        <v>2</v>
      </c>
    </row>
    <row r="27" spans="2:3" x14ac:dyDescent="0.35">
      <c r="B27" s="66" t="s">
        <v>345</v>
      </c>
      <c r="C27" s="66">
        <v>1</v>
      </c>
    </row>
    <row r="28" spans="2:3" x14ac:dyDescent="0.35">
      <c r="B28" s="66" t="s">
        <v>346</v>
      </c>
      <c r="C28" s="66">
        <v>1</v>
      </c>
    </row>
    <row r="29" spans="2:3" x14ac:dyDescent="0.35">
      <c r="B29" s="66" t="s">
        <v>347</v>
      </c>
      <c r="C29" s="66">
        <v>1</v>
      </c>
    </row>
    <row r="30" spans="2:3" x14ac:dyDescent="0.35">
      <c r="B30" s="66" t="s">
        <v>348</v>
      </c>
      <c r="C30" s="66">
        <v>2</v>
      </c>
    </row>
    <row r="31" spans="2:3" x14ac:dyDescent="0.35">
      <c r="B31" s="137" t="s">
        <v>354</v>
      </c>
      <c r="C31" s="137">
        <f>SUM(C26:C30)</f>
        <v>7</v>
      </c>
    </row>
    <row r="32" spans="2:3" x14ac:dyDescent="0.35">
      <c r="B32" s="137" t="s">
        <v>355</v>
      </c>
      <c r="C32" s="137">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0"/>
  <sheetViews>
    <sheetView workbookViewId="0">
      <selection activeCell="C2" sqref="C2"/>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7" width="15.54296875" bestFit="1" customWidth="1"/>
    <col min="8" max="8" width="15.90625" bestFit="1" customWidth="1"/>
    <col min="9" max="9" width="17" bestFit="1" customWidth="1"/>
    <col min="10" max="10" width="16.54296875" bestFit="1" customWidth="1"/>
    <col min="11" max="11" width="22.7265625" customWidth="1"/>
  </cols>
  <sheetData>
    <row r="1" spans="1:11" ht="27.5" customHeight="1" x14ac:dyDescent="0.35">
      <c r="A1" s="572" t="s">
        <v>567</v>
      </c>
      <c r="B1" s="572" t="s">
        <v>568</v>
      </c>
      <c r="C1" s="572" t="s">
        <v>569</v>
      </c>
      <c r="D1" s="572" t="s">
        <v>570</v>
      </c>
      <c r="E1" s="572" t="s">
        <v>571</v>
      </c>
      <c r="F1" s="572" t="s">
        <v>572</v>
      </c>
      <c r="G1" s="572" t="s">
        <v>573</v>
      </c>
      <c r="H1" s="572" t="s">
        <v>574</v>
      </c>
      <c r="I1" s="572" t="s">
        <v>575</v>
      </c>
      <c r="J1" s="572" t="s">
        <v>576</v>
      </c>
      <c r="K1" s="572" t="s">
        <v>577</v>
      </c>
    </row>
    <row r="2" spans="1:11" x14ac:dyDescent="0.35">
      <c r="A2" s="66" t="s">
        <v>578</v>
      </c>
      <c r="B2" s="66" t="s">
        <v>579</v>
      </c>
      <c r="C2" s="66" t="s">
        <v>580</v>
      </c>
      <c r="D2" s="229" t="s">
        <v>581</v>
      </c>
      <c r="E2" s="230" t="s">
        <v>582</v>
      </c>
      <c r="F2" s="66" t="s">
        <v>608</v>
      </c>
      <c r="G2" s="66" t="s">
        <v>583</v>
      </c>
      <c r="H2" s="66" t="s">
        <v>584</v>
      </c>
      <c r="I2" s="66" t="s">
        <v>585</v>
      </c>
      <c r="J2" s="66" t="s">
        <v>588</v>
      </c>
      <c r="K2" s="43" t="s">
        <v>598</v>
      </c>
    </row>
    <row r="3" spans="1:11" x14ac:dyDescent="0.35">
      <c r="A3" s="66"/>
      <c r="B3" s="66"/>
      <c r="C3" s="66"/>
      <c r="D3" s="66"/>
      <c r="E3" s="66"/>
      <c r="F3" s="66"/>
      <c r="G3" s="66"/>
      <c r="H3" s="66"/>
      <c r="I3" s="66"/>
      <c r="J3" s="66" t="s">
        <v>586</v>
      </c>
      <c r="K3" s="43" t="s">
        <v>589</v>
      </c>
    </row>
    <row r="4" spans="1:11" x14ac:dyDescent="0.35">
      <c r="A4" s="66"/>
      <c r="B4" s="66"/>
      <c r="C4" s="66"/>
      <c r="D4" s="66"/>
      <c r="E4" s="66"/>
      <c r="F4" s="66"/>
      <c r="G4" s="66"/>
      <c r="H4" s="66"/>
      <c r="I4" s="66"/>
      <c r="J4" s="66" t="s">
        <v>587</v>
      </c>
      <c r="K4" s="43" t="s">
        <v>601</v>
      </c>
    </row>
    <row r="5" spans="1:11" x14ac:dyDescent="0.35">
      <c r="A5" s="66"/>
      <c r="B5" s="66"/>
      <c r="C5" s="66"/>
      <c r="D5" s="66"/>
      <c r="E5" s="66"/>
      <c r="F5" s="66"/>
      <c r="G5" s="66"/>
      <c r="H5" s="66"/>
      <c r="I5" s="66"/>
      <c r="J5" s="66"/>
      <c r="K5" s="43" t="s">
        <v>590</v>
      </c>
    </row>
    <row r="6" spans="1:11" x14ac:dyDescent="0.35">
      <c r="A6" s="66"/>
      <c r="B6" s="66"/>
      <c r="C6" s="66"/>
      <c r="D6" s="66"/>
      <c r="E6" s="66"/>
      <c r="F6" s="66"/>
      <c r="G6" s="66"/>
      <c r="H6" s="66"/>
      <c r="I6" s="66"/>
      <c r="J6" s="66"/>
      <c r="K6" s="43" t="s">
        <v>607</v>
      </c>
    </row>
    <row r="7" spans="1:11" x14ac:dyDescent="0.35">
      <c r="A7" s="66"/>
      <c r="B7" s="66"/>
      <c r="C7" s="66"/>
      <c r="D7" s="66"/>
      <c r="E7" s="66"/>
      <c r="F7" s="66"/>
      <c r="G7" s="66"/>
      <c r="H7" s="66"/>
      <c r="I7" s="66"/>
      <c r="J7" s="66"/>
      <c r="K7" s="43" t="s">
        <v>591</v>
      </c>
    </row>
    <row r="8" spans="1:11" x14ac:dyDescent="0.35">
      <c r="A8" s="66"/>
      <c r="B8" s="66"/>
      <c r="C8" s="66"/>
      <c r="D8" s="66"/>
      <c r="E8" s="66"/>
      <c r="F8" s="66"/>
      <c r="G8" s="66"/>
      <c r="H8" s="66"/>
      <c r="I8" s="66"/>
      <c r="J8" s="66"/>
      <c r="K8" s="43" t="s">
        <v>592</v>
      </c>
    </row>
    <row r="9" spans="1:11" x14ac:dyDescent="0.35">
      <c r="A9" s="66"/>
      <c r="B9" s="66"/>
      <c r="C9" s="66"/>
      <c r="D9" s="66"/>
      <c r="E9" s="66"/>
      <c r="F9" s="66"/>
      <c r="G9" s="66"/>
      <c r="H9" s="66"/>
      <c r="I9" s="66"/>
      <c r="J9" s="66"/>
      <c r="K9" s="43" t="s">
        <v>593</v>
      </c>
    </row>
    <row r="10" spans="1:11" x14ac:dyDescent="0.35">
      <c r="A10" s="66"/>
      <c r="B10" s="66"/>
      <c r="C10" s="66"/>
      <c r="D10" s="66"/>
      <c r="E10" s="66"/>
      <c r="F10" s="66"/>
      <c r="G10" s="66"/>
      <c r="H10" s="66"/>
      <c r="I10" s="66"/>
      <c r="J10" s="66"/>
      <c r="K10" s="43" t="s">
        <v>594</v>
      </c>
    </row>
    <row r="11" spans="1:11" x14ac:dyDescent="0.35">
      <c r="A11" s="66"/>
      <c r="B11" s="66"/>
      <c r="C11" s="66"/>
      <c r="D11" s="66"/>
      <c r="E11" s="66"/>
      <c r="F11" s="66"/>
      <c r="G11" s="66"/>
      <c r="H11" s="66"/>
      <c r="I11" s="66"/>
      <c r="J11" s="66"/>
      <c r="K11" s="43" t="s">
        <v>604</v>
      </c>
    </row>
    <row r="12" spans="1:11" x14ac:dyDescent="0.35">
      <c r="A12" s="66"/>
      <c r="B12" s="66"/>
      <c r="C12" s="66"/>
      <c r="D12" s="66"/>
      <c r="E12" s="66"/>
      <c r="F12" s="66"/>
      <c r="G12" s="66"/>
      <c r="H12" s="66"/>
      <c r="I12" s="66"/>
      <c r="J12" s="66"/>
      <c r="K12" s="43" t="s">
        <v>606</v>
      </c>
    </row>
    <row r="13" spans="1:11" x14ac:dyDescent="0.35">
      <c r="A13" s="66"/>
      <c r="B13" s="66"/>
      <c r="C13" s="66"/>
      <c r="D13" s="66"/>
      <c r="E13" s="66"/>
      <c r="F13" s="66"/>
      <c r="G13" s="66"/>
      <c r="H13" s="66"/>
      <c r="I13" s="66"/>
      <c r="J13" s="66"/>
      <c r="K13" s="43" t="s">
        <v>595</v>
      </c>
    </row>
    <row r="14" spans="1:11" x14ac:dyDescent="0.35">
      <c r="A14" s="66"/>
      <c r="B14" s="66"/>
      <c r="C14" s="66"/>
      <c r="D14" s="66"/>
      <c r="E14" s="66"/>
      <c r="F14" s="66"/>
      <c r="G14" s="66"/>
      <c r="H14" s="66"/>
      <c r="I14" s="66"/>
      <c r="J14" s="66"/>
      <c r="K14" s="43" t="s">
        <v>596</v>
      </c>
    </row>
    <row r="15" spans="1:11" x14ac:dyDescent="0.35">
      <c r="A15" s="66"/>
      <c r="B15" s="66"/>
      <c r="C15" s="66"/>
      <c r="D15" s="66"/>
      <c r="E15" s="66"/>
      <c r="F15" s="66"/>
      <c r="G15" s="66"/>
      <c r="H15" s="66"/>
      <c r="I15" s="66"/>
      <c r="J15" s="66"/>
      <c r="K15" s="47" t="s">
        <v>597</v>
      </c>
    </row>
    <row r="16" spans="1:11" x14ac:dyDescent="0.35">
      <c r="A16" s="66"/>
      <c r="B16" s="66"/>
      <c r="C16" s="66"/>
      <c r="D16" s="66"/>
      <c r="E16" s="66"/>
      <c r="F16" s="66"/>
      <c r="G16" s="66"/>
      <c r="H16" s="66"/>
      <c r="I16" s="66"/>
      <c r="J16" s="66"/>
      <c r="K16" s="66" t="s">
        <v>599</v>
      </c>
    </row>
    <row r="17" spans="1:11" x14ac:dyDescent="0.35">
      <c r="A17" s="66"/>
      <c r="B17" s="66"/>
      <c r="C17" s="66"/>
      <c r="D17" s="66"/>
      <c r="E17" s="66"/>
      <c r="F17" s="66"/>
      <c r="G17" s="66"/>
      <c r="H17" s="66"/>
      <c r="I17" s="66"/>
      <c r="J17" s="66"/>
      <c r="K17" s="66" t="s">
        <v>600</v>
      </c>
    </row>
    <row r="18" spans="1:11" x14ac:dyDescent="0.35">
      <c r="A18" s="66"/>
      <c r="B18" s="66"/>
      <c r="C18" s="66"/>
      <c r="D18" s="66"/>
      <c r="E18" s="66"/>
      <c r="F18" s="66"/>
      <c r="G18" s="66"/>
      <c r="H18" s="66"/>
      <c r="I18" s="66"/>
      <c r="J18" s="66"/>
      <c r="K18" s="66" t="s">
        <v>602</v>
      </c>
    </row>
    <row r="19" spans="1:11" x14ac:dyDescent="0.35">
      <c r="A19" s="66"/>
      <c r="B19" s="66"/>
      <c r="C19" s="66"/>
      <c r="D19" s="66"/>
      <c r="E19" s="66"/>
      <c r="F19" s="66"/>
      <c r="G19" s="66"/>
      <c r="H19" s="66"/>
      <c r="I19" s="66"/>
      <c r="J19" s="66"/>
      <c r="K19" s="66" t="s">
        <v>603</v>
      </c>
    </row>
    <row r="20" spans="1:11" x14ac:dyDescent="0.35">
      <c r="A20" s="66"/>
      <c r="B20" s="66"/>
      <c r="C20" s="66"/>
      <c r="D20" s="66"/>
      <c r="E20" s="66"/>
      <c r="F20" s="66"/>
      <c r="G20" s="66"/>
      <c r="H20" s="66"/>
      <c r="I20" s="66"/>
      <c r="J20" s="66"/>
      <c r="K20" s="66" t="s">
        <v>605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225"/>
  <sheetViews>
    <sheetView topLeftCell="A202" zoomScale="71" zoomScaleNormal="100" workbookViewId="0">
      <selection activeCell="M225" sqref="M225"/>
    </sheetView>
  </sheetViews>
  <sheetFormatPr defaultRowHeight="14.5" x14ac:dyDescent="0.35"/>
  <cols>
    <col min="1" max="1" width="3.81640625" customWidth="1"/>
    <col min="5" max="5" width="11.453125" customWidth="1"/>
    <col min="6" max="6" width="14.81640625" bestFit="1" customWidth="1"/>
    <col min="7" max="7" width="13.453125" customWidth="1"/>
    <col min="8" max="8" width="20.1796875" customWidth="1"/>
    <col min="9" max="9" width="14.6328125" customWidth="1"/>
    <col min="10" max="10" width="14.26953125" customWidth="1"/>
    <col min="11" max="11" width="12.7265625" customWidth="1"/>
    <col min="12" max="13" width="12.7265625" style="61" customWidth="1"/>
    <col min="14" max="14" width="29" customWidth="1"/>
    <col min="15" max="15" width="17.7265625" customWidth="1"/>
    <col min="17" max="17" width="8.81640625" customWidth="1"/>
  </cols>
  <sheetData>
    <row r="3" spans="2:18" x14ac:dyDescent="0.35">
      <c r="N3" s="73" t="s">
        <v>848</v>
      </c>
    </row>
    <row r="4" spans="2:18" ht="50" customHeight="1" x14ac:dyDescent="0.35">
      <c r="B4" s="222" t="s">
        <v>30</v>
      </c>
      <c r="C4" s="223" t="s">
        <v>559</v>
      </c>
      <c r="D4" s="224" t="s">
        <v>560</v>
      </c>
      <c r="E4" s="225" t="s">
        <v>566</v>
      </c>
      <c r="F4" s="226" t="s">
        <v>41</v>
      </c>
      <c r="G4" s="227" t="s">
        <v>42</v>
      </c>
      <c r="H4" s="224" t="s">
        <v>564</v>
      </c>
      <c r="I4" s="224" t="s">
        <v>787</v>
      </c>
      <c r="J4" s="182" t="s">
        <v>562</v>
      </c>
      <c r="K4" s="182" t="s">
        <v>563</v>
      </c>
      <c r="L4" s="228" t="s">
        <v>565</v>
      </c>
      <c r="M4" s="228" t="s">
        <v>34</v>
      </c>
      <c r="N4" s="224" t="s">
        <v>16</v>
      </c>
    </row>
    <row r="5" spans="2:18" ht="15.5" x14ac:dyDescent="0.35">
      <c r="B5" s="209"/>
      <c r="C5" s="210"/>
      <c r="D5" s="182"/>
      <c r="E5" s="211">
        <f>SUM(E6:E395)</f>
        <v>10026.543625999993</v>
      </c>
      <c r="F5" s="211">
        <f>SUM(F6:F395)</f>
        <v>109690387.26843981</v>
      </c>
      <c r="G5" s="212"/>
      <c r="H5" s="182"/>
      <c r="I5" s="182">
        <f>COUNTIF(I6:I395,"Completed")</f>
        <v>206</v>
      </c>
      <c r="J5" s="182"/>
      <c r="K5" s="182"/>
      <c r="L5" s="208"/>
      <c r="M5" s="208"/>
      <c r="N5" s="213"/>
    </row>
    <row r="6" spans="2:18" s="4" customFormat="1" x14ac:dyDescent="0.35">
      <c r="B6" s="43">
        <v>1</v>
      </c>
      <c r="C6" s="43" t="s">
        <v>56</v>
      </c>
      <c r="D6" s="43" t="s">
        <v>57</v>
      </c>
      <c r="E6" s="62">
        <v>45.697022000000004</v>
      </c>
      <c r="F6" s="45">
        <f t="shared" ref="F6:F17" si="0">E6*10940</f>
        <v>499925.42068000004</v>
      </c>
      <c r="G6" s="63">
        <v>45658</v>
      </c>
      <c r="H6" s="43" t="s">
        <v>277</v>
      </c>
      <c r="I6" s="43" t="s">
        <v>12</v>
      </c>
      <c r="J6" s="64">
        <v>45671</v>
      </c>
      <c r="K6" s="64">
        <v>45676</v>
      </c>
      <c r="L6" s="65">
        <f>K6-J6</f>
        <v>5</v>
      </c>
      <c r="M6" s="65" t="s">
        <v>784</v>
      </c>
      <c r="N6" s="43"/>
    </row>
    <row r="7" spans="2:18" x14ac:dyDescent="0.35">
      <c r="B7" s="43">
        <v>2</v>
      </c>
      <c r="C7" s="43" t="s">
        <v>103</v>
      </c>
      <c r="D7" s="43" t="s">
        <v>77</v>
      </c>
      <c r="E7" s="62">
        <v>37.931087999999995</v>
      </c>
      <c r="F7" s="45">
        <f t="shared" si="0"/>
        <v>414966.10271999997</v>
      </c>
      <c r="G7" s="63">
        <v>45658</v>
      </c>
      <c r="H7" s="43" t="s">
        <v>277</v>
      </c>
      <c r="I7" s="43" t="s">
        <v>12</v>
      </c>
      <c r="J7" s="64">
        <v>45678</v>
      </c>
      <c r="K7" s="64">
        <v>45681</v>
      </c>
      <c r="L7" s="65">
        <f t="shared" ref="L7:L70" si="1">K7-J7</f>
        <v>3</v>
      </c>
      <c r="M7" s="65" t="s">
        <v>784</v>
      </c>
      <c r="N7" s="43"/>
    </row>
    <row r="8" spans="2:18" x14ac:dyDescent="0.35">
      <c r="B8" s="43">
        <v>3</v>
      </c>
      <c r="C8" s="43" t="s">
        <v>76</v>
      </c>
      <c r="D8" s="43" t="s">
        <v>77</v>
      </c>
      <c r="E8" s="62">
        <v>37.931087999999995</v>
      </c>
      <c r="F8" s="45">
        <f t="shared" si="0"/>
        <v>414966.10271999997</v>
      </c>
      <c r="G8" s="63">
        <v>45658</v>
      </c>
      <c r="H8" s="43" t="s">
        <v>277</v>
      </c>
      <c r="I8" s="43" t="s">
        <v>12</v>
      </c>
      <c r="J8" s="64">
        <v>45681</v>
      </c>
      <c r="K8" s="64">
        <v>45684</v>
      </c>
      <c r="L8" s="65">
        <f t="shared" si="1"/>
        <v>3</v>
      </c>
      <c r="M8" s="65" t="s">
        <v>784</v>
      </c>
      <c r="N8" s="67"/>
      <c r="Q8" s="68"/>
      <c r="R8" s="68"/>
    </row>
    <row r="9" spans="2:18" x14ac:dyDescent="0.35">
      <c r="B9" s="43">
        <v>4</v>
      </c>
      <c r="C9" s="43" t="s">
        <v>62</v>
      </c>
      <c r="D9" s="43" t="s">
        <v>63</v>
      </c>
      <c r="E9" s="69">
        <v>43.804423999999997</v>
      </c>
      <c r="F9" s="45">
        <f t="shared" si="0"/>
        <v>479220.39855999994</v>
      </c>
      <c r="G9" s="63">
        <v>45658</v>
      </c>
      <c r="H9" s="43" t="s">
        <v>277</v>
      </c>
      <c r="I9" s="43" t="s">
        <v>12</v>
      </c>
      <c r="J9" s="64">
        <v>45684</v>
      </c>
      <c r="K9" s="64">
        <v>45688</v>
      </c>
      <c r="L9" s="65">
        <f t="shared" si="1"/>
        <v>4</v>
      </c>
      <c r="M9" s="65" t="s">
        <v>784</v>
      </c>
      <c r="N9" s="67"/>
      <c r="O9" s="70"/>
    </row>
    <row r="10" spans="2:18" x14ac:dyDescent="0.35">
      <c r="B10" s="43">
        <v>5</v>
      </c>
      <c r="C10" s="43" t="s">
        <v>64</v>
      </c>
      <c r="D10" s="66" t="s">
        <v>65</v>
      </c>
      <c r="E10" s="62">
        <v>36.159755999999994</v>
      </c>
      <c r="F10" s="45">
        <f t="shared" si="0"/>
        <v>395587.73063999997</v>
      </c>
      <c r="G10" s="63">
        <v>45689</v>
      </c>
      <c r="H10" s="43" t="s">
        <v>277</v>
      </c>
      <c r="I10" s="43" t="s">
        <v>12</v>
      </c>
      <c r="J10" s="64">
        <v>45689</v>
      </c>
      <c r="K10" s="64">
        <v>45692</v>
      </c>
      <c r="L10" s="65">
        <f t="shared" si="1"/>
        <v>3</v>
      </c>
      <c r="M10" s="65" t="s">
        <v>784</v>
      </c>
      <c r="N10" s="67"/>
    </row>
    <row r="11" spans="2:18" x14ac:dyDescent="0.35">
      <c r="B11" s="43">
        <v>6</v>
      </c>
      <c r="C11" s="43" t="s">
        <v>95</v>
      </c>
      <c r="D11" s="66" t="s">
        <v>77</v>
      </c>
      <c r="E11" s="62">
        <v>37.931087999999995</v>
      </c>
      <c r="F11" s="45">
        <f t="shared" si="0"/>
        <v>414966.10271999997</v>
      </c>
      <c r="G11" s="63">
        <v>45689</v>
      </c>
      <c r="H11" s="43" t="s">
        <v>277</v>
      </c>
      <c r="I11" s="43" t="s">
        <v>12</v>
      </c>
      <c r="J11" s="64">
        <v>45693</v>
      </c>
      <c r="K11" s="64">
        <v>45696</v>
      </c>
      <c r="L11" s="65">
        <f t="shared" si="1"/>
        <v>3</v>
      </c>
      <c r="M11" s="65" t="s">
        <v>784</v>
      </c>
      <c r="N11" s="67"/>
    </row>
    <row r="12" spans="2:18" x14ac:dyDescent="0.35">
      <c r="B12" s="43">
        <v>7</v>
      </c>
      <c r="C12" s="66" t="s">
        <v>112</v>
      </c>
      <c r="D12" s="66" t="s">
        <v>77</v>
      </c>
      <c r="E12" s="62">
        <v>37.931087999999995</v>
      </c>
      <c r="F12" s="45">
        <f t="shared" si="0"/>
        <v>414966.10271999997</v>
      </c>
      <c r="G12" s="63">
        <v>45689</v>
      </c>
      <c r="H12" s="43" t="s">
        <v>277</v>
      </c>
      <c r="I12" s="43" t="s">
        <v>12</v>
      </c>
      <c r="J12" s="64">
        <v>45697</v>
      </c>
      <c r="K12" s="64">
        <v>45700</v>
      </c>
      <c r="L12" s="65">
        <f t="shared" si="1"/>
        <v>3</v>
      </c>
      <c r="M12" s="65" t="s">
        <v>784</v>
      </c>
      <c r="N12" s="67"/>
    </row>
    <row r="13" spans="2:18" x14ac:dyDescent="0.35">
      <c r="B13" s="43">
        <v>8</v>
      </c>
      <c r="C13" s="43" t="s">
        <v>100</v>
      </c>
      <c r="D13" s="66" t="s">
        <v>79</v>
      </c>
      <c r="E13" s="69">
        <v>34.789810000000003</v>
      </c>
      <c r="F13" s="45">
        <f t="shared" si="0"/>
        <v>380600.52140000003</v>
      </c>
      <c r="G13" s="63">
        <v>45689</v>
      </c>
      <c r="H13" s="43" t="s">
        <v>277</v>
      </c>
      <c r="I13" s="43" t="s">
        <v>12</v>
      </c>
      <c r="J13" s="64">
        <v>45701</v>
      </c>
      <c r="K13" s="64">
        <v>45703</v>
      </c>
      <c r="L13" s="65">
        <f t="shared" si="1"/>
        <v>2</v>
      </c>
      <c r="M13" s="65" t="s">
        <v>784</v>
      </c>
      <c r="N13" s="66"/>
    </row>
    <row r="14" spans="2:18" x14ac:dyDescent="0.35">
      <c r="B14" s="43">
        <v>9</v>
      </c>
      <c r="C14" s="43" t="s">
        <v>88</v>
      </c>
      <c r="D14" s="43" t="s">
        <v>77</v>
      </c>
      <c r="E14" s="62">
        <v>37.931087999999995</v>
      </c>
      <c r="F14" s="45">
        <f t="shared" si="0"/>
        <v>414966.10271999997</v>
      </c>
      <c r="G14" s="63">
        <v>45689</v>
      </c>
      <c r="H14" s="43" t="s">
        <v>277</v>
      </c>
      <c r="I14" s="43" t="s">
        <v>12</v>
      </c>
      <c r="J14" s="64">
        <v>45705</v>
      </c>
      <c r="K14" s="64">
        <v>45708</v>
      </c>
      <c r="L14" s="65">
        <f t="shared" si="1"/>
        <v>3</v>
      </c>
      <c r="M14" s="65" t="s">
        <v>784</v>
      </c>
      <c r="N14" s="67"/>
    </row>
    <row r="15" spans="2:18" x14ac:dyDescent="0.35">
      <c r="B15" s="43">
        <v>10</v>
      </c>
      <c r="C15" s="43" t="s">
        <v>104</v>
      </c>
      <c r="D15" s="66" t="s">
        <v>77</v>
      </c>
      <c r="E15" s="62">
        <v>37.931087999999995</v>
      </c>
      <c r="F15" s="45">
        <f t="shared" si="0"/>
        <v>414966.10271999997</v>
      </c>
      <c r="G15" s="63">
        <v>45689</v>
      </c>
      <c r="H15" s="43" t="s">
        <v>277</v>
      </c>
      <c r="I15" s="43" t="s">
        <v>12</v>
      </c>
      <c r="J15" s="64">
        <v>45709</v>
      </c>
      <c r="K15" s="64">
        <v>45712</v>
      </c>
      <c r="L15" s="65">
        <f t="shared" si="1"/>
        <v>3</v>
      </c>
      <c r="M15" s="65" t="s">
        <v>784</v>
      </c>
      <c r="N15" s="67"/>
    </row>
    <row r="16" spans="2:18" x14ac:dyDescent="0.35">
      <c r="B16" s="43">
        <v>11</v>
      </c>
      <c r="C16" s="43" t="s">
        <v>70</v>
      </c>
      <c r="D16" s="66" t="s">
        <v>68</v>
      </c>
      <c r="E16" s="62">
        <v>35.601999999999997</v>
      </c>
      <c r="F16" s="45">
        <f t="shared" si="0"/>
        <v>389485.87999999995</v>
      </c>
      <c r="G16" s="63">
        <v>45689</v>
      </c>
      <c r="H16" s="43" t="s">
        <v>277</v>
      </c>
      <c r="I16" s="43" t="s">
        <v>12</v>
      </c>
      <c r="J16" s="64">
        <v>45713</v>
      </c>
      <c r="K16" s="64">
        <v>45716</v>
      </c>
      <c r="L16" s="65">
        <f t="shared" si="1"/>
        <v>3</v>
      </c>
      <c r="M16" s="65" t="s">
        <v>784</v>
      </c>
      <c r="N16" s="67"/>
    </row>
    <row r="17" spans="2:14" x14ac:dyDescent="0.35">
      <c r="B17" s="43">
        <v>12</v>
      </c>
      <c r="C17" s="43" t="s">
        <v>67</v>
      </c>
      <c r="D17" s="66" t="s">
        <v>68</v>
      </c>
      <c r="E17" s="62">
        <v>35.601999999999997</v>
      </c>
      <c r="F17" s="45">
        <f t="shared" si="0"/>
        <v>389485.87999999995</v>
      </c>
      <c r="G17" s="63">
        <v>45717</v>
      </c>
      <c r="H17" s="43" t="s">
        <v>277</v>
      </c>
      <c r="I17" s="43" t="s">
        <v>12</v>
      </c>
      <c r="J17" s="64">
        <v>45717</v>
      </c>
      <c r="K17" s="64">
        <v>45720</v>
      </c>
      <c r="L17" s="65">
        <f t="shared" si="1"/>
        <v>3</v>
      </c>
      <c r="M17" s="65" t="s">
        <v>784</v>
      </c>
      <c r="N17" s="67"/>
    </row>
    <row r="18" spans="2:14" x14ac:dyDescent="0.35">
      <c r="B18" s="43">
        <v>13</v>
      </c>
      <c r="C18" s="43" t="s">
        <v>71</v>
      </c>
      <c r="D18" s="66" t="s">
        <v>68</v>
      </c>
      <c r="E18" s="62">
        <v>35.601999999999997</v>
      </c>
      <c r="F18" s="45">
        <f t="shared" ref="F18:F76" si="2">E18*10940</f>
        <v>389485.87999999995</v>
      </c>
      <c r="G18" s="63">
        <v>45717</v>
      </c>
      <c r="H18" s="43" t="s">
        <v>277</v>
      </c>
      <c r="I18" s="43" t="s">
        <v>12</v>
      </c>
      <c r="J18" s="64">
        <v>45721</v>
      </c>
      <c r="K18" s="64">
        <v>45723</v>
      </c>
      <c r="L18" s="65">
        <f t="shared" si="1"/>
        <v>2</v>
      </c>
      <c r="M18" s="65" t="s">
        <v>784</v>
      </c>
      <c r="N18" s="67"/>
    </row>
    <row r="19" spans="2:14" x14ac:dyDescent="0.35">
      <c r="B19" s="43">
        <v>14</v>
      </c>
      <c r="C19" s="43" t="s">
        <v>83</v>
      </c>
      <c r="D19" s="66" t="s">
        <v>65</v>
      </c>
      <c r="E19" s="62">
        <v>36.159755999999994</v>
      </c>
      <c r="F19" s="45">
        <f t="shared" si="2"/>
        <v>395587.73063999997</v>
      </c>
      <c r="G19" s="63">
        <v>45717</v>
      </c>
      <c r="H19" s="43" t="s">
        <v>277</v>
      </c>
      <c r="I19" s="43" t="s">
        <v>12</v>
      </c>
      <c r="J19" s="64">
        <v>45722</v>
      </c>
      <c r="K19" s="64">
        <v>45727</v>
      </c>
      <c r="L19" s="65">
        <f t="shared" si="1"/>
        <v>5</v>
      </c>
      <c r="M19" s="65" t="s">
        <v>784</v>
      </c>
      <c r="N19" s="67"/>
    </row>
    <row r="20" spans="2:14" x14ac:dyDescent="0.35">
      <c r="B20" s="43">
        <v>15</v>
      </c>
      <c r="C20" s="43" t="s">
        <v>128</v>
      </c>
      <c r="D20" s="66" t="s">
        <v>79</v>
      </c>
      <c r="E20" s="69">
        <v>34.79</v>
      </c>
      <c r="F20" s="214">
        <f t="shared" si="2"/>
        <v>380602.6</v>
      </c>
      <c r="G20" s="63">
        <v>45717</v>
      </c>
      <c r="H20" s="43" t="s">
        <v>281</v>
      </c>
      <c r="I20" s="43" t="s">
        <v>12</v>
      </c>
      <c r="J20" s="64">
        <v>45723</v>
      </c>
      <c r="K20" s="64">
        <v>45745</v>
      </c>
      <c r="L20" s="65">
        <f t="shared" si="1"/>
        <v>22</v>
      </c>
      <c r="M20" s="65" t="s">
        <v>784</v>
      </c>
      <c r="N20" s="66"/>
    </row>
    <row r="21" spans="2:14" x14ac:dyDescent="0.35">
      <c r="B21" s="43">
        <v>16</v>
      </c>
      <c r="C21" s="43" t="s">
        <v>137</v>
      </c>
      <c r="D21" s="66" t="s">
        <v>65</v>
      </c>
      <c r="E21" s="62">
        <v>36.159755999999994</v>
      </c>
      <c r="F21" s="214">
        <f t="shared" si="2"/>
        <v>395587.73063999997</v>
      </c>
      <c r="G21" s="63">
        <v>45717</v>
      </c>
      <c r="H21" s="43" t="s">
        <v>285</v>
      </c>
      <c r="I21" s="43" t="s">
        <v>12</v>
      </c>
      <c r="J21" s="64">
        <v>45728</v>
      </c>
      <c r="K21" s="64">
        <v>45744</v>
      </c>
      <c r="L21" s="65">
        <f t="shared" si="1"/>
        <v>16</v>
      </c>
      <c r="M21" s="65" t="s">
        <v>784</v>
      </c>
      <c r="N21" s="66"/>
    </row>
    <row r="22" spans="2:14" x14ac:dyDescent="0.35">
      <c r="B22" s="43">
        <v>17</v>
      </c>
      <c r="C22" s="43" t="s">
        <v>84</v>
      </c>
      <c r="D22" s="66" t="s">
        <v>77</v>
      </c>
      <c r="E22" s="62">
        <v>37.931087999999995</v>
      </c>
      <c r="F22" s="45">
        <f t="shared" si="2"/>
        <v>414966.10271999997</v>
      </c>
      <c r="G22" s="63">
        <v>45717</v>
      </c>
      <c r="H22" s="43" t="s">
        <v>277</v>
      </c>
      <c r="I22" s="43" t="s">
        <v>12</v>
      </c>
      <c r="J22" s="64">
        <v>45727</v>
      </c>
      <c r="K22" s="64">
        <v>45731</v>
      </c>
      <c r="L22" s="65">
        <f t="shared" si="1"/>
        <v>4</v>
      </c>
      <c r="M22" s="65" t="s">
        <v>784</v>
      </c>
      <c r="N22" s="66"/>
    </row>
    <row r="23" spans="2:14" x14ac:dyDescent="0.35">
      <c r="B23" s="43">
        <v>18</v>
      </c>
      <c r="C23" s="66" t="s">
        <v>81</v>
      </c>
      <c r="D23" s="66" t="s">
        <v>65</v>
      </c>
      <c r="E23" s="62">
        <v>36.159755999999994</v>
      </c>
      <c r="F23" s="45">
        <f t="shared" si="2"/>
        <v>395587.73063999997</v>
      </c>
      <c r="G23" s="63">
        <v>45717</v>
      </c>
      <c r="H23" s="43" t="s">
        <v>277</v>
      </c>
      <c r="I23" s="43" t="s">
        <v>12</v>
      </c>
      <c r="J23" s="64">
        <v>45731</v>
      </c>
      <c r="K23" s="64">
        <v>45735</v>
      </c>
      <c r="L23" s="65">
        <f t="shared" si="1"/>
        <v>4</v>
      </c>
      <c r="M23" s="65" t="s">
        <v>784</v>
      </c>
      <c r="N23" s="66"/>
    </row>
    <row r="24" spans="2:14" x14ac:dyDescent="0.35">
      <c r="B24" s="43">
        <v>19</v>
      </c>
      <c r="C24" s="66" t="s">
        <v>116</v>
      </c>
      <c r="D24" s="66" t="s">
        <v>65</v>
      </c>
      <c r="E24" s="62">
        <v>36.159755999999994</v>
      </c>
      <c r="F24" s="45">
        <f t="shared" si="2"/>
        <v>395587.73063999997</v>
      </c>
      <c r="G24" s="63">
        <v>45717</v>
      </c>
      <c r="H24" s="43" t="s">
        <v>277</v>
      </c>
      <c r="I24" s="43" t="s">
        <v>12</v>
      </c>
      <c r="J24" s="64">
        <v>45735</v>
      </c>
      <c r="K24" s="64">
        <v>45738</v>
      </c>
      <c r="L24" s="65">
        <f t="shared" si="1"/>
        <v>3</v>
      </c>
      <c r="M24" s="65" t="s">
        <v>784</v>
      </c>
      <c r="N24" s="66"/>
    </row>
    <row r="25" spans="2:14" x14ac:dyDescent="0.35">
      <c r="B25" s="43">
        <v>20</v>
      </c>
      <c r="C25" s="43" t="s">
        <v>106</v>
      </c>
      <c r="D25" s="43" t="s">
        <v>77</v>
      </c>
      <c r="E25" s="62">
        <v>37.931087999999995</v>
      </c>
      <c r="F25" s="45">
        <f t="shared" si="2"/>
        <v>414966.10271999997</v>
      </c>
      <c r="G25" s="63">
        <v>45717</v>
      </c>
      <c r="H25" s="43" t="s">
        <v>277</v>
      </c>
      <c r="I25" s="43" t="s">
        <v>12</v>
      </c>
      <c r="J25" s="64">
        <v>45738</v>
      </c>
      <c r="K25" s="64">
        <v>45742</v>
      </c>
      <c r="L25" s="65">
        <f t="shared" si="1"/>
        <v>4</v>
      </c>
      <c r="M25" s="65" t="s">
        <v>784</v>
      </c>
      <c r="N25" s="66"/>
    </row>
    <row r="26" spans="2:14" x14ac:dyDescent="0.35">
      <c r="B26" s="43">
        <v>21</v>
      </c>
      <c r="C26" s="43" t="s">
        <v>96</v>
      </c>
      <c r="D26" s="43" t="s">
        <v>77</v>
      </c>
      <c r="E26" s="62">
        <v>37.931087999999995</v>
      </c>
      <c r="F26" s="45">
        <f t="shared" si="2"/>
        <v>414966.10271999997</v>
      </c>
      <c r="G26" s="63">
        <v>45717</v>
      </c>
      <c r="H26" s="43" t="s">
        <v>277</v>
      </c>
      <c r="I26" s="43" t="s">
        <v>12</v>
      </c>
      <c r="J26" s="64">
        <v>45742</v>
      </c>
      <c r="K26" s="64">
        <v>45746</v>
      </c>
      <c r="L26" s="65">
        <f t="shared" si="1"/>
        <v>4</v>
      </c>
      <c r="M26" s="65" t="s">
        <v>784</v>
      </c>
      <c r="N26" s="66"/>
    </row>
    <row r="27" spans="2:14" x14ac:dyDescent="0.35">
      <c r="B27" s="43">
        <v>22</v>
      </c>
      <c r="C27" s="43" t="s">
        <v>130</v>
      </c>
      <c r="D27" s="66" t="s">
        <v>63</v>
      </c>
      <c r="E27" s="69">
        <v>43.804423999999997</v>
      </c>
      <c r="F27" s="45">
        <f t="shared" si="2"/>
        <v>479220.39855999994</v>
      </c>
      <c r="G27" s="63">
        <v>45717</v>
      </c>
      <c r="H27" s="43" t="s">
        <v>285</v>
      </c>
      <c r="I27" s="43" t="s">
        <v>12</v>
      </c>
      <c r="J27" s="64">
        <v>45745</v>
      </c>
      <c r="K27" s="148">
        <v>45747</v>
      </c>
      <c r="L27" s="65">
        <f t="shared" si="1"/>
        <v>2</v>
      </c>
      <c r="M27" s="65" t="s">
        <v>784</v>
      </c>
      <c r="N27" s="66"/>
    </row>
    <row r="28" spans="2:14" x14ac:dyDescent="0.35">
      <c r="B28" s="43">
        <v>23</v>
      </c>
      <c r="C28" s="43" t="s">
        <v>138</v>
      </c>
      <c r="D28" s="66" t="s">
        <v>63</v>
      </c>
      <c r="E28" s="69">
        <v>43.804423999999997</v>
      </c>
      <c r="F28" s="45">
        <f t="shared" si="2"/>
        <v>479220.39855999994</v>
      </c>
      <c r="G28" s="145">
        <v>45748</v>
      </c>
      <c r="H28" s="43" t="s">
        <v>281</v>
      </c>
      <c r="I28" s="43" t="s">
        <v>12</v>
      </c>
      <c r="J28" s="64">
        <v>45746</v>
      </c>
      <c r="K28" s="64">
        <v>45763</v>
      </c>
      <c r="L28" s="65">
        <f t="shared" si="1"/>
        <v>17</v>
      </c>
      <c r="M28" s="65" t="s">
        <v>784</v>
      </c>
      <c r="N28" s="66"/>
    </row>
    <row r="29" spans="2:14" x14ac:dyDescent="0.35">
      <c r="B29" s="43">
        <v>24</v>
      </c>
      <c r="C29" s="66" t="s">
        <v>87</v>
      </c>
      <c r="D29" s="66" t="s">
        <v>65</v>
      </c>
      <c r="E29" s="62">
        <v>36.159755999999994</v>
      </c>
      <c r="F29" s="45">
        <f t="shared" si="2"/>
        <v>395587.73063999997</v>
      </c>
      <c r="G29" s="145">
        <v>45748</v>
      </c>
      <c r="H29" s="43" t="s">
        <v>277</v>
      </c>
      <c r="I29" s="43" t="s">
        <v>12</v>
      </c>
      <c r="J29" s="64">
        <v>45746</v>
      </c>
      <c r="K29" s="64">
        <v>45750</v>
      </c>
      <c r="L29" s="65">
        <f t="shared" si="1"/>
        <v>4</v>
      </c>
      <c r="M29" s="65" t="s">
        <v>784</v>
      </c>
      <c r="N29" s="66"/>
    </row>
    <row r="30" spans="2:14" x14ac:dyDescent="0.35">
      <c r="B30" s="43">
        <v>25</v>
      </c>
      <c r="C30" s="43" t="s">
        <v>119</v>
      </c>
      <c r="D30" s="66" t="s">
        <v>77</v>
      </c>
      <c r="E30" s="62">
        <v>37.931087999999995</v>
      </c>
      <c r="F30" s="45">
        <f t="shared" si="2"/>
        <v>414966.10271999997</v>
      </c>
      <c r="G30" s="145">
        <v>45748</v>
      </c>
      <c r="H30" s="43" t="s">
        <v>406</v>
      </c>
      <c r="I30" s="43" t="s">
        <v>12</v>
      </c>
      <c r="J30" s="64">
        <v>45746</v>
      </c>
      <c r="K30" s="64">
        <v>45753</v>
      </c>
      <c r="L30" s="65">
        <f t="shared" si="1"/>
        <v>7</v>
      </c>
      <c r="M30" s="65" t="s">
        <v>784</v>
      </c>
      <c r="N30" s="66"/>
    </row>
    <row r="31" spans="2:14" x14ac:dyDescent="0.35">
      <c r="B31" s="43">
        <v>26</v>
      </c>
      <c r="C31" s="43" t="s">
        <v>111</v>
      </c>
      <c r="D31" s="66" t="s">
        <v>79</v>
      </c>
      <c r="E31" s="69">
        <v>34.79</v>
      </c>
      <c r="F31" s="45">
        <f t="shared" si="2"/>
        <v>380602.6</v>
      </c>
      <c r="G31" s="145">
        <v>45748</v>
      </c>
      <c r="H31" s="43" t="s">
        <v>285</v>
      </c>
      <c r="I31" s="66" t="s">
        <v>12</v>
      </c>
      <c r="J31" s="64">
        <v>45748</v>
      </c>
      <c r="K31" s="64">
        <v>45757</v>
      </c>
      <c r="L31" s="65">
        <f t="shared" si="1"/>
        <v>9</v>
      </c>
      <c r="M31" s="65" t="s">
        <v>784</v>
      </c>
      <c r="N31" s="66"/>
    </row>
    <row r="32" spans="2:14" x14ac:dyDescent="0.35">
      <c r="B32" s="43">
        <v>27</v>
      </c>
      <c r="C32" s="43" t="s">
        <v>89</v>
      </c>
      <c r="D32" s="66" t="s">
        <v>65</v>
      </c>
      <c r="E32" s="62">
        <v>36.159755999999994</v>
      </c>
      <c r="F32" s="45">
        <f t="shared" si="2"/>
        <v>395587.73063999997</v>
      </c>
      <c r="G32" s="145">
        <v>45748</v>
      </c>
      <c r="H32" s="43" t="s">
        <v>277</v>
      </c>
      <c r="I32" s="43" t="s">
        <v>12</v>
      </c>
      <c r="J32" s="64">
        <v>45750</v>
      </c>
      <c r="K32" s="64">
        <v>45754</v>
      </c>
      <c r="L32" s="65">
        <f t="shared" si="1"/>
        <v>4</v>
      </c>
      <c r="M32" s="65" t="s">
        <v>784</v>
      </c>
      <c r="N32" s="66"/>
    </row>
    <row r="33" spans="2:14" x14ac:dyDescent="0.35">
      <c r="B33" s="43">
        <v>28</v>
      </c>
      <c r="C33" s="43" t="s">
        <v>117</v>
      </c>
      <c r="D33" s="43" t="s">
        <v>63</v>
      </c>
      <c r="E33" s="69">
        <v>43.804423999999997</v>
      </c>
      <c r="F33" s="45">
        <f t="shared" si="2"/>
        <v>479220.39855999994</v>
      </c>
      <c r="G33" s="145">
        <v>45748</v>
      </c>
      <c r="H33" s="43" t="s">
        <v>406</v>
      </c>
      <c r="I33" s="43" t="s">
        <v>12</v>
      </c>
      <c r="J33" s="64">
        <v>45753</v>
      </c>
      <c r="K33" s="64">
        <v>45759</v>
      </c>
      <c r="L33" s="65">
        <f t="shared" si="1"/>
        <v>6</v>
      </c>
      <c r="M33" s="65" t="s">
        <v>784</v>
      </c>
      <c r="N33" s="66"/>
    </row>
    <row r="34" spans="2:14" x14ac:dyDescent="0.35">
      <c r="B34" s="43">
        <v>29</v>
      </c>
      <c r="C34" s="43" t="s">
        <v>156</v>
      </c>
      <c r="D34" s="66" t="s">
        <v>79</v>
      </c>
      <c r="E34" s="69">
        <v>34.79</v>
      </c>
      <c r="F34" s="45">
        <f t="shared" si="2"/>
        <v>380602.6</v>
      </c>
      <c r="G34" s="145">
        <v>45748</v>
      </c>
      <c r="H34" s="43" t="s">
        <v>277</v>
      </c>
      <c r="I34" s="43" t="s">
        <v>12</v>
      </c>
      <c r="J34" s="64">
        <v>45755</v>
      </c>
      <c r="K34" s="64">
        <v>45758</v>
      </c>
      <c r="L34" s="65">
        <f t="shared" si="1"/>
        <v>3</v>
      </c>
      <c r="M34" s="65" t="s">
        <v>784</v>
      </c>
      <c r="N34" s="66"/>
    </row>
    <row r="35" spans="2:14" ht="29" x14ac:dyDescent="0.35">
      <c r="B35" s="43">
        <v>30</v>
      </c>
      <c r="C35" s="43" t="s">
        <v>99</v>
      </c>
      <c r="D35" s="43" t="s">
        <v>68</v>
      </c>
      <c r="E35" s="62">
        <v>35.601999999999997</v>
      </c>
      <c r="F35" s="45">
        <f t="shared" si="2"/>
        <v>389485.87999999995</v>
      </c>
      <c r="G35" s="63">
        <v>45748</v>
      </c>
      <c r="H35" s="47" t="s">
        <v>455</v>
      </c>
      <c r="I35" s="43" t="s">
        <v>12</v>
      </c>
      <c r="J35" s="64">
        <v>45758</v>
      </c>
      <c r="K35" s="64">
        <v>45764</v>
      </c>
      <c r="L35" s="65">
        <f t="shared" si="1"/>
        <v>6</v>
      </c>
      <c r="M35" s="65" t="s">
        <v>784</v>
      </c>
      <c r="N35" s="43"/>
    </row>
    <row r="36" spans="2:14" x14ac:dyDescent="0.35">
      <c r="B36" s="43">
        <v>31</v>
      </c>
      <c r="C36" s="43" t="s">
        <v>90</v>
      </c>
      <c r="D36" s="66" t="s">
        <v>65</v>
      </c>
      <c r="E36" s="62">
        <v>36.159755999999994</v>
      </c>
      <c r="F36" s="45">
        <f t="shared" si="2"/>
        <v>395587.73063999997</v>
      </c>
      <c r="G36" s="145">
        <v>45748</v>
      </c>
      <c r="H36" s="43" t="s">
        <v>277</v>
      </c>
      <c r="I36" s="43" t="s">
        <v>12</v>
      </c>
      <c r="J36" s="64">
        <v>45759</v>
      </c>
      <c r="K36" s="64">
        <v>45762</v>
      </c>
      <c r="L36" s="65">
        <f t="shared" si="1"/>
        <v>3</v>
      </c>
      <c r="M36" s="65" t="s">
        <v>784</v>
      </c>
      <c r="N36" s="66"/>
    </row>
    <row r="37" spans="2:14" x14ac:dyDescent="0.35">
      <c r="B37" s="43">
        <v>32</v>
      </c>
      <c r="C37" s="43" t="s">
        <v>145</v>
      </c>
      <c r="D37" s="66" t="s">
        <v>65</v>
      </c>
      <c r="E37" s="62">
        <v>36.159755999999994</v>
      </c>
      <c r="F37" s="45">
        <f t="shared" si="2"/>
        <v>395587.73063999997</v>
      </c>
      <c r="G37" s="145">
        <v>45748</v>
      </c>
      <c r="H37" s="43" t="s">
        <v>406</v>
      </c>
      <c r="I37" s="43" t="s">
        <v>12</v>
      </c>
      <c r="J37" s="64">
        <v>45759</v>
      </c>
      <c r="K37" s="64">
        <v>45765</v>
      </c>
      <c r="L37" s="65">
        <f t="shared" si="1"/>
        <v>6</v>
      </c>
      <c r="M37" s="65" t="s">
        <v>784</v>
      </c>
      <c r="N37" s="66"/>
    </row>
    <row r="38" spans="2:14" x14ac:dyDescent="0.35">
      <c r="B38" s="43">
        <v>33</v>
      </c>
      <c r="C38" s="43" t="s">
        <v>78</v>
      </c>
      <c r="D38" s="66" t="s">
        <v>79</v>
      </c>
      <c r="E38" s="69">
        <v>34.79</v>
      </c>
      <c r="F38" s="45">
        <f t="shared" si="2"/>
        <v>380602.6</v>
      </c>
      <c r="G38" s="145">
        <v>45748</v>
      </c>
      <c r="H38" s="43" t="s">
        <v>277</v>
      </c>
      <c r="I38" s="43" t="s">
        <v>12</v>
      </c>
      <c r="J38" s="64">
        <v>45762</v>
      </c>
      <c r="K38" s="64">
        <v>45765</v>
      </c>
      <c r="L38" s="65">
        <f t="shared" si="1"/>
        <v>3</v>
      </c>
      <c r="M38" s="65" t="s">
        <v>784</v>
      </c>
      <c r="N38" s="66"/>
    </row>
    <row r="39" spans="2:14" x14ac:dyDescent="0.35">
      <c r="B39" s="43">
        <v>34</v>
      </c>
      <c r="C39" s="43" t="s">
        <v>139</v>
      </c>
      <c r="D39" s="66" t="s">
        <v>65</v>
      </c>
      <c r="E39" s="62">
        <v>36.159755999999994</v>
      </c>
      <c r="F39" s="45">
        <f t="shared" si="2"/>
        <v>395587.73063999997</v>
      </c>
      <c r="G39" s="145">
        <v>45748</v>
      </c>
      <c r="H39" s="43" t="s">
        <v>281</v>
      </c>
      <c r="I39" s="43" t="s">
        <v>12</v>
      </c>
      <c r="J39" s="64">
        <v>45764</v>
      </c>
      <c r="K39" s="64">
        <v>45771</v>
      </c>
      <c r="L39" s="65">
        <f t="shared" si="1"/>
        <v>7</v>
      </c>
      <c r="M39" s="65" t="s">
        <v>784</v>
      </c>
      <c r="N39" s="66"/>
    </row>
    <row r="40" spans="2:14" ht="29" x14ac:dyDescent="0.35">
      <c r="B40" s="43">
        <v>35</v>
      </c>
      <c r="C40" s="43" t="s">
        <v>121</v>
      </c>
      <c r="D40" s="43" t="s">
        <v>79</v>
      </c>
      <c r="E40" s="62">
        <v>34.79</v>
      </c>
      <c r="F40" s="45">
        <f t="shared" si="2"/>
        <v>380602.6</v>
      </c>
      <c r="G40" s="63">
        <v>45748</v>
      </c>
      <c r="H40" s="47" t="s">
        <v>455</v>
      </c>
      <c r="I40" s="43" t="s">
        <v>12</v>
      </c>
      <c r="J40" s="64">
        <v>45765</v>
      </c>
      <c r="K40" s="64">
        <v>45770</v>
      </c>
      <c r="L40" s="65">
        <f t="shared" si="1"/>
        <v>5</v>
      </c>
      <c r="M40" s="65" t="s">
        <v>784</v>
      </c>
      <c r="N40" s="43"/>
    </row>
    <row r="41" spans="2:14" x14ac:dyDescent="0.35">
      <c r="B41" s="43">
        <v>36</v>
      </c>
      <c r="C41" s="43" t="s">
        <v>113</v>
      </c>
      <c r="D41" s="43" t="s">
        <v>77</v>
      </c>
      <c r="E41" s="62">
        <v>37.931087999999995</v>
      </c>
      <c r="F41" s="45">
        <f t="shared" si="2"/>
        <v>414966.10271999997</v>
      </c>
      <c r="G41" s="63">
        <v>45748</v>
      </c>
      <c r="H41" s="43" t="s">
        <v>406</v>
      </c>
      <c r="I41" s="43" t="s">
        <v>12</v>
      </c>
      <c r="J41" s="64">
        <v>45765</v>
      </c>
      <c r="K41" s="64">
        <v>45769</v>
      </c>
      <c r="L41" s="65">
        <f t="shared" si="1"/>
        <v>4</v>
      </c>
      <c r="M41" s="65" t="s">
        <v>784</v>
      </c>
      <c r="N41" s="66"/>
    </row>
    <row r="42" spans="2:14" x14ac:dyDescent="0.35">
      <c r="B42" s="43">
        <v>37</v>
      </c>
      <c r="C42" s="43" t="s">
        <v>129</v>
      </c>
      <c r="D42" s="43" t="s">
        <v>79</v>
      </c>
      <c r="E42" s="62">
        <v>34.79</v>
      </c>
      <c r="F42" s="45">
        <f t="shared" si="2"/>
        <v>380602.6</v>
      </c>
      <c r="G42" s="63">
        <v>45748</v>
      </c>
      <c r="H42" s="43" t="s">
        <v>277</v>
      </c>
      <c r="I42" s="43" t="s">
        <v>12</v>
      </c>
      <c r="J42" s="64">
        <v>45765</v>
      </c>
      <c r="K42" s="64">
        <v>45768</v>
      </c>
      <c r="L42" s="65">
        <f t="shared" si="1"/>
        <v>3</v>
      </c>
      <c r="M42" s="65" t="s">
        <v>784</v>
      </c>
      <c r="N42" s="66"/>
    </row>
    <row r="43" spans="2:14" x14ac:dyDescent="0.35">
      <c r="B43" s="43">
        <v>38</v>
      </c>
      <c r="C43" s="66" t="s">
        <v>109</v>
      </c>
      <c r="D43" s="43" t="s">
        <v>79</v>
      </c>
      <c r="E43" s="62">
        <v>34.79</v>
      </c>
      <c r="F43" s="45">
        <f t="shared" si="2"/>
        <v>380602.6</v>
      </c>
      <c r="G43" s="63">
        <v>45748</v>
      </c>
      <c r="H43" s="43" t="s">
        <v>277</v>
      </c>
      <c r="I43" s="43" t="s">
        <v>12</v>
      </c>
      <c r="J43" s="64">
        <v>45769</v>
      </c>
      <c r="K43" s="64">
        <v>45772</v>
      </c>
      <c r="L43" s="65">
        <f t="shared" si="1"/>
        <v>3</v>
      </c>
      <c r="M43" s="65" t="s">
        <v>784</v>
      </c>
      <c r="N43" s="66"/>
    </row>
    <row r="44" spans="2:14" x14ac:dyDescent="0.35">
      <c r="B44" s="43">
        <v>39</v>
      </c>
      <c r="C44" s="66" t="s">
        <v>359</v>
      </c>
      <c r="D44" s="66" t="s">
        <v>65</v>
      </c>
      <c r="E44" s="62">
        <v>36.159755999999994</v>
      </c>
      <c r="F44" s="45">
        <f t="shared" si="2"/>
        <v>395587.73063999997</v>
      </c>
      <c r="G44" s="63">
        <v>45778</v>
      </c>
      <c r="H44" s="66" t="s">
        <v>458</v>
      </c>
      <c r="I44" s="43" t="s">
        <v>12</v>
      </c>
      <c r="J44" s="64">
        <v>45769</v>
      </c>
      <c r="K44" s="64">
        <v>45785</v>
      </c>
      <c r="L44" s="65">
        <f t="shared" si="1"/>
        <v>16</v>
      </c>
      <c r="M44" s="65" t="s">
        <v>279</v>
      </c>
      <c r="N44" s="66"/>
    </row>
    <row r="45" spans="2:14" x14ac:dyDescent="0.35">
      <c r="B45" s="43">
        <v>40</v>
      </c>
      <c r="C45" s="43" t="s">
        <v>142</v>
      </c>
      <c r="D45" s="43" t="s">
        <v>68</v>
      </c>
      <c r="E45" s="62">
        <v>35.601999999999997</v>
      </c>
      <c r="F45" s="45">
        <f t="shared" si="2"/>
        <v>389485.87999999995</v>
      </c>
      <c r="G45" s="63">
        <v>45748</v>
      </c>
      <c r="H45" s="43" t="s">
        <v>406</v>
      </c>
      <c r="I45" s="43" t="s">
        <v>12</v>
      </c>
      <c r="J45" s="64">
        <v>45769</v>
      </c>
      <c r="K45" s="64">
        <v>45774</v>
      </c>
      <c r="L45" s="65">
        <f t="shared" si="1"/>
        <v>5</v>
      </c>
      <c r="M45" s="65" t="s">
        <v>784</v>
      </c>
      <c r="N45" s="66"/>
    </row>
    <row r="46" spans="2:14" x14ac:dyDescent="0.35">
      <c r="B46" s="43">
        <v>41</v>
      </c>
      <c r="C46" s="43" t="s">
        <v>160</v>
      </c>
      <c r="D46" s="66" t="s">
        <v>77</v>
      </c>
      <c r="E46" s="62">
        <v>37.931087999999995</v>
      </c>
      <c r="F46" s="45">
        <f t="shared" si="2"/>
        <v>414966.10271999997</v>
      </c>
      <c r="G46" s="63">
        <v>45748</v>
      </c>
      <c r="H46" s="43" t="s">
        <v>281</v>
      </c>
      <c r="I46" s="43" t="s">
        <v>12</v>
      </c>
      <c r="J46" s="64">
        <v>45772</v>
      </c>
      <c r="K46" s="64">
        <v>45777</v>
      </c>
      <c r="L46" s="65">
        <f t="shared" si="1"/>
        <v>5</v>
      </c>
      <c r="M46" s="65" t="s">
        <v>784</v>
      </c>
      <c r="N46" s="43"/>
    </row>
    <row r="47" spans="2:14" ht="29" x14ac:dyDescent="0.35">
      <c r="B47" s="43">
        <v>42</v>
      </c>
      <c r="C47" s="43" t="s">
        <v>159</v>
      </c>
      <c r="D47" s="43" t="s">
        <v>63</v>
      </c>
      <c r="E47" s="62">
        <v>43.804423999999997</v>
      </c>
      <c r="F47" s="45">
        <f t="shared" si="2"/>
        <v>479220.39855999994</v>
      </c>
      <c r="G47" s="63">
        <v>45778</v>
      </c>
      <c r="H47" s="47" t="s">
        <v>455</v>
      </c>
      <c r="I47" s="43" t="s">
        <v>12</v>
      </c>
      <c r="J47" s="64">
        <v>45771</v>
      </c>
      <c r="K47" s="64">
        <v>45779</v>
      </c>
      <c r="L47" s="65">
        <f t="shared" si="1"/>
        <v>8</v>
      </c>
      <c r="M47" s="65" t="s">
        <v>784</v>
      </c>
      <c r="N47" s="43"/>
    </row>
    <row r="48" spans="2:14" x14ac:dyDescent="0.35">
      <c r="B48" s="43">
        <v>43</v>
      </c>
      <c r="C48" s="43" t="s">
        <v>85</v>
      </c>
      <c r="D48" s="66" t="s">
        <v>65</v>
      </c>
      <c r="E48" s="62">
        <v>36.159755999999994</v>
      </c>
      <c r="F48" s="45">
        <f t="shared" si="2"/>
        <v>395587.73063999997</v>
      </c>
      <c r="G48" s="63">
        <v>45748</v>
      </c>
      <c r="H48" s="43" t="s">
        <v>277</v>
      </c>
      <c r="I48" s="43" t="s">
        <v>12</v>
      </c>
      <c r="J48" s="64">
        <v>45773</v>
      </c>
      <c r="K48" s="64">
        <v>45776</v>
      </c>
      <c r="L48" s="65">
        <f t="shared" si="1"/>
        <v>3</v>
      </c>
      <c r="M48" s="65" t="s">
        <v>784</v>
      </c>
      <c r="N48" s="66"/>
    </row>
    <row r="49" spans="2:14" x14ac:dyDescent="0.35">
      <c r="B49" s="43">
        <v>44</v>
      </c>
      <c r="C49" s="66" t="s">
        <v>140</v>
      </c>
      <c r="D49" s="66" t="s">
        <v>65</v>
      </c>
      <c r="E49" s="62">
        <v>36.159755999999994</v>
      </c>
      <c r="F49" s="45">
        <f t="shared" si="2"/>
        <v>395587.73063999997</v>
      </c>
      <c r="G49" s="63">
        <v>45778</v>
      </c>
      <c r="H49" s="43" t="s">
        <v>406</v>
      </c>
      <c r="I49" s="43" t="s">
        <v>12</v>
      </c>
      <c r="J49" s="64">
        <v>45774</v>
      </c>
      <c r="K49" s="64">
        <v>45779</v>
      </c>
      <c r="L49" s="65">
        <f t="shared" si="1"/>
        <v>5</v>
      </c>
      <c r="M49" s="65" t="s">
        <v>784</v>
      </c>
      <c r="N49" s="66"/>
    </row>
    <row r="50" spans="2:14" x14ac:dyDescent="0.35">
      <c r="B50" s="43">
        <v>45</v>
      </c>
      <c r="C50" s="43" t="s">
        <v>144</v>
      </c>
      <c r="D50" s="66" t="s">
        <v>57</v>
      </c>
      <c r="E50" s="62">
        <v>45.697022000000004</v>
      </c>
      <c r="F50" s="45">
        <f t="shared" si="2"/>
        <v>499925.42068000004</v>
      </c>
      <c r="G50" s="63">
        <v>45778</v>
      </c>
      <c r="H50" s="43" t="s">
        <v>277</v>
      </c>
      <c r="I50" s="43" t="s">
        <v>12</v>
      </c>
      <c r="J50" s="64">
        <v>45777</v>
      </c>
      <c r="K50" s="64">
        <v>45783</v>
      </c>
      <c r="L50" s="65">
        <f t="shared" si="1"/>
        <v>6</v>
      </c>
      <c r="M50" s="65" t="s">
        <v>784</v>
      </c>
      <c r="N50" s="66"/>
    </row>
    <row r="51" spans="2:14" x14ac:dyDescent="0.35">
      <c r="B51" s="43">
        <v>46</v>
      </c>
      <c r="C51" s="43" t="s">
        <v>134</v>
      </c>
      <c r="D51" s="66" t="s">
        <v>77</v>
      </c>
      <c r="E51" s="62">
        <v>37.931087999999995</v>
      </c>
      <c r="F51" s="45">
        <f t="shared" si="2"/>
        <v>414966.10271999997</v>
      </c>
      <c r="G51" s="63">
        <v>45778</v>
      </c>
      <c r="H51" s="43" t="s">
        <v>281</v>
      </c>
      <c r="I51" s="43" t="s">
        <v>12</v>
      </c>
      <c r="J51" s="64">
        <v>45779</v>
      </c>
      <c r="K51" s="64">
        <v>45785</v>
      </c>
      <c r="L51" s="65">
        <f t="shared" si="1"/>
        <v>6</v>
      </c>
      <c r="M51" s="65" t="s">
        <v>784</v>
      </c>
      <c r="N51" s="66"/>
    </row>
    <row r="52" spans="2:14" x14ac:dyDescent="0.35">
      <c r="B52" s="43">
        <v>47</v>
      </c>
      <c r="C52" s="43" t="s">
        <v>143</v>
      </c>
      <c r="D52" s="66" t="s">
        <v>57</v>
      </c>
      <c r="E52" s="62">
        <v>45.697022000000004</v>
      </c>
      <c r="F52" s="45">
        <f t="shared" si="2"/>
        <v>499925.42068000004</v>
      </c>
      <c r="G52" s="63">
        <v>45778</v>
      </c>
      <c r="H52" s="43" t="s">
        <v>406</v>
      </c>
      <c r="I52" s="43" t="s">
        <v>12</v>
      </c>
      <c r="J52" s="64">
        <v>45779</v>
      </c>
      <c r="K52" s="64">
        <v>45784</v>
      </c>
      <c r="L52" s="65">
        <f t="shared" si="1"/>
        <v>5</v>
      </c>
      <c r="M52" s="65" t="s">
        <v>784</v>
      </c>
      <c r="N52" s="66"/>
    </row>
    <row r="53" spans="2:14" ht="29" x14ac:dyDescent="0.35">
      <c r="B53" s="43">
        <v>48</v>
      </c>
      <c r="C53" s="43" t="s">
        <v>93</v>
      </c>
      <c r="D53" s="43" t="s">
        <v>77</v>
      </c>
      <c r="E53" s="62">
        <v>37.931087999999995</v>
      </c>
      <c r="F53" s="45">
        <f t="shared" si="2"/>
        <v>414966.10271999997</v>
      </c>
      <c r="G53" s="63">
        <v>45778</v>
      </c>
      <c r="H53" s="47" t="s">
        <v>455</v>
      </c>
      <c r="I53" s="43" t="s">
        <v>12</v>
      </c>
      <c r="J53" s="64">
        <v>45779</v>
      </c>
      <c r="K53" s="64">
        <v>45786</v>
      </c>
      <c r="L53" s="65">
        <f t="shared" si="1"/>
        <v>7</v>
      </c>
      <c r="M53" s="65" t="s">
        <v>784</v>
      </c>
      <c r="N53" s="66"/>
    </row>
    <row r="54" spans="2:14" x14ac:dyDescent="0.35">
      <c r="B54" s="43">
        <v>49</v>
      </c>
      <c r="C54" s="66" t="s">
        <v>110</v>
      </c>
      <c r="D54" s="66" t="s">
        <v>65</v>
      </c>
      <c r="E54" s="62">
        <v>36.159755999999994</v>
      </c>
      <c r="F54" s="45">
        <f t="shared" si="2"/>
        <v>395587.73063999997</v>
      </c>
      <c r="G54" s="63">
        <v>45778</v>
      </c>
      <c r="H54" s="43" t="s">
        <v>277</v>
      </c>
      <c r="I54" s="43" t="s">
        <v>12</v>
      </c>
      <c r="J54" s="64">
        <v>45783</v>
      </c>
      <c r="K54" s="64">
        <v>45788</v>
      </c>
      <c r="L54" s="65">
        <f t="shared" si="1"/>
        <v>5</v>
      </c>
      <c r="M54" s="65" t="s">
        <v>784</v>
      </c>
      <c r="N54" s="66"/>
    </row>
    <row r="55" spans="2:14" x14ac:dyDescent="0.35">
      <c r="B55" s="43">
        <v>50</v>
      </c>
      <c r="C55" s="43" t="s">
        <v>153</v>
      </c>
      <c r="D55" s="66" t="s">
        <v>65</v>
      </c>
      <c r="E55" s="62">
        <v>36.159755999999994</v>
      </c>
      <c r="F55" s="45">
        <f t="shared" si="2"/>
        <v>395587.73063999997</v>
      </c>
      <c r="G55" s="63">
        <v>45778</v>
      </c>
      <c r="H55" s="43" t="s">
        <v>406</v>
      </c>
      <c r="I55" s="43" t="s">
        <v>12</v>
      </c>
      <c r="J55" s="64">
        <v>45785</v>
      </c>
      <c r="K55" s="64">
        <v>45789</v>
      </c>
      <c r="L55" s="65">
        <f t="shared" si="1"/>
        <v>4</v>
      </c>
      <c r="M55" s="65" t="s">
        <v>784</v>
      </c>
      <c r="N55" s="67"/>
    </row>
    <row r="56" spans="2:14" x14ac:dyDescent="0.35">
      <c r="B56" s="43">
        <v>51</v>
      </c>
      <c r="C56" s="43" t="s">
        <v>178</v>
      </c>
      <c r="D56" s="43" t="s">
        <v>77</v>
      </c>
      <c r="E56" s="62">
        <v>37.931087999999995</v>
      </c>
      <c r="F56" s="45">
        <f t="shared" si="2"/>
        <v>414966.10271999997</v>
      </c>
      <c r="G56" s="63">
        <v>45778</v>
      </c>
      <c r="H56" s="43" t="s">
        <v>281</v>
      </c>
      <c r="I56" s="43" t="s">
        <v>12</v>
      </c>
      <c r="J56" s="64">
        <v>45785</v>
      </c>
      <c r="K56" s="64">
        <v>45792</v>
      </c>
      <c r="L56" s="65">
        <f t="shared" si="1"/>
        <v>7</v>
      </c>
      <c r="M56" s="65" t="s">
        <v>784</v>
      </c>
      <c r="N56" s="66"/>
    </row>
    <row r="57" spans="2:14" x14ac:dyDescent="0.35">
      <c r="B57" s="43">
        <v>52</v>
      </c>
      <c r="C57" s="149" t="s">
        <v>269</v>
      </c>
      <c r="D57" s="66" t="s">
        <v>65</v>
      </c>
      <c r="E57" s="62">
        <v>36.159755999999994</v>
      </c>
      <c r="F57" s="45">
        <f t="shared" si="2"/>
        <v>395587.73063999997</v>
      </c>
      <c r="G57" s="63">
        <v>45778</v>
      </c>
      <c r="H57" s="66" t="s">
        <v>471</v>
      </c>
      <c r="I57" s="43" t="s">
        <v>12</v>
      </c>
      <c r="J57" s="64">
        <v>45785</v>
      </c>
      <c r="K57" s="64">
        <v>45800</v>
      </c>
      <c r="L57" s="65">
        <f t="shared" si="1"/>
        <v>15</v>
      </c>
      <c r="M57" s="65" t="s">
        <v>279</v>
      </c>
      <c r="N57" s="67"/>
    </row>
    <row r="58" spans="2:14" x14ac:dyDescent="0.35">
      <c r="B58" s="43">
        <v>53</v>
      </c>
      <c r="C58" s="66" t="s">
        <v>255</v>
      </c>
      <c r="D58" s="66" t="s">
        <v>65</v>
      </c>
      <c r="E58" s="62">
        <v>36.159755999999994</v>
      </c>
      <c r="F58" s="45">
        <f t="shared" si="2"/>
        <v>395587.73063999997</v>
      </c>
      <c r="G58" s="63">
        <v>45778</v>
      </c>
      <c r="H58" s="66" t="s">
        <v>472</v>
      </c>
      <c r="I58" s="43" t="s">
        <v>12</v>
      </c>
      <c r="J58" s="64">
        <v>45785</v>
      </c>
      <c r="K58" s="64">
        <v>45804</v>
      </c>
      <c r="L58" s="65">
        <f t="shared" si="1"/>
        <v>19</v>
      </c>
      <c r="M58" s="65" t="s">
        <v>279</v>
      </c>
      <c r="N58" s="66"/>
    </row>
    <row r="59" spans="2:14" ht="30" customHeight="1" x14ac:dyDescent="0.35">
      <c r="B59" s="43">
        <v>54</v>
      </c>
      <c r="C59" s="43" t="s">
        <v>98</v>
      </c>
      <c r="D59" s="43" t="s">
        <v>77</v>
      </c>
      <c r="E59" s="62">
        <v>37.931087999999995</v>
      </c>
      <c r="F59" s="45">
        <f t="shared" si="2"/>
        <v>414966.10271999997</v>
      </c>
      <c r="G59" s="63">
        <v>45778</v>
      </c>
      <c r="H59" s="47" t="s">
        <v>455</v>
      </c>
      <c r="I59" s="43" t="s">
        <v>12</v>
      </c>
      <c r="J59" s="64">
        <v>45786</v>
      </c>
      <c r="K59" s="64">
        <v>45795</v>
      </c>
      <c r="L59" s="65">
        <f t="shared" si="1"/>
        <v>9</v>
      </c>
      <c r="M59" s="65" t="s">
        <v>784</v>
      </c>
      <c r="N59" s="43"/>
    </row>
    <row r="60" spans="2:14" x14ac:dyDescent="0.35">
      <c r="B60" s="43">
        <v>55</v>
      </c>
      <c r="C60" s="43" t="s">
        <v>172</v>
      </c>
      <c r="D60" s="43" t="s">
        <v>77</v>
      </c>
      <c r="E60" s="62">
        <v>37.931087999999995</v>
      </c>
      <c r="F60" s="45">
        <f t="shared" si="2"/>
        <v>414966.10271999997</v>
      </c>
      <c r="G60" s="63">
        <v>45778</v>
      </c>
      <c r="H60" s="43" t="s">
        <v>277</v>
      </c>
      <c r="I60" s="43" t="s">
        <v>12</v>
      </c>
      <c r="J60" s="64">
        <v>45791</v>
      </c>
      <c r="K60" s="64">
        <v>45793</v>
      </c>
      <c r="L60" s="65">
        <f t="shared" si="1"/>
        <v>2</v>
      </c>
      <c r="M60" s="65" t="s">
        <v>784</v>
      </c>
      <c r="N60" s="43"/>
    </row>
    <row r="61" spans="2:14" x14ac:dyDescent="0.35">
      <c r="B61" s="43">
        <v>56</v>
      </c>
      <c r="C61" s="43" t="s">
        <v>152</v>
      </c>
      <c r="D61" s="66" t="s">
        <v>65</v>
      </c>
      <c r="E61" s="62">
        <v>36.159755999999994</v>
      </c>
      <c r="F61" s="45">
        <f t="shared" si="2"/>
        <v>395587.73063999997</v>
      </c>
      <c r="G61" s="63">
        <v>45778</v>
      </c>
      <c r="H61" s="43" t="s">
        <v>406</v>
      </c>
      <c r="I61" s="43" t="s">
        <v>12</v>
      </c>
      <c r="J61" s="64">
        <v>45790</v>
      </c>
      <c r="K61" s="64">
        <v>45793</v>
      </c>
      <c r="L61" s="65">
        <f t="shared" si="1"/>
        <v>3</v>
      </c>
      <c r="M61" s="65" t="s">
        <v>784</v>
      </c>
      <c r="N61" s="43"/>
    </row>
    <row r="62" spans="2:14" x14ac:dyDescent="0.35">
      <c r="B62" s="43">
        <v>57</v>
      </c>
      <c r="C62" s="66" t="s">
        <v>236</v>
      </c>
      <c r="D62" s="66" t="s">
        <v>65</v>
      </c>
      <c r="E62" s="62">
        <v>36.159755999999994</v>
      </c>
      <c r="F62" s="45">
        <f t="shared" si="2"/>
        <v>395587.73063999997</v>
      </c>
      <c r="G62" s="63">
        <v>45778</v>
      </c>
      <c r="H62" s="43" t="s">
        <v>281</v>
      </c>
      <c r="I62" s="43" t="s">
        <v>12</v>
      </c>
      <c r="J62" s="64">
        <v>45793</v>
      </c>
      <c r="K62" s="64">
        <v>45799</v>
      </c>
      <c r="L62" s="65">
        <f t="shared" si="1"/>
        <v>6</v>
      </c>
      <c r="M62" s="65" t="s">
        <v>784</v>
      </c>
      <c r="N62" s="43"/>
    </row>
    <row r="63" spans="2:14" x14ac:dyDescent="0.35">
      <c r="B63" s="43">
        <v>58</v>
      </c>
      <c r="C63" s="43" t="s">
        <v>185</v>
      </c>
      <c r="D63" s="66" t="s">
        <v>68</v>
      </c>
      <c r="E63" s="62">
        <v>35.601999999999997</v>
      </c>
      <c r="F63" s="45">
        <f t="shared" si="2"/>
        <v>389485.87999999995</v>
      </c>
      <c r="G63" s="63">
        <v>45778</v>
      </c>
      <c r="H63" s="43" t="s">
        <v>277</v>
      </c>
      <c r="I63" s="43" t="s">
        <v>12</v>
      </c>
      <c r="J63" s="64">
        <v>45794</v>
      </c>
      <c r="K63" s="64">
        <v>45798</v>
      </c>
      <c r="L63" s="65">
        <f t="shared" si="1"/>
        <v>4</v>
      </c>
      <c r="M63" s="65" t="s">
        <v>784</v>
      </c>
      <c r="N63" s="43"/>
    </row>
    <row r="64" spans="2:14" ht="29" x14ac:dyDescent="0.35">
      <c r="B64" s="43">
        <v>59</v>
      </c>
      <c r="C64" s="43" t="s">
        <v>238</v>
      </c>
      <c r="D64" s="43" t="s">
        <v>65</v>
      </c>
      <c r="E64" s="62">
        <v>36.159755999999994</v>
      </c>
      <c r="F64" s="45">
        <f t="shared" si="2"/>
        <v>395587.73063999997</v>
      </c>
      <c r="G64" s="63">
        <v>45809</v>
      </c>
      <c r="H64" s="47" t="s">
        <v>455</v>
      </c>
      <c r="I64" s="43" t="s">
        <v>12</v>
      </c>
      <c r="J64" s="64">
        <v>45796</v>
      </c>
      <c r="K64" s="64">
        <v>45815</v>
      </c>
      <c r="L64" s="65">
        <f t="shared" si="1"/>
        <v>19</v>
      </c>
      <c r="M64" s="65" t="s">
        <v>784</v>
      </c>
      <c r="N64" s="43"/>
    </row>
    <row r="65" spans="2:14" x14ac:dyDescent="0.35">
      <c r="B65" s="43">
        <v>60</v>
      </c>
      <c r="C65" s="43" t="s">
        <v>148</v>
      </c>
      <c r="D65" s="43" t="s">
        <v>57</v>
      </c>
      <c r="E65" s="62">
        <v>45.697022000000004</v>
      </c>
      <c r="F65" s="45">
        <f t="shared" si="2"/>
        <v>499925.42068000004</v>
      </c>
      <c r="G65" s="63">
        <v>45778</v>
      </c>
      <c r="H65" s="43" t="s">
        <v>406</v>
      </c>
      <c r="I65" s="43" t="s">
        <v>12</v>
      </c>
      <c r="J65" s="64">
        <v>45794</v>
      </c>
      <c r="K65" s="64">
        <v>45799</v>
      </c>
      <c r="L65" s="65">
        <f t="shared" si="1"/>
        <v>5</v>
      </c>
      <c r="M65" s="65" t="s">
        <v>784</v>
      </c>
      <c r="N65" s="43"/>
    </row>
    <row r="66" spans="2:14" x14ac:dyDescent="0.35">
      <c r="B66" s="43">
        <v>61</v>
      </c>
      <c r="C66" s="43" t="s">
        <v>186</v>
      </c>
      <c r="D66" s="43" t="s">
        <v>65</v>
      </c>
      <c r="E66" s="62">
        <v>36.159755999999994</v>
      </c>
      <c r="F66" s="45">
        <f t="shared" si="2"/>
        <v>395587.73063999997</v>
      </c>
      <c r="G66" s="63">
        <v>45778</v>
      </c>
      <c r="H66" s="43" t="s">
        <v>277</v>
      </c>
      <c r="I66" s="43" t="s">
        <v>12</v>
      </c>
      <c r="J66" s="64">
        <v>45799</v>
      </c>
      <c r="K66" s="64">
        <v>45803</v>
      </c>
      <c r="L66" s="65">
        <f t="shared" si="1"/>
        <v>4</v>
      </c>
      <c r="M66" s="65" t="s">
        <v>784</v>
      </c>
      <c r="N66" s="43"/>
    </row>
    <row r="67" spans="2:14" x14ac:dyDescent="0.35">
      <c r="B67" s="43">
        <v>62</v>
      </c>
      <c r="C67" s="43" t="s">
        <v>192</v>
      </c>
      <c r="D67" s="43" t="s">
        <v>65</v>
      </c>
      <c r="E67" s="62">
        <v>36.159755999999994</v>
      </c>
      <c r="F67" s="45">
        <f t="shared" si="2"/>
        <v>395587.73063999997</v>
      </c>
      <c r="G67" s="63">
        <v>45778</v>
      </c>
      <c r="H67" s="43" t="s">
        <v>281</v>
      </c>
      <c r="I67" s="43" t="s">
        <v>12</v>
      </c>
      <c r="J67" s="64">
        <v>45800</v>
      </c>
      <c r="K67" s="64">
        <v>45804</v>
      </c>
      <c r="L67" s="65">
        <f t="shared" si="1"/>
        <v>4</v>
      </c>
      <c r="M67" s="65" t="s">
        <v>784</v>
      </c>
      <c r="N67" s="43"/>
    </row>
    <row r="68" spans="2:14" x14ac:dyDescent="0.35">
      <c r="B68" s="43">
        <v>63</v>
      </c>
      <c r="C68" s="43" t="s">
        <v>147</v>
      </c>
      <c r="D68" s="66" t="s">
        <v>79</v>
      </c>
      <c r="E68" s="69">
        <v>34.79</v>
      </c>
      <c r="F68" s="45">
        <f t="shared" si="2"/>
        <v>380602.6</v>
      </c>
      <c r="G68" s="63">
        <v>45778</v>
      </c>
      <c r="H68" s="43" t="s">
        <v>406</v>
      </c>
      <c r="I68" s="43" t="s">
        <v>12</v>
      </c>
      <c r="J68" s="64">
        <v>45800</v>
      </c>
      <c r="K68" s="64">
        <v>45803</v>
      </c>
      <c r="L68" s="65">
        <f t="shared" si="1"/>
        <v>3</v>
      </c>
      <c r="M68" s="65" t="s">
        <v>784</v>
      </c>
      <c r="N68" s="43"/>
    </row>
    <row r="69" spans="2:14" x14ac:dyDescent="0.35">
      <c r="B69" s="43">
        <v>64</v>
      </c>
      <c r="C69" s="43" t="s">
        <v>268</v>
      </c>
      <c r="D69" s="43" t="s">
        <v>65</v>
      </c>
      <c r="E69" s="62">
        <v>36.159755999999994</v>
      </c>
      <c r="F69" s="45">
        <f t="shared" si="2"/>
        <v>395587.73063999997</v>
      </c>
      <c r="G69" s="63">
        <v>45809</v>
      </c>
      <c r="H69" s="66" t="s">
        <v>471</v>
      </c>
      <c r="I69" s="43" t="s">
        <v>12</v>
      </c>
      <c r="J69" s="64">
        <v>45801</v>
      </c>
      <c r="K69" s="64">
        <v>45815</v>
      </c>
      <c r="L69" s="65">
        <f t="shared" si="1"/>
        <v>14</v>
      </c>
      <c r="M69" s="65" t="s">
        <v>279</v>
      </c>
      <c r="N69" s="66"/>
    </row>
    <row r="70" spans="2:14" x14ac:dyDescent="0.35">
      <c r="B70" s="43">
        <v>65</v>
      </c>
      <c r="C70" s="43" t="s">
        <v>397</v>
      </c>
      <c r="D70" s="43" t="s">
        <v>77</v>
      </c>
      <c r="E70" s="62">
        <v>37.931087999999995</v>
      </c>
      <c r="F70" s="45">
        <f t="shared" si="2"/>
        <v>414966.10271999997</v>
      </c>
      <c r="G70" s="63">
        <v>45809</v>
      </c>
      <c r="H70" s="66" t="s">
        <v>472</v>
      </c>
      <c r="I70" s="43" t="s">
        <v>12</v>
      </c>
      <c r="J70" s="64">
        <v>45805</v>
      </c>
      <c r="K70" s="64">
        <v>45831</v>
      </c>
      <c r="L70" s="65">
        <f t="shared" si="1"/>
        <v>26</v>
      </c>
      <c r="M70" s="65" t="s">
        <v>279</v>
      </c>
      <c r="N70" s="66"/>
    </row>
    <row r="71" spans="2:14" x14ac:dyDescent="0.35">
      <c r="B71" s="43">
        <v>66</v>
      </c>
      <c r="C71" s="43" t="s">
        <v>189</v>
      </c>
      <c r="D71" s="43" t="s">
        <v>77</v>
      </c>
      <c r="E71" s="62">
        <v>37.931087999999995</v>
      </c>
      <c r="F71" s="45">
        <f t="shared" si="2"/>
        <v>414966.10271999997</v>
      </c>
      <c r="G71" s="63">
        <v>45778</v>
      </c>
      <c r="H71" s="43" t="s">
        <v>281</v>
      </c>
      <c r="I71" s="43" t="s">
        <v>12</v>
      </c>
      <c r="J71" s="64">
        <v>45805</v>
      </c>
      <c r="K71" s="64">
        <v>45808</v>
      </c>
      <c r="L71" s="65">
        <f t="shared" ref="L71" si="3">K71-J71</f>
        <v>3</v>
      </c>
      <c r="M71" s="65" t="s">
        <v>784</v>
      </c>
      <c r="N71" s="43"/>
    </row>
    <row r="72" spans="2:14" x14ac:dyDescent="0.35">
      <c r="B72" s="43">
        <v>67</v>
      </c>
      <c r="C72" s="43" t="s">
        <v>173</v>
      </c>
      <c r="D72" s="66" t="s">
        <v>77</v>
      </c>
      <c r="E72" s="62">
        <v>37.931087999999995</v>
      </c>
      <c r="F72" s="45">
        <f t="shared" si="2"/>
        <v>414966.10271999997</v>
      </c>
      <c r="G72" s="63">
        <v>45778</v>
      </c>
      <c r="H72" s="43" t="s">
        <v>277</v>
      </c>
      <c r="I72" s="43" t="s">
        <v>12</v>
      </c>
      <c r="J72" s="64">
        <v>45804</v>
      </c>
      <c r="K72" s="64">
        <v>45807</v>
      </c>
      <c r="L72" s="65">
        <f t="shared" ref="L72:L117" si="4">K72-J72</f>
        <v>3</v>
      </c>
      <c r="M72" s="65" t="s">
        <v>784</v>
      </c>
      <c r="N72" s="43"/>
    </row>
    <row r="73" spans="2:14" x14ac:dyDescent="0.35">
      <c r="B73" s="43">
        <v>68</v>
      </c>
      <c r="C73" s="43" t="s">
        <v>154</v>
      </c>
      <c r="D73" s="43" t="s">
        <v>63</v>
      </c>
      <c r="E73" s="62">
        <v>43.804423999999997</v>
      </c>
      <c r="F73" s="45">
        <f t="shared" si="2"/>
        <v>479220.39855999994</v>
      </c>
      <c r="G73" s="63">
        <v>45778</v>
      </c>
      <c r="H73" s="43" t="s">
        <v>406</v>
      </c>
      <c r="I73" s="43" t="s">
        <v>12</v>
      </c>
      <c r="J73" s="64">
        <v>45804</v>
      </c>
      <c r="K73" s="64">
        <v>45808</v>
      </c>
      <c r="L73" s="65">
        <f t="shared" si="4"/>
        <v>4</v>
      </c>
      <c r="M73" s="65" t="s">
        <v>784</v>
      </c>
      <c r="N73" s="43"/>
    </row>
    <row r="74" spans="2:14" x14ac:dyDescent="0.35">
      <c r="B74" s="43">
        <v>69</v>
      </c>
      <c r="C74" s="43" t="s">
        <v>193</v>
      </c>
      <c r="D74" s="66" t="s">
        <v>63</v>
      </c>
      <c r="E74" s="62">
        <v>43.804423999999997</v>
      </c>
      <c r="F74" s="45">
        <f t="shared" si="2"/>
        <v>479220.39855999994</v>
      </c>
      <c r="G74" s="63">
        <v>45809</v>
      </c>
      <c r="H74" s="43" t="s">
        <v>277</v>
      </c>
      <c r="I74" s="43" t="s">
        <v>12</v>
      </c>
      <c r="J74" s="64">
        <v>45808</v>
      </c>
      <c r="K74" s="64">
        <v>45813</v>
      </c>
      <c r="L74" s="65">
        <f t="shared" si="4"/>
        <v>5</v>
      </c>
      <c r="M74" s="65" t="s">
        <v>784</v>
      </c>
      <c r="N74" s="43"/>
    </row>
    <row r="75" spans="2:14" x14ac:dyDescent="0.35">
      <c r="B75" s="43">
        <v>70</v>
      </c>
      <c r="C75" s="43" t="s">
        <v>158</v>
      </c>
      <c r="D75" s="66" t="s">
        <v>77</v>
      </c>
      <c r="E75" s="62">
        <v>37.931087999999995</v>
      </c>
      <c r="F75" s="45">
        <f t="shared" si="2"/>
        <v>414966.10271999997</v>
      </c>
      <c r="G75" s="63">
        <v>45809</v>
      </c>
      <c r="H75" s="43" t="s">
        <v>406</v>
      </c>
      <c r="I75" s="43" t="s">
        <v>12</v>
      </c>
      <c r="J75" s="64">
        <v>45809</v>
      </c>
      <c r="K75" s="64">
        <v>45814</v>
      </c>
      <c r="L75" s="65">
        <f t="shared" si="4"/>
        <v>5</v>
      </c>
      <c r="M75" s="65" t="s">
        <v>784</v>
      </c>
      <c r="N75" s="66"/>
    </row>
    <row r="76" spans="2:14" x14ac:dyDescent="0.35">
      <c r="B76" s="43">
        <v>71</v>
      </c>
      <c r="C76" s="43" t="s">
        <v>188</v>
      </c>
      <c r="D76" s="43" t="s">
        <v>65</v>
      </c>
      <c r="E76" s="62">
        <v>36.159755999999994</v>
      </c>
      <c r="F76" s="45">
        <f t="shared" si="2"/>
        <v>395587.73063999997</v>
      </c>
      <c r="G76" s="63">
        <v>45809</v>
      </c>
      <c r="H76" s="43" t="s">
        <v>281</v>
      </c>
      <c r="I76" s="43" t="s">
        <v>12</v>
      </c>
      <c r="J76" s="64">
        <v>45809</v>
      </c>
      <c r="K76" s="64">
        <v>45815</v>
      </c>
      <c r="L76" s="65">
        <f t="shared" si="4"/>
        <v>6</v>
      </c>
      <c r="M76" s="65" t="s">
        <v>784</v>
      </c>
      <c r="N76" s="66"/>
    </row>
    <row r="77" spans="2:14" x14ac:dyDescent="0.35">
      <c r="B77" s="43">
        <v>72</v>
      </c>
      <c r="C77" s="43" t="s">
        <v>166</v>
      </c>
      <c r="D77" s="66" t="s">
        <v>63</v>
      </c>
      <c r="E77" s="62">
        <v>43.804423999999997</v>
      </c>
      <c r="F77" s="45">
        <f t="shared" ref="F77:F90" si="5">E77*10940</f>
        <v>479220.39855999994</v>
      </c>
      <c r="G77" s="63">
        <v>45809</v>
      </c>
      <c r="H77" s="43" t="s">
        <v>277</v>
      </c>
      <c r="I77" s="43" t="s">
        <v>12</v>
      </c>
      <c r="J77" s="64">
        <v>45814</v>
      </c>
      <c r="K77" s="64">
        <v>45818</v>
      </c>
      <c r="L77" s="65">
        <f t="shared" si="4"/>
        <v>4</v>
      </c>
      <c r="M77" s="65" t="s">
        <v>784</v>
      </c>
      <c r="N77" s="66"/>
    </row>
    <row r="78" spans="2:14" x14ac:dyDescent="0.35">
      <c r="B78" s="43">
        <v>73</v>
      </c>
      <c r="C78" s="43" t="s">
        <v>157</v>
      </c>
      <c r="D78" s="66" t="s">
        <v>63</v>
      </c>
      <c r="E78" s="62">
        <v>43.804423999999997</v>
      </c>
      <c r="F78" s="45">
        <f t="shared" si="5"/>
        <v>479220.39855999994</v>
      </c>
      <c r="G78" s="63">
        <v>45809</v>
      </c>
      <c r="H78" s="43" t="s">
        <v>406</v>
      </c>
      <c r="I78" s="43" t="s">
        <v>12</v>
      </c>
      <c r="J78" s="64">
        <v>45815</v>
      </c>
      <c r="K78" s="64">
        <v>45818</v>
      </c>
      <c r="L78" s="65">
        <f t="shared" si="4"/>
        <v>3</v>
      </c>
      <c r="M78" s="65" t="s">
        <v>784</v>
      </c>
      <c r="N78" s="66"/>
    </row>
    <row r="79" spans="2:14" ht="29" x14ac:dyDescent="0.35">
      <c r="B79" s="43">
        <v>74</v>
      </c>
      <c r="C79" s="43" t="s">
        <v>239</v>
      </c>
      <c r="D79" s="43" t="s">
        <v>65</v>
      </c>
      <c r="E79" s="62">
        <v>36.159755999999994</v>
      </c>
      <c r="F79" s="45">
        <f t="shared" si="5"/>
        <v>395587.73063999997</v>
      </c>
      <c r="G79" s="63">
        <v>45809</v>
      </c>
      <c r="H79" s="47" t="s">
        <v>455</v>
      </c>
      <c r="I79" s="43" t="s">
        <v>12</v>
      </c>
      <c r="J79" s="64">
        <v>45816</v>
      </c>
      <c r="K79" s="64">
        <v>45831</v>
      </c>
      <c r="L79" s="65">
        <f t="shared" si="4"/>
        <v>15</v>
      </c>
      <c r="M79" s="65" t="s">
        <v>784</v>
      </c>
      <c r="N79" s="43"/>
    </row>
    <row r="80" spans="2:14" x14ac:dyDescent="0.35">
      <c r="B80" s="43">
        <v>75</v>
      </c>
      <c r="C80" s="43" t="s">
        <v>217</v>
      </c>
      <c r="D80" s="66" t="s">
        <v>63</v>
      </c>
      <c r="E80" s="62">
        <v>43.804423999999997</v>
      </c>
      <c r="F80" s="45">
        <f t="shared" si="5"/>
        <v>479220.39855999994</v>
      </c>
      <c r="G80" s="63">
        <v>45809</v>
      </c>
      <c r="H80" s="43" t="s">
        <v>281</v>
      </c>
      <c r="I80" s="43" t="s">
        <v>12</v>
      </c>
      <c r="J80" s="64">
        <v>45816</v>
      </c>
      <c r="K80" s="64">
        <v>45823</v>
      </c>
      <c r="L80" s="65">
        <f t="shared" si="4"/>
        <v>7</v>
      </c>
      <c r="M80" s="65" t="s">
        <v>784</v>
      </c>
      <c r="N80" s="43"/>
    </row>
    <row r="81" spans="2:14" x14ac:dyDescent="0.35">
      <c r="B81" s="43">
        <v>76</v>
      </c>
      <c r="C81" s="43" t="s">
        <v>254</v>
      </c>
      <c r="D81" s="43" t="s">
        <v>65</v>
      </c>
      <c r="E81" s="62">
        <v>36.159755999999994</v>
      </c>
      <c r="F81" s="45">
        <f t="shared" si="5"/>
        <v>395587.73063999997</v>
      </c>
      <c r="G81" s="63">
        <v>45839</v>
      </c>
      <c r="H81" s="66" t="s">
        <v>471</v>
      </c>
      <c r="I81" s="43" t="s">
        <v>12</v>
      </c>
      <c r="J81" s="64">
        <v>45816</v>
      </c>
      <c r="K81" s="64">
        <v>45869</v>
      </c>
      <c r="L81" s="65">
        <f t="shared" si="4"/>
        <v>53</v>
      </c>
      <c r="M81" s="65" t="s">
        <v>279</v>
      </c>
      <c r="N81" s="66"/>
    </row>
    <row r="82" spans="2:14" x14ac:dyDescent="0.35">
      <c r="B82" s="43">
        <v>77</v>
      </c>
      <c r="C82" s="43" t="s">
        <v>165</v>
      </c>
      <c r="D82" s="66" t="s">
        <v>63</v>
      </c>
      <c r="E82" s="62">
        <v>43.804423999999997</v>
      </c>
      <c r="F82" s="45">
        <f t="shared" si="5"/>
        <v>479220.39855999994</v>
      </c>
      <c r="G82" s="63">
        <v>45809</v>
      </c>
      <c r="H82" s="43" t="s">
        <v>277</v>
      </c>
      <c r="I82" s="43" t="s">
        <v>12</v>
      </c>
      <c r="J82" s="64">
        <v>45819</v>
      </c>
      <c r="K82" s="64">
        <v>45824</v>
      </c>
      <c r="L82" s="65">
        <f t="shared" si="4"/>
        <v>5</v>
      </c>
      <c r="M82" s="65" t="s">
        <v>784</v>
      </c>
      <c r="N82" s="66"/>
    </row>
    <row r="83" spans="2:14" x14ac:dyDescent="0.35">
      <c r="B83" s="43">
        <v>78</v>
      </c>
      <c r="C83" s="43" t="s">
        <v>419</v>
      </c>
      <c r="D83" s="66" t="s">
        <v>63</v>
      </c>
      <c r="E83" s="62">
        <v>43.804423999999997</v>
      </c>
      <c r="F83" s="45">
        <f t="shared" si="5"/>
        <v>479220.39855999994</v>
      </c>
      <c r="G83" s="63">
        <v>45809</v>
      </c>
      <c r="H83" s="43" t="s">
        <v>406</v>
      </c>
      <c r="I83" s="43" t="s">
        <v>12</v>
      </c>
      <c r="J83" s="64">
        <v>45819</v>
      </c>
      <c r="K83" s="64">
        <v>45823</v>
      </c>
      <c r="L83" s="65">
        <f t="shared" si="4"/>
        <v>4</v>
      </c>
      <c r="M83" s="65" t="s">
        <v>784</v>
      </c>
      <c r="N83" s="67"/>
    </row>
    <row r="84" spans="2:14" ht="29" x14ac:dyDescent="0.35">
      <c r="B84" s="43">
        <v>79</v>
      </c>
      <c r="C84" s="43" t="s">
        <v>177</v>
      </c>
      <c r="D84" s="43" t="s">
        <v>57</v>
      </c>
      <c r="E84" s="62">
        <v>45.697022000000004</v>
      </c>
      <c r="F84" s="45">
        <f t="shared" si="5"/>
        <v>499925.42068000004</v>
      </c>
      <c r="G84" s="63">
        <v>45839</v>
      </c>
      <c r="H84" s="47" t="s">
        <v>455</v>
      </c>
      <c r="I84" s="43" t="s">
        <v>12</v>
      </c>
      <c r="J84" s="64">
        <v>45834</v>
      </c>
      <c r="K84" s="64">
        <v>45850</v>
      </c>
      <c r="L84" s="65">
        <f t="shared" si="4"/>
        <v>16</v>
      </c>
      <c r="M84" s="65" t="s">
        <v>784</v>
      </c>
      <c r="N84" s="215" t="s">
        <v>520</v>
      </c>
    </row>
    <row r="85" spans="2:14" x14ac:dyDescent="0.35">
      <c r="B85" s="43">
        <v>80</v>
      </c>
      <c r="C85" s="43" t="s">
        <v>233</v>
      </c>
      <c r="D85" s="66" t="s">
        <v>79</v>
      </c>
      <c r="E85" s="62">
        <v>34.79</v>
      </c>
      <c r="F85" s="45">
        <f t="shared" si="5"/>
        <v>380602.6</v>
      </c>
      <c r="G85" s="63">
        <v>45809</v>
      </c>
      <c r="H85" s="43" t="s">
        <v>281</v>
      </c>
      <c r="I85" s="43" t="s">
        <v>12</v>
      </c>
      <c r="J85" s="64">
        <v>45824</v>
      </c>
      <c r="K85" s="64">
        <v>45830</v>
      </c>
      <c r="L85" s="65">
        <f t="shared" si="4"/>
        <v>6</v>
      </c>
      <c r="M85" s="65" t="s">
        <v>784</v>
      </c>
      <c r="N85" s="67"/>
    </row>
    <row r="86" spans="2:14" x14ac:dyDescent="0.35">
      <c r="B86" s="43">
        <v>81</v>
      </c>
      <c r="C86" s="43" t="s">
        <v>183</v>
      </c>
      <c r="D86" s="66" t="s">
        <v>63</v>
      </c>
      <c r="E86" s="62">
        <v>43.804423999999997</v>
      </c>
      <c r="F86" s="45">
        <f t="shared" si="5"/>
        <v>479220.39855999994</v>
      </c>
      <c r="G86" s="63">
        <v>45809</v>
      </c>
      <c r="H86" s="43" t="s">
        <v>277</v>
      </c>
      <c r="I86" s="43" t="s">
        <v>12</v>
      </c>
      <c r="J86" s="64">
        <v>45825</v>
      </c>
      <c r="K86" s="64">
        <v>45833</v>
      </c>
      <c r="L86" s="65">
        <f t="shared" si="4"/>
        <v>8</v>
      </c>
      <c r="M86" s="65" t="s">
        <v>784</v>
      </c>
      <c r="N86" s="66"/>
    </row>
    <row r="87" spans="2:14" x14ac:dyDescent="0.35">
      <c r="B87" s="43">
        <v>82</v>
      </c>
      <c r="C87" s="43" t="s">
        <v>216</v>
      </c>
      <c r="D87" s="66" t="s">
        <v>79</v>
      </c>
      <c r="E87" s="62">
        <v>34.79</v>
      </c>
      <c r="F87" s="45">
        <f t="shared" si="5"/>
        <v>380602.6</v>
      </c>
      <c r="G87" s="63">
        <v>45809</v>
      </c>
      <c r="H87" s="43" t="s">
        <v>281</v>
      </c>
      <c r="I87" s="43" t="s">
        <v>12</v>
      </c>
      <c r="J87" s="64">
        <v>45832</v>
      </c>
      <c r="K87" s="64">
        <v>45838</v>
      </c>
      <c r="L87" s="65">
        <f t="shared" si="4"/>
        <v>6</v>
      </c>
      <c r="M87" s="65" t="s">
        <v>784</v>
      </c>
      <c r="N87" s="67"/>
    </row>
    <row r="88" spans="2:14" x14ac:dyDescent="0.35">
      <c r="B88" s="43">
        <v>83</v>
      </c>
      <c r="C88" s="43" t="s">
        <v>176</v>
      </c>
      <c r="D88" s="66" t="s">
        <v>63</v>
      </c>
      <c r="E88" s="62">
        <v>43.804423999999997</v>
      </c>
      <c r="F88" s="45">
        <f t="shared" si="5"/>
        <v>479220.39855999994</v>
      </c>
      <c r="G88" s="63">
        <v>45809</v>
      </c>
      <c r="H88" s="43" t="s">
        <v>277</v>
      </c>
      <c r="I88" s="43" t="s">
        <v>12</v>
      </c>
      <c r="J88" s="64">
        <v>45835</v>
      </c>
      <c r="K88" s="64">
        <v>45838</v>
      </c>
      <c r="L88" s="65">
        <f t="shared" si="4"/>
        <v>3</v>
      </c>
      <c r="M88" s="65" t="s">
        <v>784</v>
      </c>
      <c r="N88" s="67"/>
    </row>
    <row r="89" spans="2:14" x14ac:dyDescent="0.35">
      <c r="B89" s="43">
        <v>84</v>
      </c>
      <c r="C89" s="66" t="s">
        <v>221</v>
      </c>
      <c r="D89" s="43" t="s">
        <v>68</v>
      </c>
      <c r="E89" s="62">
        <v>35.601999999999997</v>
      </c>
      <c r="F89" s="45">
        <f t="shared" si="5"/>
        <v>389485.87999999995</v>
      </c>
      <c r="G89" s="63">
        <v>45839</v>
      </c>
      <c r="H89" s="43" t="s">
        <v>281</v>
      </c>
      <c r="I89" s="43" t="s">
        <v>12</v>
      </c>
      <c r="J89" s="64">
        <v>45839</v>
      </c>
      <c r="K89" s="64">
        <v>45845</v>
      </c>
      <c r="L89" s="65">
        <f t="shared" si="4"/>
        <v>6</v>
      </c>
      <c r="M89" s="65" t="s">
        <v>784</v>
      </c>
      <c r="N89" s="67"/>
    </row>
    <row r="90" spans="2:14" x14ac:dyDescent="0.35">
      <c r="B90" s="43">
        <v>85</v>
      </c>
      <c r="C90" s="66" t="s">
        <v>195</v>
      </c>
      <c r="D90" s="66" t="s">
        <v>77</v>
      </c>
      <c r="E90" s="62">
        <v>37.931087999999995</v>
      </c>
      <c r="F90" s="45">
        <f t="shared" si="5"/>
        <v>414966.10271999997</v>
      </c>
      <c r="G90" s="63">
        <v>45839</v>
      </c>
      <c r="H90" s="43" t="s">
        <v>277</v>
      </c>
      <c r="I90" s="43" t="s">
        <v>12</v>
      </c>
      <c r="J90" s="64">
        <v>45839</v>
      </c>
      <c r="K90" s="64">
        <v>45844</v>
      </c>
      <c r="L90" s="65">
        <f t="shared" si="4"/>
        <v>5</v>
      </c>
      <c r="M90" s="65" t="s">
        <v>784</v>
      </c>
      <c r="N90" s="67"/>
    </row>
    <row r="91" spans="2:14" x14ac:dyDescent="0.35">
      <c r="B91" s="43">
        <v>86</v>
      </c>
      <c r="C91" s="43" t="s">
        <v>164</v>
      </c>
      <c r="D91" s="66" t="s">
        <v>63</v>
      </c>
      <c r="E91" s="62">
        <v>43.804423999999997</v>
      </c>
      <c r="F91" s="45">
        <f t="shared" ref="F91:F92" si="6">E91*10940</f>
        <v>479220.39855999994</v>
      </c>
      <c r="G91" s="63">
        <v>45839</v>
      </c>
      <c r="H91" s="43" t="s">
        <v>277</v>
      </c>
      <c r="I91" s="43" t="s">
        <v>12</v>
      </c>
      <c r="J91" s="64">
        <v>45845</v>
      </c>
      <c r="K91" s="64">
        <v>45855</v>
      </c>
      <c r="L91" s="65">
        <f t="shared" si="4"/>
        <v>10</v>
      </c>
      <c r="M91" s="65" t="s">
        <v>784</v>
      </c>
      <c r="N91" s="67"/>
    </row>
    <row r="92" spans="2:14" x14ac:dyDescent="0.35">
      <c r="B92" s="43">
        <v>87</v>
      </c>
      <c r="C92" s="66" t="s">
        <v>187</v>
      </c>
      <c r="D92" s="43" t="s">
        <v>79</v>
      </c>
      <c r="E92" s="62">
        <v>34.79</v>
      </c>
      <c r="F92" s="45">
        <f t="shared" si="6"/>
        <v>380602.6</v>
      </c>
      <c r="G92" s="63">
        <v>45839</v>
      </c>
      <c r="H92" s="43" t="s">
        <v>281</v>
      </c>
      <c r="I92" s="43" t="s">
        <v>12</v>
      </c>
      <c r="J92" s="64">
        <v>45846</v>
      </c>
      <c r="K92" s="64">
        <v>45852</v>
      </c>
      <c r="L92" s="65">
        <f t="shared" si="4"/>
        <v>6</v>
      </c>
      <c r="M92" s="65" t="s">
        <v>784</v>
      </c>
      <c r="N92" s="67"/>
    </row>
    <row r="93" spans="2:14" x14ac:dyDescent="0.35">
      <c r="B93" s="43">
        <v>88</v>
      </c>
      <c r="C93" s="66" t="s">
        <v>212</v>
      </c>
      <c r="D93" s="66" t="s">
        <v>63</v>
      </c>
      <c r="E93" s="62">
        <v>43.804423999999997</v>
      </c>
      <c r="F93" s="45">
        <f t="shared" ref="F93:F117" si="7">E93*10940</f>
        <v>479220.39855999994</v>
      </c>
      <c r="G93" s="63">
        <v>45839</v>
      </c>
      <c r="H93" s="43" t="s">
        <v>281</v>
      </c>
      <c r="I93" s="43" t="s">
        <v>12</v>
      </c>
      <c r="J93" s="64">
        <v>45853</v>
      </c>
      <c r="K93" s="64">
        <v>45862</v>
      </c>
      <c r="L93" s="65">
        <f t="shared" si="4"/>
        <v>9</v>
      </c>
      <c r="M93" s="65" t="s">
        <v>784</v>
      </c>
      <c r="N93" s="67"/>
    </row>
    <row r="94" spans="2:14" x14ac:dyDescent="0.35">
      <c r="B94" s="43">
        <v>89</v>
      </c>
      <c r="C94" s="66" t="s">
        <v>505</v>
      </c>
      <c r="D94" s="66" t="s">
        <v>132</v>
      </c>
      <c r="E94" s="62">
        <v>62.444000000000003</v>
      </c>
      <c r="F94" s="214">
        <f t="shared" si="7"/>
        <v>683137.36</v>
      </c>
      <c r="G94" s="63">
        <v>45839</v>
      </c>
      <c r="H94" s="43" t="s">
        <v>277</v>
      </c>
      <c r="I94" s="43" t="s">
        <v>12</v>
      </c>
      <c r="J94" s="64">
        <v>45856</v>
      </c>
      <c r="K94" s="64">
        <v>45866</v>
      </c>
      <c r="L94" s="65">
        <f t="shared" si="4"/>
        <v>10</v>
      </c>
      <c r="M94" s="65" t="s">
        <v>784</v>
      </c>
      <c r="N94" s="67"/>
    </row>
    <row r="95" spans="2:14" x14ac:dyDescent="0.35">
      <c r="B95" s="43">
        <v>90</v>
      </c>
      <c r="C95" s="66" t="s">
        <v>493</v>
      </c>
      <c r="D95" s="66" t="s">
        <v>77</v>
      </c>
      <c r="E95" s="62">
        <v>37.931087999999995</v>
      </c>
      <c r="F95" s="214">
        <f t="shared" si="7"/>
        <v>414966.10271999997</v>
      </c>
      <c r="G95" s="63">
        <v>45839</v>
      </c>
      <c r="H95" s="43" t="s">
        <v>281</v>
      </c>
      <c r="I95" s="43" t="s">
        <v>12</v>
      </c>
      <c r="J95" s="64">
        <v>45863</v>
      </c>
      <c r="K95" s="64">
        <v>45869</v>
      </c>
      <c r="L95" s="65">
        <f t="shared" si="4"/>
        <v>6</v>
      </c>
      <c r="M95" s="65" t="s">
        <v>784</v>
      </c>
      <c r="N95" s="67"/>
    </row>
    <row r="96" spans="2:14" x14ac:dyDescent="0.35">
      <c r="B96" s="43">
        <v>91</v>
      </c>
      <c r="C96" s="66" t="s">
        <v>180</v>
      </c>
      <c r="D96" s="66" t="s">
        <v>181</v>
      </c>
      <c r="E96" s="66">
        <v>73.245000000000005</v>
      </c>
      <c r="F96" s="214">
        <f t="shared" si="7"/>
        <v>801300.3</v>
      </c>
      <c r="G96" s="63">
        <v>45870</v>
      </c>
      <c r="H96" s="43" t="s">
        <v>522</v>
      </c>
      <c r="I96" s="43" t="s">
        <v>12</v>
      </c>
      <c r="J96" s="64">
        <v>45870</v>
      </c>
      <c r="K96" s="64">
        <v>45885</v>
      </c>
      <c r="L96" s="65">
        <f t="shared" si="4"/>
        <v>15</v>
      </c>
      <c r="M96" s="65" t="s">
        <v>784</v>
      </c>
      <c r="N96" s="66"/>
    </row>
    <row r="97" spans="2:14" x14ac:dyDescent="0.35">
      <c r="B97" s="43">
        <v>92</v>
      </c>
      <c r="C97" s="66" t="s">
        <v>445</v>
      </c>
      <c r="D97" s="66" t="s">
        <v>468</v>
      </c>
      <c r="E97" s="66">
        <v>83.134</v>
      </c>
      <c r="F97" s="214">
        <f t="shared" si="7"/>
        <v>909485.96</v>
      </c>
      <c r="G97" s="63">
        <v>45870</v>
      </c>
      <c r="H97" s="43" t="s">
        <v>277</v>
      </c>
      <c r="I97" s="43" t="s">
        <v>12</v>
      </c>
      <c r="J97" s="64">
        <v>45873</v>
      </c>
      <c r="K97" s="64">
        <v>45881</v>
      </c>
      <c r="L97" s="65">
        <f t="shared" si="4"/>
        <v>8</v>
      </c>
      <c r="M97" s="65" t="s">
        <v>784</v>
      </c>
      <c r="N97" s="66"/>
    </row>
    <row r="98" spans="2:14" x14ac:dyDescent="0.35">
      <c r="B98" s="43">
        <v>93</v>
      </c>
      <c r="C98" s="66" t="s">
        <v>457</v>
      </c>
      <c r="D98" s="66" t="s">
        <v>79</v>
      </c>
      <c r="E98" s="62">
        <v>34.79</v>
      </c>
      <c r="F98" s="214">
        <f t="shared" si="7"/>
        <v>380602.6</v>
      </c>
      <c r="G98" s="63">
        <v>45870</v>
      </c>
      <c r="H98" s="43" t="s">
        <v>281</v>
      </c>
      <c r="I98" s="43" t="s">
        <v>12</v>
      </c>
      <c r="J98" s="64">
        <v>45873</v>
      </c>
      <c r="K98" s="64">
        <v>45877</v>
      </c>
      <c r="L98" s="65">
        <f t="shared" si="4"/>
        <v>4</v>
      </c>
      <c r="M98" s="65" t="s">
        <v>784</v>
      </c>
      <c r="N98" s="66"/>
    </row>
    <row r="99" spans="2:14" x14ac:dyDescent="0.35">
      <c r="B99" s="43">
        <v>94</v>
      </c>
      <c r="C99" s="66" t="s">
        <v>512</v>
      </c>
      <c r="D99" s="66" t="s">
        <v>77</v>
      </c>
      <c r="E99" s="62">
        <v>37.931087999999995</v>
      </c>
      <c r="F99" s="214">
        <f t="shared" si="7"/>
        <v>414966.10271999997</v>
      </c>
      <c r="G99" s="63">
        <v>45870</v>
      </c>
      <c r="H99" s="66" t="s">
        <v>547</v>
      </c>
      <c r="I99" s="43" t="s">
        <v>12</v>
      </c>
      <c r="J99" s="64">
        <v>45881</v>
      </c>
      <c r="K99" s="64">
        <v>45899</v>
      </c>
      <c r="L99" s="65">
        <f t="shared" si="4"/>
        <v>18</v>
      </c>
      <c r="M99" s="65" t="s">
        <v>784</v>
      </c>
      <c r="N99" s="66"/>
    </row>
    <row r="100" spans="2:14" x14ac:dyDescent="0.35">
      <c r="B100" s="43">
        <v>95</v>
      </c>
      <c r="C100" s="66" t="s">
        <v>225</v>
      </c>
      <c r="D100" s="66" t="s">
        <v>181</v>
      </c>
      <c r="E100" s="66">
        <v>73.245000000000005</v>
      </c>
      <c r="F100" s="214">
        <f t="shared" si="7"/>
        <v>801300.3</v>
      </c>
      <c r="G100" s="63">
        <v>45870</v>
      </c>
      <c r="H100" s="43" t="s">
        <v>281</v>
      </c>
      <c r="I100" s="43" t="s">
        <v>12</v>
      </c>
      <c r="J100" s="64">
        <v>45878</v>
      </c>
      <c r="K100" s="64">
        <v>45890</v>
      </c>
      <c r="L100" s="65">
        <f t="shared" si="4"/>
        <v>12</v>
      </c>
      <c r="M100" s="65" t="s">
        <v>784</v>
      </c>
      <c r="N100" s="67"/>
    </row>
    <row r="101" spans="2:14" x14ac:dyDescent="0.35">
      <c r="B101" s="43">
        <v>96</v>
      </c>
      <c r="C101" s="66" t="s">
        <v>474</v>
      </c>
      <c r="D101" s="66" t="s">
        <v>68</v>
      </c>
      <c r="E101" s="62">
        <v>35.601999999999997</v>
      </c>
      <c r="F101" s="214">
        <f t="shared" si="7"/>
        <v>389485.87999999995</v>
      </c>
      <c r="G101" s="63">
        <v>45901</v>
      </c>
      <c r="H101" s="66" t="s">
        <v>471</v>
      </c>
      <c r="I101" s="43" t="s">
        <v>12</v>
      </c>
      <c r="J101" s="64">
        <v>45894</v>
      </c>
      <c r="K101" s="64">
        <v>45912</v>
      </c>
      <c r="L101" s="65">
        <f t="shared" si="4"/>
        <v>18</v>
      </c>
      <c r="M101" s="65" t="s">
        <v>279</v>
      </c>
      <c r="N101" s="67"/>
    </row>
    <row r="102" spans="2:14" x14ac:dyDescent="0.35">
      <c r="B102" s="43">
        <v>97</v>
      </c>
      <c r="C102" s="66" t="s">
        <v>446</v>
      </c>
      <c r="D102" s="66" t="s">
        <v>181</v>
      </c>
      <c r="E102" s="66">
        <v>73.245000000000005</v>
      </c>
      <c r="F102" s="214">
        <f t="shared" si="7"/>
        <v>801300.3</v>
      </c>
      <c r="G102" s="63">
        <v>45870</v>
      </c>
      <c r="H102" s="43" t="s">
        <v>277</v>
      </c>
      <c r="I102" s="43" t="s">
        <v>12</v>
      </c>
      <c r="J102" s="64">
        <v>45881</v>
      </c>
      <c r="K102" s="64">
        <v>45891</v>
      </c>
      <c r="L102" s="65">
        <f t="shared" si="4"/>
        <v>10</v>
      </c>
      <c r="M102" s="65" t="s">
        <v>784</v>
      </c>
      <c r="N102" s="67"/>
    </row>
    <row r="103" spans="2:14" x14ac:dyDescent="0.35">
      <c r="B103" s="43">
        <v>98</v>
      </c>
      <c r="C103" s="66" t="s">
        <v>146</v>
      </c>
      <c r="D103" s="66" t="s">
        <v>126</v>
      </c>
      <c r="E103" s="66">
        <v>59.500999999999998</v>
      </c>
      <c r="F103" s="214">
        <f t="shared" si="7"/>
        <v>650940.93999999994</v>
      </c>
      <c r="G103" s="63">
        <v>45870</v>
      </c>
      <c r="H103" s="43" t="s">
        <v>522</v>
      </c>
      <c r="I103" s="43" t="s">
        <v>12</v>
      </c>
      <c r="J103" s="64">
        <v>45886</v>
      </c>
      <c r="K103" s="64">
        <v>45895</v>
      </c>
      <c r="L103" s="65">
        <f t="shared" si="4"/>
        <v>9</v>
      </c>
      <c r="M103" s="65" t="s">
        <v>784</v>
      </c>
      <c r="N103" s="66"/>
    </row>
    <row r="104" spans="2:14" x14ac:dyDescent="0.35">
      <c r="B104" s="43">
        <v>99</v>
      </c>
      <c r="C104" s="66" t="s">
        <v>169</v>
      </c>
      <c r="D104" s="66" t="s">
        <v>170</v>
      </c>
      <c r="E104" s="66">
        <v>65.028000000000006</v>
      </c>
      <c r="F104" s="214">
        <f t="shared" si="7"/>
        <v>711406.32000000007</v>
      </c>
      <c r="G104" s="63">
        <v>45901</v>
      </c>
      <c r="H104" s="66" t="s">
        <v>524</v>
      </c>
      <c r="I104" s="43" t="s">
        <v>12</v>
      </c>
      <c r="J104" s="64">
        <v>45887</v>
      </c>
      <c r="K104" s="64">
        <v>45909</v>
      </c>
      <c r="L104" s="65">
        <f t="shared" si="4"/>
        <v>22</v>
      </c>
      <c r="M104" s="65" t="s">
        <v>784</v>
      </c>
      <c r="N104" s="66"/>
    </row>
    <row r="105" spans="2:14" x14ac:dyDescent="0.35">
      <c r="B105" s="43">
        <v>100</v>
      </c>
      <c r="C105" s="66" t="s">
        <v>456</v>
      </c>
      <c r="D105" s="67" t="s">
        <v>468</v>
      </c>
      <c r="E105" s="66">
        <v>83.134</v>
      </c>
      <c r="F105" s="214">
        <f t="shared" si="7"/>
        <v>909485.96</v>
      </c>
      <c r="G105" s="63">
        <v>45901</v>
      </c>
      <c r="H105" s="43" t="s">
        <v>281</v>
      </c>
      <c r="I105" s="43" t="s">
        <v>12</v>
      </c>
      <c r="J105" s="64">
        <v>45890</v>
      </c>
      <c r="K105" s="64">
        <v>45909</v>
      </c>
      <c r="L105" s="65">
        <f t="shared" si="4"/>
        <v>19</v>
      </c>
      <c r="M105" s="65" t="s">
        <v>784</v>
      </c>
      <c r="N105" s="67"/>
    </row>
    <row r="106" spans="2:14" x14ac:dyDescent="0.35">
      <c r="B106" s="43">
        <v>101</v>
      </c>
      <c r="C106" s="66" t="s">
        <v>381</v>
      </c>
      <c r="D106" s="66" t="s">
        <v>150</v>
      </c>
      <c r="E106" s="66">
        <v>67.262</v>
      </c>
      <c r="F106" s="214">
        <f t="shared" si="7"/>
        <v>735846.28</v>
      </c>
      <c r="G106" s="63">
        <v>45901</v>
      </c>
      <c r="H106" s="43" t="s">
        <v>525</v>
      </c>
      <c r="I106" s="43" t="s">
        <v>12</v>
      </c>
      <c r="J106" s="64">
        <v>45894</v>
      </c>
      <c r="K106" s="64">
        <v>45907</v>
      </c>
      <c r="L106" s="65">
        <f t="shared" si="4"/>
        <v>13</v>
      </c>
      <c r="M106" s="65" t="s">
        <v>784</v>
      </c>
      <c r="N106" s="67"/>
    </row>
    <row r="107" spans="2:14" x14ac:dyDescent="0.35">
      <c r="B107" s="43">
        <v>102</v>
      </c>
      <c r="C107" s="66" t="s">
        <v>27</v>
      </c>
      <c r="D107" s="66" t="s">
        <v>181</v>
      </c>
      <c r="E107" s="66">
        <v>73.245000000000005</v>
      </c>
      <c r="F107" s="214">
        <f t="shared" si="7"/>
        <v>801300.3</v>
      </c>
      <c r="G107" s="63">
        <v>45901</v>
      </c>
      <c r="H107" s="43" t="s">
        <v>526</v>
      </c>
      <c r="I107" s="43" t="s">
        <v>12</v>
      </c>
      <c r="J107" s="64">
        <v>45894</v>
      </c>
      <c r="K107" s="64">
        <v>45907</v>
      </c>
      <c r="L107" s="65">
        <f t="shared" si="4"/>
        <v>13</v>
      </c>
      <c r="M107" s="65" t="s">
        <v>784</v>
      </c>
      <c r="N107" s="66"/>
    </row>
    <row r="108" spans="2:14" x14ac:dyDescent="0.35">
      <c r="B108" s="43">
        <v>103</v>
      </c>
      <c r="C108" s="66" t="s">
        <v>155</v>
      </c>
      <c r="D108" s="66" t="s">
        <v>77</v>
      </c>
      <c r="E108" s="62">
        <v>37.931087999999995</v>
      </c>
      <c r="F108" s="214">
        <f t="shared" si="7"/>
        <v>414966.10271999997</v>
      </c>
      <c r="G108" s="63">
        <v>45901</v>
      </c>
      <c r="H108" s="43" t="s">
        <v>527</v>
      </c>
      <c r="I108" s="43" t="s">
        <v>12</v>
      </c>
      <c r="J108" s="64">
        <v>45894</v>
      </c>
      <c r="K108" s="64">
        <v>45911</v>
      </c>
      <c r="L108" s="65">
        <f t="shared" si="4"/>
        <v>17</v>
      </c>
      <c r="M108" s="65" t="s">
        <v>784</v>
      </c>
      <c r="N108" s="66"/>
    </row>
    <row r="109" spans="2:14" x14ac:dyDescent="0.35">
      <c r="B109" s="43">
        <v>104</v>
      </c>
      <c r="C109" s="66" t="s">
        <v>230</v>
      </c>
      <c r="D109" s="67" t="s">
        <v>231</v>
      </c>
      <c r="E109" s="66">
        <v>77.076999999999998</v>
      </c>
      <c r="F109" s="214">
        <f t="shared" si="7"/>
        <v>843222.38</v>
      </c>
      <c r="G109" s="63">
        <v>45901</v>
      </c>
      <c r="H109" s="43" t="s">
        <v>277</v>
      </c>
      <c r="I109" s="43" t="s">
        <v>12</v>
      </c>
      <c r="J109" s="64">
        <v>45892</v>
      </c>
      <c r="K109" s="64">
        <v>45905</v>
      </c>
      <c r="L109" s="65">
        <f t="shared" si="4"/>
        <v>13</v>
      </c>
      <c r="M109" s="65" t="s">
        <v>784</v>
      </c>
      <c r="N109" s="67"/>
    </row>
    <row r="110" spans="2:14" x14ac:dyDescent="0.35">
      <c r="B110" s="43">
        <v>105</v>
      </c>
      <c r="C110" s="66" t="s">
        <v>241</v>
      </c>
      <c r="D110" s="66" t="s">
        <v>126</v>
      </c>
      <c r="E110" s="66">
        <v>59.500999999999998</v>
      </c>
      <c r="F110" s="214">
        <f t="shared" si="7"/>
        <v>650940.93999999994</v>
      </c>
      <c r="G110" s="63">
        <v>45901</v>
      </c>
      <c r="H110" s="43" t="s">
        <v>522</v>
      </c>
      <c r="I110" s="43" t="s">
        <v>12</v>
      </c>
      <c r="J110" s="64">
        <v>45896</v>
      </c>
      <c r="K110" s="64">
        <v>45909</v>
      </c>
      <c r="L110" s="65">
        <f t="shared" si="4"/>
        <v>13</v>
      </c>
      <c r="M110" s="65" t="s">
        <v>784</v>
      </c>
      <c r="N110" s="67"/>
    </row>
    <row r="111" spans="2:14" x14ac:dyDescent="0.35">
      <c r="B111" s="43">
        <v>106</v>
      </c>
      <c r="C111" s="66" t="s">
        <v>162</v>
      </c>
      <c r="D111" s="66" t="s">
        <v>57</v>
      </c>
      <c r="E111" s="66">
        <v>45.697000000000003</v>
      </c>
      <c r="F111" s="214">
        <f t="shared" si="7"/>
        <v>499925.18000000005</v>
      </c>
      <c r="G111" s="63">
        <v>45901</v>
      </c>
      <c r="H111" s="43" t="s">
        <v>528</v>
      </c>
      <c r="I111" s="43" t="s">
        <v>12</v>
      </c>
      <c r="J111" s="64">
        <v>45901</v>
      </c>
      <c r="K111" s="64">
        <v>45919</v>
      </c>
      <c r="L111" s="65">
        <f t="shared" si="4"/>
        <v>18</v>
      </c>
      <c r="M111" s="65" t="s">
        <v>784</v>
      </c>
      <c r="N111" s="67"/>
    </row>
    <row r="112" spans="2:14" x14ac:dyDescent="0.35">
      <c r="B112" s="43">
        <v>107</v>
      </c>
      <c r="C112" s="66" t="s">
        <v>243</v>
      </c>
      <c r="D112" s="66" t="s">
        <v>132</v>
      </c>
      <c r="E112" s="66">
        <v>62.444000000000003</v>
      </c>
      <c r="F112" s="214">
        <f t="shared" si="7"/>
        <v>683137.36</v>
      </c>
      <c r="G112" s="63">
        <v>45931</v>
      </c>
      <c r="H112" s="66" t="s">
        <v>523</v>
      </c>
      <c r="I112" s="43" t="s">
        <v>12</v>
      </c>
      <c r="J112" s="64">
        <v>45912</v>
      </c>
      <c r="K112" s="64">
        <v>45934</v>
      </c>
      <c r="L112" s="65">
        <f t="shared" si="4"/>
        <v>22</v>
      </c>
      <c r="M112" s="65" t="s">
        <v>784</v>
      </c>
      <c r="N112" s="67"/>
    </row>
    <row r="113" spans="2:14" x14ac:dyDescent="0.35">
      <c r="B113" s="43">
        <v>108</v>
      </c>
      <c r="C113" s="66" t="s">
        <v>489</v>
      </c>
      <c r="D113" s="220" t="s">
        <v>511</v>
      </c>
      <c r="E113" s="220">
        <v>72.474000000000004</v>
      </c>
      <c r="F113" s="214">
        <f t="shared" si="7"/>
        <v>792865.56</v>
      </c>
      <c r="G113" s="63">
        <v>45901</v>
      </c>
      <c r="H113" s="43" t="s">
        <v>277</v>
      </c>
      <c r="I113" s="43" t="s">
        <v>12</v>
      </c>
      <c r="J113" s="64">
        <v>45910</v>
      </c>
      <c r="K113" s="218">
        <v>45920</v>
      </c>
      <c r="L113" s="65">
        <f t="shared" si="4"/>
        <v>10</v>
      </c>
      <c r="M113" s="65" t="s">
        <v>784</v>
      </c>
      <c r="N113" s="217"/>
    </row>
    <row r="114" spans="2:14" x14ac:dyDescent="0.35">
      <c r="B114" s="43">
        <v>109</v>
      </c>
      <c r="C114" s="66" t="s">
        <v>250</v>
      </c>
      <c r="D114" s="66" t="s">
        <v>57</v>
      </c>
      <c r="E114" s="66">
        <v>45.697000000000003</v>
      </c>
      <c r="F114" s="214">
        <f t="shared" si="7"/>
        <v>499925.18000000005</v>
      </c>
      <c r="G114" s="63">
        <v>45901</v>
      </c>
      <c r="H114" s="43" t="s">
        <v>526</v>
      </c>
      <c r="I114" s="43" t="s">
        <v>12</v>
      </c>
      <c r="J114" s="64">
        <v>45908</v>
      </c>
      <c r="K114" s="64">
        <v>45918</v>
      </c>
      <c r="L114" s="65">
        <f t="shared" si="4"/>
        <v>10</v>
      </c>
      <c r="M114" s="65" t="s">
        <v>784</v>
      </c>
      <c r="N114" s="67"/>
    </row>
    <row r="115" spans="2:14" x14ac:dyDescent="0.35">
      <c r="B115" s="43">
        <v>110</v>
      </c>
      <c r="C115" s="66" t="s">
        <v>382</v>
      </c>
      <c r="D115" s="66" t="s">
        <v>231</v>
      </c>
      <c r="E115" s="66">
        <v>77.076999999999998</v>
      </c>
      <c r="F115" s="214">
        <f t="shared" si="7"/>
        <v>843222.38</v>
      </c>
      <c r="G115" s="63">
        <v>45901</v>
      </c>
      <c r="H115" s="43" t="s">
        <v>525</v>
      </c>
      <c r="I115" s="43" t="s">
        <v>12</v>
      </c>
      <c r="J115" s="64">
        <v>45908</v>
      </c>
      <c r="K115" s="64">
        <v>45918</v>
      </c>
      <c r="L115" s="65">
        <f t="shared" si="4"/>
        <v>10</v>
      </c>
      <c r="M115" s="65" t="s">
        <v>784</v>
      </c>
      <c r="N115" s="67"/>
    </row>
    <row r="116" spans="2:14" x14ac:dyDescent="0.35">
      <c r="B116" s="43">
        <v>111</v>
      </c>
      <c r="C116" s="66" t="s">
        <v>73</v>
      </c>
      <c r="D116" s="66" t="s">
        <v>68</v>
      </c>
      <c r="E116" s="66">
        <v>35.601999999999997</v>
      </c>
      <c r="F116" s="214">
        <f t="shared" si="7"/>
        <v>389485.87999999995</v>
      </c>
      <c r="G116" s="63">
        <v>45901</v>
      </c>
      <c r="H116" s="66" t="s">
        <v>524</v>
      </c>
      <c r="I116" s="43" t="s">
        <v>12</v>
      </c>
      <c r="J116" s="64">
        <v>45910</v>
      </c>
      <c r="K116" s="64">
        <v>45919</v>
      </c>
      <c r="L116" s="65">
        <f t="shared" si="4"/>
        <v>9</v>
      </c>
      <c r="M116" s="65" t="s">
        <v>784</v>
      </c>
      <c r="N116" s="67"/>
    </row>
    <row r="117" spans="2:14" x14ac:dyDescent="0.35">
      <c r="B117" s="43">
        <v>112</v>
      </c>
      <c r="C117" s="66" t="s">
        <v>407</v>
      </c>
      <c r="D117" s="66" t="s">
        <v>65</v>
      </c>
      <c r="E117" s="69">
        <v>36.159999999999997</v>
      </c>
      <c r="F117" s="214">
        <f t="shared" si="7"/>
        <v>395590.39999999997</v>
      </c>
      <c r="G117" s="63">
        <v>45901</v>
      </c>
      <c r="H117" s="43" t="s">
        <v>281</v>
      </c>
      <c r="I117" s="43" t="s">
        <v>12</v>
      </c>
      <c r="J117" s="64">
        <v>45910</v>
      </c>
      <c r="K117" s="64">
        <v>45916</v>
      </c>
      <c r="L117" s="65">
        <f t="shared" si="4"/>
        <v>6</v>
      </c>
      <c r="M117" s="65" t="s">
        <v>784</v>
      </c>
      <c r="N117" s="67"/>
    </row>
    <row r="118" spans="2:14" x14ac:dyDescent="0.35">
      <c r="B118" s="43">
        <v>113</v>
      </c>
      <c r="C118" s="66" t="s">
        <v>218</v>
      </c>
      <c r="D118" s="66" t="s">
        <v>65</v>
      </c>
      <c r="E118" s="62">
        <v>36.159755999999994</v>
      </c>
      <c r="F118" s="214">
        <f t="shared" ref="F118:F131" si="8">E118*10940</f>
        <v>395587.73063999997</v>
      </c>
      <c r="G118" s="63">
        <v>45901</v>
      </c>
      <c r="H118" s="43" t="s">
        <v>527</v>
      </c>
      <c r="I118" s="43" t="s">
        <v>12</v>
      </c>
      <c r="J118" s="64">
        <v>45912</v>
      </c>
      <c r="K118" s="64">
        <v>45922</v>
      </c>
      <c r="L118" s="65">
        <f t="shared" ref="L118:L133" si="9">K118-J118</f>
        <v>10</v>
      </c>
      <c r="M118" s="65" t="s">
        <v>784</v>
      </c>
      <c r="N118" s="66"/>
    </row>
    <row r="119" spans="2:14" x14ac:dyDescent="0.35">
      <c r="B119" s="43">
        <v>114</v>
      </c>
      <c r="C119" s="66" t="s">
        <v>494</v>
      </c>
      <c r="D119" s="66" t="s">
        <v>65</v>
      </c>
      <c r="E119" s="69">
        <v>36.159999999999997</v>
      </c>
      <c r="F119" s="214">
        <f t="shared" si="8"/>
        <v>395590.39999999997</v>
      </c>
      <c r="G119" s="63">
        <v>45901</v>
      </c>
      <c r="H119" s="43" t="s">
        <v>539</v>
      </c>
      <c r="I119" s="43" t="s">
        <v>12</v>
      </c>
      <c r="J119" s="64">
        <v>45911</v>
      </c>
      <c r="K119" s="64">
        <v>45921</v>
      </c>
      <c r="L119" s="65">
        <f t="shared" si="9"/>
        <v>10</v>
      </c>
      <c r="M119" s="65" t="s">
        <v>279</v>
      </c>
      <c r="N119" s="67"/>
    </row>
    <row r="120" spans="2:14" x14ac:dyDescent="0.35">
      <c r="B120" s="43">
        <v>115</v>
      </c>
      <c r="C120" s="66" t="s">
        <v>120</v>
      </c>
      <c r="D120" s="66" t="s">
        <v>63</v>
      </c>
      <c r="E120" s="62">
        <v>43.804423999999997</v>
      </c>
      <c r="F120" s="214">
        <f t="shared" si="8"/>
        <v>479220.39855999994</v>
      </c>
      <c r="G120" s="63">
        <v>45901</v>
      </c>
      <c r="H120" s="43" t="s">
        <v>525</v>
      </c>
      <c r="I120" s="43" t="s">
        <v>12</v>
      </c>
      <c r="J120" s="64">
        <v>45919</v>
      </c>
      <c r="K120" s="64">
        <v>45923</v>
      </c>
      <c r="L120" s="65">
        <f t="shared" si="9"/>
        <v>4</v>
      </c>
      <c r="M120" s="65" t="s">
        <v>784</v>
      </c>
      <c r="N120" s="67"/>
    </row>
    <row r="121" spans="2:14" x14ac:dyDescent="0.35">
      <c r="B121" s="43">
        <v>116</v>
      </c>
      <c r="C121" s="66" t="s">
        <v>478</v>
      </c>
      <c r="D121" s="66" t="s">
        <v>65</v>
      </c>
      <c r="E121" s="69">
        <v>36.159999999999997</v>
      </c>
      <c r="F121" s="214">
        <f t="shared" si="8"/>
        <v>395590.39999999997</v>
      </c>
      <c r="G121" s="63">
        <v>45901</v>
      </c>
      <c r="H121" s="43" t="s">
        <v>281</v>
      </c>
      <c r="I121" s="43" t="s">
        <v>12</v>
      </c>
      <c r="J121" s="64">
        <v>45918</v>
      </c>
      <c r="K121" s="64">
        <v>45924</v>
      </c>
      <c r="L121" s="65">
        <f t="shared" si="9"/>
        <v>6</v>
      </c>
      <c r="M121" s="65" t="s">
        <v>784</v>
      </c>
      <c r="N121" s="67"/>
    </row>
    <row r="122" spans="2:14" x14ac:dyDescent="0.35">
      <c r="B122" s="43">
        <v>117</v>
      </c>
      <c r="C122" s="66" t="s">
        <v>209</v>
      </c>
      <c r="D122" s="66" t="s">
        <v>210</v>
      </c>
      <c r="E122" s="66">
        <v>88.468000000000004</v>
      </c>
      <c r="F122" s="214">
        <f t="shared" si="8"/>
        <v>967839.92</v>
      </c>
      <c r="G122" s="63">
        <v>45901</v>
      </c>
      <c r="H122" s="43" t="s">
        <v>522</v>
      </c>
      <c r="I122" s="43" t="s">
        <v>12</v>
      </c>
      <c r="J122" s="64">
        <v>45910</v>
      </c>
      <c r="K122" s="64">
        <v>45925</v>
      </c>
      <c r="L122" s="65">
        <f t="shared" si="9"/>
        <v>15</v>
      </c>
      <c r="M122" s="65" t="s">
        <v>784</v>
      </c>
      <c r="N122" s="67"/>
    </row>
    <row r="123" spans="2:14" x14ac:dyDescent="0.35">
      <c r="B123" s="43">
        <v>118</v>
      </c>
      <c r="C123" s="66" t="s">
        <v>28</v>
      </c>
      <c r="D123" s="66" t="s">
        <v>77</v>
      </c>
      <c r="E123" s="66">
        <v>37.930999999999997</v>
      </c>
      <c r="F123" s="214">
        <f t="shared" si="8"/>
        <v>414965.13999999996</v>
      </c>
      <c r="G123" s="63">
        <v>45901</v>
      </c>
      <c r="H123" s="43" t="s">
        <v>540</v>
      </c>
      <c r="I123" s="43" t="s">
        <v>12</v>
      </c>
      <c r="J123" s="64">
        <v>45910</v>
      </c>
      <c r="K123" s="64">
        <v>45925</v>
      </c>
      <c r="L123" s="65">
        <f t="shared" si="9"/>
        <v>15</v>
      </c>
      <c r="M123" s="65" t="s">
        <v>279</v>
      </c>
      <c r="N123" s="67"/>
    </row>
    <row r="124" spans="2:14" x14ac:dyDescent="0.35">
      <c r="B124" s="43">
        <v>119</v>
      </c>
      <c r="C124" s="66" t="s">
        <v>470</v>
      </c>
      <c r="D124" s="66" t="s">
        <v>65</v>
      </c>
      <c r="E124" s="62">
        <v>36.159755999999994</v>
      </c>
      <c r="F124" s="214">
        <f t="shared" si="8"/>
        <v>395587.73063999997</v>
      </c>
      <c r="G124" s="63">
        <v>45901</v>
      </c>
      <c r="H124" s="66" t="s">
        <v>471</v>
      </c>
      <c r="I124" s="43" t="s">
        <v>12</v>
      </c>
      <c r="J124" s="64">
        <v>45913</v>
      </c>
      <c r="K124" s="64">
        <v>45925</v>
      </c>
      <c r="L124" s="65">
        <f t="shared" si="9"/>
        <v>12</v>
      </c>
      <c r="M124" s="65" t="s">
        <v>279</v>
      </c>
      <c r="N124" s="67"/>
    </row>
    <row r="125" spans="2:14" x14ac:dyDescent="0.35">
      <c r="B125" s="43">
        <v>120</v>
      </c>
      <c r="C125" s="66" t="s">
        <v>435</v>
      </c>
      <c r="D125" s="66" t="s">
        <v>79</v>
      </c>
      <c r="E125" s="69">
        <v>34.79</v>
      </c>
      <c r="F125" s="214">
        <f t="shared" si="8"/>
        <v>380602.6</v>
      </c>
      <c r="G125" s="63">
        <v>45901</v>
      </c>
      <c r="H125" s="43" t="s">
        <v>546</v>
      </c>
      <c r="I125" s="43" t="s">
        <v>12</v>
      </c>
      <c r="J125" s="64">
        <v>45914</v>
      </c>
      <c r="K125" s="64">
        <v>45925</v>
      </c>
      <c r="L125" s="65">
        <f t="shared" si="9"/>
        <v>11</v>
      </c>
      <c r="M125" s="65" t="s">
        <v>279</v>
      </c>
      <c r="N125" s="67"/>
    </row>
    <row r="126" spans="2:14" x14ac:dyDescent="0.35">
      <c r="B126" s="43">
        <v>121</v>
      </c>
      <c r="C126" s="66" t="s">
        <v>480</v>
      </c>
      <c r="D126" s="66" t="s">
        <v>79</v>
      </c>
      <c r="E126" s="69">
        <v>34.79</v>
      </c>
      <c r="F126" s="214">
        <f t="shared" si="8"/>
        <v>380602.6</v>
      </c>
      <c r="G126" s="63">
        <v>45901</v>
      </c>
      <c r="H126" s="43" t="s">
        <v>545</v>
      </c>
      <c r="I126" s="43" t="s">
        <v>12</v>
      </c>
      <c r="J126" s="64">
        <v>45914</v>
      </c>
      <c r="K126" s="64">
        <v>45928</v>
      </c>
      <c r="L126" s="65">
        <f t="shared" si="9"/>
        <v>14</v>
      </c>
      <c r="M126" s="65" t="s">
        <v>279</v>
      </c>
      <c r="N126" s="67"/>
    </row>
    <row r="127" spans="2:14" x14ac:dyDescent="0.35">
      <c r="B127" s="43">
        <v>122</v>
      </c>
      <c r="C127" s="66" t="s">
        <v>443</v>
      </c>
      <c r="D127" s="66" t="s">
        <v>123</v>
      </c>
      <c r="E127" s="69">
        <v>70.739999999999995</v>
      </c>
      <c r="F127" s="214">
        <f t="shared" si="8"/>
        <v>773895.6</v>
      </c>
      <c r="G127" s="63">
        <v>45901</v>
      </c>
      <c r="H127" s="43" t="s">
        <v>526</v>
      </c>
      <c r="I127" s="43" t="s">
        <v>12</v>
      </c>
      <c r="J127" s="64">
        <v>45919</v>
      </c>
      <c r="K127" s="64">
        <v>45928</v>
      </c>
      <c r="L127" s="65">
        <f t="shared" si="9"/>
        <v>9</v>
      </c>
      <c r="M127" s="65" t="s">
        <v>784</v>
      </c>
      <c r="N127" s="67"/>
    </row>
    <row r="128" spans="2:14" x14ac:dyDescent="0.35">
      <c r="B128" s="43">
        <v>123</v>
      </c>
      <c r="C128" s="66" t="s">
        <v>131</v>
      </c>
      <c r="D128" s="66" t="s">
        <v>132</v>
      </c>
      <c r="E128" s="66">
        <v>62.444000000000003</v>
      </c>
      <c r="F128" s="214">
        <f t="shared" si="8"/>
        <v>683137.36</v>
      </c>
      <c r="G128" s="63">
        <v>45901</v>
      </c>
      <c r="H128" s="43" t="s">
        <v>277</v>
      </c>
      <c r="I128" s="43" t="s">
        <v>12</v>
      </c>
      <c r="J128" s="64">
        <v>45921</v>
      </c>
      <c r="K128" s="64">
        <v>45928</v>
      </c>
      <c r="L128" s="65">
        <f t="shared" si="9"/>
        <v>7</v>
      </c>
      <c r="M128" s="65" t="s">
        <v>784</v>
      </c>
      <c r="N128" s="67"/>
    </row>
    <row r="129" spans="2:14" x14ac:dyDescent="0.35">
      <c r="B129" s="43">
        <v>124</v>
      </c>
      <c r="C129" s="66" t="s">
        <v>125</v>
      </c>
      <c r="D129" s="66" t="s">
        <v>126</v>
      </c>
      <c r="E129" s="66">
        <v>59.500999999999998</v>
      </c>
      <c r="F129" s="214">
        <f t="shared" si="8"/>
        <v>650940.93999999994</v>
      </c>
      <c r="G129" s="63">
        <v>45901</v>
      </c>
      <c r="H129" s="66" t="s">
        <v>524</v>
      </c>
      <c r="I129" s="43" t="s">
        <v>12</v>
      </c>
      <c r="J129" s="64">
        <v>45920</v>
      </c>
      <c r="K129" s="64">
        <v>45930</v>
      </c>
      <c r="L129" s="65">
        <f t="shared" si="9"/>
        <v>10</v>
      </c>
      <c r="M129" s="65" t="s">
        <v>784</v>
      </c>
      <c r="N129" s="66"/>
    </row>
    <row r="130" spans="2:14" x14ac:dyDescent="0.35">
      <c r="B130" s="43">
        <v>125</v>
      </c>
      <c r="C130" s="66" t="s">
        <v>161</v>
      </c>
      <c r="D130" s="66" t="s">
        <v>68</v>
      </c>
      <c r="E130" s="66">
        <v>35.601999999999997</v>
      </c>
      <c r="F130" s="214">
        <f t="shared" si="8"/>
        <v>389485.87999999995</v>
      </c>
      <c r="G130" s="63">
        <v>45901</v>
      </c>
      <c r="H130" s="43" t="s">
        <v>528</v>
      </c>
      <c r="I130" s="43" t="s">
        <v>12</v>
      </c>
      <c r="J130" s="64">
        <v>45920</v>
      </c>
      <c r="K130" s="64">
        <v>45929</v>
      </c>
      <c r="L130" s="65">
        <f t="shared" si="9"/>
        <v>9</v>
      </c>
      <c r="M130" s="65" t="s">
        <v>784</v>
      </c>
      <c r="N130" s="66"/>
    </row>
    <row r="131" spans="2:14" x14ac:dyDescent="0.35">
      <c r="B131" s="43">
        <v>126</v>
      </c>
      <c r="C131" s="66" t="s">
        <v>363</v>
      </c>
      <c r="D131" s="66" t="s">
        <v>65</v>
      </c>
      <c r="E131" s="69">
        <v>36.159999999999997</v>
      </c>
      <c r="F131" s="214">
        <f t="shared" si="8"/>
        <v>395590.39999999997</v>
      </c>
      <c r="G131" s="63">
        <v>45901</v>
      </c>
      <c r="H131" s="43" t="s">
        <v>539</v>
      </c>
      <c r="I131" s="43" t="s">
        <v>12</v>
      </c>
      <c r="J131" s="64">
        <v>45922</v>
      </c>
      <c r="K131" s="64">
        <v>45929</v>
      </c>
      <c r="L131" s="65">
        <f t="shared" si="9"/>
        <v>7</v>
      </c>
      <c r="M131" s="65" t="s">
        <v>279</v>
      </c>
      <c r="N131" s="67"/>
    </row>
    <row r="132" spans="2:14" x14ac:dyDescent="0.35">
      <c r="B132" s="43">
        <v>127</v>
      </c>
      <c r="C132" s="66" t="s">
        <v>286</v>
      </c>
      <c r="D132" s="66" t="s">
        <v>287</v>
      </c>
      <c r="E132" s="66">
        <v>85.263999999999996</v>
      </c>
      <c r="F132" s="214">
        <f t="shared" ref="F132:F137" si="10">E132*10940</f>
        <v>932788.15999999992</v>
      </c>
      <c r="G132" s="63">
        <v>45931</v>
      </c>
      <c r="H132" s="43" t="s">
        <v>527</v>
      </c>
      <c r="I132" s="43" t="s">
        <v>12</v>
      </c>
      <c r="J132" s="64">
        <v>45923</v>
      </c>
      <c r="K132" s="64">
        <v>45940</v>
      </c>
      <c r="L132" s="65">
        <f t="shared" si="9"/>
        <v>17</v>
      </c>
      <c r="M132" s="65" t="s">
        <v>784</v>
      </c>
      <c r="N132" s="67"/>
    </row>
    <row r="133" spans="2:14" x14ac:dyDescent="0.35">
      <c r="B133" s="43">
        <v>128</v>
      </c>
      <c r="C133" s="66" t="s">
        <v>390</v>
      </c>
      <c r="D133" s="66" t="s">
        <v>391</v>
      </c>
      <c r="E133" s="66">
        <v>87.021000000000001</v>
      </c>
      <c r="F133" s="214">
        <f t="shared" si="10"/>
        <v>952009.74</v>
      </c>
      <c r="G133" s="63">
        <v>45931</v>
      </c>
      <c r="H133" s="43" t="s">
        <v>525</v>
      </c>
      <c r="I133" s="43" t="s">
        <v>12</v>
      </c>
      <c r="J133" s="64">
        <v>45924</v>
      </c>
      <c r="K133" s="64">
        <v>45934</v>
      </c>
      <c r="L133" s="65">
        <f t="shared" si="9"/>
        <v>10</v>
      </c>
      <c r="M133" s="65" t="s">
        <v>784</v>
      </c>
      <c r="N133" s="67"/>
    </row>
    <row r="134" spans="2:14" x14ac:dyDescent="0.35">
      <c r="B134" s="43">
        <v>129</v>
      </c>
      <c r="C134" s="66" t="s">
        <v>432</v>
      </c>
      <c r="D134" s="66" t="s">
        <v>65</v>
      </c>
      <c r="E134" s="69">
        <v>36.159999999999997</v>
      </c>
      <c r="F134" s="214">
        <f t="shared" si="10"/>
        <v>395590.39999999997</v>
      </c>
      <c r="G134" s="63">
        <v>45901</v>
      </c>
      <c r="H134" s="43" t="s">
        <v>281</v>
      </c>
      <c r="I134" s="43" t="s">
        <v>12</v>
      </c>
      <c r="J134" s="64">
        <v>45925</v>
      </c>
      <c r="K134" s="64">
        <v>45930</v>
      </c>
      <c r="L134" s="65">
        <f t="shared" ref="L134:L135" si="11">K134-J134</f>
        <v>5</v>
      </c>
      <c r="M134" s="65" t="s">
        <v>784</v>
      </c>
      <c r="N134" s="67"/>
    </row>
    <row r="135" spans="2:14" x14ac:dyDescent="0.35">
      <c r="B135" s="43">
        <v>130</v>
      </c>
      <c r="C135" s="66" t="s">
        <v>253</v>
      </c>
      <c r="D135" s="66" t="s">
        <v>68</v>
      </c>
      <c r="E135" s="66">
        <v>35.601999999999997</v>
      </c>
      <c r="F135" s="214">
        <f t="shared" si="10"/>
        <v>389485.87999999995</v>
      </c>
      <c r="G135" s="63">
        <v>45931</v>
      </c>
      <c r="H135" s="66" t="s">
        <v>471</v>
      </c>
      <c r="I135" s="43" t="s">
        <v>12</v>
      </c>
      <c r="J135" s="64">
        <v>45926</v>
      </c>
      <c r="K135" s="64">
        <v>45937</v>
      </c>
      <c r="L135" s="65">
        <f t="shared" si="11"/>
        <v>11</v>
      </c>
      <c r="M135" s="65" t="s">
        <v>784</v>
      </c>
      <c r="N135" s="67"/>
    </row>
    <row r="136" spans="2:14" x14ac:dyDescent="0.35">
      <c r="B136" s="43">
        <v>131</v>
      </c>
      <c r="C136" s="66" t="s">
        <v>208</v>
      </c>
      <c r="D136" s="66" t="s">
        <v>65</v>
      </c>
      <c r="E136" s="69">
        <v>36.159999999999997</v>
      </c>
      <c r="F136" s="214">
        <f t="shared" si="10"/>
        <v>395590.39999999997</v>
      </c>
      <c r="G136" s="63">
        <v>45901</v>
      </c>
      <c r="H136" s="43" t="s">
        <v>522</v>
      </c>
      <c r="I136" s="43" t="s">
        <v>12</v>
      </c>
      <c r="J136" s="64">
        <v>45926</v>
      </c>
      <c r="K136" s="64">
        <v>45930</v>
      </c>
      <c r="L136" s="65">
        <f t="shared" ref="L136:L141" si="12">K136-J136</f>
        <v>4</v>
      </c>
      <c r="M136" s="65" t="s">
        <v>784</v>
      </c>
      <c r="N136" s="67"/>
    </row>
    <row r="137" spans="2:14" x14ac:dyDescent="0.35">
      <c r="B137" s="43">
        <v>132</v>
      </c>
      <c r="C137" s="66" t="s">
        <v>251</v>
      </c>
      <c r="D137" s="66" t="s">
        <v>203</v>
      </c>
      <c r="E137" s="66">
        <v>55.451000000000001</v>
      </c>
      <c r="F137" s="66">
        <f t="shared" si="10"/>
        <v>606633.94000000006</v>
      </c>
      <c r="G137" s="63">
        <v>45931</v>
      </c>
      <c r="H137" s="43" t="s">
        <v>540</v>
      </c>
      <c r="I137" s="43" t="s">
        <v>12</v>
      </c>
      <c r="J137" s="64">
        <v>45926</v>
      </c>
      <c r="K137" s="64">
        <v>45942</v>
      </c>
      <c r="L137" s="65">
        <f t="shared" si="12"/>
        <v>16</v>
      </c>
      <c r="M137" s="65" t="s">
        <v>784</v>
      </c>
      <c r="N137" s="67"/>
    </row>
    <row r="138" spans="2:14" x14ac:dyDescent="0.35">
      <c r="B138" s="43">
        <v>133</v>
      </c>
      <c r="C138" s="66" t="s">
        <v>234</v>
      </c>
      <c r="D138" s="66" t="s">
        <v>65</v>
      </c>
      <c r="E138" s="62">
        <v>36.159755999999994</v>
      </c>
      <c r="F138" s="214">
        <f t="shared" ref="F138:F142" si="13">E138*10940</f>
        <v>395587.73063999997</v>
      </c>
      <c r="G138" s="63">
        <v>45931</v>
      </c>
      <c r="H138" s="43" t="s">
        <v>528</v>
      </c>
      <c r="I138" s="43" t="s">
        <v>12</v>
      </c>
      <c r="J138" s="148">
        <v>45930</v>
      </c>
      <c r="K138" s="64">
        <v>45942</v>
      </c>
      <c r="L138" s="65">
        <f t="shared" si="12"/>
        <v>12</v>
      </c>
      <c r="M138" s="65" t="s">
        <v>784</v>
      </c>
      <c r="N138" s="67"/>
    </row>
    <row r="139" spans="2:14" x14ac:dyDescent="0.35">
      <c r="B139" s="43">
        <v>134</v>
      </c>
      <c r="C139" s="66" t="s">
        <v>436</v>
      </c>
      <c r="D139" s="66" t="s">
        <v>65</v>
      </c>
      <c r="E139" s="69">
        <v>36.159999999999997</v>
      </c>
      <c r="F139" s="214">
        <f t="shared" si="13"/>
        <v>395590.39999999997</v>
      </c>
      <c r="G139" s="63">
        <v>45931</v>
      </c>
      <c r="H139" s="43" t="s">
        <v>539</v>
      </c>
      <c r="I139" s="43" t="s">
        <v>12</v>
      </c>
      <c r="J139" s="148">
        <v>45930</v>
      </c>
      <c r="K139" s="64">
        <v>45938</v>
      </c>
      <c r="L139" s="65">
        <f t="shared" si="12"/>
        <v>8</v>
      </c>
      <c r="M139" s="65" t="s">
        <v>784</v>
      </c>
      <c r="N139" s="67"/>
    </row>
    <row r="140" spans="2:14" x14ac:dyDescent="0.35">
      <c r="B140" s="43">
        <v>135</v>
      </c>
      <c r="C140" s="66" t="s">
        <v>199</v>
      </c>
      <c r="D140" s="66" t="s">
        <v>200</v>
      </c>
      <c r="E140" s="66">
        <v>124.95</v>
      </c>
      <c r="F140" s="214">
        <f t="shared" si="13"/>
        <v>1366953</v>
      </c>
      <c r="G140" s="63">
        <v>45931</v>
      </c>
      <c r="H140" s="66" t="s">
        <v>524</v>
      </c>
      <c r="I140" s="43" t="s">
        <v>12</v>
      </c>
      <c r="J140" s="64">
        <v>45931</v>
      </c>
      <c r="K140" s="64">
        <v>45956</v>
      </c>
      <c r="L140" s="65">
        <f t="shared" si="12"/>
        <v>25</v>
      </c>
      <c r="M140" s="65" t="s">
        <v>784</v>
      </c>
      <c r="N140" s="67"/>
    </row>
    <row r="141" spans="2:14" x14ac:dyDescent="0.35">
      <c r="B141" s="43">
        <v>136</v>
      </c>
      <c r="C141" s="66" t="s">
        <v>227</v>
      </c>
      <c r="D141" s="66" t="s">
        <v>228</v>
      </c>
      <c r="E141" s="66">
        <v>81.828000000000003</v>
      </c>
      <c r="F141" s="214">
        <f t="shared" si="13"/>
        <v>895198.32000000007</v>
      </c>
      <c r="G141" s="63">
        <v>45931</v>
      </c>
      <c r="H141" s="43" t="s">
        <v>522</v>
      </c>
      <c r="I141" s="43" t="s">
        <v>12</v>
      </c>
      <c r="J141" s="64">
        <v>45931</v>
      </c>
      <c r="K141" s="64">
        <v>45942</v>
      </c>
      <c r="L141" s="65">
        <f t="shared" si="12"/>
        <v>11</v>
      </c>
      <c r="M141" s="65" t="s">
        <v>784</v>
      </c>
      <c r="N141" s="67"/>
    </row>
    <row r="142" spans="2:14" x14ac:dyDescent="0.35">
      <c r="B142" s="43">
        <v>137</v>
      </c>
      <c r="C142" s="66" t="s">
        <v>434</v>
      </c>
      <c r="D142" s="66" t="s">
        <v>65</v>
      </c>
      <c r="E142" s="62">
        <v>36.159755999999994</v>
      </c>
      <c r="F142" s="214">
        <f t="shared" si="13"/>
        <v>395587.73063999997</v>
      </c>
      <c r="G142" s="63">
        <v>45931</v>
      </c>
      <c r="H142" s="43" t="s">
        <v>546</v>
      </c>
      <c r="I142" s="43" t="s">
        <v>12</v>
      </c>
      <c r="J142" s="64">
        <v>45926</v>
      </c>
      <c r="K142" s="64">
        <v>45931</v>
      </c>
      <c r="L142" s="65">
        <f t="shared" ref="L142:L159" si="14">K142-J142</f>
        <v>5</v>
      </c>
      <c r="M142" s="65" t="s">
        <v>279</v>
      </c>
      <c r="N142" s="67"/>
    </row>
    <row r="143" spans="2:14" x14ac:dyDescent="0.35">
      <c r="B143" s="43">
        <v>138</v>
      </c>
      <c r="C143" s="66" t="s">
        <v>496</v>
      </c>
      <c r="D143" s="66" t="s">
        <v>65</v>
      </c>
      <c r="E143" s="62">
        <v>36.159755999999994</v>
      </c>
      <c r="F143" s="214">
        <f t="shared" ref="F143:F144" si="15">E143*10940</f>
        <v>395587.73063999997</v>
      </c>
      <c r="G143" s="63">
        <v>45931</v>
      </c>
      <c r="H143" s="43" t="s">
        <v>546</v>
      </c>
      <c r="I143" s="43" t="s">
        <v>12</v>
      </c>
      <c r="J143" s="64">
        <v>45932</v>
      </c>
      <c r="K143" s="64">
        <v>45940</v>
      </c>
      <c r="L143" s="65">
        <f t="shared" si="14"/>
        <v>8</v>
      </c>
      <c r="M143" s="65" t="s">
        <v>279</v>
      </c>
      <c r="N143" s="67"/>
    </row>
    <row r="144" spans="2:14" x14ac:dyDescent="0.35">
      <c r="B144" s="43">
        <v>139</v>
      </c>
      <c r="C144" s="66" t="s">
        <v>265</v>
      </c>
      <c r="D144" s="66" t="s">
        <v>68</v>
      </c>
      <c r="E144" s="66">
        <v>35.601999999999997</v>
      </c>
      <c r="F144" s="214">
        <f t="shared" si="15"/>
        <v>389485.87999999995</v>
      </c>
      <c r="G144" s="63">
        <v>45931</v>
      </c>
      <c r="H144" s="66" t="s">
        <v>471</v>
      </c>
      <c r="I144" s="43" t="s">
        <v>12</v>
      </c>
      <c r="J144" s="64">
        <v>45938</v>
      </c>
      <c r="K144" s="64">
        <v>45946</v>
      </c>
      <c r="L144" s="65">
        <f t="shared" si="14"/>
        <v>8</v>
      </c>
      <c r="M144" s="65" t="s">
        <v>279</v>
      </c>
      <c r="N144" s="67"/>
    </row>
    <row r="145" spans="2:14" x14ac:dyDescent="0.35">
      <c r="B145" s="43">
        <v>140</v>
      </c>
      <c r="C145" s="66" t="s">
        <v>464</v>
      </c>
      <c r="D145" s="66" t="s">
        <v>65</v>
      </c>
      <c r="E145" s="62">
        <v>36.159755999999994</v>
      </c>
      <c r="F145" s="214">
        <f t="shared" ref="F145:F146" si="16">E145*10940</f>
        <v>395587.73063999997</v>
      </c>
      <c r="G145" s="63">
        <v>45931</v>
      </c>
      <c r="H145" s="43" t="s">
        <v>539</v>
      </c>
      <c r="I145" s="43" t="s">
        <v>12</v>
      </c>
      <c r="J145" s="64">
        <v>45939</v>
      </c>
      <c r="K145" s="64">
        <v>45946</v>
      </c>
      <c r="L145" s="65">
        <f t="shared" si="14"/>
        <v>7</v>
      </c>
      <c r="M145" s="65" t="s">
        <v>279</v>
      </c>
      <c r="N145" s="67"/>
    </row>
    <row r="146" spans="2:14" x14ac:dyDescent="0.35">
      <c r="B146" s="43">
        <v>141</v>
      </c>
      <c r="C146" s="66" t="s">
        <v>220</v>
      </c>
      <c r="D146" s="66" t="s">
        <v>77</v>
      </c>
      <c r="E146" s="66">
        <v>37.930999999999997</v>
      </c>
      <c r="F146" s="66">
        <f t="shared" si="16"/>
        <v>414965.13999999996</v>
      </c>
      <c r="G146" s="63">
        <v>45931</v>
      </c>
      <c r="H146" s="43" t="s">
        <v>527</v>
      </c>
      <c r="I146" s="43" t="s">
        <v>12</v>
      </c>
      <c r="J146" s="64">
        <v>45940</v>
      </c>
      <c r="K146" s="64">
        <v>45948</v>
      </c>
      <c r="L146" s="65">
        <f t="shared" si="14"/>
        <v>8</v>
      </c>
      <c r="M146" s="65" t="s">
        <v>784</v>
      </c>
      <c r="N146" s="67"/>
    </row>
    <row r="147" spans="2:14" x14ac:dyDescent="0.35">
      <c r="B147" s="43">
        <v>142</v>
      </c>
      <c r="C147" s="66" t="s">
        <v>465</v>
      </c>
      <c r="D147" s="66" t="s">
        <v>65</v>
      </c>
      <c r="E147" s="62">
        <v>36.159755999999994</v>
      </c>
      <c r="F147" s="214">
        <f t="shared" ref="F147:F148" si="17">E147*10940</f>
        <v>395587.73063999997</v>
      </c>
      <c r="G147" s="63">
        <v>45931</v>
      </c>
      <c r="H147" s="43" t="s">
        <v>546</v>
      </c>
      <c r="I147" s="43" t="s">
        <v>12</v>
      </c>
      <c r="J147" s="64">
        <v>45940</v>
      </c>
      <c r="K147" s="64">
        <v>45945</v>
      </c>
      <c r="L147" s="65">
        <f t="shared" si="14"/>
        <v>5</v>
      </c>
      <c r="M147" s="65" t="s">
        <v>279</v>
      </c>
      <c r="N147" s="67"/>
    </row>
    <row r="148" spans="2:14" x14ac:dyDescent="0.35">
      <c r="B148" s="43">
        <v>143</v>
      </c>
      <c r="C148" s="66" t="s">
        <v>504</v>
      </c>
      <c r="D148" s="66" t="s">
        <v>475</v>
      </c>
      <c r="E148" s="69">
        <v>65.87</v>
      </c>
      <c r="F148" s="66">
        <f t="shared" si="17"/>
        <v>720617.8</v>
      </c>
      <c r="G148" s="63">
        <v>45931</v>
      </c>
      <c r="H148" s="43" t="s">
        <v>277</v>
      </c>
      <c r="I148" s="43" t="s">
        <v>12</v>
      </c>
      <c r="J148" s="64">
        <v>45931</v>
      </c>
      <c r="K148" s="64">
        <v>45942</v>
      </c>
      <c r="L148" s="65">
        <f t="shared" si="14"/>
        <v>11</v>
      </c>
      <c r="M148" s="65" t="s">
        <v>784</v>
      </c>
      <c r="N148" s="66"/>
    </row>
    <row r="149" spans="2:14" x14ac:dyDescent="0.35">
      <c r="B149" s="43">
        <v>144</v>
      </c>
      <c r="C149" s="66" t="s">
        <v>122</v>
      </c>
      <c r="D149" s="66" t="s">
        <v>123</v>
      </c>
      <c r="E149" s="69">
        <v>70.739999999999995</v>
      </c>
      <c r="F149" s="214">
        <f t="shared" ref="F149:F150" si="18">E149*10940</f>
        <v>773895.6</v>
      </c>
      <c r="G149" s="63">
        <v>45931</v>
      </c>
      <c r="H149" s="43" t="s">
        <v>277</v>
      </c>
      <c r="I149" s="43" t="s">
        <v>12</v>
      </c>
      <c r="J149" s="64">
        <v>45943</v>
      </c>
      <c r="K149" s="64">
        <v>45956</v>
      </c>
      <c r="L149" s="65">
        <f t="shared" si="14"/>
        <v>13</v>
      </c>
      <c r="M149" s="65" t="s">
        <v>784</v>
      </c>
      <c r="N149" s="66"/>
    </row>
    <row r="150" spans="2:14" x14ac:dyDescent="0.35">
      <c r="B150" s="43">
        <v>145</v>
      </c>
      <c r="C150" s="66" t="s">
        <v>408</v>
      </c>
      <c r="D150" s="66" t="s">
        <v>203</v>
      </c>
      <c r="E150" s="66">
        <v>55.451000000000001</v>
      </c>
      <c r="F150" s="66">
        <f t="shared" si="18"/>
        <v>606633.94000000006</v>
      </c>
      <c r="G150" s="63">
        <v>45931</v>
      </c>
      <c r="H150" s="43" t="s">
        <v>528</v>
      </c>
      <c r="I150" s="43" t="s">
        <v>12</v>
      </c>
      <c r="J150" s="148">
        <v>45943</v>
      </c>
      <c r="K150" s="148">
        <v>45954</v>
      </c>
      <c r="L150" s="65">
        <f t="shared" si="14"/>
        <v>11</v>
      </c>
      <c r="M150" s="65" t="s">
        <v>784</v>
      </c>
      <c r="N150" s="67"/>
    </row>
    <row r="151" spans="2:14" x14ac:dyDescent="0.35">
      <c r="B151" s="43">
        <v>146</v>
      </c>
      <c r="C151" s="66" t="s">
        <v>483</v>
      </c>
      <c r="D151" s="66" t="s">
        <v>65</v>
      </c>
      <c r="E151" s="62">
        <v>36.159755999999994</v>
      </c>
      <c r="F151" s="214">
        <f t="shared" ref="F151:F163" si="19">E151*10940</f>
        <v>395587.73063999997</v>
      </c>
      <c r="G151" s="63">
        <v>45931</v>
      </c>
      <c r="H151" s="43" t="s">
        <v>540</v>
      </c>
      <c r="I151" s="43" t="s">
        <v>12</v>
      </c>
      <c r="J151" s="148">
        <v>45943</v>
      </c>
      <c r="K151" s="148">
        <v>45948</v>
      </c>
      <c r="L151" s="65">
        <f t="shared" si="14"/>
        <v>5</v>
      </c>
      <c r="M151" s="65" t="s">
        <v>784</v>
      </c>
      <c r="N151" s="67"/>
    </row>
    <row r="152" spans="2:14" x14ac:dyDescent="0.35">
      <c r="B152" s="43">
        <v>147</v>
      </c>
      <c r="C152" s="66" t="s">
        <v>179</v>
      </c>
      <c r="D152" s="66" t="s">
        <v>77</v>
      </c>
      <c r="E152" s="66">
        <v>37.930999999999997</v>
      </c>
      <c r="F152" s="66">
        <f t="shared" si="19"/>
        <v>414965.13999999996</v>
      </c>
      <c r="G152" s="63">
        <v>45931</v>
      </c>
      <c r="H152" s="66" t="s">
        <v>523</v>
      </c>
      <c r="I152" s="43" t="s">
        <v>12</v>
      </c>
      <c r="J152" s="148">
        <v>45935</v>
      </c>
      <c r="K152" s="148">
        <v>45948</v>
      </c>
      <c r="L152" s="65">
        <f t="shared" si="14"/>
        <v>13</v>
      </c>
      <c r="M152" s="65" t="s">
        <v>784</v>
      </c>
      <c r="N152" s="67"/>
    </row>
    <row r="153" spans="2:14" x14ac:dyDescent="0.35">
      <c r="B153" s="43">
        <v>148</v>
      </c>
      <c r="C153" s="66" t="s">
        <v>380</v>
      </c>
      <c r="D153" s="66" t="s">
        <v>231</v>
      </c>
      <c r="E153" s="66">
        <v>77.076999999999998</v>
      </c>
      <c r="F153" s="66">
        <f t="shared" si="19"/>
        <v>843222.38</v>
      </c>
      <c r="G153" s="63">
        <v>45931</v>
      </c>
      <c r="H153" s="43" t="s">
        <v>525</v>
      </c>
      <c r="I153" s="43" t="s">
        <v>12</v>
      </c>
      <c r="J153" s="148">
        <v>45935</v>
      </c>
      <c r="K153" s="148">
        <v>45943</v>
      </c>
      <c r="L153" s="65">
        <f t="shared" si="14"/>
        <v>8</v>
      </c>
      <c r="M153" s="65" t="s">
        <v>784</v>
      </c>
      <c r="N153" s="66"/>
    </row>
    <row r="154" spans="2:14" x14ac:dyDescent="0.35">
      <c r="B154" s="43">
        <v>149</v>
      </c>
      <c r="C154" s="66" t="s">
        <v>506</v>
      </c>
      <c r="D154" s="66" t="s">
        <v>170</v>
      </c>
      <c r="E154" s="66">
        <v>65.028000000000006</v>
      </c>
      <c r="F154" s="66">
        <f t="shared" si="19"/>
        <v>711406.32000000007</v>
      </c>
      <c r="G154" s="63">
        <v>45931</v>
      </c>
      <c r="H154" s="43" t="s">
        <v>525</v>
      </c>
      <c r="I154" s="43" t="s">
        <v>12</v>
      </c>
      <c r="J154" s="148">
        <v>45944</v>
      </c>
      <c r="K154" s="148">
        <v>45951</v>
      </c>
      <c r="L154" s="65">
        <f t="shared" si="14"/>
        <v>7</v>
      </c>
      <c r="M154" s="65" t="s">
        <v>784</v>
      </c>
      <c r="N154" s="67"/>
    </row>
    <row r="155" spans="2:14" x14ac:dyDescent="0.35">
      <c r="B155" s="43">
        <v>150</v>
      </c>
      <c r="C155" s="66" t="s">
        <v>521</v>
      </c>
      <c r="D155" s="66" t="s">
        <v>68</v>
      </c>
      <c r="E155" s="66">
        <v>35.601999999999997</v>
      </c>
      <c r="F155" s="66">
        <f t="shared" si="19"/>
        <v>389485.87999999995</v>
      </c>
      <c r="G155" s="63">
        <v>45931</v>
      </c>
      <c r="H155" s="43" t="s">
        <v>539</v>
      </c>
      <c r="I155" s="66" t="s">
        <v>12</v>
      </c>
      <c r="J155" s="148">
        <v>45946</v>
      </c>
      <c r="K155" s="148">
        <v>45951</v>
      </c>
      <c r="L155" s="65">
        <f t="shared" si="14"/>
        <v>5</v>
      </c>
      <c r="M155" s="502" t="s">
        <v>279</v>
      </c>
      <c r="N155" s="66"/>
    </row>
    <row r="156" spans="2:14" x14ac:dyDescent="0.35">
      <c r="B156" s="43">
        <v>151</v>
      </c>
      <c r="C156" s="66" t="s">
        <v>469</v>
      </c>
      <c r="D156" s="66" t="s">
        <v>203</v>
      </c>
      <c r="E156" s="66">
        <v>55.451000000000001</v>
      </c>
      <c r="F156" s="66">
        <f t="shared" si="19"/>
        <v>606633.94000000006</v>
      </c>
      <c r="G156" s="63">
        <v>45931</v>
      </c>
      <c r="H156" s="43" t="s">
        <v>546</v>
      </c>
      <c r="I156" s="66" t="s">
        <v>12</v>
      </c>
      <c r="J156" s="148">
        <v>45946</v>
      </c>
      <c r="K156" s="148">
        <v>45955</v>
      </c>
      <c r="L156" s="502">
        <f t="shared" si="14"/>
        <v>9</v>
      </c>
      <c r="M156" s="502" t="s">
        <v>279</v>
      </c>
      <c r="N156" s="67"/>
    </row>
    <row r="157" spans="2:14" x14ac:dyDescent="0.35">
      <c r="B157" s="43">
        <v>152</v>
      </c>
      <c r="C157" s="66" t="s">
        <v>400</v>
      </c>
      <c r="D157" s="66" t="s">
        <v>401</v>
      </c>
      <c r="E157" s="66">
        <v>62.116</v>
      </c>
      <c r="F157" s="66">
        <f t="shared" si="19"/>
        <v>679549.04</v>
      </c>
      <c r="G157" s="63">
        <v>45962</v>
      </c>
      <c r="H157" s="66" t="s">
        <v>471</v>
      </c>
      <c r="I157" s="66" t="s">
        <v>12</v>
      </c>
      <c r="J157" s="148">
        <v>45946</v>
      </c>
      <c r="K157" s="148">
        <v>45969</v>
      </c>
      <c r="L157" s="502">
        <f t="shared" si="14"/>
        <v>23</v>
      </c>
      <c r="M157" s="502" t="s">
        <v>279</v>
      </c>
      <c r="N157" s="67"/>
    </row>
    <row r="158" spans="2:14" x14ac:dyDescent="0.35">
      <c r="B158" s="43">
        <v>153</v>
      </c>
      <c r="C158" s="66" t="s">
        <v>248</v>
      </c>
      <c r="D158" s="66" t="s">
        <v>126</v>
      </c>
      <c r="E158" s="66">
        <v>59.500999999999998</v>
      </c>
      <c r="F158" s="66">
        <f t="shared" si="19"/>
        <v>650940.93999999994</v>
      </c>
      <c r="G158" s="63">
        <v>45962</v>
      </c>
      <c r="H158" s="43" t="s">
        <v>540</v>
      </c>
      <c r="I158" s="66" t="s">
        <v>12</v>
      </c>
      <c r="J158" s="148">
        <v>45949</v>
      </c>
      <c r="K158" s="148">
        <v>45963</v>
      </c>
      <c r="L158" s="502">
        <f t="shared" si="14"/>
        <v>14</v>
      </c>
      <c r="M158" s="502" t="s">
        <v>279</v>
      </c>
      <c r="N158" s="67"/>
    </row>
    <row r="159" spans="2:14" x14ac:dyDescent="0.35">
      <c r="B159" s="43">
        <v>154</v>
      </c>
      <c r="C159" s="66" t="s">
        <v>205</v>
      </c>
      <c r="D159" s="66" t="s">
        <v>206</v>
      </c>
      <c r="E159" s="69">
        <v>57.96</v>
      </c>
      <c r="F159" s="214">
        <f t="shared" si="19"/>
        <v>634082.4</v>
      </c>
      <c r="G159" s="63">
        <v>45962</v>
      </c>
      <c r="H159" s="43" t="s">
        <v>527</v>
      </c>
      <c r="I159" s="66" t="s">
        <v>12</v>
      </c>
      <c r="J159" s="148">
        <v>45949</v>
      </c>
      <c r="K159" s="148">
        <v>45963</v>
      </c>
      <c r="L159" s="502">
        <f t="shared" si="14"/>
        <v>14</v>
      </c>
      <c r="M159" s="65" t="s">
        <v>784</v>
      </c>
      <c r="N159" s="67"/>
    </row>
    <row r="160" spans="2:14" x14ac:dyDescent="0.35">
      <c r="B160" s="43">
        <v>155</v>
      </c>
      <c r="C160" s="66" t="s">
        <v>323</v>
      </c>
      <c r="D160" s="66" t="s">
        <v>65</v>
      </c>
      <c r="E160" s="62">
        <v>36.159755999999994</v>
      </c>
      <c r="F160" s="214">
        <f t="shared" si="19"/>
        <v>395587.73063999997</v>
      </c>
      <c r="G160" s="63">
        <v>45931</v>
      </c>
      <c r="H160" s="43" t="s">
        <v>539</v>
      </c>
      <c r="I160" s="66" t="s">
        <v>12</v>
      </c>
      <c r="J160" s="148">
        <v>45952</v>
      </c>
      <c r="K160" s="148">
        <v>45960</v>
      </c>
      <c r="L160" s="502">
        <f t="shared" ref="L160:L216" si="20">K160-J160</f>
        <v>8</v>
      </c>
      <c r="M160" s="502" t="s">
        <v>279</v>
      </c>
      <c r="N160" s="67"/>
    </row>
    <row r="161" spans="2:14" x14ac:dyDescent="0.35">
      <c r="B161" s="43">
        <v>156</v>
      </c>
      <c r="C161" s="66" t="s">
        <v>149</v>
      </c>
      <c r="D161" s="66" t="s">
        <v>150</v>
      </c>
      <c r="E161" s="66">
        <v>67.262</v>
      </c>
      <c r="F161" s="66">
        <f t="shared" si="19"/>
        <v>735846.28</v>
      </c>
      <c r="G161" s="63">
        <v>45931</v>
      </c>
      <c r="H161" s="43" t="s">
        <v>525</v>
      </c>
      <c r="I161" s="66" t="s">
        <v>12</v>
      </c>
      <c r="J161" s="148">
        <v>45952</v>
      </c>
      <c r="K161" s="148">
        <v>45961</v>
      </c>
      <c r="L161" s="502">
        <f t="shared" si="20"/>
        <v>9</v>
      </c>
      <c r="M161" s="65" t="s">
        <v>784</v>
      </c>
      <c r="N161" s="67"/>
    </row>
    <row r="162" spans="2:14" x14ac:dyDescent="0.35">
      <c r="B162" s="43">
        <v>157</v>
      </c>
      <c r="C162" s="66" t="s">
        <v>237</v>
      </c>
      <c r="D162" s="66" t="s">
        <v>170</v>
      </c>
      <c r="E162" s="66">
        <v>65.028000000000006</v>
      </c>
      <c r="F162" s="66">
        <f t="shared" si="19"/>
        <v>711406.32000000007</v>
      </c>
      <c r="G162" s="63">
        <v>45962</v>
      </c>
      <c r="H162" s="43" t="s">
        <v>528</v>
      </c>
      <c r="I162" s="66" t="s">
        <v>12</v>
      </c>
      <c r="J162" s="148">
        <v>45955</v>
      </c>
      <c r="K162" s="148">
        <v>45971</v>
      </c>
      <c r="L162" s="502">
        <f t="shared" si="20"/>
        <v>16</v>
      </c>
      <c r="M162" s="65" t="s">
        <v>784</v>
      </c>
      <c r="N162" s="67"/>
    </row>
    <row r="163" spans="2:14" x14ac:dyDescent="0.35">
      <c r="B163" s="43">
        <v>158</v>
      </c>
      <c r="C163" s="66" t="s">
        <v>552</v>
      </c>
      <c r="D163" s="66" t="s">
        <v>77</v>
      </c>
      <c r="E163" s="66">
        <v>37.930999999999997</v>
      </c>
      <c r="F163" s="214">
        <f t="shared" si="19"/>
        <v>414965.13999999996</v>
      </c>
      <c r="G163" s="63">
        <v>45962</v>
      </c>
      <c r="H163" s="66" t="s">
        <v>524</v>
      </c>
      <c r="I163" s="66" t="s">
        <v>12</v>
      </c>
      <c r="J163" s="148">
        <v>45957</v>
      </c>
      <c r="K163" s="148">
        <v>45972</v>
      </c>
      <c r="L163" s="502">
        <f t="shared" si="20"/>
        <v>15</v>
      </c>
      <c r="M163" s="65" t="s">
        <v>784</v>
      </c>
      <c r="N163" s="67"/>
    </row>
    <row r="164" spans="2:14" x14ac:dyDescent="0.35">
      <c r="B164" s="43">
        <v>159</v>
      </c>
      <c r="C164" s="66" t="s">
        <v>422</v>
      </c>
      <c r="D164" s="66" t="s">
        <v>65</v>
      </c>
      <c r="E164" s="62">
        <v>36.159755999999994</v>
      </c>
      <c r="F164" s="214">
        <f t="shared" ref="F164" si="21">E164*10940</f>
        <v>395587.73063999997</v>
      </c>
      <c r="G164" s="63">
        <v>45962</v>
      </c>
      <c r="H164" s="43" t="s">
        <v>277</v>
      </c>
      <c r="I164" s="66" t="s">
        <v>12</v>
      </c>
      <c r="J164" s="148">
        <v>45957</v>
      </c>
      <c r="K164" s="148">
        <v>45966</v>
      </c>
      <c r="L164" s="502">
        <f t="shared" si="20"/>
        <v>9</v>
      </c>
      <c r="M164" s="65" t="s">
        <v>784</v>
      </c>
      <c r="N164" s="67"/>
    </row>
    <row r="165" spans="2:14" x14ac:dyDescent="0.35">
      <c r="B165" s="43">
        <v>160</v>
      </c>
      <c r="C165" s="66" t="s">
        <v>454</v>
      </c>
      <c r="D165" s="66" t="s">
        <v>65</v>
      </c>
      <c r="E165" s="62">
        <v>36.159755999999994</v>
      </c>
      <c r="F165" s="214">
        <f t="shared" ref="F165" si="22">E165*10940</f>
        <v>395587.73063999997</v>
      </c>
      <c r="G165" s="63">
        <v>45962</v>
      </c>
      <c r="H165" s="43" t="s">
        <v>546</v>
      </c>
      <c r="I165" s="66" t="s">
        <v>12</v>
      </c>
      <c r="J165" s="148">
        <v>45956</v>
      </c>
      <c r="K165" s="148">
        <v>45964</v>
      </c>
      <c r="L165" s="502">
        <f t="shared" si="20"/>
        <v>8</v>
      </c>
      <c r="M165" s="502" t="s">
        <v>279</v>
      </c>
      <c r="N165" s="67"/>
    </row>
    <row r="166" spans="2:14" x14ac:dyDescent="0.35">
      <c r="B166" s="66">
        <v>161</v>
      </c>
      <c r="C166" s="66" t="s">
        <v>490</v>
      </c>
      <c r="D166" s="66" t="s">
        <v>65</v>
      </c>
      <c r="E166" s="62">
        <v>36.159755999999994</v>
      </c>
      <c r="F166" s="214">
        <f t="shared" ref="F166:F182" si="23">E166*10940</f>
        <v>395587.73063999997</v>
      </c>
      <c r="G166" s="63">
        <v>45962</v>
      </c>
      <c r="H166" s="66" t="s">
        <v>790</v>
      </c>
      <c r="I166" s="66" t="s">
        <v>12</v>
      </c>
      <c r="J166" s="148">
        <v>45957</v>
      </c>
      <c r="K166" s="148">
        <v>45985</v>
      </c>
      <c r="L166" s="502">
        <f t="shared" si="20"/>
        <v>28</v>
      </c>
      <c r="M166" s="502" t="s">
        <v>279</v>
      </c>
      <c r="N166" s="67"/>
    </row>
    <row r="167" spans="2:14" x14ac:dyDescent="0.35">
      <c r="B167" s="43">
        <v>162</v>
      </c>
      <c r="C167" s="66" t="s">
        <v>383</v>
      </c>
      <c r="D167" s="66" t="s">
        <v>68</v>
      </c>
      <c r="E167" s="66">
        <v>35.601999999999997</v>
      </c>
      <c r="F167" s="214">
        <f t="shared" si="23"/>
        <v>389485.87999999995</v>
      </c>
      <c r="G167" s="63">
        <v>45962</v>
      </c>
      <c r="H167" s="43" t="s">
        <v>539</v>
      </c>
      <c r="I167" s="66" t="s">
        <v>12</v>
      </c>
      <c r="J167" s="148">
        <v>45961</v>
      </c>
      <c r="K167" s="148">
        <v>45967</v>
      </c>
      <c r="L167" s="502">
        <f t="shared" si="20"/>
        <v>6</v>
      </c>
      <c r="M167" s="502" t="s">
        <v>279</v>
      </c>
      <c r="N167" s="67"/>
    </row>
    <row r="168" spans="2:14" x14ac:dyDescent="0.35">
      <c r="B168" s="66">
        <v>163</v>
      </c>
      <c r="C168" s="66" t="s">
        <v>557</v>
      </c>
      <c r="D168" s="66" t="s">
        <v>57</v>
      </c>
      <c r="E168" s="62">
        <v>45.697022000000004</v>
      </c>
      <c r="F168" s="214">
        <f t="shared" si="23"/>
        <v>499925.42068000004</v>
      </c>
      <c r="G168" s="63">
        <v>45962</v>
      </c>
      <c r="H168" s="43" t="s">
        <v>525</v>
      </c>
      <c r="I168" s="66" t="s">
        <v>12</v>
      </c>
      <c r="J168" s="148">
        <v>45962</v>
      </c>
      <c r="K168" s="148">
        <v>45970</v>
      </c>
      <c r="L168" s="502">
        <f t="shared" si="20"/>
        <v>8</v>
      </c>
      <c r="M168" s="65" t="s">
        <v>784</v>
      </c>
      <c r="N168" s="67"/>
    </row>
    <row r="169" spans="2:14" x14ac:dyDescent="0.35">
      <c r="B169" s="66">
        <v>164</v>
      </c>
      <c r="C169" s="66" t="s">
        <v>245</v>
      </c>
      <c r="D169" s="66" t="s">
        <v>77</v>
      </c>
      <c r="E169" s="66">
        <v>37.930999999999997</v>
      </c>
      <c r="F169" s="214">
        <f t="shared" si="23"/>
        <v>414965.13999999996</v>
      </c>
      <c r="G169" s="63">
        <v>45962</v>
      </c>
      <c r="H169" s="43" t="s">
        <v>527</v>
      </c>
      <c r="I169" s="66" t="s">
        <v>12</v>
      </c>
      <c r="J169" s="148">
        <v>45964</v>
      </c>
      <c r="K169" s="148">
        <v>45971</v>
      </c>
      <c r="L169" s="502">
        <f t="shared" si="20"/>
        <v>7</v>
      </c>
      <c r="M169" s="65" t="s">
        <v>784</v>
      </c>
      <c r="N169" s="67"/>
    </row>
    <row r="170" spans="2:14" x14ac:dyDescent="0.35">
      <c r="B170" s="66">
        <v>165</v>
      </c>
      <c r="C170" s="66" t="s">
        <v>433</v>
      </c>
      <c r="D170" s="66" t="s">
        <v>79</v>
      </c>
      <c r="E170" s="69">
        <v>34.79</v>
      </c>
      <c r="F170" s="214">
        <f t="shared" si="23"/>
        <v>380602.6</v>
      </c>
      <c r="G170" s="63">
        <v>45962</v>
      </c>
      <c r="H170" s="43" t="s">
        <v>540</v>
      </c>
      <c r="I170" s="66" t="s">
        <v>12</v>
      </c>
      <c r="J170" s="148">
        <v>45964</v>
      </c>
      <c r="K170" s="148">
        <v>45968</v>
      </c>
      <c r="L170" s="502">
        <f t="shared" si="20"/>
        <v>4</v>
      </c>
      <c r="M170" s="502" t="s">
        <v>279</v>
      </c>
      <c r="N170" s="67"/>
    </row>
    <row r="171" spans="2:14" x14ac:dyDescent="0.35">
      <c r="B171" s="66">
        <v>166</v>
      </c>
      <c r="C171" s="66" t="s">
        <v>273</v>
      </c>
      <c r="D171" s="66" t="s">
        <v>77</v>
      </c>
      <c r="E171" s="66">
        <v>37.930999999999997</v>
      </c>
      <c r="F171" s="214">
        <f t="shared" si="23"/>
        <v>414965.13999999996</v>
      </c>
      <c r="G171" s="63">
        <v>45962</v>
      </c>
      <c r="H171" s="43" t="s">
        <v>546</v>
      </c>
      <c r="I171" s="66" t="s">
        <v>12</v>
      </c>
      <c r="J171" s="148">
        <v>45965</v>
      </c>
      <c r="K171" s="148">
        <v>45974</v>
      </c>
      <c r="L171" s="502">
        <f t="shared" si="20"/>
        <v>9</v>
      </c>
      <c r="M171" s="502" t="s">
        <v>279</v>
      </c>
      <c r="N171" s="67"/>
    </row>
    <row r="172" spans="2:14" x14ac:dyDescent="0.35">
      <c r="B172" s="66">
        <v>167</v>
      </c>
      <c r="C172" s="66" t="s">
        <v>167</v>
      </c>
      <c r="D172" s="66" t="s">
        <v>132</v>
      </c>
      <c r="E172" s="66">
        <v>62.444000000000003</v>
      </c>
      <c r="F172" s="214">
        <f t="shared" si="23"/>
        <v>683137.36</v>
      </c>
      <c r="G172" s="63">
        <v>45962</v>
      </c>
      <c r="H172" s="43" t="s">
        <v>277</v>
      </c>
      <c r="I172" s="66" t="s">
        <v>12</v>
      </c>
      <c r="J172" s="148">
        <v>45967</v>
      </c>
      <c r="K172" s="148">
        <v>45979</v>
      </c>
      <c r="L172" s="502">
        <f t="shared" si="20"/>
        <v>12</v>
      </c>
      <c r="M172" s="65" t="s">
        <v>784</v>
      </c>
      <c r="N172" s="67"/>
    </row>
    <row r="173" spans="2:14" x14ac:dyDescent="0.35">
      <c r="B173" s="66">
        <v>168</v>
      </c>
      <c r="C173" s="66" t="s">
        <v>373</v>
      </c>
      <c r="D173" s="66" t="s">
        <v>65</v>
      </c>
      <c r="E173" s="62">
        <v>36.159755999999994</v>
      </c>
      <c r="F173" s="214">
        <f t="shared" si="23"/>
        <v>395587.73063999997</v>
      </c>
      <c r="G173" s="63">
        <v>45962</v>
      </c>
      <c r="H173" s="43" t="s">
        <v>539</v>
      </c>
      <c r="I173" s="66" t="s">
        <v>12</v>
      </c>
      <c r="J173" s="148">
        <v>45968</v>
      </c>
      <c r="K173" s="148">
        <v>45974</v>
      </c>
      <c r="L173" s="502">
        <f t="shared" si="20"/>
        <v>6</v>
      </c>
      <c r="M173" s="502" t="s">
        <v>279</v>
      </c>
      <c r="N173" s="67"/>
    </row>
    <row r="174" spans="2:14" x14ac:dyDescent="0.35">
      <c r="B174" s="66">
        <v>169</v>
      </c>
      <c r="C174" s="66" t="s">
        <v>412</v>
      </c>
      <c r="D174" s="66" t="s">
        <v>132</v>
      </c>
      <c r="E174" s="66">
        <v>62.444000000000003</v>
      </c>
      <c r="F174" s="214">
        <f t="shared" si="23"/>
        <v>683137.36</v>
      </c>
      <c r="G174" s="63">
        <v>45962</v>
      </c>
      <c r="H174" s="43" t="s">
        <v>540</v>
      </c>
      <c r="I174" s="66" t="s">
        <v>12</v>
      </c>
      <c r="J174" s="148">
        <v>45969</v>
      </c>
      <c r="K174" s="148">
        <v>45976</v>
      </c>
      <c r="L174" s="502">
        <f t="shared" si="20"/>
        <v>7</v>
      </c>
      <c r="M174" s="502" t="s">
        <v>279</v>
      </c>
      <c r="N174" s="67"/>
    </row>
    <row r="175" spans="2:14" x14ac:dyDescent="0.35">
      <c r="B175" s="66">
        <v>170</v>
      </c>
      <c r="C175" s="66" t="s">
        <v>214</v>
      </c>
      <c r="D175" s="66" t="s">
        <v>77</v>
      </c>
      <c r="E175" s="66">
        <v>37.930999999999997</v>
      </c>
      <c r="F175" s="214">
        <f t="shared" si="23"/>
        <v>414965.13999999996</v>
      </c>
      <c r="G175" s="63">
        <v>45962</v>
      </c>
      <c r="H175" s="43" t="s">
        <v>525</v>
      </c>
      <c r="I175" s="66" t="s">
        <v>12</v>
      </c>
      <c r="J175" s="148">
        <v>45971</v>
      </c>
      <c r="K175" s="148">
        <v>45977</v>
      </c>
      <c r="L175" s="502">
        <f t="shared" si="20"/>
        <v>6</v>
      </c>
      <c r="M175" s="65" t="s">
        <v>784</v>
      </c>
      <c r="N175" s="67"/>
    </row>
    <row r="176" spans="2:14" x14ac:dyDescent="0.35">
      <c r="B176" s="66">
        <v>171</v>
      </c>
      <c r="C176" s="66" t="s">
        <v>256</v>
      </c>
      <c r="D176" s="66" t="s">
        <v>63</v>
      </c>
      <c r="E176" s="62">
        <v>43.804423999999997</v>
      </c>
      <c r="F176" s="214">
        <f t="shared" si="23"/>
        <v>479220.39855999994</v>
      </c>
      <c r="G176" s="63">
        <v>45992</v>
      </c>
      <c r="H176" s="66" t="s">
        <v>471</v>
      </c>
      <c r="I176" s="66" t="s">
        <v>12</v>
      </c>
      <c r="J176" s="148">
        <v>45970</v>
      </c>
      <c r="K176" s="148">
        <v>46003</v>
      </c>
      <c r="L176" s="502">
        <f t="shared" si="20"/>
        <v>33</v>
      </c>
      <c r="M176" s="502" t="s">
        <v>279</v>
      </c>
      <c r="N176" s="67"/>
    </row>
    <row r="177" spans="2:14" x14ac:dyDescent="0.35">
      <c r="B177" s="66">
        <v>172</v>
      </c>
      <c r="C177" s="66" t="s">
        <v>516</v>
      </c>
      <c r="D177" s="66" t="s">
        <v>475</v>
      </c>
      <c r="E177" s="69">
        <v>65.87</v>
      </c>
      <c r="F177" s="214">
        <f t="shared" si="23"/>
        <v>720617.8</v>
      </c>
      <c r="G177" s="63">
        <v>45962</v>
      </c>
      <c r="H177" s="43" t="s">
        <v>792</v>
      </c>
      <c r="I177" s="66" t="s">
        <v>12</v>
      </c>
      <c r="J177" s="148">
        <v>45971</v>
      </c>
      <c r="K177" s="148">
        <v>45984</v>
      </c>
      <c r="L177" s="502">
        <f t="shared" si="20"/>
        <v>13</v>
      </c>
      <c r="M177" s="502" t="s">
        <v>279</v>
      </c>
      <c r="N177" s="67"/>
    </row>
    <row r="178" spans="2:14" x14ac:dyDescent="0.35">
      <c r="B178" s="66">
        <v>173</v>
      </c>
      <c r="C178" s="66" t="s">
        <v>544</v>
      </c>
      <c r="D178" s="67" t="s">
        <v>200</v>
      </c>
      <c r="E178" s="66">
        <v>124.95</v>
      </c>
      <c r="F178" s="214">
        <f t="shared" si="23"/>
        <v>1366953</v>
      </c>
      <c r="G178" s="63">
        <v>45992</v>
      </c>
      <c r="H178" s="43" t="s">
        <v>528</v>
      </c>
      <c r="I178" s="66" t="s">
        <v>12</v>
      </c>
      <c r="J178" s="148">
        <v>45972</v>
      </c>
      <c r="K178" s="148">
        <v>46000</v>
      </c>
      <c r="L178" s="502">
        <f t="shared" si="20"/>
        <v>28</v>
      </c>
      <c r="M178" s="65" t="s">
        <v>784</v>
      </c>
      <c r="N178" s="67"/>
    </row>
    <row r="179" spans="2:14" x14ac:dyDescent="0.35">
      <c r="B179" s="66">
        <v>174</v>
      </c>
      <c r="C179" s="66" t="s">
        <v>264</v>
      </c>
      <c r="D179" s="66" t="s">
        <v>77</v>
      </c>
      <c r="E179" s="66">
        <v>37.930999999999997</v>
      </c>
      <c r="F179" s="214">
        <f t="shared" si="23"/>
        <v>414965.13999999996</v>
      </c>
      <c r="G179" s="63">
        <v>45962</v>
      </c>
      <c r="H179" s="43" t="s">
        <v>527</v>
      </c>
      <c r="I179" s="66" t="s">
        <v>12</v>
      </c>
      <c r="J179" s="148">
        <v>45972</v>
      </c>
      <c r="K179" s="148">
        <v>45983</v>
      </c>
      <c r="L179" s="502">
        <f t="shared" si="20"/>
        <v>11</v>
      </c>
      <c r="M179" s="502" t="s">
        <v>279</v>
      </c>
      <c r="N179" s="67"/>
    </row>
    <row r="180" spans="2:14" x14ac:dyDescent="0.35">
      <c r="B180" s="66">
        <v>175</v>
      </c>
      <c r="C180" s="66" t="s">
        <v>697</v>
      </c>
      <c r="D180" s="66" t="s">
        <v>63</v>
      </c>
      <c r="E180" s="62">
        <v>43.804423999999997</v>
      </c>
      <c r="F180" s="214">
        <f t="shared" si="23"/>
        <v>479220.39855999994</v>
      </c>
      <c r="G180" s="63">
        <v>45962</v>
      </c>
      <c r="H180" s="66" t="s">
        <v>524</v>
      </c>
      <c r="I180" s="66" t="s">
        <v>12</v>
      </c>
      <c r="J180" s="148">
        <v>45973</v>
      </c>
      <c r="K180" s="148">
        <v>45986</v>
      </c>
      <c r="L180" s="502">
        <f t="shared" si="20"/>
        <v>13</v>
      </c>
      <c r="M180" s="65" t="s">
        <v>784</v>
      </c>
      <c r="N180" s="67"/>
    </row>
    <row r="181" spans="2:14" x14ac:dyDescent="0.35">
      <c r="B181" s="66">
        <v>176</v>
      </c>
      <c r="C181" s="66" t="s">
        <v>272</v>
      </c>
      <c r="D181" s="66" t="s">
        <v>65</v>
      </c>
      <c r="E181" s="62">
        <v>36.159755999999994</v>
      </c>
      <c r="F181" s="214">
        <f t="shared" si="23"/>
        <v>395587.73063999997</v>
      </c>
      <c r="G181" s="63">
        <v>45962</v>
      </c>
      <c r="H181" s="43" t="s">
        <v>546</v>
      </c>
      <c r="I181" s="66" t="s">
        <v>12</v>
      </c>
      <c r="J181" s="148">
        <v>45975</v>
      </c>
      <c r="K181" s="148">
        <v>45979</v>
      </c>
      <c r="L181" s="502">
        <f t="shared" si="20"/>
        <v>4</v>
      </c>
      <c r="M181" s="502" t="s">
        <v>279</v>
      </c>
      <c r="N181" s="66"/>
    </row>
    <row r="182" spans="2:14" x14ac:dyDescent="0.35">
      <c r="B182" s="66">
        <v>177</v>
      </c>
      <c r="C182" s="66" t="s">
        <v>372</v>
      </c>
      <c r="D182" s="66" t="s">
        <v>65</v>
      </c>
      <c r="E182" s="62">
        <v>36.159755999999994</v>
      </c>
      <c r="F182" s="214">
        <f t="shared" si="23"/>
        <v>395587.73063999997</v>
      </c>
      <c r="G182" s="63">
        <v>45962</v>
      </c>
      <c r="H182" s="43" t="s">
        <v>539</v>
      </c>
      <c r="I182" s="66" t="s">
        <v>12</v>
      </c>
      <c r="J182" s="148">
        <v>45975</v>
      </c>
      <c r="K182" s="148">
        <v>45981</v>
      </c>
      <c r="L182" s="502">
        <f t="shared" si="20"/>
        <v>6</v>
      </c>
      <c r="M182" s="502" t="s">
        <v>279</v>
      </c>
      <c r="N182" s="67"/>
    </row>
    <row r="183" spans="2:14" x14ac:dyDescent="0.35">
      <c r="B183" s="66">
        <v>178</v>
      </c>
      <c r="C183" s="66" t="s">
        <v>240</v>
      </c>
      <c r="D183" s="66" t="s">
        <v>65</v>
      </c>
      <c r="E183" s="62">
        <v>36.159755999999994</v>
      </c>
      <c r="F183" s="214">
        <f t="shared" ref="F183:F189" si="24">E183*10940</f>
        <v>395587.73063999997</v>
      </c>
      <c r="G183" s="63">
        <v>45962</v>
      </c>
      <c r="H183" s="43" t="s">
        <v>522</v>
      </c>
      <c r="I183" s="66" t="s">
        <v>12</v>
      </c>
      <c r="J183" s="148">
        <v>45973</v>
      </c>
      <c r="K183" s="148">
        <v>45983</v>
      </c>
      <c r="L183" s="502">
        <f t="shared" si="20"/>
        <v>10</v>
      </c>
      <c r="M183" s="65" t="s">
        <v>784</v>
      </c>
      <c r="N183" s="67"/>
    </row>
    <row r="184" spans="2:14" x14ac:dyDescent="0.35">
      <c r="B184" s="66">
        <v>179</v>
      </c>
      <c r="C184" s="66" t="s">
        <v>721</v>
      </c>
      <c r="D184" s="66" t="s">
        <v>170</v>
      </c>
      <c r="E184" s="66">
        <v>65.028000000000006</v>
      </c>
      <c r="F184" s="214">
        <f t="shared" si="24"/>
        <v>711406.32000000007</v>
      </c>
      <c r="G184" s="63">
        <v>45962</v>
      </c>
      <c r="H184" s="43" t="s">
        <v>540</v>
      </c>
      <c r="I184" s="66" t="s">
        <v>12</v>
      </c>
      <c r="J184" s="148">
        <v>45977</v>
      </c>
      <c r="K184" s="148">
        <v>45985</v>
      </c>
      <c r="L184" s="502">
        <f t="shared" si="20"/>
        <v>8</v>
      </c>
      <c r="M184" s="502" t="s">
        <v>279</v>
      </c>
      <c r="N184" s="67"/>
    </row>
    <row r="185" spans="2:14" x14ac:dyDescent="0.35">
      <c r="B185" s="66">
        <v>180</v>
      </c>
      <c r="C185" s="66" t="s">
        <v>549</v>
      </c>
      <c r="D185" s="66" t="s">
        <v>77</v>
      </c>
      <c r="E185" s="66">
        <v>37.930999999999997</v>
      </c>
      <c r="F185" s="214">
        <f t="shared" si="24"/>
        <v>414965.13999999996</v>
      </c>
      <c r="G185" s="63">
        <v>45962</v>
      </c>
      <c r="H185" s="43" t="s">
        <v>525</v>
      </c>
      <c r="I185" s="66" t="s">
        <v>12</v>
      </c>
      <c r="J185" s="148">
        <v>45978</v>
      </c>
      <c r="K185" s="148">
        <v>45985</v>
      </c>
      <c r="L185" s="502">
        <f t="shared" si="20"/>
        <v>7</v>
      </c>
      <c r="M185" s="65" t="s">
        <v>784</v>
      </c>
      <c r="N185" s="67"/>
    </row>
    <row r="186" spans="2:14" x14ac:dyDescent="0.35">
      <c r="B186" s="66">
        <v>181</v>
      </c>
      <c r="C186" s="66" t="s">
        <v>428</v>
      </c>
      <c r="D186" s="66" t="s">
        <v>79</v>
      </c>
      <c r="E186" s="69">
        <v>34.79</v>
      </c>
      <c r="F186" s="214">
        <f t="shared" si="24"/>
        <v>380602.6</v>
      </c>
      <c r="G186" s="63">
        <v>45962</v>
      </c>
      <c r="H186" s="66" t="s">
        <v>790</v>
      </c>
      <c r="I186" s="66" t="s">
        <v>12</v>
      </c>
      <c r="J186" s="148">
        <v>45957</v>
      </c>
      <c r="K186" s="148">
        <v>45978</v>
      </c>
      <c r="L186" s="502">
        <f t="shared" si="20"/>
        <v>21</v>
      </c>
      <c r="M186" s="502" t="s">
        <v>279</v>
      </c>
      <c r="N186" s="67"/>
    </row>
    <row r="187" spans="2:14" x14ac:dyDescent="0.35">
      <c r="B187" s="66">
        <v>182</v>
      </c>
      <c r="C187" s="66" t="s">
        <v>440</v>
      </c>
      <c r="D187" s="66" t="s">
        <v>65</v>
      </c>
      <c r="E187" s="62">
        <v>36.159755999999994</v>
      </c>
      <c r="F187" s="214">
        <f t="shared" si="24"/>
        <v>395587.73063999997</v>
      </c>
      <c r="G187" s="63">
        <v>45962</v>
      </c>
      <c r="H187" s="66" t="s">
        <v>790</v>
      </c>
      <c r="I187" s="66" t="s">
        <v>12</v>
      </c>
      <c r="J187" s="148">
        <v>45979</v>
      </c>
      <c r="K187" s="148">
        <v>45989</v>
      </c>
      <c r="L187" s="502">
        <f t="shared" si="20"/>
        <v>10</v>
      </c>
      <c r="M187" s="502" t="s">
        <v>279</v>
      </c>
      <c r="N187" s="67"/>
    </row>
    <row r="188" spans="2:14" x14ac:dyDescent="0.35">
      <c r="B188" s="66">
        <v>183</v>
      </c>
      <c r="C188" s="66" t="s">
        <v>633</v>
      </c>
      <c r="D188" s="67" t="s">
        <v>181</v>
      </c>
      <c r="E188" s="66">
        <v>73.245000000000005</v>
      </c>
      <c r="F188" s="214">
        <f t="shared" si="24"/>
        <v>801300.3</v>
      </c>
      <c r="G188" s="63">
        <v>45962</v>
      </c>
      <c r="H188" s="43" t="s">
        <v>277</v>
      </c>
      <c r="I188" s="66" t="s">
        <v>12</v>
      </c>
      <c r="J188" s="148">
        <v>45980</v>
      </c>
      <c r="K188" s="148">
        <v>45990</v>
      </c>
      <c r="L188" s="502">
        <f t="shared" si="20"/>
        <v>10</v>
      </c>
      <c r="M188" s="65" t="s">
        <v>784</v>
      </c>
      <c r="N188" s="67"/>
    </row>
    <row r="189" spans="2:14" x14ac:dyDescent="0.35">
      <c r="B189" s="66">
        <v>184</v>
      </c>
      <c r="C189" s="66" t="s">
        <v>271</v>
      </c>
      <c r="D189" s="66" t="s">
        <v>65</v>
      </c>
      <c r="E189" s="62">
        <v>36.159755999999994</v>
      </c>
      <c r="F189" s="214">
        <f t="shared" si="24"/>
        <v>395587.73063999997</v>
      </c>
      <c r="G189" s="63">
        <v>45962</v>
      </c>
      <c r="H189" s="43" t="s">
        <v>546</v>
      </c>
      <c r="I189" s="66" t="s">
        <v>12</v>
      </c>
      <c r="J189" s="148">
        <v>45980</v>
      </c>
      <c r="K189" s="148">
        <v>45985</v>
      </c>
      <c r="L189" s="502">
        <f t="shared" si="20"/>
        <v>5</v>
      </c>
      <c r="M189" s="502" t="s">
        <v>279</v>
      </c>
      <c r="N189" s="67"/>
    </row>
    <row r="190" spans="2:14" x14ac:dyDescent="0.35">
      <c r="B190" s="66">
        <v>185</v>
      </c>
      <c r="C190" s="66" t="s">
        <v>405</v>
      </c>
      <c r="D190" s="66" t="s">
        <v>65</v>
      </c>
      <c r="E190" s="62">
        <v>36.159755999999994</v>
      </c>
      <c r="F190" s="214">
        <f t="shared" ref="F190:F192" si="25">E190*10940</f>
        <v>395587.73063999997</v>
      </c>
      <c r="G190" s="63">
        <v>45962</v>
      </c>
      <c r="H190" s="43" t="s">
        <v>539</v>
      </c>
      <c r="I190" s="66" t="s">
        <v>12</v>
      </c>
      <c r="J190" s="148">
        <v>45982</v>
      </c>
      <c r="K190" s="148">
        <v>45988</v>
      </c>
      <c r="L190" s="502">
        <f t="shared" si="20"/>
        <v>6</v>
      </c>
      <c r="M190" s="502" t="s">
        <v>279</v>
      </c>
      <c r="N190" s="67"/>
    </row>
    <row r="191" spans="2:14" x14ac:dyDescent="0.35">
      <c r="B191" s="66">
        <v>186</v>
      </c>
      <c r="C191" s="66" t="s">
        <v>444</v>
      </c>
      <c r="D191" s="66" t="s">
        <v>77</v>
      </c>
      <c r="E191" s="66">
        <v>37.930999999999997</v>
      </c>
      <c r="F191" s="214">
        <f t="shared" si="25"/>
        <v>414965.13999999996</v>
      </c>
      <c r="G191" s="63">
        <v>45962</v>
      </c>
      <c r="H191" s="43" t="s">
        <v>527</v>
      </c>
      <c r="I191" s="66" t="s">
        <v>12</v>
      </c>
      <c r="J191" s="148">
        <v>45984</v>
      </c>
      <c r="K191" s="148">
        <v>45991</v>
      </c>
      <c r="L191" s="502">
        <f t="shared" si="20"/>
        <v>7</v>
      </c>
      <c r="M191" s="65" t="s">
        <v>784</v>
      </c>
      <c r="N191" s="67"/>
    </row>
    <row r="192" spans="2:14" x14ac:dyDescent="0.35">
      <c r="B192" s="66">
        <v>187</v>
      </c>
      <c r="C192" s="66" t="s">
        <v>213</v>
      </c>
      <c r="D192" s="66" t="s">
        <v>68</v>
      </c>
      <c r="E192" s="66">
        <v>35.601999999999997</v>
      </c>
      <c r="F192" s="214">
        <f t="shared" si="25"/>
        <v>389485.87999999995</v>
      </c>
      <c r="G192" s="63">
        <v>45962</v>
      </c>
      <c r="H192" s="43" t="s">
        <v>522</v>
      </c>
      <c r="I192" s="66" t="s">
        <v>12</v>
      </c>
      <c r="J192" s="148">
        <v>45984</v>
      </c>
      <c r="K192" s="148">
        <v>45989</v>
      </c>
      <c r="L192" s="502">
        <f t="shared" si="20"/>
        <v>5</v>
      </c>
      <c r="M192" s="65" t="s">
        <v>784</v>
      </c>
      <c r="N192" s="67"/>
    </row>
    <row r="193" spans="2:14" x14ac:dyDescent="0.35">
      <c r="B193" s="66">
        <v>188</v>
      </c>
      <c r="C193" s="66" t="s">
        <v>518</v>
      </c>
      <c r="D193" s="66" t="s">
        <v>65</v>
      </c>
      <c r="E193" s="62">
        <v>36.159755999999994</v>
      </c>
      <c r="F193" s="214">
        <f t="shared" ref="F193:F196" si="26">E193*10940</f>
        <v>395587.73063999997</v>
      </c>
      <c r="G193" s="63">
        <v>45962</v>
      </c>
      <c r="H193" s="43" t="s">
        <v>792</v>
      </c>
      <c r="I193" s="66" t="s">
        <v>12</v>
      </c>
      <c r="J193" s="148">
        <v>45985</v>
      </c>
      <c r="K193" s="148">
        <v>45991</v>
      </c>
      <c r="L193" s="502">
        <f t="shared" si="20"/>
        <v>6</v>
      </c>
      <c r="M193" s="502" t="s">
        <v>279</v>
      </c>
      <c r="N193" s="67"/>
    </row>
    <row r="194" spans="2:14" x14ac:dyDescent="0.35">
      <c r="B194" s="66">
        <v>189</v>
      </c>
      <c r="C194" s="66" t="s">
        <v>270</v>
      </c>
      <c r="D194" s="66" t="s">
        <v>79</v>
      </c>
      <c r="E194" s="69">
        <v>34.79</v>
      </c>
      <c r="F194" s="214">
        <f t="shared" si="26"/>
        <v>380602.6</v>
      </c>
      <c r="G194" s="63">
        <v>45962</v>
      </c>
      <c r="H194" s="43" t="s">
        <v>546</v>
      </c>
      <c r="I194" s="66" t="s">
        <v>12</v>
      </c>
      <c r="J194" s="148">
        <v>45986</v>
      </c>
      <c r="K194" s="148">
        <v>45990</v>
      </c>
      <c r="L194" s="502">
        <f t="shared" si="20"/>
        <v>4</v>
      </c>
      <c r="M194" s="502" t="s">
        <v>279</v>
      </c>
      <c r="N194" s="67"/>
    </row>
    <row r="195" spans="2:14" x14ac:dyDescent="0.35">
      <c r="B195" s="66">
        <v>190</v>
      </c>
      <c r="C195" s="66" t="s">
        <v>426</v>
      </c>
      <c r="D195" s="66" t="s">
        <v>63</v>
      </c>
      <c r="E195" s="62">
        <v>43.804423999999997</v>
      </c>
      <c r="F195" s="214">
        <f t="shared" si="26"/>
        <v>479220.39855999994</v>
      </c>
      <c r="G195" s="63">
        <v>45992</v>
      </c>
      <c r="H195" s="43" t="s">
        <v>540</v>
      </c>
      <c r="I195" s="66" t="s">
        <v>12</v>
      </c>
      <c r="J195" s="148">
        <v>45986</v>
      </c>
      <c r="K195" s="148">
        <v>45994</v>
      </c>
      <c r="L195" s="502">
        <f t="shared" si="20"/>
        <v>8</v>
      </c>
      <c r="M195" s="502" t="s">
        <v>279</v>
      </c>
      <c r="N195" s="67"/>
    </row>
    <row r="196" spans="2:14" x14ac:dyDescent="0.35">
      <c r="B196" s="66">
        <v>191</v>
      </c>
      <c r="C196" s="66" t="s">
        <v>222</v>
      </c>
      <c r="D196" s="66" t="s">
        <v>77</v>
      </c>
      <c r="E196" s="66">
        <v>37.930999999999997</v>
      </c>
      <c r="F196" s="214">
        <f t="shared" si="26"/>
        <v>414965.13999999996</v>
      </c>
      <c r="G196" s="63">
        <v>45992</v>
      </c>
      <c r="H196" s="43" t="s">
        <v>525</v>
      </c>
      <c r="I196" s="66" t="s">
        <v>12</v>
      </c>
      <c r="J196" s="148">
        <v>45986</v>
      </c>
      <c r="K196" s="148">
        <v>45993</v>
      </c>
      <c r="L196" s="502">
        <f t="shared" si="20"/>
        <v>7</v>
      </c>
      <c r="M196" s="65" t="s">
        <v>784</v>
      </c>
      <c r="N196" s="67"/>
    </row>
    <row r="197" spans="2:14" x14ac:dyDescent="0.35">
      <c r="B197" s="560">
        <v>190</v>
      </c>
      <c r="C197" s="560" t="s">
        <v>698</v>
      </c>
      <c r="D197" s="560" t="s">
        <v>65</v>
      </c>
      <c r="E197" s="561">
        <v>36.159755999999994</v>
      </c>
      <c r="F197" s="562">
        <f t="shared" ref="F197:F201" si="27">E197*10940</f>
        <v>395587.73063999997</v>
      </c>
      <c r="G197" s="563">
        <v>45962</v>
      </c>
      <c r="H197" s="560" t="s">
        <v>524</v>
      </c>
      <c r="I197" s="560" t="s">
        <v>12</v>
      </c>
      <c r="J197" s="564">
        <v>45987</v>
      </c>
      <c r="K197" s="564">
        <v>45996</v>
      </c>
      <c r="L197" s="566">
        <f t="shared" si="20"/>
        <v>9</v>
      </c>
      <c r="M197" s="573" t="s">
        <v>784</v>
      </c>
      <c r="N197" s="565"/>
    </row>
    <row r="198" spans="2:14" x14ac:dyDescent="0.35">
      <c r="B198" s="66">
        <v>192</v>
      </c>
      <c r="C198" s="66" t="s">
        <v>416</v>
      </c>
      <c r="D198" s="66" t="s">
        <v>203</v>
      </c>
      <c r="E198" s="66">
        <v>55.451000000000001</v>
      </c>
      <c r="F198" s="66">
        <f t="shared" si="27"/>
        <v>606633.94000000006</v>
      </c>
      <c r="G198" s="63">
        <v>45992</v>
      </c>
      <c r="H198" s="43" t="s">
        <v>539</v>
      </c>
      <c r="I198" s="66" t="s">
        <v>12</v>
      </c>
      <c r="J198" s="148">
        <v>45989</v>
      </c>
      <c r="K198" s="148">
        <v>45999</v>
      </c>
      <c r="L198" s="566">
        <f t="shared" si="20"/>
        <v>10</v>
      </c>
      <c r="M198" s="65" t="s">
        <v>279</v>
      </c>
      <c r="N198" s="67"/>
    </row>
    <row r="199" spans="2:14" x14ac:dyDescent="0.35">
      <c r="B199" s="66">
        <v>193</v>
      </c>
      <c r="C199" s="66" t="s">
        <v>403</v>
      </c>
      <c r="D199" s="66" t="s">
        <v>65</v>
      </c>
      <c r="E199" s="62">
        <v>36.159755999999994</v>
      </c>
      <c r="F199" s="214">
        <f t="shared" si="27"/>
        <v>395587.73063999997</v>
      </c>
      <c r="G199" s="63">
        <v>45992</v>
      </c>
      <c r="H199" s="66" t="s">
        <v>790</v>
      </c>
      <c r="I199" s="66" t="s">
        <v>12</v>
      </c>
      <c r="J199" s="148">
        <v>45990</v>
      </c>
      <c r="K199" s="148">
        <v>45997</v>
      </c>
      <c r="L199" s="566">
        <f t="shared" si="20"/>
        <v>7</v>
      </c>
      <c r="M199" s="502" t="s">
        <v>279</v>
      </c>
      <c r="N199" s="67"/>
    </row>
    <row r="200" spans="2:14" x14ac:dyDescent="0.35">
      <c r="B200" s="66">
        <v>194</v>
      </c>
      <c r="C200" s="66" t="s">
        <v>514</v>
      </c>
      <c r="D200" s="66" t="s">
        <v>197</v>
      </c>
      <c r="E200" s="69">
        <v>97.17</v>
      </c>
      <c r="F200" s="66">
        <f t="shared" si="27"/>
        <v>1063039.8</v>
      </c>
      <c r="G200" s="63">
        <v>45992</v>
      </c>
      <c r="H200" s="43" t="s">
        <v>522</v>
      </c>
      <c r="I200" s="66" t="s">
        <v>12</v>
      </c>
      <c r="J200" s="148">
        <v>45990</v>
      </c>
      <c r="K200" s="148">
        <v>46002</v>
      </c>
      <c r="L200" s="502">
        <f t="shared" si="20"/>
        <v>12</v>
      </c>
      <c r="M200" s="502" t="s">
        <v>784</v>
      </c>
      <c r="N200" s="67"/>
    </row>
    <row r="201" spans="2:14" x14ac:dyDescent="0.35">
      <c r="B201" s="66">
        <v>195</v>
      </c>
      <c r="C201" s="66" t="s">
        <v>632</v>
      </c>
      <c r="D201" s="66" t="s">
        <v>63</v>
      </c>
      <c r="E201" s="62">
        <v>43.804423999999997</v>
      </c>
      <c r="F201" s="214">
        <f t="shared" si="27"/>
        <v>479220.39855999994</v>
      </c>
      <c r="G201" s="63">
        <v>45992</v>
      </c>
      <c r="H201" s="43" t="s">
        <v>277</v>
      </c>
      <c r="I201" s="66" t="s">
        <v>12</v>
      </c>
      <c r="J201" s="148">
        <v>45991</v>
      </c>
      <c r="K201" s="148">
        <v>45995</v>
      </c>
      <c r="L201" s="502">
        <f t="shared" si="20"/>
        <v>4</v>
      </c>
      <c r="M201" s="502" t="s">
        <v>784</v>
      </c>
      <c r="N201" s="67"/>
    </row>
    <row r="202" spans="2:14" x14ac:dyDescent="0.35">
      <c r="B202" s="66">
        <v>196</v>
      </c>
      <c r="C202" s="66" t="s">
        <v>395</v>
      </c>
      <c r="D202" s="66" t="s">
        <v>65</v>
      </c>
      <c r="E202" s="62">
        <v>36.159755999999994</v>
      </c>
      <c r="F202" s="214">
        <f t="shared" ref="F202:F208" si="28">E202*10940</f>
        <v>395587.73063999997</v>
      </c>
      <c r="G202" s="63">
        <v>45992</v>
      </c>
      <c r="H202" s="43" t="s">
        <v>546</v>
      </c>
      <c r="I202" s="66" t="s">
        <v>12</v>
      </c>
      <c r="J202" s="148">
        <v>45991</v>
      </c>
      <c r="K202" s="148">
        <v>45994</v>
      </c>
      <c r="L202" s="502">
        <f t="shared" si="20"/>
        <v>3</v>
      </c>
      <c r="M202" s="502" t="s">
        <v>279</v>
      </c>
      <c r="N202" s="67"/>
    </row>
    <row r="203" spans="2:14" x14ac:dyDescent="0.35">
      <c r="B203" s="560">
        <v>195</v>
      </c>
      <c r="C203" s="560" t="s">
        <v>476</v>
      </c>
      <c r="D203" s="560" t="s">
        <v>65</v>
      </c>
      <c r="E203" s="561">
        <v>36.159755999999994</v>
      </c>
      <c r="F203" s="562">
        <f t="shared" si="28"/>
        <v>395587.73063999997</v>
      </c>
      <c r="G203" s="563">
        <v>45992</v>
      </c>
      <c r="H203" s="539" t="s">
        <v>792</v>
      </c>
      <c r="I203" s="560" t="s">
        <v>12</v>
      </c>
      <c r="J203" s="564">
        <v>45992</v>
      </c>
      <c r="K203" s="564">
        <v>45999</v>
      </c>
      <c r="L203" s="566">
        <f t="shared" si="20"/>
        <v>7</v>
      </c>
      <c r="M203" s="566" t="s">
        <v>279</v>
      </c>
      <c r="N203" s="565"/>
    </row>
    <row r="204" spans="2:14" x14ac:dyDescent="0.35">
      <c r="B204" s="66">
        <v>196</v>
      </c>
      <c r="C204" s="66" t="s">
        <v>274</v>
      </c>
      <c r="D204" s="66" t="s">
        <v>275</v>
      </c>
      <c r="E204" s="69">
        <v>75.28</v>
      </c>
      <c r="F204" s="214">
        <f t="shared" si="28"/>
        <v>823563.20000000007</v>
      </c>
      <c r="G204" s="63">
        <v>45992</v>
      </c>
      <c r="H204" s="43" t="s">
        <v>527</v>
      </c>
      <c r="I204" s="66" t="s">
        <v>561</v>
      </c>
      <c r="J204" s="148">
        <v>45992</v>
      </c>
      <c r="K204" s="67"/>
      <c r="L204" s="566"/>
      <c r="M204" s="502" t="s">
        <v>784</v>
      </c>
      <c r="N204" s="67"/>
    </row>
    <row r="205" spans="2:14" x14ac:dyDescent="0.35">
      <c r="B205" s="66">
        <v>197</v>
      </c>
      <c r="C205" s="66" t="s">
        <v>635</v>
      </c>
      <c r="D205" s="66" t="s">
        <v>77</v>
      </c>
      <c r="E205" s="66">
        <v>37.930999999999997</v>
      </c>
      <c r="F205" s="214">
        <f t="shared" si="28"/>
        <v>414965.13999999996</v>
      </c>
      <c r="G205" s="63">
        <v>45992</v>
      </c>
      <c r="H205" s="43" t="s">
        <v>525</v>
      </c>
      <c r="I205" s="66" t="s">
        <v>12</v>
      </c>
      <c r="J205" s="148">
        <v>45994</v>
      </c>
      <c r="K205" s="148">
        <v>46001</v>
      </c>
      <c r="L205" s="566">
        <f t="shared" si="20"/>
        <v>7</v>
      </c>
      <c r="M205" s="502" t="s">
        <v>784</v>
      </c>
      <c r="N205" s="67"/>
    </row>
    <row r="206" spans="2:14" x14ac:dyDescent="0.35">
      <c r="B206" s="66">
        <v>198</v>
      </c>
      <c r="C206" s="66" t="s">
        <v>501</v>
      </c>
      <c r="D206" s="66" t="s">
        <v>77</v>
      </c>
      <c r="E206" s="66">
        <v>37.930999999999997</v>
      </c>
      <c r="F206" s="214">
        <f t="shared" si="28"/>
        <v>414965.13999999996</v>
      </c>
      <c r="G206" s="63">
        <v>45992</v>
      </c>
      <c r="H206" s="66" t="s">
        <v>545</v>
      </c>
      <c r="I206" s="66" t="s">
        <v>12</v>
      </c>
      <c r="J206" s="148">
        <v>45994</v>
      </c>
      <c r="K206" s="148">
        <v>46002</v>
      </c>
      <c r="L206" s="566">
        <f t="shared" si="20"/>
        <v>8</v>
      </c>
      <c r="M206" s="502" t="s">
        <v>279</v>
      </c>
      <c r="N206" s="67"/>
    </row>
    <row r="207" spans="2:14" x14ac:dyDescent="0.35">
      <c r="B207" s="66">
        <v>199</v>
      </c>
      <c r="C207" s="66" t="s">
        <v>541</v>
      </c>
      <c r="D207" s="66" t="s">
        <v>65</v>
      </c>
      <c r="E207" s="62">
        <v>36.159755999999994</v>
      </c>
      <c r="F207" s="214">
        <f t="shared" si="28"/>
        <v>395587.73063999997</v>
      </c>
      <c r="G207" s="63">
        <v>45992</v>
      </c>
      <c r="H207" s="66" t="s">
        <v>845</v>
      </c>
      <c r="I207" s="66" t="s">
        <v>12</v>
      </c>
      <c r="J207" s="148">
        <v>45994</v>
      </c>
      <c r="K207" s="148">
        <v>46002</v>
      </c>
      <c r="L207" s="566">
        <f t="shared" si="20"/>
        <v>8</v>
      </c>
      <c r="M207" s="502" t="s">
        <v>279</v>
      </c>
      <c r="N207" s="67"/>
    </row>
    <row r="208" spans="2:14" x14ac:dyDescent="0.35">
      <c r="B208" s="66">
        <v>200</v>
      </c>
      <c r="C208" s="66" t="s">
        <v>481</v>
      </c>
      <c r="D208" s="66" t="s">
        <v>126</v>
      </c>
      <c r="E208" s="66">
        <v>59.500999999999998</v>
      </c>
      <c r="F208" s="66">
        <f t="shared" si="28"/>
        <v>650940.93999999994</v>
      </c>
      <c r="G208" s="63">
        <v>45992</v>
      </c>
      <c r="H208" s="66" t="s">
        <v>846</v>
      </c>
      <c r="I208" s="66" t="s">
        <v>561</v>
      </c>
      <c r="J208" s="148">
        <v>45995</v>
      </c>
      <c r="K208" s="67"/>
      <c r="L208" s="566"/>
      <c r="M208" s="502" t="s">
        <v>279</v>
      </c>
      <c r="N208" s="67"/>
    </row>
    <row r="209" spans="2:14" x14ac:dyDescent="0.35">
      <c r="B209" s="66">
        <v>201</v>
      </c>
      <c r="C209" s="66" t="s">
        <v>276</v>
      </c>
      <c r="D209" s="66" t="s">
        <v>77</v>
      </c>
      <c r="E209" s="66">
        <v>37.930999999999997</v>
      </c>
      <c r="F209" s="214">
        <f t="shared" ref="F209:F211" si="29">E209*10940</f>
        <v>414965.13999999996</v>
      </c>
      <c r="G209" s="63">
        <v>45992</v>
      </c>
      <c r="H209" s="43" t="s">
        <v>540</v>
      </c>
      <c r="I209" s="66" t="s">
        <v>12</v>
      </c>
      <c r="J209" s="148">
        <v>45995</v>
      </c>
      <c r="K209" s="148">
        <v>46002</v>
      </c>
      <c r="L209" s="566">
        <f t="shared" si="20"/>
        <v>7</v>
      </c>
      <c r="M209" s="502" t="s">
        <v>279</v>
      </c>
      <c r="N209" s="67"/>
    </row>
    <row r="210" spans="2:14" x14ac:dyDescent="0.35">
      <c r="B210" s="66">
        <v>202</v>
      </c>
      <c r="C210" s="66" t="s">
        <v>362</v>
      </c>
      <c r="D210" s="66" t="s">
        <v>77</v>
      </c>
      <c r="E210" s="66">
        <v>37.930999999999997</v>
      </c>
      <c r="F210" s="214">
        <f t="shared" si="29"/>
        <v>414965.13999999996</v>
      </c>
      <c r="G210" s="63">
        <v>45992</v>
      </c>
      <c r="H210" s="43" t="s">
        <v>546</v>
      </c>
      <c r="I210" s="66" t="s">
        <v>12</v>
      </c>
      <c r="J210" s="148">
        <v>45995</v>
      </c>
      <c r="K210" s="148">
        <v>46000</v>
      </c>
      <c r="L210" s="566">
        <f t="shared" si="20"/>
        <v>5</v>
      </c>
      <c r="M210" s="502" t="s">
        <v>279</v>
      </c>
      <c r="N210" s="67"/>
    </row>
    <row r="211" spans="2:14" x14ac:dyDescent="0.35">
      <c r="B211" s="66">
        <v>203</v>
      </c>
      <c r="C211" s="66" t="s">
        <v>629</v>
      </c>
      <c r="D211" s="66" t="s">
        <v>65</v>
      </c>
      <c r="E211" s="62">
        <v>36.159755999999994</v>
      </c>
      <c r="F211" s="214">
        <f t="shared" si="29"/>
        <v>395587.73063999997</v>
      </c>
      <c r="G211" s="63">
        <v>45992</v>
      </c>
      <c r="H211" s="43" t="s">
        <v>277</v>
      </c>
      <c r="I211" s="66" t="s">
        <v>12</v>
      </c>
      <c r="J211" s="148">
        <v>45996</v>
      </c>
      <c r="K211" s="148">
        <v>46000</v>
      </c>
      <c r="L211" s="566">
        <f t="shared" si="20"/>
        <v>4</v>
      </c>
      <c r="M211" s="502" t="s">
        <v>784</v>
      </c>
      <c r="N211" s="67"/>
    </row>
    <row r="212" spans="2:14" x14ac:dyDescent="0.35">
      <c r="B212" s="66">
        <v>204</v>
      </c>
      <c r="C212" s="66" t="s">
        <v>554</v>
      </c>
      <c r="D212" s="66" t="s">
        <v>77</v>
      </c>
      <c r="E212" s="66">
        <v>37.930999999999997</v>
      </c>
      <c r="F212" s="214">
        <f t="shared" ref="F212:F218" si="30">E212*10940</f>
        <v>414965.13999999996</v>
      </c>
      <c r="G212" s="63">
        <v>45992</v>
      </c>
      <c r="H212" s="66" t="s">
        <v>524</v>
      </c>
      <c r="I212" s="66" t="s">
        <v>561</v>
      </c>
      <c r="J212" s="148">
        <v>45997</v>
      </c>
      <c r="K212" s="67"/>
      <c r="L212" s="566"/>
      <c r="M212" s="502" t="s">
        <v>784</v>
      </c>
      <c r="N212" s="67"/>
    </row>
    <row r="213" spans="2:14" x14ac:dyDescent="0.35">
      <c r="B213" s="66">
        <v>205</v>
      </c>
      <c r="C213" s="66" t="s">
        <v>402</v>
      </c>
      <c r="D213" s="66" t="s">
        <v>79</v>
      </c>
      <c r="E213" s="69">
        <v>34.79</v>
      </c>
      <c r="F213" s="214">
        <f t="shared" si="30"/>
        <v>380602.6</v>
      </c>
      <c r="G213" s="63">
        <v>45992</v>
      </c>
      <c r="H213" s="66" t="s">
        <v>790</v>
      </c>
      <c r="I213" s="66" t="s">
        <v>12</v>
      </c>
      <c r="J213" s="148">
        <v>45998</v>
      </c>
      <c r="K213" s="148">
        <v>46003</v>
      </c>
      <c r="L213" s="566">
        <f t="shared" si="20"/>
        <v>5</v>
      </c>
      <c r="M213" s="502" t="s">
        <v>279</v>
      </c>
      <c r="N213" s="67"/>
    </row>
    <row r="214" spans="2:14" x14ac:dyDescent="0.35">
      <c r="B214" s="66">
        <v>206</v>
      </c>
      <c r="C214" s="66" t="s">
        <v>723</v>
      </c>
      <c r="D214" s="66" t="s">
        <v>150</v>
      </c>
      <c r="E214" s="66">
        <v>67.262</v>
      </c>
      <c r="F214" s="214">
        <f t="shared" si="30"/>
        <v>735846.28</v>
      </c>
      <c r="G214" s="63">
        <v>45992</v>
      </c>
      <c r="H214" s="43" t="s">
        <v>539</v>
      </c>
      <c r="I214" s="66" t="s">
        <v>561</v>
      </c>
      <c r="J214" s="148">
        <v>46000</v>
      </c>
      <c r="K214" s="67"/>
      <c r="L214" s="566"/>
      <c r="M214" s="502" t="s">
        <v>279</v>
      </c>
      <c r="N214" s="67"/>
    </row>
    <row r="215" spans="2:14" x14ac:dyDescent="0.35">
      <c r="B215" s="66">
        <v>207</v>
      </c>
      <c r="C215" s="66" t="s">
        <v>508</v>
      </c>
      <c r="D215" s="66" t="s">
        <v>79</v>
      </c>
      <c r="E215" s="69">
        <v>34.79</v>
      </c>
      <c r="F215" s="214">
        <f t="shared" si="30"/>
        <v>380602.6</v>
      </c>
      <c r="G215" s="563">
        <v>45992</v>
      </c>
      <c r="H215" s="539" t="s">
        <v>792</v>
      </c>
      <c r="I215" s="560" t="s">
        <v>561</v>
      </c>
      <c r="J215" s="148">
        <v>46000</v>
      </c>
      <c r="K215" s="67"/>
      <c r="L215" s="566"/>
      <c r="M215" s="502" t="s">
        <v>279</v>
      </c>
      <c r="N215" s="67"/>
    </row>
    <row r="216" spans="2:14" x14ac:dyDescent="0.35">
      <c r="B216" s="66">
        <v>208</v>
      </c>
      <c r="C216" s="66" t="s">
        <v>626</v>
      </c>
      <c r="D216" s="66" t="s">
        <v>65</v>
      </c>
      <c r="E216" s="62">
        <v>36.159755999999994</v>
      </c>
      <c r="F216" s="214">
        <f t="shared" si="30"/>
        <v>395587.73063999997</v>
      </c>
      <c r="G216" s="63">
        <v>45992</v>
      </c>
      <c r="H216" s="43" t="s">
        <v>277</v>
      </c>
      <c r="I216" s="66" t="s">
        <v>12</v>
      </c>
      <c r="J216" s="148">
        <v>46001</v>
      </c>
      <c r="K216" s="148">
        <v>46004</v>
      </c>
      <c r="L216" s="566">
        <f t="shared" si="20"/>
        <v>3</v>
      </c>
      <c r="M216" s="502" t="s">
        <v>784</v>
      </c>
      <c r="N216" s="67"/>
    </row>
    <row r="217" spans="2:14" x14ac:dyDescent="0.35">
      <c r="B217" s="66">
        <v>209</v>
      </c>
      <c r="C217" s="66" t="s">
        <v>196</v>
      </c>
      <c r="D217" s="66" t="s">
        <v>197</v>
      </c>
      <c r="E217" s="69">
        <v>97.17</v>
      </c>
      <c r="F217" s="66">
        <f t="shared" si="30"/>
        <v>1063039.8</v>
      </c>
      <c r="G217" s="63">
        <v>45992</v>
      </c>
      <c r="H217" s="43" t="s">
        <v>528</v>
      </c>
      <c r="I217" s="66" t="s">
        <v>561</v>
      </c>
      <c r="J217" s="148">
        <v>46001</v>
      </c>
      <c r="K217" s="67"/>
      <c r="L217" s="501"/>
      <c r="M217" s="502" t="s">
        <v>784</v>
      </c>
      <c r="N217" s="67"/>
    </row>
    <row r="218" spans="2:14" x14ac:dyDescent="0.35">
      <c r="B218" s="66">
        <v>210</v>
      </c>
      <c r="C218" s="66" t="s">
        <v>724</v>
      </c>
      <c r="D218" s="66" t="s">
        <v>475</v>
      </c>
      <c r="E218" s="69">
        <v>65.87</v>
      </c>
      <c r="F218" s="214">
        <f t="shared" si="30"/>
        <v>720617.8</v>
      </c>
      <c r="G218" s="63">
        <v>45992</v>
      </c>
      <c r="H218" s="43" t="s">
        <v>546</v>
      </c>
      <c r="I218" s="66" t="s">
        <v>561</v>
      </c>
      <c r="J218" s="148">
        <v>46001</v>
      </c>
      <c r="K218" s="67"/>
      <c r="L218" s="501"/>
      <c r="M218" s="502" t="s">
        <v>279</v>
      </c>
      <c r="N218" s="67"/>
    </row>
    <row r="219" spans="2:14" x14ac:dyDescent="0.35">
      <c r="B219" s="66">
        <v>211</v>
      </c>
      <c r="C219" s="66" t="s">
        <v>259</v>
      </c>
      <c r="D219" s="66" t="s">
        <v>197</v>
      </c>
      <c r="E219" s="69">
        <v>97.17</v>
      </c>
      <c r="F219" s="66">
        <f t="shared" ref="F219:F223" si="31">E219*10940</f>
        <v>1063039.8</v>
      </c>
      <c r="G219" s="63">
        <v>45992</v>
      </c>
      <c r="H219" s="43" t="s">
        <v>525</v>
      </c>
      <c r="I219" s="66" t="s">
        <v>561</v>
      </c>
      <c r="J219" s="148">
        <v>46002</v>
      </c>
      <c r="K219" s="66"/>
      <c r="L219" s="502"/>
      <c r="M219" s="502" t="s">
        <v>784</v>
      </c>
      <c r="N219" s="66"/>
    </row>
    <row r="220" spans="2:14" x14ac:dyDescent="0.35">
      <c r="B220" s="66">
        <v>212</v>
      </c>
      <c r="C220" s="66" t="s">
        <v>202</v>
      </c>
      <c r="D220" s="66" t="s">
        <v>203</v>
      </c>
      <c r="E220" s="66">
        <v>55.451000000000001</v>
      </c>
      <c r="F220" s="66">
        <f t="shared" si="31"/>
        <v>606633.94000000006</v>
      </c>
      <c r="G220" s="63">
        <v>45992</v>
      </c>
      <c r="H220" s="43" t="s">
        <v>522</v>
      </c>
      <c r="I220" s="66" t="s">
        <v>561</v>
      </c>
      <c r="J220" s="148">
        <v>46003</v>
      </c>
      <c r="K220" s="67"/>
      <c r="L220" s="501"/>
      <c r="M220" s="502" t="s">
        <v>784</v>
      </c>
      <c r="N220" s="67"/>
    </row>
    <row r="221" spans="2:14" x14ac:dyDescent="0.35">
      <c r="B221" s="66">
        <v>213</v>
      </c>
      <c r="C221" s="66" t="s">
        <v>532</v>
      </c>
      <c r="D221" s="66" t="s">
        <v>79</v>
      </c>
      <c r="E221" s="69">
        <v>34.79</v>
      </c>
      <c r="F221" s="214">
        <f t="shared" si="31"/>
        <v>380602.6</v>
      </c>
      <c r="G221" s="63">
        <v>45992</v>
      </c>
      <c r="H221" s="66" t="s">
        <v>545</v>
      </c>
      <c r="I221" s="66" t="s">
        <v>561</v>
      </c>
      <c r="J221" s="148">
        <v>46003</v>
      </c>
      <c r="K221" s="67"/>
      <c r="L221" s="501"/>
      <c r="M221" s="502" t="s">
        <v>279</v>
      </c>
      <c r="N221" s="67"/>
    </row>
    <row r="222" spans="2:14" x14ac:dyDescent="0.35">
      <c r="B222" s="66">
        <v>214</v>
      </c>
      <c r="C222" s="66" t="s">
        <v>263</v>
      </c>
      <c r="D222" s="66" t="s">
        <v>77</v>
      </c>
      <c r="E222" s="66">
        <v>37.930999999999997</v>
      </c>
      <c r="F222" s="214">
        <f t="shared" si="31"/>
        <v>414965.13999999996</v>
      </c>
      <c r="G222" s="63">
        <v>45992</v>
      </c>
      <c r="H222" s="43" t="s">
        <v>540</v>
      </c>
      <c r="I222" s="66" t="s">
        <v>561</v>
      </c>
      <c r="J222" s="148">
        <v>46003</v>
      </c>
      <c r="K222" s="67"/>
      <c r="L222" s="501"/>
      <c r="M222" s="502" t="s">
        <v>279</v>
      </c>
      <c r="N222" s="67"/>
    </row>
    <row r="223" spans="2:14" x14ac:dyDescent="0.35">
      <c r="B223" s="66">
        <v>215</v>
      </c>
      <c r="C223" s="66" t="s">
        <v>750</v>
      </c>
      <c r="D223" s="66" t="s">
        <v>65</v>
      </c>
      <c r="E223" s="62">
        <v>36.159755999999994</v>
      </c>
      <c r="F223" s="214">
        <f t="shared" si="31"/>
        <v>395587.73063999997</v>
      </c>
      <c r="G223" s="63">
        <v>45992</v>
      </c>
      <c r="H223" s="66" t="s">
        <v>845</v>
      </c>
      <c r="I223" s="66" t="s">
        <v>561</v>
      </c>
      <c r="J223" s="148">
        <v>46003</v>
      </c>
      <c r="K223" s="67"/>
      <c r="L223" s="501"/>
      <c r="M223" s="502" t="s">
        <v>279</v>
      </c>
      <c r="N223" s="67"/>
    </row>
    <row r="224" spans="2:14" x14ac:dyDescent="0.35">
      <c r="B224" s="66">
        <v>216</v>
      </c>
      <c r="C224" s="66" t="s">
        <v>423</v>
      </c>
      <c r="D224" s="66" t="s">
        <v>77</v>
      </c>
      <c r="E224" s="66">
        <v>37.930999999999997</v>
      </c>
      <c r="F224" s="214">
        <f t="shared" ref="F224:F225" si="32">E224*10940</f>
        <v>414965.13999999996</v>
      </c>
      <c r="G224" s="63">
        <v>45992</v>
      </c>
      <c r="H224" s="66" t="s">
        <v>790</v>
      </c>
      <c r="I224" s="66" t="s">
        <v>561</v>
      </c>
      <c r="J224" s="148">
        <v>46004</v>
      </c>
      <c r="K224" s="67"/>
      <c r="L224" s="501"/>
      <c r="M224" s="502" t="s">
        <v>279</v>
      </c>
      <c r="N224" s="67"/>
    </row>
    <row r="225" spans="2:14" x14ac:dyDescent="0.35">
      <c r="B225" s="66">
        <v>217</v>
      </c>
      <c r="C225" s="66" t="s">
        <v>630</v>
      </c>
      <c r="D225" s="66" t="s">
        <v>65</v>
      </c>
      <c r="E225" s="62">
        <v>36.159755999999994</v>
      </c>
      <c r="F225" s="214">
        <f t="shared" si="32"/>
        <v>395587.73063999997</v>
      </c>
      <c r="G225" s="63">
        <v>45992</v>
      </c>
      <c r="H225" s="43" t="s">
        <v>277</v>
      </c>
      <c r="I225" s="66" t="s">
        <v>561</v>
      </c>
      <c r="J225" s="148">
        <v>46004</v>
      </c>
      <c r="K225" s="67"/>
      <c r="L225" s="501"/>
      <c r="M225" s="502" t="s">
        <v>784</v>
      </c>
      <c r="N225" s="67"/>
    </row>
  </sheetData>
  <autoFilter ref="B4:N223" xr:uid="{00000000-0009-0000-0000-000001000000}">
    <sortState xmlns:xlrd2="http://schemas.microsoft.com/office/spreadsheetml/2017/richdata2" ref="B118:N131">
      <sortCondition ref="K4:K139"/>
    </sortState>
  </autoFilter>
  <conditionalFormatting sqref="C4:C5">
    <cfRule type="duplicateValues" dxfId="3653" priority="429"/>
    <cfRule type="duplicateValues" dxfId="3652" priority="430"/>
    <cfRule type="duplicateValues" dxfId="3651" priority="431"/>
    <cfRule type="duplicateValues" dxfId="3650" priority="432"/>
  </conditionalFormatting>
  <conditionalFormatting sqref="I4:I5">
    <cfRule type="containsText" dxfId="3649"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Z464"/>
  <sheetViews>
    <sheetView topLeftCell="C22" zoomScale="70" zoomScaleNormal="92" workbookViewId="0">
      <pane ySplit="6" topLeftCell="A341" activePane="bottomLeft" state="frozen"/>
      <selection activeCell="A22" sqref="A22"/>
      <selection pane="bottomLeft" activeCell="Q345" sqref="Q345"/>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9" width="13.26953125" style="39" customWidth="1"/>
    <col min="10" max="10" width="13.1796875" style="39" customWidth="1"/>
    <col min="11" max="11" width="11.7265625" style="39" customWidth="1"/>
    <col min="12" max="12" width="11.81640625" style="39" customWidth="1"/>
    <col min="13" max="13" width="12.7265625" style="39" customWidth="1"/>
    <col min="14" max="14" width="14.1796875" style="39" customWidth="1"/>
    <col min="15" max="15" width="11.81640625" style="39" customWidth="1"/>
    <col min="16" max="16" width="17.54296875" style="40"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10.08984375" style="5" bestFit="1" customWidth="1"/>
    <col min="27" max="16384" width="9.1796875" style="5"/>
  </cols>
  <sheetData>
    <row r="1" spans="2:25" ht="35.5" hidden="1" customHeight="1" thickBot="1" x14ac:dyDescent="0.4">
      <c r="B1" s="616" t="s">
        <v>0</v>
      </c>
      <c r="C1" s="617"/>
      <c r="D1" s="617"/>
      <c r="E1" s="617"/>
      <c r="F1" s="617"/>
      <c r="G1" s="617"/>
      <c r="H1" s="617"/>
      <c r="I1" s="617"/>
      <c r="J1" s="617"/>
      <c r="K1" s="617"/>
      <c r="L1" s="617"/>
      <c r="M1" s="617"/>
      <c r="N1" s="617"/>
      <c r="O1" s="617"/>
      <c r="P1" s="617"/>
      <c r="Q1" s="618"/>
      <c r="R1" s="162"/>
      <c r="S1" s="163"/>
      <c r="T1" s="163"/>
      <c r="U1" s="163"/>
      <c r="V1" s="163"/>
      <c r="W1" s="163"/>
      <c r="X1" s="164"/>
    </row>
    <row r="2" spans="2:25" ht="19.5" hidden="1" customHeight="1" thickBot="1" x14ac:dyDescent="0.4">
      <c r="B2" s="613" t="s">
        <v>1</v>
      </c>
      <c r="C2" s="614"/>
      <c r="D2" s="614"/>
      <c r="E2" s="614"/>
      <c r="F2" s="614"/>
      <c r="G2" s="614"/>
      <c r="H2" s="614"/>
      <c r="I2" s="614"/>
      <c r="J2" s="614"/>
      <c r="K2" s="614"/>
      <c r="L2" s="614"/>
      <c r="M2" s="614"/>
      <c r="N2" s="614"/>
      <c r="O2" s="614"/>
      <c r="P2" s="614"/>
      <c r="Q2" s="615"/>
      <c r="R2" s="2"/>
      <c r="X2" s="165"/>
    </row>
    <row r="3" spans="2:25" ht="19.5" hidden="1" customHeight="1" thickBot="1" x14ac:dyDescent="0.4">
      <c r="B3" s="613" t="s">
        <v>2</v>
      </c>
      <c r="C3" s="614"/>
      <c r="D3" s="614"/>
      <c r="E3" s="614"/>
      <c r="F3" s="614"/>
      <c r="G3" s="614"/>
      <c r="H3" s="615"/>
      <c r="I3" s="613" t="s">
        <v>3</v>
      </c>
      <c r="J3" s="614"/>
      <c r="K3" s="614"/>
      <c r="L3" s="615"/>
      <c r="M3" s="614" t="s">
        <v>498</v>
      </c>
      <c r="N3" s="614"/>
      <c r="O3" s="614"/>
      <c r="P3" s="614"/>
      <c r="Q3" s="615"/>
      <c r="R3" s="4"/>
      <c r="X3" s="165"/>
    </row>
    <row r="4" spans="2:25" ht="19.5" hidden="1" customHeight="1" thickBot="1" x14ac:dyDescent="0.4">
      <c r="B4" s="610" t="s">
        <v>4</v>
      </c>
      <c r="C4" s="611"/>
      <c r="D4" s="611"/>
      <c r="E4" s="611"/>
      <c r="F4" s="611"/>
      <c r="G4" s="611"/>
      <c r="H4" s="612"/>
      <c r="I4" s="613" t="s">
        <v>5</v>
      </c>
      <c r="J4" s="614"/>
      <c r="K4" s="614"/>
      <c r="L4" s="615"/>
      <c r="M4" s="614" t="s">
        <v>6</v>
      </c>
      <c r="N4" s="614"/>
      <c r="O4" s="614"/>
      <c r="P4" s="614"/>
      <c r="Q4" s="615"/>
      <c r="R4" s="4"/>
      <c r="S4" s="2">
        <f>458+94.23+9.48</f>
        <v>561.71</v>
      </c>
      <c r="X4" s="165"/>
    </row>
    <row r="5" spans="2:25" s="9" customFormat="1" ht="22.5" hidden="1" customHeight="1" thickBot="1" x14ac:dyDescent="0.4">
      <c r="B5" s="6" t="s">
        <v>7</v>
      </c>
      <c r="C5" s="619" t="s">
        <v>8</v>
      </c>
      <c r="D5" s="619"/>
      <c r="E5" s="620" t="s">
        <v>9</v>
      </c>
      <c r="F5" s="621"/>
      <c r="G5" s="7" t="s">
        <v>10</v>
      </c>
      <c r="H5" s="7" t="s">
        <v>11</v>
      </c>
      <c r="I5" s="8" t="s">
        <v>12</v>
      </c>
      <c r="J5" s="8" t="s">
        <v>13</v>
      </c>
      <c r="K5" s="7" t="s">
        <v>14</v>
      </c>
      <c r="L5" s="8" t="s">
        <v>15</v>
      </c>
      <c r="M5" s="622" t="s">
        <v>16</v>
      </c>
      <c r="N5" s="623"/>
      <c r="O5" s="623"/>
      <c r="P5" s="623"/>
      <c r="Q5" s="624"/>
      <c r="R5" s="176"/>
      <c r="X5" s="166"/>
      <c r="Y5" s="10"/>
    </row>
    <row r="6" spans="2:25" s="15" customFormat="1" ht="24.75" hidden="1" customHeight="1" x14ac:dyDescent="0.35">
      <c r="B6" s="11">
        <v>1</v>
      </c>
      <c r="C6" s="625" t="s">
        <v>17</v>
      </c>
      <c r="D6" s="625"/>
      <c r="E6" s="626" t="s">
        <v>18</v>
      </c>
      <c r="F6" s="627"/>
      <c r="G6" s="12">
        <v>136.70500000000001</v>
      </c>
      <c r="H6" s="13">
        <v>126</v>
      </c>
      <c r="I6" s="14">
        <f>87.055+32.269+7</f>
        <v>126.32400000000001</v>
      </c>
      <c r="J6" s="71">
        <f>G6-I6</f>
        <v>10.381</v>
      </c>
      <c r="K6" s="13">
        <f>17.381-7</f>
        <v>10.381</v>
      </c>
      <c r="L6" s="14"/>
      <c r="M6" s="628"/>
      <c r="N6" s="629"/>
      <c r="O6" s="629"/>
      <c r="P6" s="629"/>
      <c r="Q6" s="630"/>
      <c r="R6" s="177"/>
      <c r="X6" s="167"/>
      <c r="Y6" s="16"/>
    </row>
    <row r="7" spans="2:25" s="15" customFormat="1" ht="22.5" hidden="1" customHeight="1" x14ac:dyDescent="0.35">
      <c r="B7" s="17">
        <v>2</v>
      </c>
      <c r="C7" s="631" t="s">
        <v>283</v>
      </c>
      <c r="D7" s="631"/>
      <c r="E7" s="632" t="s">
        <v>18</v>
      </c>
      <c r="F7" s="633"/>
      <c r="G7" s="18">
        <v>136.70500000000001</v>
      </c>
      <c r="H7" s="19">
        <v>126</v>
      </c>
      <c r="I7" s="72">
        <f>69.41+32.269+7</f>
        <v>108.679</v>
      </c>
      <c r="J7" s="72">
        <f>G7-I7</f>
        <v>28.02600000000001</v>
      </c>
      <c r="K7" s="19"/>
      <c r="L7" s="18"/>
      <c r="M7" s="634"/>
      <c r="N7" s="635"/>
      <c r="O7" s="635"/>
      <c r="P7" s="635"/>
      <c r="Q7" s="636"/>
      <c r="R7" s="177"/>
      <c r="X7" s="167"/>
      <c r="Y7" s="16"/>
    </row>
    <row r="8" spans="2:25" s="15" customFormat="1" ht="22.5" hidden="1" customHeight="1" thickBot="1" x14ac:dyDescent="0.4">
      <c r="B8" s="20">
        <v>3</v>
      </c>
      <c r="C8" s="637" t="s">
        <v>19</v>
      </c>
      <c r="D8" s="638"/>
      <c r="E8" s="639" t="s">
        <v>20</v>
      </c>
      <c r="F8" s="640"/>
      <c r="G8" s="21">
        <v>34</v>
      </c>
      <c r="H8" s="22">
        <v>34</v>
      </c>
      <c r="I8" s="21"/>
      <c r="J8" s="23"/>
      <c r="K8" s="22"/>
      <c r="L8" s="21"/>
      <c r="M8" s="641"/>
      <c r="N8" s="642"/>
      <c r="O8" s="642"/>
      <c r="P8" s="642"/>
      <c r="Q8" s="643"/>
      <c r="R8" s="177"/>
      <c r="X8" s="167"/>
      <c r="Y8" s="16"/>
    </row>
    <row r="9" spans="2:25" s="15" customFormat="1" ht="22.5" hidden="1" customHeight="1" x14ac:dyDescent="0.35">
      <c r="B9" s="644">
        <v>4</v>
      </c>
      <c r="C9" s="625" t="s">
        <v>21</v>
      </c>
      <c r="D9" s="625"/>
      <c r="E9" s="626" t="s">
        <v>20</v>
      </c>
      <c r="F9" s="627"/>
      <c r="G9" s="12">
        <v>371</v>
      </c>
      <c r="H9" s="13">
        <v>165</v>
      </c>
      <c r="I9" s="12">
        <f>S27</f>
        <v>318</v>
      </c>
      <c r="J9" s="12">
        <f>G9-I9</f>
        <v>53</v>
      </c>
      <c r="K9" s="13"/>
      <c r="L9" s="12">
        <f>COUNTIF($S$28:$S$1215, "WIP")</f>
        <v>0</v>
      </c>
      <c r="M9" s="628"/>
      <c r="N9" s="629"/>
      <c r="O9" s="629"/>
      <c r="P9" s="629"/>
      <c r="Q9" s="630"/>
      <c r="R9" s="177"/>
      <c r="S9" s="178"/>
      <c r="U9" s="178"/>
      <c r="X9" s="167"/>
      <c r="Y9" s="16"/>
    </row>
    <row r="10" spans="2:25" s="15" customFormat="1" ht="22.5" hidden="1" customHeight="1" x14ac:dyDescent="0.35">
      <c r="B10" s="645"/>
      <c r="C10" s="647" t="s">
        <v>22</v>
      </c>
      <c r="D10" s="647"/>
      <c r="E10" s="648" t="s">
        <v>20</v>
      </c>
      <c r="F10" s="649"/>
      <c r="G10" s="24"/>
      <c r="H10" s="19"/>
      <c r="I10" s="24">
        <v>13</v>
      </c>
      <c r="J10" s="24"/>
      <c r="K10" s="24"/>
      <c r="L10" s="24"/>
      <c r="M10" s="650"/>
      <c r="N10" s="651"/>
      <c r="O10" s="651"/>
      <c r="P10" s="651"/>
      <c r="Q10" s="652"/>
      <c r="R10" s="177"/>
      <c r="X10" s="167"/>
      <c r="Y10" s="16"/>
    </row>
    <row r="11" spans="2:25" s="15" customFormat="1" ht="22.5" hidden="1" customHeight="1" thickBot="1" x14ac:dyDescent="0.4">
      <c r="B11" s="646"/>
      <c r="C11" s="653" t="s">
        <v>23</v>
      </c>
      <c r="D11" s="653"/>
      <c r="E11" s="654" t="s">
        <v>20</v>
      </c>
      <c r="F11" s="655"/>
      <c r="G11" s="25"/>
      <c r="H11" s="22"/>
      <c r="I11" s="25"/>
      <c r="J11" s="25"/>
      <c r="K11" s="25"/>
      <c r="L11" s="25"/>
      <c r="M11" s="656"/>
      <c r="N11" s="657"/>
      <c r="O11" s="657"/>
      <c r="P11" s="657"/>
      <c r="Q11" s="658"/>
      <c r="R11" s="177"/>
      <c r="X11" s="167"/>
      <c r="Y11" s="16"/>
    </row>
    <row r="12" spans="2:25" s="15" customFormat="1" ht="22.5" hidden="1" customHeight="1" thickBot="1" x14ac:dyDescent="0.4">
      <c r="B12" s="26">
        <v>5</v>
      </c>
      <c r="C12" s="659" t="s">
        <v>24</v>
      </c>
      <c r="D12" s="659"/>
      <c r="E12" s="660" t="s">
        <v>20</v>
      </c>
      <c r="F12" s="661"/>
      <c r="G12" s="27">
        <v>346</v>
      </c>
      <c r="H12" s="28"/>
      <c r="I12" s="29">
        <v>94</v>
      </c>
      <c r="J12" s="27">
        <f>G12-I12</f>
        <v>252</v>
      </c>
      <c r="K12" s="28"/>
      <c r="L12" s="27"/>
      <c r="M12" s="662"/>
      <c r="N12" s="663"/>
      <c r="O12" s="663"/>
      <c r="P12" s="663"/>
      <c r="Q12" s="664"/>
      <c r="R12" s="177"/>
      <c r="X12" s="167"/>
      <c r="Y12" s="16"/>
    </row>
    <row r="13" spans="2:25" s="15" customFormat="1" ht="22.5" hidden="1" customHeight="1" x14ac:dyDescent="0.35">
      <c r="B13" s="644">
        <v>6</v>
      </c>
      <c r="C13" s="625" t="s">
        <v>25</v>
      </c>
      <c r="D13" s="625"/>
      <c r="E13" s="626" t="s">
        <v>20</v>
      </c>
      <c r="F13" s="627"/>
      <c r="G13" s="30">
        <f>G9</f>
        <v>371</v>
      </c>
      <c r="H13" s="13">
        <v>98</v>
      </c>
      <c r="I13" s="31">
        <f>'Erection Compiled'!I5</f>
        <v>206</v>
      </c>
      <c r="J13" s="13">
        <f>G13-I13</f>
        <v>165</v>
      </c>
      <c r="K13" s="13"/>
      <c r="L13" s="12">
        <f>COUNTIF('Erection Compiled'!I6:I395,"WIP")</f>
        <v>0</v>
      </c>
      <c r="M13" s="665"/>
      <c r="N13" s="666"/>
      <c r="O13" s="666"/>
      <c r="P13" s="666"/>
      <c r="Q13" s="667"/>
      <c r="R13" s="16"/>
      <c r="S13" s="177"/>
      <c r="T13" s="177"/>
      <c r="U13" s="177"/>
      <c r="V13" s="177"/>
      <c r="W13" s="177"/>
      <c r="X13" s="167"/>
      <c r="Y13" s="16"/>
    </row>
    <row r="14" spans="2:25" s="15" customFormat="1" ht="22.5" hidden="1" customHeight="1" x14ac:dyDescent="0.35">
      <c r="B14" s="645"/>
      <c r="C14" s="647" t="s">
        <v>22</v>
      </c>
      <c r="D14" s="647"/>
      <c r="E14" s="648" t="s">
        <v>20</v>
      </c>
      <c r="F14" s="649"/>
      <c r="G14" s="32"/>
      <c r="H14" s="19"/>
      <c r="I14" s="33">
        <v>4</v>
      </c>
      <c r="J14" s="34"/>
      <c r="K14" s="34"/>
      <c r="L14" s="24"/>
      <c r="M14" s="668"/>
      <c r="N14" s="669"/>
      <c r="O14" s="669"/>
      <c r="P14" s="669"/>
      <c r="Q14" s="670"/>
      <c r="R14" s="16"/>
      <c r="S14" s="177"/>
      <c r="T14" s="177"/>
      <c r="U14" s="177"/>
      <c r="V14" s="177"/>
      <c r="W14" s="177"/>
      <c r="X14" s="167"/>
      <c r="Y14" s="16"/>
    </row>
    <row r="15" spans="2:25" s="15" customFormat="1" ht="22.5" hidden="1" customHeight="1" thickBot="1" x14ac:dyDescent="0.4">
      <c r="B15" s="646"/>
      <c r="C15" s="653" t="s">
        <v>23</v>
      </c>
      <c r="D15" s="653"/>
      <c r="E15" s="654" t="s">
        <v>20</v>
      </c>
      <c r="F15" s="655"/>
      <c r="G15" s="35"/>
      <c r="H15" s="22"/>
      <c r="I15" s="36"/>
      <c r="J15" s="37"/>
      <c r="K15" s="37"/>
      <c r="L15" s="25"/>
      <c r="M15" s="672"/>
      <c r="N15" s="673"/>
      <c r="O15" s="673"/>
      <c r="P15" s="673"/>
      <c r="Q15" s="674"/>
      <c r="R15" s="16"/>
      <c r="S15" s="177"/>
      <c r="T15" s="177"/>
      <c r="U15" s="177"/>
      <c r="V15" s="177"/>
      <c r="W15" s="177"/>
      <c r="X15" s="167"/>
      <c r="Y15" s="16"/>
    </row>
    <row r="16" spans="2:25" s="15" customFormat="1" ht="22.5" hidden="1" customHeight="1" x14ac:dyDescent="0.35">
      <c r="B16" s="644">
        <v>7</v>
      </c>
      <c r="C16" s="625" t="s">
        <v>26</v>
      </c>
      <c r="D16" s="625"/>
      <c r="E16" s="626" t="s">
        <v>20</v>
      </c>
      <c r="F16" s="627"/>
      <c r="G16" s="30">
        <f>G7</f>
        <v>136.70500000000001</v>
      </c>
      <c r="H16" s="13">
        <v>0</v>
      </c>
      <c r="I16" s="13">
        <v>0</v>
      </c>
      <c r="J16" s="13">
        <f>G16-I16</f>
        <v>136.70500000000001</v>
      </c>
      <c r="K16" s="13"/>
      <c r="L16" s="12"/>
      <c r="M16" s="665"/>
      <c r="N16" s="666"/>
      <c r="O16" s="666"/>
      <c r="P16" s="666"/>
      <c r="Q16" s="667"/>
      <c r="R16" s="16"/>
      <c r="S16" s="177"/>
      <c r="T16" s="177"/>
      <c r="U16" s="177"/>
      <c r="V16" s="177"/>
      <c r="W16" s="177"/>
      <c r="X16" s="167"/>
      <c r="Y16" s="16"/>
    </row>
    <row r="17" spans="2:25" s="15" customFormat="1" ht="22.5" hidden="1" customHeight="1" x14ac:dyDescent="0.35">
      <c r="B17" s="645"/>
      <c r="C17" s="647" t="s">
        <v>22</v>
      </c>
      <c r="D17" s="647"/>
      <c r="E17" s="648" t="s">
        <v>20</v>
      </c>
      <c r="F17" s="649"/>
      <c r="G17" s="32"/>
      <c r="H17" s="19"/>
      <c r="I17" s="34"/>
      <c r="J17" s="34"/>
      <c r="K17" s="34"/>
      <c r="L17" s="24"/>
      <c r="M17" s="668"/>
      <c r="N17" s="669"/>
      <c r="O17" s="669"/>
      <c r="P17" s="669"/>
      <c r="Q17" s="670"/>
      <c r="R17" s="16"/>
      <c r="S17" s="177"/>
      <c r="T17" s="177"/>
      <c r="U17" s="177"/>
      <c r="V17" s="177"/>
      <c r="W17" s="177"/>
      <c r="X17" s="167"/>
      <c r="Y17" s="16"/>
    </row>
    <row r="18" spans="2:25" s="15" customFormat="1" ht="22.5" hidden="1" customHeight="1" thickBot="1" x14ac:dyDescent="0.4">
      <c r="B18" s="646"/>
      <c r="C18" s="653" t="s">
        <v>23</v>
      </c>
      <c r="D18" s="653"/>
      <c r="E18" s="654" t="s">
        <v>20</v>
      </c>
      <c r="F18" s="655"/>
      <c r="G18" s="35"/>
      <c r="H18" s="22"/>
      <c r="I18" s="37"/>
      <c r="J18" s="37"/>
      <c r="K18" s="37"/>
      <c r="L18" s="37"/>
      <c r="M18" s="672"/>
      <c r="N18" s="673"/>
      <c r="O18" s="673"/>
      <c r="P18" s="673"/>
      <c r="Q18" s="674"/>
      <c r="R18" s="16"/>
      <c r="S18" s="177"/>
      <c r="T18" s="177"/>
      <c r="U18" s="177"/>
      <c r="V18" s="177"/>
      <c r="W18" s="177"/>
      <c r="X18" s="167"/>
      <c r="Y18" s="16"/>
    </row>
    <row r="19" spans="2:25" ht="6" hidden="1" customHeight="1" thickBot="1" x14ac:dyDescent="0.4">
      <c r="B19" s="168"/>
      <c r="X19" s="165"/>
    </row>
    <row r="20" spans="2:25" ht="74.25" hidden="1" customHeight="1" thickBot="1" x14ac:dyDescent="0.4">
      <c r="B20" s="675" t="s">
        <v>417</v>
      </c>
      <c r="C20" s="676"/>
      <c r="D20" s="676"/>
      <c r="E20" s="676"/>
      <c r="F20" s="676"/>
      <c r="G20" s="676"/>
      <c r="H20" s="676"/>
      <c r="I20" s="676"/>
      <c r="J20" s="676"/>
      <c r="K20" s="676"/>
      <c r="L20" s="676"/>
      <c r="M20" s="676"/>
      <c r="N20" s="676"/>
      <c r="O20" s="676"/>
      <c r="P20" s="676"/>
      <c r="Q20" s="677"/>
      <c r="X20" s="165"/>
    </row>
    <row r="21" spans="2:25" ht="79.5" hidden="1" customHeight="1" thickBot="1" x14ac:dyDescent="0.4">
      <c r="B21" s="678" t="s">
        <v>282</v>
      </c>
      <c r="C21" s="679"/>
      <c r="D21" s="679"/>
      <c r="E21" s="679"/>
      <c r="F21" s="679"/>
      <c r="G21" s="679"/>
      <c r="H21" s="679"/>
      <c r="I21" s="679"/>
      <c r="J21" s="679"/>
      <c r="K21" s="679"/>
      <c r="L21" s="679"/>
      <c r="M21" s="679"/>
      <c r="N21" s="679"/>
      <c r="O21" s="679"/>
      <c r="P21" s="679"/>
      <c r="Q21" s="680"/>
      <c r="T21" s="179"/>
      <c r="U21" s="180"/>
      <c r="V21" s="180"/>
      <c r="W21" s="181"/>
      <c r="X21" s="165"/>
    </row>
    <row r="22" spans="2:25" x14ac:dyDescent="0.35">
      <c r="B22" s="607"/>
      <c r="C22" s="608"/>
      <c r="D22" s="608"/>
      <c r="E22" s="608"/>
      <c r="F22" s="608"/>
      <c r="G22" s="608"/>
      <c r="H22" s="608"/>
      <c r="I22" s="608"/>
      <c r="J22" s="608"/>
      <c r="K22" s="608"/>
      <c r="L22" s="608"/>
      <c r="M22" s="608"/>
      <c r="N22" s="608"/>
      <c r="O22" s="608"/>
      <c r="P22" s="608"/>
      <c r="Q22" s="608"/>
      <c r="R22" s="608"/>
      <c r="S22" s="608"/>
      <c r="T22" s="608"/>
      <c r="U22" s="608"/>
      <c r="V22" s="608"/>
      <c r="W22" s="609"/>
      <c r="X22" s="526"/>
    </row>
    <row r="23" spans="2:25" ht="18.5" x14ac:dyDescent="0.35">
      <c r="B23" s="671" t="s">
        <v>29</v>
      </c>
      <c r="C23" s="671"/>
      <c r="D23" s="671"/>
      <c r="E23" s="671"/>
      <c r="F23" s="671"/>
      <c r="G23" s="671"/>
      <c r="H23" s="671"/>
      <c r="I23" s="671"/>
      <c r="J23" s="671"/>
      <c r="K23" s="671"/>
      <c r="L23" s="671"/>
      <c r="M23" s="671"/>
      <c r="N23" s="671"/>
      <c r="O23" s="671"/>
      <c r="P23" s="671"/>
      <c r="Q23" s="671"/>
      <c r="R23" s="671"/>
      <c r="S23" s="671"/>
      <c r="T23" s="671"/>
      <c r="U23" s="671"/>
      <c r="V23" s="671"/>
      <c r="W23" s="671"/>
      <c r="X23" s="527"/>
    </row>
    <row r="24" spans="2:25" ht="18.5" x14ac:dyDescent="0.35">
      <c r="B24" s="671" t="s">
        <v>509</v>
      </c>
      <c r="C24" s="671"/>
      <c r="D24" s="671"/>
      <c r="E24" s="671"/>
      <c r="F24" s="671"/>
      <c r="G24" s="671"/>
      <c r="H24" s="671"/>
      <c r="I24" s="671"/>
      <c r="J24" s="671"/>
      <c r="K24" s="681"/>
      <c r="L24" s="681"/>
      <c r="M24" s="681"/>
      <c r="N24" s="681"/>
      <c r="O24" s="681"/>
      <c r="P24" s="681"/>
      <c r="Q24" s="681"/>
      <c r="R24" s="681"/>
      <c r="S24" s="671"/>
      <c r="T24" s="671"/>
      <c r="U24" s="671"/>
      <c r="V24" s="671"/>
      <c r="W24" s="671"/>
      <c r="X24" s="682"/>
    </row>
    <row r="25" spans="2:25" s="15" customFormat="1" ht="32" customHeight="1" x14ac:dyDescent="0.35">
      <c r="B25" s="683" t="s">
        <v>30</v>
      </c>
      <c r="C25" s="685" t="s">
        <v>31</v>
      </c>
      <c r="D25" s="687" t="s">
        <v>32</v>
      </c>
      <c r="E25" s="683" t="s">
        <v>33</v>
      </c>
      <c r="F25" s="683" t="s">
        <v>34</v>
      </c>
      <c r="G25" s="683" t="s">
        <v>35</v>
      </c>
      <c r="H25" s="689" t="s">
        <v>36</v>
      </c>
      <c r="I25" s="689"/>
      <c r="J25" s="689"/>
      <c r="K25" s="690" t="s">
        <v>37</v>
      </c>
      <c r="L25" s="690"/>
      <c r="M25" s="689" t="s">
        <v>38</v>
      </c>
      <c r="N25" s="698" t="s">
        <v>39</v>
      </c>
      <c r="O25" s="689" t="s">
        <v>40</v>
      </c>
      <c r="P25" s="700" t="s">
        <v>41</v>
      </c>
      <c r="Q25" s="702" t="s">
        <v>42</v>
      </c>
      <c r="R25" s="687" t="s">
        <v>43</v>
      </c>
      <c r="S25" s="687" t="s">
        <v>44</v>
      </c>
      <c r="T25" s="692" t="s">
        <v>45</v>
      </c>
      <c r="U25" s="693"/>
      <c r="V25" s="694" t="s">
        <v>46</v>
      </c>
      <c r="W25" s="687"/>
      <c r="X25" s="695" t="s">
        <v>47</v>
      </c>
      <c r="Y25" s="16"/>
    </row>
    <row r="26" spans="2:25" s="15" customFormat="1" ht="33" customHeight="1" thickBot="1" x14ac:dyDescent="0.4">
      <c r="B26" s="684"/>
      <c r="C26" s="686"/>
      <c r="D26" s="688"/>
      <c r="E26" s="684"/>
      <c r="F26" s="684"/>
      <c r="G26" s="684"/>
      <c r="H26" s="183" t="s">
        <v>48</v>
      </c>
      <c r="I26" s="183" t="s">
        <v>49</v>
      </c>
      <c r="J26" s="183" t="s">
        <v>50</v>
      </c>
      <c r="K26" s="184" t="s">
        <v>51</v>
      </c>
      <c r="L26" s="184" t="s">
        <v>52</v>
      </c>
      <c r="M26" s="691"/>
      <c r="N26" s="699"/>
      <c r="O26" s="691"/>
      <c r="P26" s="701"/>
      <c r="Q26" s="703"/>
      <c r="R26" s="688"/>
      <c r="S26" s="688"/>
      <c r="T26" s="186" t="s">
        <v>53</v>
      </c>
      <c r="U26" s="42" t="s">
        <v>54</v>
      </c>
      <c r="V26" s="42" t="s">
        <v>53</v>
      </c>
      <c r="W26" s="182" t="s">
        <v>54</v>
      </c>
      <c r="X26" s="696"/>
      <c r="Y26" s="16"/>
    </row>
    <row r="27" spans="2:25" ht="27.75" customHeight="1" thickBot="1" x14ac:dyDescent="0.4">
      <c r="B27" s="697" t="s">
        <v>55</v>
      </c>
      <c r="C27" s="697"/>
      <c r="D27" s="697"/>
      <c r="E27" s="697"/>
      <c r="F27" s="697"/>
      <c r="G27" s="697"/>
      <c r="H27" s="204">
        <f t="shared" ref="H27:P27" si="0">SUM(H28:H493)</f>
        <v>100739.52000000002</v>
      </c>
      <c r="I27" s="204">
        <f t="shared" si="0"/>
        <v>5243.9300000000039</v>
      </c>
      <c r="J27" s="204">
        <f t="shared" si="0"/>
        <v>105983.44999999998</v>
      </c>
      <c r="K27" s="204">
        <f t="shared" si="0"/>
        <v>12579.420000000026</v>
      </c>
      <c r="L27" s="204">
        <f t="shared" si="0"/>
        <v>1171.285000000001</v>
      </c>
      <c r="M27" s="204">
        <f t="shared" si="0"/>
        <v>77255.92899999996</v>
      </c>
      <c r="N27" s="204"/>
      <c r="O27" s="204">
        <f t="shared" si="0"/>
        <v>321.84953600000102</v>
      </c>
      <c r="P27" s="205">
        <f t="shared" si="0"/>
        <v>306424515.75044864</v>
      </c>
      <c r="Q27" s="206"/>
      <c r="R27" s="207"/>
      <c r="S27" s="207">
        <f>COUNTIF(S28:S660,"Complete")</f>
        <v>318</v>
      </c>
      <c r="T27" s="174"/>
      <c r="U27" s="175"/>
      <c r="V27" s="175"/>
      <c r="W27" s="207"/>
      <c r="X27" s="191"/>
    </row>
    <row r="28" spans="2:25" ht="35.25"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503">
        <v>1126247.400108</v>
      </c>
      <c r="Q28" s="49">
        <v>45566</v>
      </c>
      <c r="R28" s="54" t="s">
        <v>60</v>
      </c>
      <c r="S28" s="51" t="s">
        <v>61</v>
      </c>
      <c r="T28" s="187">
        <v>45546</v>
      </c>
      <c r="U28" s="151">
        <v>45561</v>
      </c>
      <c r="V28" s="200">
        <v>45567</v>
      </c>
      <c r="W28" s="51">
        <v>45571</v>
      </c>
      <c r="X28" s="192"/>
      <c r="Y28" s="158">
        <v>1</v>
      </c>
    </row>
    <row r="29" spans="2:25" ht="35.25" customHeight="1" x14ac:dyDescent="0.35">
      <c r="B29" s="44"/>
      <c r="C29" s="48" t="s">
        <v>62</v>
      </c>
      <c r="D29" s="44" t="s">
        <v>63</v>
      </c>
      <c r="E29" s="44" t="s">
        <v>58</v>
      </c>
      <c r="F29" s="44" t="s">
        <v>278</v>
      </c>
      <c r="G29" s="44" t="s">
        <v>59</v>
      </c>
      <c r="H29" s="19">
        <v>383</v>
      </c>
      <c r="I29" s="19">
        <v>20</v>
      </c>
      <c r="J29" s="19">
        <v>403</v>
      </c>
      <c r="K29" s="19">
        <v>47.77</v>
      </c>
      <c r="L29" s="19">
        <v>4.46</v>
      </c>
      <c r="M29" s="19">
        <v>264.87</v>
      </c>
      <c r="N29" s="19">
        <v>2353</v>
      </c>
      <c r="O29" s="19">
        <v>0.86627600000000005</v>
      </c>
      <c r="P29" s="503">
        <v>1126247.400108</v>
      </c>
      <c r="Q29" s="49">
        <v>45566</v>
      </c>
      <c r="R29" s="54" t="s">
        <v>60</v>
      </c>
      <c r="S29" s="51" t="s">
        <v>61</v>
      </c>
      <c r="T29" s="150">
        <v>45551</v>
      </c>
      <c r="U29" s="46">
        <v>45556</v>
      </c>
      <c r="V29" s="152">
        <v>45584</v>
      </c>
      <c r="W29" s="51">
        <v>45586</v>
      </c>
      <c r="X29" s="170"/>
      <c r="Y29" s="158">
        <v>1</v>
      </c>
    </row>
    <row r="30" spans="2:25" ht="35.25" customHeight="1" x14ac:dyDescent="0.35">
      <c r="B30" s="44"/>
      <c r="C30" s="48" t="s">
        <v>64</v>
      </c>
      <c r="D30" s="44" t="s">
        <v>65</v>
      </c>
      <c r="E30" s="44" t="s">
        <v>58</v>
      </c>
      <c r="F30" s="44" t="s">
        <v>278</v>
      </c>
      <c r="G30" s="44" t="s">
        <v>66</v>
      </c>
      <c r="H30" s="19">
        <v>333</v>
      </c>
      <c r="I30" s="19">
        <v>19</v>
      </c>
      <c r="J30" s="19">
        <v>352</v>
      </c>
      <c r="K30" s="19">
        <v>41.54</v>
      </c>
      <c r="L30" s="19">
        <v>4.2300000000000004</v>
      </c>
      <c r="M30" s="19">
        <v>250.46</v>
      </c>
      <c r="N30" s="19">
        <v>1909</v>
      </c>
      <c r="O30" s="19">
        <v>0.86627600000000005</v>
      </c>
      <c r="P30" s="503">
        <v>984923.63610800006</v>
      </c>
      <c r="Q30" s="49">
        <v>45566</v>
      </c>
      <c r="R30" s="54" t="s">
        <v>60</v>
      </c>
      <c r="S30" s="51" t="s">
        <v>61</v>
      </c>
      <c r="T30" s="150">
        <v>45557</v>
      </c>
      <c r="U30" s="46">
        <v>45561</v>
      </c>
      <c r="V30" s="152">
        <v>45588</v>
      </c>
      <c r="W30" s="51">
        <v>45590</v>
      </c>
      <c r="X30" s="170"/>
      <c r="Y30" s="158">
        <v>1</v>
      </c>
    </row>
    <row r="31" spans="2:25" ht="35.25" customHeight="1" x14ac:dyDescent="0.35">
      <c r="B31" s="44"/>
      <c r="C31" s="48" t="s">
        <v>67</v>
      </c>
      <c r="D31" s="44" t="s">
        <v>68</v>
      </c>
      <c r="E31" s="44" t="s">
        <v>58</v>
      </c>
      <c r="F31" s="44" t="s">
        <v>278</v>
      </c>
      <c r="G31" s="44" t="s">
        <v>66</v>
      </c>
      <c r="H31" s="19">
        <v>333</v>
      </c>
      <c r="I31" s="19">
        <v>19</v>
      </c>
      <c r="J31" s="19">
        <v>352</v>
      </c>
      <c r="K31" s="19">
        <v>41.54</v>
      </c>
      <c r="L31" s="19">
        <v>4.2300000000000004</v>
      </c>
      <c r="M31" s="19">
        <v>250.46</v>
      </c>
      <c r="N31" s="19">
        <v>1909</v>
      </c>
      <c r="O31" s="19">
        <v>0.86627600000000005</v>
      </c>
      <c r="P31" s="503">
        <v>984923.63610800006</v>
      </c>
      <c r="Q31" s="49">
        <v>45566</v>
      </c>
      <c r="R31" s="54" t="s">
        <v>69</v>
      </c>
      <c r="S31" s="51" t="s">
        <v>61</v>
      </c>
      <c r="T31" s="150">
        <v>45568</v>
      </c>
      <c r="U31" s="46">
        <v>45578</v>
      </c>
      <c r="V31" s="152">
        <v>45591</v>
      </c>
      <c r="W31" s="51">
        <v>45594</v>
      </c>
      <c r="X31" s="193"/>
      <c r="Y31" s="159">
        <v>2</v>
      </c>
    </row>
    <row r="32" spans="2:25" ht="35.25" customHeight="1" x14ac:dyDescent="0.35">
      <c r="B32" s="44"/>
      <c r="C32" s="48" t="s">
        <v>70</v>
      </c>
      <c r="D32" s="44" t="s">
        <v>68</v>
      </c>
      <c r="E32" s="44" t="s">
        <v>58</v>
      </c>
      <c r="F32" s="44" t="s">
        <v>278</v>
      </c>
      <c r="G32" s="44" t="s">
        <v>66</v>
      </c>
      <c r="H32" s="19">
        <v>333</v>
      </c>
      <c r="I32" s="19">
        <v>19</v>
      </c>
      <c r="J32" s="19">
        <v>352</v>
      </c>
      <c r="K32" s="19">
        <v>41.54</v>
      </c>
      <c r="L32" s="19">
        <v>4.2300000000000004</v>
      </c>
      <c r="M32" s="19">
        <v>250.46</v>
      </c>
      <c r="N32" s="19">
        <v>1909</v>
      </c>
      <c r="O32" s="19">
        <v>0.86627600000000005</v>
      </c>
      <c r="P32" s="503">
        <v>984923.63610800006</v>
      </c>
      <c r="Q32" s="49">
        <v>45566</v>
      </c>
      <c r="R32" s="54" t="s">
        <v>69</v>
      </c>
      <c r="S32" s="51" t="s">
        <v>61</v>
      </c>
      <c r="T32" s="150">
        <v>45544</v>
      </c>
      <c r="U32" s="46">
        <v>45560</v>
      </c>
      <c r="V32" s="152">
        <v>45566</v>
      </c>
      <c r="W32" s="51">
        <v>45572</v>
      </c>
      <c r="X32" s="170"/>
      <c r="Y32" s="158">
        <v>1</v>
      </c>
    </row>
    <row r="33" spans="2:25" s="15" customFormat="1" ht="35.25" customHeight="1" x14ac:dyDescent="0.35">
      <c r="B33" s="44"/>
      <c r="C33" s="48" t="s">
        <v>71</v>
      </c>
      <c r="D33" s="44" t="s">
        <v>68</v>
      </c>
      <c r="E33" s="44" t="s">
        <v>58</v>
      </c>
      <c r="F33" s="44" t="s">
        <v>278</v>
      </c>
      <c r="G33" s="44" t="s">
        <v>66</v>
      </c>
      <c r="H33" s="19">
        <v>333</v>
      </c>
      <c r="I33" s="19">
        <v>19</v>
      </c>
      <c r="J33" s="19">
        <v>352</v>
      </c>
      <c r="K33" s="19">
        <v>41.54</v>
      </c>
      <c r="L33" s="19">
        <v>4.2300000000000004</v>
      </c>
      <c r="M33" s="19">
        <v>250.46</v>
      </c>
      <c r="N33" s="19">
        <v>1909</v>
      </c>
      <c r="O33" s="19">
        <v>0.86627600000000005</v>
      </c>
      <c r="P33" s="503">
        <v>984923.63610800006</v>
      </c>
      <c r="Q33" s="49">
        <v>45597</v>
      </c>
      <c r="R33" s="50" t="s">
        <v>72</v>
      </c>
      <c r="S33" s="18" t="s">
        <v>61</v>
      </c>
      <c r="T33" s="150">
        <v>45573</v>
      </c>
      <c r="U33" s="46">
        <v>45587</v>
      </c>
      <c r="V33" s="201">
        <v>45614</v>
      </c>
      <c r="W33" s="51">
        <v>45618</v>
      </c>
      <c r="X33" s="170"/>
      <c r="Y33" s="158">
        <v>2</v>
      </c>
    </row>
    <row r="34" spans="2:25" ht="35.25" customHeight="1" x14ac:dyDescent="0.35">
      <c r="B34" s="44"/>
      <c r="C34" s="48" t="s">
        <v>73</v>
      </c>
      <c r="D34" s="44" t="s">
        <v>68</v>
      </c>
      <c r="E34" s="44" t="s">
        <v>74</v>
      </c>
      <c r="F34" s="44" t="s">
        <v>278</v>
      </c>
      <c r="G34" s="44" t="s">
        <v>75</v>
      </c>
      <c r="H34" s="19">
        <v>221</v>
      </c>
      <c r="I34" s="19">
        <v>12</v>
      </c>
      <c r="J34" s="19">
        <v>233</v>
      </c>
      <c r="K34" s="19">
        <v>27.61</v>
      </c>
      <c r="L34" s="19">
        <v>2.61</v>
      </c>
      <c r="M34" s="19">
        <v>146.96</v>
      </c>
      <c r="N34" s="19">
        <v>1450</v>
      </c>
      <c r="O34" s="19">
        <v>0.86627600000000005</v>
      </c>
      <c r="P34" s="503">
        <v>650458.11210799997</v>
      </c>
      <c r="Q34" s="49">
        <v>45566</v>
      </c>
      <c r="R34" s="50" t="s">
        <v>72</v>
      </c>
      <c r="S34" s="51" t="s">
        <v>61</v>
      </c>
      <c r="T34" s="150">
        <v>45563</v>
      </c>
      <c r="U34" s="46">
        <v>45565</v>
      </c>
      <c r="V34" s="152">
        <v>45572</v>
      </c>
      <c r="W34" s="51">
        <v>45576</v>
      </c>
      <c r="X34" s="170"/>
      <c r="Y34" s="158">
        <v>1</v>
      </c>
    </row>
    <row r="35" spans="2:25" ht="35.25" customHeight="1" x14ac:dyDescent="0.35">
      <c r="B35" s="44"/>
      <c r="C35" s="48" t="s">
        <v>76</v>
      </c>
      <c r="D35" s="44" t="s">
        <v>77</v>
      </c>
      <c r="E35" s="44" t="s">
        <v>58</v>
      </c>
      <c r="F35" s="44" t="s">
        <v>278</v>
      </c>
      <c r="G35" s="44" t="s">
        <v>59</v>
      </c>
      <c r="H35" s="19">
        <v>383</v>
      </c>
      <c r="I35" s="19">
        <v>20</v>
      </c>
      <c r="J35" s="19">
        <v>403</v>
      </c>
      <c r="K35" s="19">
        <v>47.77</v>
      </c>
      <c r="L35" s="19">
        <v>4.46</v>
      </c>
      <c r="M35" s="19">
        <v>264.87</v>
      </c>
      <c r="N35" s="19">
        <v>2353</v>
      </c>
      <c r="O35" s="19">
        <v>0.86627600000000005</v>
      </c>
      <c r="P35" s="503">
        <v>1126247.400108</v>
      </c>
      <c r="Q35" s="49">
        <v>45566</v>
      </c>
      <c r="R35" s="50" t="s">
        <v>60</v>
      </c>
      <c r="S35" s="51" t="s">
        <v>61</v>
      </c>
      <c r="T35" s="150">
        <v>45566</v>
      </c>
      <c r="U35" s="46">
        <v>45571</v>
      </c>
      <c r="V35" s="152">
        <v>45573</v>
      </c>
      <c r="W35" s="51">
        <v>45576</v>
      </c>
      <c r="X35" s="170"/>
      <c r="Y35" s="158">
        <v>1</v>
      </c>
    </row>
    <row r="36" spans="2:25" s="15" customFormat="1" ht="29.25" customHeight="1" x14ac:dyDescent="0.35">
      <c r="B36" s="44"/>
      <c r="C36" s="48" t="s">
        <v>78</v>
      </c>
      <c r="D36" s="44" t="s">
        <v>79</v>
      </c>
      <c r="E36" s="44" t="s">
        <v>74</v>
      </c>
      <c r="F36" s="44" t="s">
        <v>278</v>
      </c>
      <c r="G36" s="44" t="s">
        <v>75</v>
      </c>
      <c r="H36" s="19">
        <v>221</v>
      </c>
      <c r="I36" s="19">
        <v>12</v>
      </c>
      <c r="J36" s="19">
        <v>233</v>
      </c>
      <c r="K36" s="19">
        <v>27.61</v>
      </c>
      <c r="L36" s="19">
        <v>2.61</v>
      </c>
      <c r="M36" s="19">
        <v>146.96</v>
      </c>
      <c r="N36" s="19">
        <v>1450</v>
      </c>
      <c r="O36" s="19">
        <v>0.86627600000000005</v>
      </c>
      <c r="P36" s="503">
        <v>650458.11210799997</v>
      </c>
      <c r="Q36" s="49">
        <v>45627</v>
      </c>
      <c r="R36" s="53" t="s">
        <v>80</v>
      </c>
      <c r="S36" s="18" t="s">
        <v>61</v>
      </c>
      <c r="T36" s="188">
        <v>45585</v>
      </c>
      <c r="U36" s="51">
        <v>45623</v>
      </c>
      <c r="V36" s="201">
        <v>45634</v>
      </c>
      <c r="W36" s="51">
        <v>45639</v>
      </c>
      <c r="X36" s="170"/>
      <c r="Y36" s="158">
        <v>3</v>
      </c>
    </row>
    <row r="37" spans="2:25" ht="35.25" customHeight="1" x14ac:dyDescent="0.35">
      <c r="B37" s="44"/>
      <c r="C37" s="48" t="s">
        <v>81</v>
      </c>
      <c r="D37" s="44" t="s">
        <v>65</v>
      </c>
      <c r="E37" s="44" t="s">
        <v>58</v>
      </c>
      <c r="F37" s="44" t="s">
        <v>278</v>
      </c>
      <c r="G37" s="44" t="s">
        <v>59</v>
      </c>
      <c r="H37" s="19">
        <v>333</v>
      </c>
      <c r="I37" s="19">
        <v>19</v>
      </c>
      <c r="J37" s="19">
        <v>352</v>
      </c>
      <c r="K37" s="19">
        <v>41.54</v>
      </c>
      <c r="L37" s="19">
        <v>4.2300000000000004</v>
      </c>
      <c r="M37" s="19">
        <v>250.46</v>
      </c>
      <c r="N37" s="19">
        <v>1909</v>
      </c>
      <c r="O37" s="19">
        <v>0.86627600000000005</v>
      </c>
      <c r="P37" s="503">
        <v>984923.63610800006</v>
      </c>
      <c r="Q37" s="49">
        <v>45566</v>
      </c>
      <c r="R37" s="50" t="s">
        <v>82</v>
      </c>
      <c r="S37" s="51" t="s">
        <v>61</v>
      </c>
      <c r="T37" s="150">
        <v>45571</v>
      </c>
      <c r="U37" s="46">
        <v>45575</v>
      </c>
      <c r="V37" s="152">
        <v>45587</v>
      </c>
      <c r="W37" s="51">
        <v>45589</v>
      </c>
      <c r="X37" s="170"/>
      <c r="Y37" s="158">
        <v>1</v>
      </c>
    </row>
    <row r="38" spans="2:25" s="15" customFormat="1" ht="35.25" customHeight="1" x14ac:dyDescent="0.35">
      <c r="B38" s="44"/>
      <c r="C38" s="44" t="s">
        <v>83</v>
      </c>
      <c r="D38" s="44" t="s">
        <v>65</v>
      </c>
      <c r="E38" s="44" t="s">
        <v>58</v>
      </c>
      <c r="F38" s="44" t="s">
        <v>278</v>
      </c>
      <c r="G38" s="44" t="s">
        <v>66</v>
      </c>
      <c r="H38" s="19">
        <v>333</v>
      </c>
      <c r="I38" s="19">
        <v>19</v>
      </c>
      <c r="J38" s="19">
        <v>352</v>
      </c>
      <c r="K38" s="19">
        <v>41.54</v>
      </c>
      <c r="L38" s="19">
        <v>4.2300000000000004</v>
      </c>
      <c r="M38" s="19">
        <v>250.46</v>
      </c>
      <c r="N38" s="19">
        <v>1909</v>
      </c>
      <c r="O38" s="19">
        <v>0.86627600000000005</v>
      </c>
      <c r="P38" s="503">
        <v>984923.63610800006</v>
      </c>
      <c r="Q38" s="49">
        <v>45597</v>
      </c>
      <c r="R38" s="50" t="s">
        <v>69</v>
      </c>
      <c r="S38" s="18" t="s">
        <v>61</v>
      </c>
      <c r="T38" s="188">
        <v>45604</v>
      </c>
      <c r="U38" s="51">
        <v>45619</v>
      </c>
      <c r="V38" s="201">
        <v>45625</v>
      </c>
      <c r="W38" s="51">
        <v>45626</v>
      </c>
      <c r="X38" s="193"/>
      <c r="Y38" s="159">
        <v>3</v>
      </c>
    </row>
    <row r="39" spans="2:25" s="15" customFormat="1" ht="36.75" customHeight="1" x14ac:dyDescent="0.35">
      <c r="B39" s="44">
        <v>1</v>
      </c>
      <c r="C39" s="44" t="s">
        <v>84</v>
      </c>
      <c r="D39" s="44" t="s">
        <v>77</v>
      </c>
      <c r="E39" s="44" t="s">
        <v>58</v>
      </c>
      <c r="F39" s="44" t="s">
        <v>278</v>
      </c>
      <c r="G39" s="44" t="s">
        <v>59</v>
      </c>
      <c r="H39" s="19">
        <v>383</v>
      </c>
      <c r="I39" s="19">
        <v>20</v>
      </c>
      <c r="J39" s="19">
        <v>403</v>
      </c>
      <c r="K39" s="19">
        <v>47.77</v>
      </c>
      <c r="L39" s="19">
        <v>4.46</v>
      </c>
      <c r="M39" s="19">
        <v>264.87</v>
      </c>
      <c r="N39" s="19">
        <v>2353</v>
      </c>
      <c r="O39" s="19">
        <v>0.86627600000000005</v>
      </c>
      <c r="P39" s="503">
        <v>1126247.400108</v>
      </c>
      <c r="Q39" s="49">
        <v>45689</v>
      </c>
      <c r="R39" s="50" t="s">
        <v>69</v>
      </c>
      <c r="S39" s="18" t="s">
        <v>61</v>
      </c>
      <c r="T39" s="188">
        <v>45698</v>
      </c>
      <c r="U39" s="51">
        <v>45704</v>
      </c>
      <c r="V39" s="201">
        <v>45703</v>
      </c>
      <c r="W39" s="51">
        <v>45705</v>
      </c>
      <c r="X39" s="185"/>
      <c r="Y39" s="160"/>
    </row>
    <row r="40" spans="2:25" s="15" customFormat="1" ht="31.5" customHeight="1" x14ac:dyDescent="0.35">
      <c r="B40" s="44"/>
      <c r="C40" s="48" t="s">
        <v>85</v>
      </c>
      <c r="D40" s="44" t="s">
        <v>65</v>
      </c>
      <c r="E40" s="44" t="s">
        <v>58</v>
      </c>
      <c r="F40" s="44" t="s">
        <v>278</v>
      </c>
      <c r="G40" s="44" t="s">
        <v>66</v>
      </c>
      <c r="H40" s="19">
        <v>333</v>
      </c>
      <c r="I40" s="19">
        <v>19</v>
      </c>
      <c r="J40" s="19">
        <v>352</v>
      </c>
      <c r="K40" s="19">
        <v>41.54</v>
      </c>
      <c r="L40" s="19">
        <v>4.2300000000000004</v>
      </c>
      <c r="M40" s="19">
        <v>250.46</v>
      </c>
      <c r="N40" s="19">
        <v>1909</v>
      </c>
      <c r="O40" s="19">
        <v>0.86627600000000005</v>
      </c>
      <c r="P40" s="503">
        <v>984923.63610800006</v>
      </c>
      <c r="Q40" s="49">
        <v>45597</v>
      </c>
      <c r="R40" s="50" t="s">
        <v>86</v>
      </c>
      <c r="S40" s="18" t="s">
        <v>61</v>
      </c>
      <c r="T40" s="188">
        <v>45575</v>
      </c>
      <c r="U40" s="51">
        <v>45600</v>
      </c>
      <c r="V40" s="201">
        <v>45608</v>
      </c>
      <c r="W40" s="51">
        <v>45615</v>
      </c>
      <c r="X40" s="170"/>
      <c r="Y40" s="158">
        <v>2</v>
      </c>
    </row>
    <row r="41" spans="2:25" s="15" customFormat="1" ht="35.25" customHeight="1" x14ac:dyDescent="0.35">
      <c r="B41" s="44"/>
      <c r="C41" s="48" t="s">
        <v>87</v>
      </c>
      <c r="D41" s="44" t="s">
        <v>65</v>
      </c>
      <c r="E41" s="44" t="s">
        <v>58</v>
      </c>
      <c r="F41" s="44" t="s">
        <v>278</v>
      </c>
      <c r="G41" s="44" t="s">
        <v>66</v>
      </c>
      <c r="H41" s="19">
        <v>333</v>
      </c>
      <c r="I41" s="19">
        <v>19</v>
      </c>
      <c r="J41" s="19">
        <v>352</v>
      </c>
      <c r="K41" s="19">
        <v>41.54</v>
      </c>
      <c r="L41" s="19">
        <v>4.2300000000000004</v>
      </c>
      <c r="M41" s="19">
        <v>250.46</v>
      </c>
      <c r="N41" s="19">
        <v>1909</v>
      </c>
      <c r="O41" s="19">
        <v>0.86627600000000005</v>
      </c>
      <c r="P41" s="503">
        <v>984923.63610800006</v>
      </c>
      <c r="Q41" s="49">
        <v>45597</v>
      </c>
      <c r="R41" s="50" t="s">
        <v>82</v>
      </c>
      <c r="S41" s="18" t="s">
        <v>61</v>
      </c>
      <c r="T41" s="188">
        <v>45579</v>
      </c>
      <c r="U41" s="51">
        <v>45606</v>
      </c>
      <c r="V41" s="201">
        <v>45610</v>
      </c>
      <c r="W41" s="51">
        <v>45611</v>
      </c>
      <c r="X41" s="193"/>
      <c r="Y41" s="159">
        <v>2</v>
      </c>
    </row>
    <row r="42" spans="2:25" s="15" customFormat="1" ht="35.25" customHeight="1" x14ac:dyDescent="0.35">
      <c r="B42" s="44"/>
      <c r="C42" s="48" t="s">
        <v>88</v>
      </c>
      <c r="D42" s="44" t="s">
        <v>77</v>
      </c>
      <c r="E42" s="44" t="s">
        <v>58</v>
      </c>
      <c r="F42" s="44" t="s">
        <v>278</v>
      </c>
      <c r="G42" s="44" t="s">
        <v>59</v>
      </c>
      <c r="H42" s="19">
        <v>383</v>
      </c>
      <c r="I42" s="19">
        <v>20</v>
      </c>
      <c r="J42" s="19">
        <v>403</v>
      </c>
      <c r="K42" s="19">
        <v>47.77</v>
      </c>
      <c r="L42" s="19">
        <v>4.46</v>
      </c>
      <c r="M42" s="19">
        <v>264.87</v>
      </c>
      <c r="N42" s="19">
        <v>2353</v>
      </c>
      <c r="O42" s="19">
        <v>0.86627600000000005</v>
      </c>
      <c r="P42" s="503">
        <v>1126247.400108</v>
      </c>
      <c r="Q42" s="49">
        <v>45597</v>
      </c>
      <c r="R42" s="50" t="s">
        <v>82</v>
      </c>
      <c r="S42" s="18" t="s">
        <v>61</v>
      </c>
      <c r="T42" s="188">
        <v>45580</v>
      </c>
      <c r="U42" s="51">
        <v>45610</v>
      </c>
      <c r="V42" s="201">
        <v>45623</v>
      </c>
      <c r="W42" s="51">
        <v>45625</v>
      </c>
      <c r="X42" s="193"/>
      <c r="Y42" s="159">
        <v>2</v>
      </c>
    </row>
    <row r="43" spans="2:25" ht="35.25" customHeight="1" x14ac:dyDescent="0.35">
      <c r="B43" s="44"/>
      <c r="C43" s="48" t="s">
        <v>89</v>
      </c>
      <c r="D43" s="44" t="s">
        <v>65</v>
      </c>
      <c r="E43" s="44" t="s">
        <v>58</v>
      </c>
      <c r="F43" s="44" t="s">
        <v>278</v>
      </c>
      <c r="G43" s="44" t="s">
        <v>66</v>
      </c>
      <c r="H43" s="19">
        <v>333</v>
      </c>
      <c r="I43" s="19">
        <v>19</v>
      </c>
      <c r="J43" s="19">
        <v>352</v>
      </c>
      <c r="K43" s="19">
        <v>41.54</v>
      </c>
      <c r="L43" s="19">
        <v>4.2300000000000004</v>
      </c>
      <c r="M43" s="19">
        <v>250.46</v>
      </c>
      <c r="N43" s="19">
        <v>1909</v>
      </c>
      <c r="O43" s="19">
        <v>0.86627600000000005</v>
      </c>
      <c r="P43" s="503">
        <v>984923.63610800006</v>
      </c>
      <c r="Q43" s="49">
        <v>45566</v>
      </c>
      <c r="R43" s="50" t="s">
        <v>538</v>
      </c>
      <c r="S43" s="51" t="s">
        <v>61</v>
      </c>
      <c r="T43" s="188">
        <v>45582</v>
      </c>
      <c r="U43" s="51">
        <v>45585</v>
      </c>
      <c r="V43" s="201">
        <v>45592</v>
      </c>
      <c r="W43" s="51">
        <v>45593</v>
      </c>
      <c r="X43" s="193"/>
      <c r="Y43" s="159">
        <v>2</v>
      </c>
    </row>
    <row r="44" spans="2:25" s="15" customFormat="1" ht="35.25" customHeight="1" x14ac:dyDescent="0.35">
      <c r="B44" s="44"/>
      <c r="C44" s="48" t="s">
        <v>90</v>
      </c>
      <c r="D44" s="44" t="s">
        <v>79</v>
      </c>
      <c r="E44" s="44" t="s">
        <v>91</v>
      </c>
      <c r="F44" s="44" t="s">
        <v>278</v>
      </c>
      <c r="G44" s="44" t="s">
        <v>92</v>
      </c>
      <c r="H44" s="19">
        <v>383</v>
      </c>
      <c r="I44" s="19">
        <v>23</v>
      </c>
      <c r="J44" s="19">
        <v>406</v>
      </c>
      <c r="K44" s="19">
        <v>47.87</v>
      </c>
      <c r="L44" s="19">
        <v>5.14</v>
      </c>
      <c r="M44" s="19">
        <v>403.72</v>
      </c>
      <c r="N44" s="19">
        <v>2476</v>
      </c>
      <c r="O44" s="19">
        <v>0.86627600000000005</v>
      </c>
      <c r="P44" s="503">
        <v>1054575.3581079999</v>
      </c>
      <c r="Q44" s="49">
        <v>45597</v>
      </c>
      <c r="R44" s="53" t="s">
        <v>80</v>
      </c>
      <c r="S44" s="18" t="s">
        <v>61</v>
      </c>
      <c r="T44" s="188">
        <v>45591</v>
      </c>
      <c r="U44" s="51">
        <v>45612</v>
      </c>
      <c r="V44" s="201">
        <v>45625</v>
      </c>
      <c r="W44" s="51">
        <v>45626</v>
      </c>
      <c r="X44" s="193"/>
      <c r="Y44" s="159">
        <v>2</v>
      </c>
    </row>
    <row r="45" spans="2:25" ht="35.25" customHeight="1" x14ac:dyDescent="0.35">
      <c r="B45" s="44"/>
      <c r="C45" s="48" t="s">
        <v>93</v>
      </c>
      <c r="D45" s="44" t="s">
        <v>77</v>
      </c>
      <c r="E45" s="44" t="s">
        <v>58</v>
      </c>
      <c r="F45" s="44" t="s">
        <v>278</v>
      </c>
      <c r="G45" s="44" t="s">
        <v>59</v>
      </c>
      <c r="H45" s="19">
        <v>383</v>
      </c>
      <c r="I45" s="19">
        <v>20</v>
      </c>
      <c r="J45" s="19">
        <v>403</v>
      </c>
      <c r="K45" s="19">
        <v>47.77</v>
      </c>
      <c r="L45" s="19">
        <v>4.46</v>
      </c>
      <c r="M45" s="19">
        <v>264.87</v>
      </c>
      <c r="N45" s="19">
        <v>2353</v>
      </c>
      <c r="O45" s="19">
        <v>0.86627600000000005</v>
      </c>
      <c r="P45" s="503">
        <v>1126247.400108</v>
      </c>
      <c r="Q45" s="49">
        <v>45597</v>
      </c>
      <c r="R45" s="50" t="s">
        <v>94</v>
      </c>
      <c r="S45" s="51" t="s">
        <v>61</v>
      </c>
      <c r="T45" s="188">
        <v>45583</v>
      </c>
      <c r="U45" s="51">
        <v>45590</v>
      </c>
      <c r="V45" s="201">
        <v>45595</v>
      </c>
      <c r="W45" s="51">
        <v>45600</v>
      </c>
      <c r="X45" s="193"/>
      <c r="Y45" s="159">
        <v>2</v>
      </c>
    </row>
    <row r="46" spans="2:25" ht="35.25" customHeight="1" x14ac:dyDescent="0.35">
      <c r="B46" s="44"/>
      <c r="C46" s="48" t="s">
        <v>95</v>
      </c>
      <c r="D46" s="44" t="s">
        <v>77</v>
      </c>
      <c r="E46" s="44" t="s">
        <v>58</v>
      </c>
      <c r="F46" s="44" t="s">
        <v>278</v>
      </c>
      <c r="G46" s="44" t="s">
        <v>59</v>
      </c>
      <c r="H46" s="19">
        <v>383</v>
      </c>
      <c r="I46" s="19">
        <v>20</v>
      </c>
      <c r="J46" s="19">
        <v>403</v>
      </c>
      <c r="K46" s="19">
        <v>47.77</v>
      </c>
      <c r="L46" s="19">
        <v>4.46</v>
      </c>
      <c r="M46" s="19">
        <v>264.87</v>
      </c>
      <c r="N46" s="19">
        <v>2353</v>
      </c>
      <c r="O46" s="19">
        <v>0.86627600000000005</v>
      </c>
      <c r="P46" s="503">
        <v>1126247.400108</v>
      </c>
      <c r="Q46" s="49">
        <v>45597</v>
      </c>
      <c r="R46" s="54" t="s">
        <v>60</v>
      </c>
      <c r="S46" s="51" t="s">
        <v>61</v>
      </c>
      <c r="T46" s="188">
        <v>45589</v>
      </c>
      <c r="U46" s="51">
        <v>45591</v>
      </c>
      <c r="V46" s="201">
        <v>45595</v>
      </c>
      <c r="W46" s="51">
        <v>45598</v>
      </c>
      <c r="X46" s="193"/>
      <c r="Y46" s="159">
        <v>1</v>
      </c>
    </row>
    <row r="47" spans="2:25" s="15" customFormat="1" ht="35.25" customHeight="1" x14ac:dyDescent="0.35">
      <c r="B47" s="44"/>
      <c r="C47" s="44" t="s">
        <v>96</v>
      </c>
      <c r="D47" s="44" t="s">
        <v>77</v>
      </c>
      <c r="E47" s="44" t="s">
        <v>58</v>
      </c>
      <c r="F47" s="44" t="s">
        <v>278</v>
      </c>
      <c r="G47" s="44" t="s">
        <v>59</v>
      </c>
      <c r="H47" s="19">
        <v>383</v>
      </c>
      <c r="I47" s="19">
        <v>20</v>
      </c>
      <c r="J47" s="19">
        <v>403</v>
      </c>
      <c r="K47" s="19">
        <v>47.77</v>
      </c>
      <c r="L47" s="19">
        <v>4.46</v>
      </c>
      <c r="M47" s="19">
        <v>264.87</v>
      </c>
      <c r="N47" s="19">
        <v>2353</v>
      </c>
      <c r="O47" s="19">
        <v>0.86627600000000005</v>
      </c>
      <c r="P47" s="503">
        <v>1126247.400108</v>
      </c>
      <c r="Q47" s="49">
        <v>45597</v>
      </c>
      <c r="R47" s="50" t="s">
        <v>97</v>
      </c>
      <c r="S47" s="51" t="s">
        <v>61</v>
      </c>
      <c r="T47" s="188">
        <v>45590</v>
      </c>
      <c r="U47" s="51">
        <v>45600</v>
      </c>
      <c r="V47" s="201">
        <v>45604</v>
      </c>
      <c r="W47" s="51">
        <v>45606</v>
      </c>
      <c r="X47" s="193"/>
      <c r="Y47" s="159">
        <v>2</v>
      </c>
    </row>
    <row r="48" spans="2:25" s="15" customFormat="1" ht="33" customHeight="1" x14ac:dyDescent="0.35">
      <c r="B48" s="44"/>
      <c r="C48" s="44" t="s">
        <v>98</v>
      </c>
      <c r="D48" s="44" t="s">
        <v>77</v>
      </c>
      <c r="E48" s="44" t="s">
        <v>58</v>
      </c>
      <c r="F48" s="44" t="s">
        <v>278</v>
      </c>
      <c r="G48" s="44" t="s">
        <v>59</v>
      </c>
      <c r="H48" s="19">
        <v>383</v>
      </c>
      <c r="I48" s="19">
        <v>20</v>
      </c>
      <c r="J48" s="19">
        <v>403</v>
      </c>
      <c r="K48" s="19">
        <v>47.77</v>
      </c>
      <c r="L48" s="19">
        <v>4.46</v>
      </c>
      <c r="M48" s="19">
        <v>264.87</v>
      </c>
      <c r="N48" s="19">
        <v>2353</v>
      </c>
      <c r="O48" s="19">
        <v>0.86627600000000005</v>
      </c>
      <c r="P48" s="503">
        <v>1126247.400108</v>
      </c>
      <c r="Q48" s="49">
        <v>45597</v>
      </c>
      <c r="R48" s="50" t="s">
        <v>94</v>
      </c>
      <c r="S48" s="18" t="s">
        <v>61</v>
      </c>
      <c r="T48" s="188">
        <v>45597</v>
      </c>
      <c r="U48" s="51">
        <v>45609</v>
      </c>
      <c r="V48" s="201">
        <v>45611</v>
      </c>
      <c r="W48" s="51">
        <v>45614</v>
      </c>
      <c r="X48" s="170"/>
      <c r="Y48" s="158">
        <v>2</v>
      </c>
    </row>
    <row r="49" spans="2:25" s="15" customFormat="1" ht="35.25" customHeight="1" x14ac:dyDescent="0.35">
      <c r="B49" s="44"/>
      <c r="C49" s="44" t="s">
        <v>99</v>
      </c>
      <c r="D49" s="44" t="s">
        <v>68</v>
      </c>
      <c r="E49" s="44" t="s">
        <v>58</v>
      </c>
      <c r="F49" s="44" t="s">
        <v>278</v>
      </c>
      <c r="G49" s="44" t="s">
        <v>66</v>
      </c>
      <c r="H49" s="19">
        <v>333</v>
      </c>
      <c r="I49" s="19">
        <v>19</v>
      </c>
      <c r="J49" s="19">
        <v>352</v>
      </c>
      <c r="K49" s="19">
        <v>41.54</v>
      </c>
      <c r="L49" s="19">
        <v>4.2300000000000004</v>
      </c>
      <c r="M49" s="19">
        <v>250.46</v>
      </c>
      <c r="N49" s="19">
        <v>1909</v>
      </c>
      <c r="O49" s="19">
        <v>0.86627600000000005</v>
      </c>
      <c r="P49" s="503">
        <v>984923.63610800006</v>
      </c>
      <c r="Q49" s="49">
        <v>45597</v>
      </c>
      <c r="R49" s="50" t="s">
        <v>97</v>
      </c>
      <c r="S49" s="18" t="s">
        <v>61</v>
      </c>
      <c r="T49" s="188">
        <v>45594</v>
      </c>
      <c r="U49" s="51">
        <v>45608</v>
      </c>
      <c r="V49" s="201">
        <v>45610</v>
      </c>
      <c r="W49" s="51">
        <v>45610</v>
      </c>
      <c r="X49" s="193"/>
      <c r="Y49" s="159">
        <v>2</v>
      </c>
    </row>
    <row r="50" spans="2:25" ht="35.25" customHeight="1" x14ac:dyDescent="0.35">
      <c r="B50" s="44"/>
      <c r="C50" s="44" t="s">
        <v>100</v>
      </c>
      <c r="D50" s="44" t="s">
        <v>79</v>
      </c>
      <c r="E50" s="44" t="s">
        <v>101</v>
      </c>
      <c r="F50" s="44" t="s">
        <v>278</v>
      </c>
      <c r="G50" s="44" t="s">
        <v>102</v>
      </c>
      <c r="H50" s="19">
        <v>236</v>
      </c>
      <c r="I50" s="19">
        <v>13</v>
      </c>
      <c r="J50" s="19">
        <v>249</v>
      </c>
      <c r="K50" s="19">
        <v>29.49</v>
      </c>
      <c r="L50" s="19">
        <v>2.86</v>
      </c>
      <c r="M50" s="19">
        <v>233.05</v>
      </c>
      <c r="N50" s="19">
        <v>1526</v>
      </c>
      <c r="O50" s="19">
        <v>0.86627600000000005</v>
      </c>
      <c r="P50" s="503">
        <v>645061.94810799998</v>
      </c>
      <c r="Q50" s="49">
        <v>45597</v>
      </c>
      <c r="R50" s="54" t="s">
        <v>60</v>
      </c>
      <c r="S50" s="51" t="s">
        <v>61</v>
      </c>
      <c r="T50" s="188">
        <v>45593</v>
      </c>
      <c r="U50" s="51">
        <v>45598</v>
      </c>
      <c r="V50" s="201">
        <v>45603</v>
      </c>
      <c r="W50" s="51">
        <v>45604</v>
      </c>
      <c r="X50" s="193"/>
      <c r="Y50" s="159">
        <v>2</v>
      </c>
    </row>
    <row r="51" spans="2:25" s="15" customFormat="1" ht="35.25" customHeight="1" x14ac:dyDescent="0.35">
      <c r="B51" s="44"/>
      <c r="C51" s="44" t="s">
        <v>103</v>
      </c>
      <c r="D51" s="44" t="s">
        <v>77</v>
      </c>
      <c r="E51" s="44" t="s">
        <v>58</v>
      </c>
      <c r="F51" s="44" t="s">
        <v>278</v>
      </c>
      <c r="G51" s="44" t="s">
        <v>59</v>
      </c>
      <c r="H51" s="19">
        <v>383</v>
      </c>
      <c r="I51" s="19">
        <v>20</v>
      </c>
      <c r="J51" s="19">
        <v>403</v>
      </c>
      <c r="K51" s="19">
        <v>47.77</v>
      </c>
      <c r="L51" s="19">
        <v>4.46</v>
      </c>
      <c r="M51" s="19">
        <v>264.87</v>
      </c>
      <c r="N51" s="19">
        <v>2353</v>
      </c>
      <c r="O51" s="19">
        <v>0.86627600000000005</v>
      </c>
      <c r="P51" s="503">
        <v>1126247.400108</v>
      </c>
      <c r="Q51" s="49">
        <v>45597</v>
      </c>
      <c r="R51" s="54" t="s">
        <v>60</v>
      </c>
      <c r="S51" s="51" t="s">
        <v>61</v>
      </c>
      <c r="T51" s="188">
        <v>45598</v>
      </c>
      <c r="U51" s="51">
        <v>45604</v>
      </c>
      <c r="V51" s="201">
        <v>45609</v>
      </c>
      <c r="W51" s="51">
        <v>45610</v>
      </c>
      <c r="X51" s="193"/>
      <c r="Y51" s="159">
        <v>2</v>
      </c>
    </row>
    <row r="52" spans="2:25" s="15" customFormat="1" ht="35.25" customHeight="1" x14ac:dyDescent="0.35">
      <c r="B52" s="44"/>
      <c r="C52" s="48" t="s">
        <v>104</v>
      </c>
      <c r="D52" s="44" t="s">
        <v>77</v>
      </c>
      <c r="E52" s="44" t="s">
        <v>91</v>
      </c>
      <c r="F52" s="44" t="s">
        <v>278</v>
      </c>
      <c r="G52" s="44" t="s">
        <v>105</v>
      </c>
      <c r="H52" s="19">
        <v>419</v>
      </c>
      <c r="I52" s="19">
        <v>24</v>
      </c>
      <c r="J52" s="19">
        <v>443</v>
      </c>
      <c r="K52" s="19">
        <v>52.36</v>
      </c>
      <c r="L52" s="19">
        <v>5.43</v>
      </c>
      <c r="M52" s="19">
        <v>425.04</v>
      </c>
      <c r="N52" s="19">
        <v>2850</v>
      </c>
      <c r="O52" s="19">
        <v>0.86627600000000005</v>
      </c>
      <c r="P52" s="503">
        <v>1161364.312108</v>
      </c>
      <c r="Q52" s="49">
        <v>45597</v>
      </c>
      <c r="R52" s="50" t="s">
        <v>82</v>
      </c>
      <c r="S52" s="18" t="s">
        <v>61</v>
      </c>
      <c r="T52" s="188">
        <v>45602</v>
      </c>
      <c r="U52" s="51">
        <v>45606</v>
      </c>
      <c r="V52" s="201">
        <v>45617</v>
      </c>
      <c r="W52" s="51">
        <v>45619</v>
      </c>
      <c r="X52" s="170"/>
      <c r="Y52" s="158"/>
    </row>
    <row r="53" spans="2:25" s="15" customFormat="1" ht="35.25" customHeight="1" x14ac:dyDescent="0.35">
      <c r="B53" s="44"/>
      <c r="C53" s="48" t="s">
        <v>106</v>
      </c>
      <c r="D53" s="44" t="s">
        <v>77</v>
      </c>
      <c r="E53" s="44" t="s">
        <v>101</v>
      </c>
      <c r="F53" s="44" t="s">
        <v>278</v>
      </c>
      <c r="G53" s="44" t="s">
        <v>107</v>
      </c>
      <c r="H53" s="19">
        <v>268</v>
      </c>
      <c r="I53" s="19">
        <v>14</v>
      </c>
      <c r="J53" s="19">
        <v>282</v>
      </c>
      <c r="K53" s="19">
        <v>33.42</v>
      </c>
      <c r="L53" s="19">
        <v>3.15</v>
      </c>
      <c r="M53" s="19">
        <v>255.26</v>
      </c>
      <c r="N53" s="19">
        <v>1904</v>
      </c>
      <c r="O53" s="19">
        <v>0.86627600000000005</v>
      </c>
      <c r="P53" s="503">
        <v>745277.51610799995</v>
      </c>
      <c r="Q53" s="49">
        <v>45597</v>
      </c>
      <c r="R53" s="50" t="s">
        <v>108</v>
      </c>
      <c r="S53" s="18" t="s">
        <v>61</v>
      </c>
      <c r="T53" s="188">
        <v>45602</v>
      </c>
      <c r="U53" s="51">
        <v>45606</v>
      </c>
      <c r="V53" s="201">
        <v>45610</v>
      </c>
      <c r="W53" s="51">
        <v>45613</v>
      </c>
      <c r="X53" s="193"/>
      <c r="Y53" s="159">
        <v>2</v>
      </c>
    </row>
    <row r="54" spans="2:25" s="15" customFormat="1" ht="35.25" customHeight="1" x14ac:dyDescent="0.35">
      <c r="B54" s="44"/>
      <c r="C54" s="44" t="s">
        <v>109</v>
      </c>
      <c r="D54" s="44" t="s">
        <v>79</v>
      </c>
      <c r="E54" s="44" t="s">
        <v>91</v>
      </c>
      <c r="F54" s="44" t="s">
        <v>278</v>
      </c>
      <c r="G54" s="44" t="s">
        <v>92</v>
      </c>
      <c r="H54" s="19">
        <v>383</v>
      </c>
      <c r="I54" s="19">
        <v>23</v>
      </c>
      <c r="J54" s="19">
        <v>406</v>
      </c>
      <c r="K54" s="19">
        <v>47.87</v>
      </c>
      <c r="L54" s="19">
        <v>5.14</v>
      </c>
      <c r="M54" s="19">
        <v>403.72</v>
      </c>
      <c r="N54" s="19">
        <v>2476</v>
      </c>
      <c r="O54" s="19">
        <v>0.86627600000000005</v>
      </c>
      <c r="P54" s="503">
        <v>1054575.3581079999</v>
      </c>
      <c r="Q54" s="49">
        <v>45627</v>
      </c>
      <c r="R54" s="50" t="s">
        <v>86</v>
      </c>
      <c r="S54" s="18" t="s">
        <v>61</v>
      </c>
      <c r="T54" s="188">
        <v>45611</v>
      </c>
      <c r="U54" s="51">
        <v>45614</v>
      </c>
      <c r="V54" s="201">
        <v>45625</v>
      </c>
      <c r="W54" s="51">
        <v>45629</v>
      </c>
      <c r="X54" s="170"/>
      <c r="Y54" s="158">
        <v>3</v>
      </c>
    </row>
    <row r="55" spans="2:25" s="15" customFormat="1" ht="29.25" customHeight="1" x14ac:dyDescent="0.35">
      <c r="B55" s="44"/>
      <c r="C55" s="48" t="s">
        <v>110</v>
      </c>
      <c r="D55" s="44" t="s">
        <v>65</v>
      </c>
      <c r="E55" s="44" t="s">
        <v>91</v>
      </c>
      <c r="F55" s="44" t="s">
        <v>278</v>
      </c>
      <c r="G55" s="44" t="s">
        <v>92</v>
      </c>
      <c r="H55" s="19">
        <v>383</v>
      </c>
      <c r="I55" s="19">
        <v>23</v>
      </c>
      <c r="J55" s="19">
        <v>406</v>
      </c>
      <c r="K55" s="19">
        <v>47.87</v>
      </c>
      <c r="L55" s="19">
        <v>5.14</v>
      </c>
      <c r="M55" s="19">
        <v>403.72</v>
      </c>
      <c r="N55" s="19">
        <v>2476</v>
      </c>
      <c r="O55" s="19">
        <v>0.86627600000000005</v>
      </c>
      <c r="P55" s="503">
        <v>1054575.3581079999</v>
      </c>
      <c r="Q55" s="49">
        <v>45627</v>
      </c>
      <c r="R55" s="50" t="s">
        <v>94</v>
      </c>
      <c r="S55" s="18" t="s">
        <v>61</v>
      </c>
      <c r="T55" s="188">
        <v>45604</v>
      </c>
      <c r="U55" s="51">
        <v>45626</v>
      </c>
      <c r="V55" s="201">
        <v>45598</v>
      </c>
      <c r="W55" s="51">
        <v>45634</v>
      </c>
      <c r="X55" s="170"/>
      <c r="Y55" s="158">
        <v>3</v>
      </c>
    </row>
    <row r="56" spans="2:25" s="15" customFormat="1" ht="35.25" customHeight="1" x14ac:dyDescent="0.35">
      <c r="B56" s="44"/>
      <c r="C56" s="48" t="s">
        <v>111</v>
      </c>
      <c r="D56" s="44" t="s">
        <v>79</v>
      </c>
      <c r="E56" s="44" t="s">
        <v>74</v>
      </c>
      <c r="F56" s="44" t="s">
        <v>278</v>
      </c>
      <c r="G56" s="44" t="s">
        <v>75</v>
      </c>
      <c r="H56" s="19">
        <v>221</v>
      </c>
      <c r="I56" s="19">
        <v>12</v>
      </c>
      <c r="J56" s="19">
        <v>233</v>
      </c>
      <c r="K56" s="19">
        <v>27.61</v>
      </c>
      <c r="L56" s="19">
        <v>2.61</v>
      </c>
      <c r="M56" s="19">
        <v>146.96</v>
      </c>
      <c r="N56" s="19">
        <v>1450</v>
      </c>
      <c r="O56" s="19">
        <v>0.86627600000000005</v>
      </c>
      <c r="P56" s="503">
        <v>650458.11210799997</v>
      </c>
      <c r="Q56" s="49">
        <v>45597</v>
      </c>
      <c r="R56" s="50" t="s">
        <v>97</v>
      </c>
      <c r="S56" s="18" t="s">
        <v>61</v>
      </c>
      <c r="T56" s="188">
        <v>45606</v>
      </c>
      <c r="U56" s="51">
        <v>45622</v>
      </c>
      <c r="V56" s="201">
        <v>45623</v>
      </c>
      <c r="W56" s="51">
        <v>45625</v>
      </c>
      <c r="X56" s="193"/>
      <c r="Y56" s="159">
        <v>2</v>
      </c>
    </row>
    <row r="57" spans="2:25" ht="30.75" customHeight="1" x14ac:dyDescent="0.35">
      <c r="B57" s="44"/>
      <c r="C57" s="48" t="s">
        <v>112</v>
      </c>
      <c r="D57" s="44" t="s">
        <v>77</v>
      </c>
      <c r="E57" s="44" t="s">
        <v>58</v>
      </c>
      <c r="F57" s="44" t="s">
        <v>278</v>
      </c>
      <c r="G57" s="44" t="s">
        <v>59</v>
      </c>
      <c r="H57" s="19">
        <v>383</v>
      </c>
      <c r="I57" s="19">
        <v>20</v>
      </c>
      <c r="J57" s="19">
        <v>403</v>
      </c>
      <c r="K57" s="19">
        <v>47.77</v>
      </c>
      <c r="L57" s="19">
        <v>4.46</v>
      </c>
      <c r="M57" s="19">
        <v>264.87</v>
      </c>
      <c r="N57" s="19">
        <v>2353</v>
      </c>
      <c r="O57" s="19">
        <v>0.86627600000000005</v>
      </c>
      <c r="P57" s="503">
        <v>1126247.400108</v>
      </c>
      <c r="Q57" s="49">
        <v>45597</v>
      </c>
      <c r="R57" s="50" t="s">
        <v>60</v>
      </c>
      <c r="S57" s="18" t="s">
        <v>61</v>
      </c>
      <c r="T57" s="188">
        <v>45606</v>
      </c>
      <c r="U57" s="51">
        <v>45610</v>
      </c>
      <c r="V57" s="201">
        <v>45613</v>
      </c>
      <c r="W57" s="51">
        <v>45614</v>
      </c>
      <c r="X57" s="193"/>
      <c r="Y57" s="159">
        <v>2</v>
      </c>
    </row>
    <row r="58" spans="2:25" ht="30.75" customHeight="1" x14ac:dyDescent="0.35">
      <c r="B58" s="44"/>
      <c r="C58" s="48" t="s">
        <v>113</v>
      </c>
      <c r="D58" s="44" t="s">
        <v>77</v>
      </c>
      <c r="E58" s="44" t="s">
        <v>74</v>
      </c>
      <c r="F58" s="44" t="s">
        <v>278</v>
      </c>
      <c r="G58" s="44" t="s">
        <v>114</v>
      </c>
      <c r="H58" s="19">
        <v>252</v>
      </c>
      <c r="I58" s="19">
        <v>13</v>
      </c>
      <c r="J58" s="19">
        <v>265</v>
      </c>
      <c r="K58" s="19">
        <v>31.4</v>
      </c>
      <c r="L58" s="19">
        <v>2.89</v>
      </c>
      <c r="M58" s="19">
        <v>164.7</v>
      </c>
      <c r="N58" s="19">
        <v>1802</v>
      </c>
      <c r="O58" s="19">
        <v>0.86627600000000005</v>
      </c>
      <c r="P58" s="503">
        <v>752440.09410799993</v>
      </c>
      <c r="Q58" s="49">
        <v>45597</v>
      </c>
      <c r="R58" s="50" t="s">
        <v>115</v>
      </c>
      <c r="S58" s="18" t="s">
        <v>61</v>
      </c>
      <c r="T58" s="188">
        <v>45610</v>
      </c>
      <c r="U58" s="51">
        <v>45618</v>
      </c>
      <c r="V58" s="201">
        <v>45621</v>
      </c>
      <c r="W58" s="51">
        <v>45624</v>
      </c>
      <c r="X58" s="170"/>
      <c r="Y58" s="158">
        <v>2</v>
      </c>
    </row>
    <row r="59" spans="2:25" ht="30.75" customHeight="1" x14ac:dyDescent="0.35">
      <c r="B59" s="44"/>
      <c r="C59" s="48" t="s">
        <v>116</v>
      </c>
      <c r="D59" s="44" t="s">
        <v>65</v>
      </c>
      <c r="E59" s="44" t="s">
        <v>58</v>
      </c>
      <c r="F59" s="44" t="s">
        <v>278</v>
      </c>
      <c r="G59" s="44" t="s">
        <v>66</v>
      </c>
      <c r="H59" s="19">
        <v>333</v>
      </c>
      <c r="I59" s="19">
        <v>19</v>
      </c>
      <c r="J59" s="19">
        <v>352</v>
      </c>
      <c r="K59" s="19">
        <v>41.54</v>
      </c>
      <c r="L59" s="19">
        <v>4.2300000000000004</v>
      </c>
      <c r="M59" s="19">
        <v>250.46</v>
      </c>
      <c r="N59" s="19">
        <v>1909</v>
      </c>
      <c r="O59" s="19">
        <v>0.86627600000000005</v>
      </c>
      <c r="P59" s="503">
        <v>984923.63610800006</v>
      </c>
      <c r="Q59" s="49">
        <v>45597</v>
      </c>
      <c r="R59" s="50" t="s">
        <v>108</v>
      </c>
      <c r="S59" s="18" t="s">
        <v>61</v>
      </c>
      <c r="T59" s="188">
        <v>45606</v>
      </c>
      <c r="U59" s="51">
        <v>45615</v>
      </c>
      <c r="V59" s="201">
        <v>45621</v>
      </c>
      <c r="W59" s="51">
        <v>45625</v>
      </c>
      <c r="X59" s="170"/>
      <c r="Y59" s="158">
        <v>3</v>
      </c>
    </row>
    <row r="60" spans="2:25" s="4" customFormat="1" ht="29.25" customHeight="1" x14ac:dyDescent="0.35">
      <c r="B60" s="44"/>
      <c r="C60" s="48" t="s">
        <v>117</v>
      </c>
      <c r="D60" s="44" t="s">
        <v>63</v>
      </c>
      <c r="E60" s="44" t="s">
        <v>74</v>
      </c>
      <c r="F60" s="44" t="s">
        <v>278</v>
      </c>
      <c r="G60" s="44" t="s">
        <v>114</v>
      </c>
      <c r="H60" s="19">
        <v>252</v>
      </c>
      <c r="I60" s="19">
        <v>13</v>
      </c>
      <c r="J60" s="19">
        <v>265</v>
      </c>
      <c r="K60" s="44">
        <v>31.4</v>
      </c>
      <c r="L60" s="44">
        <v>2.89</v>
      </c>
      <c r="M60" s="44">
        <v>164.7</v>
      </c>
      <c r="N60" s="44">
        <v>1802</v>
      </c>
      <c r="O60" s="19">
        <v>0.86627600000000005</v>
      </c>
      <c r="P60" s="503">
        <v>752440.09410799993</v>
      </c>
      <c r="Q60" s="49">
        <v>45597</v>
      </c>
      <c r="R60" s="50" t="s">
        <v>118</v>
      </c>
      <c r="S60" s="18" t="s">
        <v>61</v>
      </c>
      <c r="T60" s="188">
        <v>45612</v>
      </c>
      <c r="U60" s="51">
        <v>45613</v>
      </c>
      <c r="V60" s="201">
        <v>45615</v>
      </c>
      <c r="W60" s="51">
        <v>45616</v>
      </c>
      <c r="X60" s="193"/>
      <c r="Y60" s="159">
        <v>2</v>
      </c>
    </row>
    <row r="61" spans="2:25" s="4" customFormat="1" ht="26.25" customHeight="1" x14ac:dyDescent="0.35">
      <c r="B61" s="44"/>
      <c r="C61" s="44" t="s">
        <v>119</v>
      </c>
      <c r="D61" s="44" t="s">
        <v>77</v>
      </c>
      <c r="E61" s="44" t="s">
        <v>91</v>
      </c>
      <c r="F61" s="44" t="s">
        <v>278</v>
      </c>
      <c r="G61" s="44" t="s">
        <v>105</v>
      </c>
      <c r="H61" s="19">
        <v>419</v>
      </c>
      <c r="I61" s="19">
        <v>24</v>
      </c>
      <c r="J61" s="19">
        <v>443</v>
      </c>
      <c r="K61" s="19">
        <v>52.36</v>
      </c>
      <c r="L61" s="19">
        <v>5.43</v>
      </c>
      <c r="M61" s="19">
        <v>425.04</v>
      </c>
      <c r="N61" s="19">
        <v>2850</v>
      </c>
      <c r="O61" s="19">
        <v>0.86627600000000005</v>
      </c>
      <c r="P61" s="503">
        <v>1161364.312108</v>
      </c>
      <c r="Q61" s="49">
        <v>45597</v>
      </c>
      <c r="R61" s="50" t="s">
        <v>118</v>
      </c>
      <c r="S61" s="18" t="s">
        <v>61</v>
      </c>
      <c r="T61" s="188">
        <v>45613</v>
      </c>
      <c r="U61" s="51">
        <v>45618</v>
      </c>
      <c r="V61" s="201">
        <v>45622</v>
      </c>
      <c r="W61" s="51">
        <v>45623</v>
      </c>
      <c r="X61" s="170"/>
      <c r="Y61" s="158">
        <v>2</v>
      </c>
    </row>
    <row r="62" spans="2:25" ht="31.5" customHeight="1" x14ac:dyDescent="0.35">
      <c r="B62" s="44"/>
      <c r="C62" s="48" t="s">
        <v>120</v>
      </c>
      <c r="D62" s="44" t="s">
        <v>63</v>
      </c>
      <c r="E62" s="44" t="s">
        <v>91</v>
      </c>
      <c r="F62" s="44" t="s">
        <v>278</v>
      </c>
      <c r="G62" s="44" t="s">
        <v>105</v>
      </c>
      <c r="H62" s="19">
        <v>419</v>
      </c>
      <c r="I62" s="19">
        <v>24</v>
      </c>
      <c r="J62" s="19">
        <v>443</v>
      </c>
      <c r="K62" s="19">
        <v>52.36</v>
      </c>
      <c r="L62" s="19">
        <v>5.43</v>
      </c>
      <c r="M62" s="19">
        <v>425.04</v>
      </c>
      <c r="N62" s="19">
        <v>2850</v>
      </c>
      <c r="O62" s="19">
        <v>0.86627600000000005</v>
      </c>
      <c r="P62" s="503">
        <v>1161364.312108</v>
      </c>
      <c r="Q62" s="49">
        <v>45597</v>
      </c>
      <c r="R62" s="50" t="s">
        <v>118</v>
      </c>
      <c r="S62" s="18" t="s">
        <v>61</v>
      </c>
      <c r="T62" s="188">
        <v>45610</v>
      </c>
      <c r="U62" s="51">
        <v>45616</v>
      </c>
      <c r="V62" s="201">
        <v>45618</v>
      </c>
      <c r="W62" s="51">
        <v>45619</v>
      </c>
      <c r="X62" s="193"/>
      <c r="Y62" s="159">
        <v>2</v>
      </c>
    </row>
    <row r="63" spans="2:25" ht="28.5" customHeight="1" x14ac:dyDescent="0.35">
      <c r="B63" s="44"/>
      <c r="C63" s="48" t="s">
        <v>121</v>
      </c>
      <c r="D63" s="44" t="s">
        <v>79</v>
      </c>
      <c r="E63" s="44" t="s">
        <v>74</v>
      </c>
      <c r="F63" s="44" t="s">
        <v>278</v>
      </c>
      <c r="G63" s="44" t="s">
        <v>75</v>
      </c>
      <c r="H63" s="19">
        <v>221</v>
      </c>
      <c r="I63" s="19">
        <v>12</v>
      </c>
      <c r="J63" s="19">
        <v>233</v>
      </c>
      <c r="K63" s="19">
        <v>27.61</v>
      </c>
      <c r="L63" s="19">
        <v>2.61</v>
      </c>
      <c r="M63" s="19">
        <v>146.96</v>
      </c>
      <c r="N63" s="19">
        <v>1450</v>
      </c>
      <c r="O63" s="19">
        <v>0.86627600000000005</v>
      </c>
      <c r="P63" s="503">
        <v>650458.11210799997</v>
      </c>
      <c r="Q63" s="49">
        <v>45597</v>
      </c>
      <c r="R63" s="50" t="s">
        <v>97</v>
      </c>
      <c r="S63" s="18" t="s">
        <v>61</v>
      </c>
      <c r="T63" s="188">
        <v>45609</v>
      </c>
      <c r="U63" s="51">
        <v>45614</v>
      </c>
      <c r="V63" s="201">
        <v>45616</v>
      </c>
      <c r="W63" s="51">
        <v>45618</v>
      </c>
      <c r="X63" s="170"/>
      <c r="Y63" s="158">
        <v>2</v>
      </c>
    </row>
    <row r="64" spans="2:25" ht="29.25" customHeight="1" x14ac:dyDescent="0.35">
      <c r="B64" s="44"/>
      <c r="C64" s="48" t="s">
        <v>122</v>
      </c>
      <c r="D64" s="44" t="s">
        <v>123</v>
      </c>
      <c r="E64" s="44" t="s">
        <v>101</v>
      </c>
      <c r="F64" s="44" t="s">
        <v>278</v>
      </c>
      <c r="G64" s="44" t="s">
        <v>124</v>
      </c>
      <c r="H64" s="19">
        <v>856</v>
      </c>
      <c r="I64" s="19">
        <v>38</v>
      </c>
      <c r="J64" s="19">
        <v>894</v>
      </c>
      <c r="K64" s="19">
        <v>106.91</v>
      </c>
      <c r="L64" s="19">
        <v>8.5299999999999994</v>
      </c>
      <c r="M64" s="19">
        <v>653.08000000000004</v>
      </c>
      <c r="N64" s="19">
        <v>5502</v>
      </c>
      <c r="O64" s="19">
        <v>2.348757</v>
      </c>
      <c r="P64" s="503">
        <v>2257063.774731</v>
      </c>
      <c r="Q64" s="49">
        <v>45627</v>
      </c>
      <c r="R64" s="50" t="s">
        <v>60</v>
      </c>
      <c r="S64" s="18" t="s">
        <v>61</v>
      </c>
      <c r="T64" s="188">
        <v>45618</v>
      </c>
      <c r="U64" s="51">
        <v>45621</v>
      </c>
      <c r="V64" s="201">
        <v>45637</v>
      </c>
      <c r="W64" s="51">
        <v>45640</v>
      </c>
      <c r="X64" s="170"/>
      <c r="Y64" s="158">
        <v>3</v>
      </c>
    </row>
    <row r="65" spans="2:25" s="15" customFormat="1" ht="36.75" customHeight="1" x14ac:dyDescent="0.35">
      <c r="B65" s="44">
        <v>2</v>
      </c>
      <c r="C65" s="48" t="s">
        <v>125</v>
      </c>
      <c r="D65" s="44" t="s">
        <v>126</v>
      </c>
      <c r="E65" s="44" t="s">
        <v>74</v>
      </c>
      <c r="F65" s="44" t="s">
        <v>278</v>
      </c>
      <c r="G65" s="44" t="s">
        <v>127</v>
      </c>
      <c r="H65" s="19">
        <v>562</v>
      </c>
      <c r="I65" s="19">
        <v>26</v>
      </c>
      <c r="J65" s="19">
        <v>588</v>
      </c>
      <c r="K65" s="19">
        <v>70.22</v>
      </c>
      <c r="L65" s="19">
        <v>5.81</v>
      </c>
      <c r="M65" s="19">
        <v>352.73</v>
      </c>
      <c r="N65" s="19">
        <v>3400</v>
      </c>
      <c r="O65" s="19">
        <v>1.7680549999999999</v>
      </c>
      <c r="P65" s="503">
        <v>1595805.5120649999</v>
      </c>
      <c r="Q65" s="49">
        <v>45689</v>
      </c>
      <c r="R65" s="50" t="s">
        <v>118</v>
      </c>
      <c r="S65" s="18" t="s">
        <v>61</v>
      </c>
      <c r="T65" s="188">
        <v>45703</v>
      </c>
      <c r="U65" s="51">
        <v>45706</v>
      </c>
      <c r="V65" s="201">
        <v>45707</v>
      </c>
      <c r="W65" s="51">
        <v>45708</v>
      </c>
      <c r="X65" s="185"/>
      <c r="Y65" s="160"/>
    </row>
    <row r="66" spans="2:25" ht="28.5" customHeight="1" x14ac:dyDescent="0.35">
      <c r="B66" s="44"/>
      <c r="C66" s="48" t="s">
        <v>128</v>
      </c>
      <c r="D66" s="44" t="s">
        <v>79</v>
      </c>
      <c r="E66" s="44" t="s">
        <v>74</v>
      </c>
      <c r="F66" s="44" t="s">
        <v>278</v>
      </c>
      <c r="G66" s="44" t="s">
        <v>75</v>
      </c>
      <c r="H66" s="19">
        <v>221</v>
      </c>
      <c r="I66" s="19">
        <v>12</v>
      </c>
      <c r="J66" s="19">
        <v>233</v>
      </c>
      <c r="K66" s="19">
        <v>27.61</v>
      </c>
      <c r="L66" s="19">
        <v>2.61</v>
      </c>
      <c r="M66" s="19">
        <v>146.96</v>
      </c>
      <c r="N66" s="19">
        <v>1450</v>
      </c>
      <c r="O66" s="19">
        <v>0.86627600000000005</v>
      </c>
      <c r="P66" s="503">
        <v>650458.11210799997</v>
      </c>
      <c r="Q66" s="49">
        <v>45597</v>
      </c>
      <c r="R66" s="50" t="s">
        <v>115</v>
      </c>
      <c r="S66" s="18" t="s">
        <v>61</v>
      </c>
      <c r="T66" s="188">
        <v>45615</v>
      </c>
      <c r="U66" s="51">
        <v>45622</v>
      </c>
      <c r="V66" s="201">
        <v>45625</v>
      </c>
      <c r="W66" s="51">
        <v>45626</v>
      </c>
      <c r="X66" s="194"/>
      <c r="Y66" s="161">
        <v>2</v>
      </c>
    </row>
    <row r="67" spans="2:25" ht="25.5" customHeight="1" x14ac:dyDescent="0.35">
      <c r="B67" s="44"/>
      <c r="C67" s="48" t="s">
        <v>129</v>
      </c>
      <c r="D67" s="44" t="s">
        <v>79</v>
      </c>
      <c r="E67" s="44" t="s">
        <v>74</v>
      </c>
      <c r="F67" s="44" t="s">
        <v>278</v>
      </c>
      <c r="G67" s="44" t="s">
        <v>75</v>
      </c>
      <c r="H67" s="19">
        <v>221</v>
      </c>
      <c r="I67" s="19">
        <v>12</v>
      </c>
      <c r="J67" s="19">
        <v>233</v>
      </c>
      <c r="K67" s="19">
        <v>27.61</v>
      </c>
      <c r="L67" s="19">
        <v>2.61</v>
      </c>
      <c r="M67" s="19">
        <v>146.96</v>
      </c>
      <c r="N67" s="19">
        <v>1450</v>
      </c>
      <c r="O67" s="19">
        <v>0.86627600000000005</v>
      </c>
      <c r="P67" s="503">
        <v>650458.11210799997</v>
      </c>
      <c r="Q67" s="49">
        <v>45597</v>
      </c>
      <c r="R67" s="50" t="s">
        <v>60</v>
      </c>
      <c r="S67" s="18" t="s">
        <v>61</v>
      </c>
      <c r="T67" s="188">
        <v>45613</v>
      </c>
      <c r="U67" s="51">
        <v>45615</v>
      </c>
      <c r="V67" s="201">
        <v>45621</v>
      </c>
      <c r="W67" s="51">
        <v>45623</v>
      </c>
      <c r="X67" s="170"/>
      <c r="Y67" s="158">
        <v>2</v>
      </c>
    </row>
    <row r="68" spans="2:25" ht="24" customHeight="1" x14ac:dyDescent="0.35">
      <c r="B68" s="44"/>
      <c r="C68" s="48" t="s">
        <v>130</v>
      </c>
      <c r="D68" s="44" t="s">
        <v>63</v>
      </c>
      <c r="E68" s="44" t="s">
        <v>74</v>
      </c>
      <c r="F68" s="44" t="s">
        <v>278</v>
      </c>
      <c r="G68" s="44" t="s">
        <v>114</v>
      </c>
      <c r="H68" s="19">
        <v>252</v>
      </c>
      <c r="I68" s="19">
        <v>13</v>
      </c>
      <c r="J68" s="19">
        <v>265</v>
      </c>
      <c r="K68" s="19">
        <v>31.4</v>
      </c>
      <c r="L68" s="19">
        <v>2.89</v>
      </c>
      <c r="M68" s="19">
        <v>164.7</v>
      </c>
      <c r="N68" s="19">
        <v>1802</v>
      </c>
      <c r="O68" s="19">
        <v>0.86627600000000005</v>
      </c>
      <c r="P68" s="503">
        <v>752440.09410799993</v>
      </c>
      <c r="Q68" s="49">
        <v>45627</v>
      </c>
      <c r="R68" s="50" t="s">
        <v>97</v>
      </c>
      <c r="S68" s="18" t="s">
        <v>61</v>
      </c>
      <c r="T68" s="188">
        <v>45618</v>
      </c>
      <c r="U68" s="51">
        <v>45626</v>
      </c>
      <c r="V68" s="201">
        <v>45630</v>
      </c>
      <c r="W68" s="51">
        <v>45631</v>
      </c>
      <c r="X68" s="193"/>
      <c r="Y68" s="159">
        <v>3</v>
      </c>
    </row>
    <row r="69" spans="2:25" ht="30" customHeight="1" x14ac:dyDescent="0.35">
      <c r="B69" s="44"/>
      <c r="C69" s="48" t="s">
        <v>131</v>
      </c>
      <c r="D69" s="44" t="s">
        <v>132</v>
      </c>
      <c r="E69" s="44" t="s">
        <v>58</v>
      </c>
      <c r="F69" s="44" t="s">
        <v>278</v>
      </c>
      <c r="G69" s="44" t="s">
        <v>133</v>
      </c>
      <c r="H69" s="19">
        <v>916</v>
      </c>
      <c r="I69" s="19">
        <v>42</v>
      </c>
      <c r="J69" s="19">
        <v>958</v>
      </c>
      <c r="K69" s="19">
        <v>114.5</v>
      </c>
      <c r="L69" s="19">
        <v>9.44</v>
      </c>
      <c r="M69" s="19">
        <v>591.37</v>
      </c>
      <c r="N69" s="19">
        <v>5795</v>
      </c>
      <c r="O69" s="19">
        <v>2.348757</v>
      </c>
      <c r="P69" s="503">
        <v>2671411.6827309998</v>
      </c>
      <c r="Q69" s="49">
        <v>45597</v>
      </c>
      <c r="R69" s="50" t="s">
        <v>60</v>
      </c>
      <c r="S69" s="18" t="s">
        <v>61</v>
      </c>
      <c r="T69" s="188">
        <v>45616</v>
      </c>
      <c r="U69" s="51">
        <v>45617</v>
      </c>
      <c r="V69" s="201">
        <v>45625</v>
      </c>
      <c r="W69" s="51">
        <v>45626</v>
      </c>
      <c r="X69" s="193"/>
      <c r="Y69" s="159">
        <v>3</v>
      </c>
    </row>
    <row r="70" spans="2:25" ht="24.75" customHeight="1" x14ac:dyDescent="0.35">
      <c r="B70" s="44"/>
      <c r="C70" s="48" t="s">
        <v>134</v>
      </c>
      <c r="D70" s="44" t="s">
        <v>77</v>
      </c>
      <c r="E70" s="44" t="s">
        <v>58</v>
      </c>
      <c r="F70" s="44" t="s">
        <v>278</v>
      </c>
      <c r="G70" s="44" t="s">
        <v>59</v>
      </c>
      <c r="H70" s="19">
        <v>383</v>
      </c>
      <c r="I70" s="19">
        <v>20</v>
      </c>
      <c r="J70" s="19">
        <v>403</v>
      </c>
      <c r="K70" s="19">
        <v>47.77</v>
      </c>
      <c r="L70" s="19">
        <v>4.46</v>
      </c>
      <c r="M70" s="19">
        <v>264.87</v>
      </c>
      <c r="N70" s="19">
        <v>2353</v>
      </c>
      <c r="O70" s="19">
        <v>0.86627600000000005</v>
      </c>
      <c r="P70" s="503">
        <v>1126247.400108</v>
      </c>
      <c r="Q70" s="49">
        <v>45627</v>
      </c>
      <c r="R70" s="50" t="s">
        <v>118</v>
      </c>
      <c r="S70" s="18" t="s">
        <v>61</v>
      </c>
      <c r="T70" s="188">
        <v>45614</v>
      </c>
      <c r="U70" s="51">
        <v>45625</v>
      </c>
      <c r="V70" s="201">
        <v>45625</v>
      </c>
      <c r="W70" s="51">
        <v>45627</v>
      </c>
      <c r="X70" s="193"/>
      <c r="Y70" s="159"/>
    </row>
    <row r="71" spans="2:25" ht="29.25" customHeight="1" x14ac:dyDescent="0.35">
      <c r="B71" s="44"/>
      <c r="C71" s="48" t="s">
        <v>135</v>
      </c>
      <c r="D71" s="44" t="s">
        <v>123</v>
      </c>
      <c r="E71" s="44" t="s">
        <v>58</v>
      </c>
      <c r="F71" s="44" t="s">
        <v>278</v>
      </c>
      <c r="G71" s="44" t="s">
        <v>136</v>
      </c>
      <c r="H71" s="19">
        <v>1065</v>
      </c>
      <c r="I71" s="19">
        <v>50</v>
      </c>
      <c r="J71" s="19">
        <v>1115</v>
      </c>
      <c r="K71" s="19">
        <v>133.07</v>
      </c>
      <c r="L71" s="19">
        <v>11.19</v>
      </c>
      <c r="M71" s="19">
        <v>707.57</v>
      </c>
      <c r="N71" s="19">
        <v>8267</v>
      </c>
      <c r="O71" s="19">
        <v>2.348757</v>
      </c>
      <c r="P71" s="503">
        <v>3282540.8247309998</v>
      </c>
      <c r="Q71" s="49">
        <v>45627</v>
      </c>
      <c r="R71" s="50" t="s">
        <v>108</v>
      </c>
      <c r="S71" s="18" t="s">
        <v>61</v>
      </c>
      <c r="T71" s="188">
        <v>45621</v>
      </c>
      <c r="U71" s="51">
        <v>45625</v>
      </c>
      <c r="V71" s="201">
        <v>45638</v>
      </c>
      <c r="W71" s="51">
        <v>45643</v>
      </c>
      <c r="X71" s="170"/>
      <c r="Y71" s="158">
        <v>3</v>
      </c>
    </row>
    <row r="72" spans="2:25" ht="29.25" customHeight="1" x14ac:dyDescent="0.35">
      <c r="B72" s="44"/>
      <c r="C72" s="48" t="s">
        <v>137</v>
      </c>
      <c r="D72" s="44" t="s">
        <v>65</v>
      </c>
      <c r="E72" s="44" t="s">
        <v>74</v>
      </c>
      <c r="F72" s="44" t="s">
        <v>278</v>
      </c>
      <c r="G72" s="44" t="s">
        <v>75</v>
      </c>
      <c r="H72" s="19">
        <v>221</v>
      </c>
      <c r="I72" s="19">
        <v>12</v>
      </c>
      <c r="J72" s="19">
        <v>233</v>
      </c>
      <c r="K72" s="19">
        <v>27.61</v>
      </c>
      <c r="L72" s="19">
        <v>2.61</v>
      </c>
      <c r="M72" s="19">
        <v>146.96</v>
      </c>
      <c r="N72" s="19">
        <v>1450</v>
      </c>
      <c r="O72" s="19">
        <v>0.86627600000000005</v>
      </c>
      <c r="P72" s="503">
        <v>650458.11210799997</v>
      </c>
      <c r="Q72" s="49">
        <v>45627</v>
      </c>
      <c r="R72" s="50" t="s">
        <v>72</v>
      </c>
      <c r="S72" s="18" t="s">
        <v>61</v>
      </c>
      <c r="T72" s="188">
        <v>45629</v>
      </c>
      <c r="U72" s="51">
        <v>45630</v>
      </c>
      <c r="V72" s="201">
        <v>45633</v>
      </c>
      <c r="W72" s="51">
        <v>45635</v>
      </c>
      <c r="X72" s="170"/>
      <c r="Y72" s="158">
        <v>3</v>
      </c>
    </row>
    <row r="73" spans="2:25" ht="29.25" customHeight="1" x14ac:dyDescent="0.35">
      <c r="B73" s="44"/>
      <c r="C73" s="48" t="s">
        <v>138</v>
      </c>
      <c r="D73" s="44" t="s">
        <v>63</v>
      </c>
      <c r="E73" s="44" t="s">
        <v>74</v>
      </c>
      <c r="F73" s="44" t="s">
        <v>278</v>
      </c>
      <c r="G73" s="44" t="s">
        <v>114</v>
      </c>
      <c r="H73" s="19">
        <v>252</v>
      </c>
      <c r="I73" s="19">
        <v>13</v>
      </c>
      <c r="J73" s="19">
        <v>265</v>
      </c>
      <c r="K73" s="19">
        <v>31.4</v>
      </c>
      <c r="L73" s="19">
        <v>2.89</v>
      </c>
      <c r="M73" s="19">
        <v>164.7</v>
      </c>
      <c r="N73" s="19">
        <v>1802</v>
      </c>
      <c r="O73" s="19">
        <v>0.86627600000000005</v>
      </c>
      <c r="P73" s="503">
        <v>752440.09410799993</v>
      </c>
      <c r="Q73" s="49">
        <v>45627</v>
      </c>
      <c r="R73" s="50" t="s">
        <v>115</v>
      </c>
      <c r="S73" s="18" t="s">
        <v>61</v>
      </c>
      <c r="T73" s="188">
        <v>45629</v>
      </c>
      <c r="U73" s="51">
        <v>45631</v>
      </c>
      <c r="V73" s="201">
        <v>45632</v>
      </c>
      <c r="W73" s="51">
        <v>45633</v>
      </c>
      <c r="X73" s="170"/>
      <c r="Y73" s="158">
        <v>3</v>
      </c>
    </row>
    <row r="74" spans="2:25" ht="29.25" customHeight="1" x14ac:dyDescent="0.35">
      <c r="B74" s="44"/>
      <c r="C74" s="48" t="s">
        <v>139</v>
      </c>
      <c r="D74" s="44" t="s">
        <v>65</v>
      </c>
      <c r="E74" s="44" t="s">
        <v>58</v>
      </c>
      <c r="F74" s="44" t="s">
        <v>278</v>
      </c>
      <c r="G74" s="44" t="s">
        <v>66</v>
      </c>
      <c r="H74" s="19">
        <v>333</v>
      </c>
      <c r="I74" s="19">
        <v>19</v>
      </c>
      <c r="J74" s="19">
        <v>352</v>
      </c>
      <c r="K74" s="19">
        <v>41.54</v>
      </c>
      <c r="L74" s="19">
        <v>4.2300000000000004</v>
      </c>
      <c r="M74" s="19">
        <v>250.46</v>
      </c>
      <c r="N74" s="19">
        <v>1909</v>
      </c>
      <c r="O74" s="19">
        <v>0.86627600000000005</v>
      </c>
      <c r="P74" s="503">
        <v>984923.63610800006</v>
      </c>
      <c r="Q74" s="49">
        <v>45627</v>
      </c>
      <c r="R74" s="50" t="s">
        <v>536</v>
      </c>
      <c r="S74" s="18" t="s">
        <v>61</v>
      </c>
      <c r="T74" s="188">
        <v>45618</v>
      </c>
      <c r="U74" s="51">
        <v>45622</v>
      </c>
      <c r="V74" s="201">
        <v>45629</v>
      </c>
      <c r="W74" s="51">
        <v>45633</v>
      </c>
      <c r="X74" s="170"/>
      <c r="Y74" s="158">
        <v>3</v>
      </c>
    </row>
    <row r="75" spans="2:25" s="15" customFormat="1" ht="36.75" customHeight="1" x14ac:dyDescent="0.35">
      <c r="B75" s="44"/>
      <c r="C75" s="44" t="s">
        <v>140</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503">
        <v>984923.63610800006</v>
      </c>
      <c r="Q75" s="49">
        <v>45658</v>
      </c>
      <c r="R75" s="50" t="s">
        <v>141</v>
      </c>
      <c r="S75" s="18" t="s">
        <v>61</v>
      </c>
      <c r="T75" s="188">
        <v>45623</v>
      </c>
      <c r="U75" s="51">
        <v>45626</v>
      </c>
      <c r="V75" s="201">
        <v>45663</v>
      </c>
      <c r="W75" s="51">
        <v>45669</v>
      </c>
      <c r="X75" s="185"/>
      <c r="Y75" s="160"/>
    </row>
    <row r="76" spans="2:25" s="15" customFormat="1" ht="36.75" customHeight="1" x14ac:dyDescent="0.35">
      <c r="B76" s="44"/>
      <c r="C76" s="44" t="s">
        <v>142</v>
      </c>
      <c r="D76" s="44" t="s">
        <v>68</v>
      </c>
      <c r="E76" s="44" t="s">
        <v>58</v>
      </c>
      <c r="F76" s="44" t="s">
        <v>278</v>
      </c>
      <c r="G76" s="44" t="s">
        <v>66</v>
      </c>
      <c r="H76" s="19">
        <v>333</v>
      </c>
      <c r="I76" s="19">
        <v>19</v>
      </c>
      <c r="J76" s="19">
        <v>352</v>
      </c>
      <c r="K76" s="19">
        <v>41.54</v>
      </c>
      <c r="L76" s="19">
        <v>4.2300000000000004</v>
      </c>
      <c r="M76" s="19">
        <v>250.46</v>
      </c>
      <c r="N76" s="19">
        <v>1909</v>
      </c>
      <c r="O76" s="19">
        <v>0.86627600000000005</v>
      </c>
      <c r="P76" s="503">
        <v>984923.63610800006</v>
      </c>
      <c r="Q76" s="49">
        <v>45658</v>
      </c>
      <c r="R76" s="50" t="s">
        <v>141</v>
      </c>
      <c r="S76" s="18" t="s">
        <v>61</v>
      </c>
      <c r="T76" s="188">
        <v>45651</v>
      </c>
      <c r="U76" s="51">
        <v>45684</v>
      </c>
      <c r="V76" s="201">
        <v>45686</v>
      </c>
      <c r="W76" s="51">
        <v>45687</v>
      </c>
      <c r="X76" s="185"/>
      <c r="Y76" s="160"/>
    </row>
    <row r="77" spans="2:25" s="15" customFormat="1" ht="36.75" customHeight="1" x14ac:dyDescent="0.35">
      <c r="B77" s="44"/>
      <c r="C77" s="44" t="s">
        <v>143</v>
      </c>
      <c r="D77" s="44" t="s">
        <v>57</v>
      </c>
      <c r="E77" s="44" t="s">
        <v>58</v>
      </c>
      <c r="F77" s="44" t="s">
        <v>278</v>
      </c>
      <c r="G77" s="44" t="s">
        <v>59</v>
      </c>
      <c r="H77" s="19">
        <v>383</v>
      </c>
      <c r="I77" s="19">
        <v>20</v>
      </c>
      <c r="J77" s="19">
        <v>403</v>
      </c>
      <c r="K77" s="19">
        <v>47.77</v>
      </c>
      <c r="L77" s="19">
        <v>4.46</v>
      </c>
      <c r="M77" s="19">
        <v>264.87</v>
      </c>
      <c r="N77" s="19">
        <v>2353</v>
      </c>
      <c r="O77" s="19">
        <v>0.86627600000000005</v>
      </c>
      <c r="P77" s="503">
        <v>1126247.400108</v>
      </c>
      <c r="Q77" s="49">
        <v>45658</v>
      </c>
      <c r="R77" s="50" t="s">
        <v>141</v>
      </c>
      <c r="S77" s="18" t="s">
        <v>61</v>
      </c>
      <c r="T77" s="188">
        <v>45624</v>
      </c>
      <c r="U77" s="51">
        <v>45626</v>
      </c>
      <c r="V77" s="201">
        <v>45680</v>
      </c>
      <c r="W77" s="51">
        <v>45681</v>
      </c>
      <c r="X77" s="185"/>
      <c r="Y77" s="160"/>
    </row>
    <row r="78" spans="2:25" ht="29.25" customHeight="1" x14ac:dyDescent="0.35">
      <c r="B78" s="44"/>
      <c r="C78" s="48" t="s">
        <v>144</v>
      </c>
      <c r="D78" s="44" t="s">
        <v>77</v>
      </c>
      <c r="E78" s="44" t="s">
        <v>74</v>
      </c>
      <c r="F78" s="44" t="s">
        <v>278</v>
      </c>
      <c r="G78" s="44" t="s">
        <v>114</v>
      </c>
      <c r="H78" s="19">
        <v>252</v>
      </c>
      <c r="I78" s="19">
        <v>13</v>
      </c>
      <c r="J78" s="19">
        <v>265</v>
      </c>
      <c r="K78" s="19">
        <v>31.4</v>
      </c>
      <c r="L78" s="19">
        <v>2.89</v>
      </c>
      <c r="M78" s="19">
        <v>164.7</v>
      </c>
      <c r="N78" s="19">
        <v>1802</v>
      </c>
      <c r="O78" s="19">
        <v>0.86627600000000005</v>
      </c>
      <c r="P78" s="503">
        <v>752440.09410799993</v>
      </c>
      <c r="Q78" s="49">
        <v>45627</v>
      </c>
      <c r="R78" s="50" t="s">
        <v>94</v>
      </c>
      <c r="S78" s="18" t="s">
        <v>61</v>
      </c>
      <c r="T78" s="188">
        <v>45623</v>
      </c>
      <c r="U78" s="51">
        <v>45638</v>
      </c>
      <c r="V78" s="201">
        <v>45640</v>
      </c>
      <c r="W78" s="51">
        <v>45642</v>
      </c>
      <c r="X78" s="170"/>
      <c r="Y78" s="158">
        <v>3</v>
      </c>
    </row>
    <row r="79" spans="2:25" ht="29.25" customHeight="1" x14ac:dyDescent="0.35">
      <c r="B79" s="44"/>
      <c r="C79" s="48" t="s">
        <v>145</v>
      </c>
      <c r="D79" s="44" t="s">
        <v>65</v>
      </c>
      <c r="E79" s="44" t="s">
        <v>58</v>
      </c>
      <c r="F79" s="44" t="s">
        <v>278</v>
      </c>
      <c r="G79" s="44" t="s">
        <v>66</v>
      </c>
      <c r="H79" s="19">
        <v>333</v>
      </c>
      <c r="I79" s="19">
        <v>19</v>
      </c>
      <c r="J79" s="19">
        <v>352</v>
      </c>
      <c r="K79" s="19">
        <v>41.54</v>
      </c>
      <c r="L79" s="19">
        <v>4.2300000000000004</v>
      </c>
      <c r="M79" s="19">
        <v>250.46</v>
      </c>
      <c r="N79" s="19">
        <v>1909</v>
      </c>
      <c r="O79" s="19">
        <v>0.86627600000000005</v>
      </c>
      <c r="P79" s="503">
        <v>984923.63610800006</v>
      </c>
      <c r="Q79" s="49">
        <v>45627</v>
      </c>
      <c r="R79" s="50" t="s">
        <v>536</v>
      </c>
      <c r="S79" s="18" t="s">
        <v>61</v>
      </c>
      <c r="T79" s="188">
        <v>45629</v>
      </c>
      <c r="U79" s="51">
        <v>45637</v>
      </c>
      <c r="V79" s="201">
        <v>45638</v>
      </c>
      <c r="W79" s="51">
        <v>45640</v>
      </c>
      <c r="X79" s="170"/>
      <c r="Y79" s="158">
        <v>3</v>
      </c>
    </row>
    <row r="80" spans="2:25" ht="29.25" customHeight="1" x14ac:dyDescent="0.35">
      <c r="B80" s="44"/>
      <c r="C80" s="48" t="s">
        <v>146</v>
      </c>
      <c r="D80" s="44" t="s">
        <v>126</v>
      </c>
      <c r="E80" s="44" t="s">
        <v>74</v>
      </c>
      <c r="F80" s="44" t="s">
        <v>278</v>
      </c>
      <c r="G80" s="44" t="s">
        <v>127</v>
      </c>
      <c r="H80" s="19">
        <v>562</v>
      </c>
      <c r="I80" s="19">
        <v>26</v>
      </c>
      <c r="J80" s="19">
        <v>588</v>
      </c>
      <c r="K80" s="19">
        <v>70.22</v>
      </c>
      <c r="L80" s="19">
        <v>5.81</v>
      </c>
      <c r="M80" s="19">
        <v>352.73</v>
      </c>
      <c r="N80" s="19">
        <v>3400</v>
      </c>
      <c r="O80" s="19">
        <v>1.7680549999999999</v>
      </c>
      <c r="P80" s="503">
        <v>1595805.5120649999</v>
      </c>
      <c r="Q80" s="49">
        <v>45627</v>
      </c>
      <c r="R80" s="50" t="s">
        <v>118</v>
      </c>
      <c r="S80" s="18" t="s">
        <v>61</v>
      </c>
      <c r="T80" s="188">
        <v>45629</v>
      </c>
      <c r="U80" s="51">
        <v>45632</v>
      </c>
      <c r="V80" s="201">
        <v>45640</v>
      </c>
      <c r="W80" s="51">
        <v>45642</v>
      </c>
      <c r="X80" s="170"/>
      <c r="Y80" s="158"/>
    </row>
    <row r="81" spans="2:25" s="15" customFormat="1" ht="36.75" customHeight="1" x14ac:dyDescent="0.35">
      <c r="B81" s="44"/>
      <c r="C81" s="48" t="s">
        <v>147</v>
      </c>
      <c r="D81" s="44" t="s">
        <v>79</v>
      </c>
      <c r="E81" s="44" t="s">
        <v>74</v>
      </c>
      <c r="F81" s="44" t="s">
        <v>278</v>
      </c>
      <c r="G81" s="44" t="s">
        <v>75</v>
      </c>
      <c r="H81" s="19">
        <v>221</v>
      </c>
      <c r="I81" s="19">
        <v>12</v>
      </c>
      <c r="J81" s="19">
        <v>233</v>
      </c>
      <c r="K81" s="19">
        <v>27.61</v>
      </c>
      <c r="L81" s="19">
        <v>2.61</v>
      </c>
      <c r="M81" s="19">
        <v>146.96</v>
      </c>
      <c r="N81" s="19">
        <v>1450</v>
      </c>
      <c r="O81" s="19">
        <v>0.86627600000000005</v>
      </c>
      <c r="P81" s="503">
        <v>650458.11210799997</v>
      </c>
      <c r="Q81" s="49">
        <v>45658</v>
      </c>
      <c r="R81" s="50" t="s">
        <v>118</v>
      </c>
      <c r="S81" s="18" t="s">
        <v>61</v>
      </c>
      <c r="T81" s="188">
        <v>45666</v>
      </c>
      <c r="U81" s="51">
        <v>45674</v>
      </c>
      <c r="V81" s="201">
        <v>45675</v>
      </c>
      <c r="W81" s="51">
        <v>45675</v>
      </c>
      <c r="X81" s="185"/>
      <c r="Y81" s="160"/>
    </row>
    <row r="82" spans="2:25" ht="29.25" customHeight="1" x14ac:dyDescent="0.35">
      <c r="B82" s="44"/>
      <c r="C82" s="48" t="s">
        <v>148</v>
      </c>
      <c r="D82" s="44" t="s">
        <v>57</v>
      </c>
      <c r="E82" s="44" t="s">
        <v>74</v>
      </c>
      <c r="F82" s="44" t="s">
        <v>278</v>
      </c>
      <c r="G82" s="44" t="s">
        <v>114</v>
      </c>
      <c r="H82" s="19">
        <v>252</v>
      </c>
      <c r="I82" s="19">
        <v>13</v>
      </c>
      <c r="J82" s="19">
        <v>265</v>
      </c>
      <c r="K82" s="19">
        <v>31.4</v>
      </c>
      <c r="L82" s="19">
        <v>2.89</v>
      </c>
      <c r="M82" s="19">
        <v>164.7</v>
      </c>
      <c r="N82" s="19">
        <v>1802</v>
      </c>
      <c r="O82" s="19">
        <v>0.86627600000000005</v>
      </c>
      <c r="P82" s="503">
        <v>752440.09410799993</v>
      </c>
      <c r="Q82" s="49">
        <v>45627</v>
      </c>
      <c r="R82" s="50" t="s">
        <v>118</v>
      </c>
      <c r="S82" s="18" t="s">
        <v>61</v>
      </c>
      <c r="T82" s="188">
        <v>45638</v>
      </c>
      <c r="U82" s="51">
        <v>45640</v>
      </c>
      <c r="V82" s="201">
        <v>45643</v>
      </c>
      <c r="W82" s="51">
        <v>45643</v>
      </c>
      <c r="X82" s="170"/>
      <c r="Y82" s="158">
        <v>3</v>
      </c>
    </row>
    <row r="83" spans="2:25" ht="29.25" customHeight="1" x14ac:dyDescent="0.35">
      <c r="B83" s="44"/>
      <c r="C83" s="48" t="s">
        <v>149</v>
      </c>
      <c r="D83" s="44" t="s">
        <v>150</v>
      </c>
      <c r="E83" s="44" t="s">
        <v>91</v>
      </c>
      <c r="F83" s="44" t="s">
        <v>278</v>
      </c>
      <c r="G83" s="44" t="s">
        <v>151</v>
      </c>
      <c r="H83" s="19">
        <v>1233</v>
      </c>
      <c r="I83" s="19">
        <v>58</v>
      </c>
      <c r="J83" s="19">
        <v>1291</v>
      </c>
      <c r="K83" s="19">
        <v>154.01</v>
      </c>
      <c r="L83" s="19">
        <v>13.15</v>
      </c>
      <c r="M83" s="19">
        <v>990.19</v>
      </c>
      <c r="N83" s="19">
        <v>10225</v>
      </c>
      <c r="O83" s="19">
        <v>2.348757</v>
      </c>
      <c r="P83" s="503">
        <v>3510320.9327309998</v>
      </c>
      <c r="Q83" s="49">
        <v>45627</v>
      </c>
      <c r="R83" s="50" t="s">
        <v>118</v>
      </c>
      <c r="S83" s="18" t="s">
        <v>61</v>
      </c>
      <c r="T83" s="188">
        <v>45629</v>
      </c>
      <c r="U83" s="51">
        <v>45631</v>
      </c>
      <c r="V83" s="201">
        <v>45637</v>
      </c>
      <c r="W83" s="51">
        <v>45645</v>
      </c>
      <c r="X83" s="195"/>
      <c r="Y83" s="158">
        <v>3</v>
      </c>
    </row>
    <row r="84" spans="2:25" ht="29.25" customHeight="1" x14ac:dyDescent="0.35">
      <c r="B84" s="44"/>
      <c r="C84" s="48" t="s">
        <v>152</v>
      </c>
      <c r="D84" s="44" t="s">
        <v>65</v>
      </c>
      <c r="E84" s="44" t="s">
        <v>74</v>
      </c>
      <c r="F84" s="44" t="s">
        <v>278</v>
      </c>
      <c r="G84" s="44" t="s">
        <v>75</v>
      </c>
      <c r="H84" s="19">
        <v>221</v>
      </c>
      <c r="I84" s="19">
        <v>12</v>
      </c>
      <c r="J84" s="19">
        <v>233</v>
      </c>
      <c r="K84" s="19">
        <v>27.61</v>
      </c>
      <c r="L84" s="19">
        <v>2.61</v>
      </c>
      <c r="M84" s="19">
        <v>146.96</v>
      </c>
      <c r="N84" s="19">
        <v>1450</v>
      </c>
      <c r="O84" s="19">
        <v>0.86627600000000005</v>
      </c>
      <c r="P84" s="503">
        <v>650458.11210799997</v>
      </c>
      <c r="Q84" s="49">
        <v>45627</v>
      </c>
      <c r="R84" s="50" t="s">
        <v>82</v>
      </c>
      <c r="S84" s="18" t="s">
        <v>61</v>
      </c>
      <c r="T84" s="188">
        <v>45629</v>
      </c>
      <c r="U84" s="51">
        <v>45640</v>
      </c>
      <c r="V84" s="201">
        <v>45644</v>
      </c>
      <c r="W84" s="51">
        <v>45646</v>
      </c>
      <c r="X84" s="195"/>
      <c r="Y84" s="158"/>
    </row>
    <row r="85" spans="2:25" ht="29.25" customHeight="1" x14ac:dyDescent="0.35">
      <c r="B85" s="44"/>
      <c r="C85" s="48" t="s">
        <v>153</v>
      </c>
      <c r="D85" s="44" t="s">
        <v>65</v>
      </c>
      <c r="E85" s="44" t="s">
        <v>74</v>
      </c>
      <c r="F85" s="44" t="s">
        <v>278</v>
      </c>
      <c r="G85" s="44" t="s">
        <v>75</v>
      </c>
      <c r="H85" s="19">
        <v>221</v>
      </c>
      <c r="I85" s="19">
        <v>12</v>
      </c>
      <c r="J85" s="19">
        <v>233</v>
      </c>
      <c r="K85" s="19">
        <v>27.61</v>
      </c>
      <c r="L85" s="19">
        <v>2.61</v>
      </c>
      <c r="M85" s="19">
        <v>146.96</v>
      </c>
      <c r="N85" s="19">
        <v>1450</v>
      </c>
      <c r="O85" s="19">
        <v>0.86627600000000005</v>
      </c>
      <c r="P85" s="503">
        <v>650458.11210799997</v>
      </c>
      <c r="Q85" s="49">
        <v>45627</v>
      </c>
      <c r="R85" s="50" t="s">
        <v>82</v>
      </c>
      <c r="S85" s="18" t="s">
        <v>61</v>
      </c>
      <c r="T85" s="188">
        <v>45629</v>
      </c>
      <c r="U85" s="51">
        <v>45637</v>
      </c>
      <c r="V85" s="201">
        <v>45639</v>
      </c>
      <c r="W85" s="51">
        <v>45641</v>
      </c>
      <c r="X85" s="193"/>
      <c r="Y85" s="159">
        <v>3</v>
      </c>
    </row>
    <row r="86" spans="2:25" ht="29.25" customHeight="1" x14ac:dyDescent="0.35">
      <c r="B86" s="44"/>
      <c r="C86" s="48" t="s">
        <v>154</v>
      </c>
      <c r="D86" s="44" t="s">
        <v>63</v>
      </c>
      <c r="E86" s="44" t="s">
        <v>101</v>
      </c>
      <c r="F86" s="44" t="s">
        <v>278</v>
      </c>
      <c r="G86" s="44" t="s">
        <v>107</v>
      </c>
      <c r="H86" s="19">
        <v>268</v>
      </c>
      <c r="I86" s="19">
        <v>14</v>
      </c>
      <c r="J86" s="19">
        <v>282</v>
      </c>
      <c r="K86" s="19">
        <v>33.42</v>
      </c>
      <c r="L86" s="19">
        <v>3.15</v>
      </c>
      <c r="M86" s="19">
        <v>255.26</v>
      </c>
      <c r="N86" s="19">
        <v>1904</v>
      </c>
      <c r="O86" s="19">
        <v>0.86627600000000005</v>
      </c>
      <c r="P86" s="503">
        <v>745277.51610799995</v>
      </c>
      <c r="Q86" s="49">
        <v>45627</v>
      </c>
      <c r="R86" s="50" t="s">
        <v>82</v>
      </c>
      <c r="S86" s="18" t="s">
        <v>61</v>
      </c>
      <c r="T86" s="188">
        <v>45629</v>
      </c>
      <c r="U86" s="51">
        <v>45631</v>
      </c>
      <c r="V86" s="201">
        <v>45633</v>
      </c>
      <c r="W86" s="51">
        <v>45636</v>
      </c>
      <c r="X86" s="195"/>
      <c r="Y86" s="158">
        <v>3</v>
      </c>
    </row>
    <row r="87" spans="2:25" s="15" customFormat="1" ht="36.75" customHeight="1" x14ac:dyDescent="0.35">
      <c r="B87" s="44">
        <v>3</v>
      </c>
      <c r="C87" s="48" t="s">
        <v>155</v>
      </c>
      <c r="D87" s="44" t="s">
        <v>63</v>
      </c>
      <c r="E87" s="44" t="s">
        <v>74</v>
      </c>
      <c r="F87" s="44" t="s">
        <v>278</v>
      </c>
      <c r="G87" s="44" t="s">
        <v>114</v>
      </c>
      <c r="H87" s="19">
        <v>252</v>
      </c>
      <c r="I87" s="19">
        <v>13</v>
      </c>
      <c r="J87" s="19">
        <v>265</v>
      </c>
      <c r="K87" s="19">
        <v>31.4</v>
      </c>
      <c r="L87" s="19">
        <v>2.89</v>
      </c>
      <c r="M87" s="19">
        <v>164.7</v>
      </c>
      <c r="N87" s="19">
        <v>1802</v>
      </c>
      <c r="O87" s="19">
        <v>0.86627600000000005</v>
      </c>
      <c r="P87" s="503">
        <v>752440.09410799993</v>
      </c>
      <c r="Q87" s="49">
        <v>45689</v>
      </c>
      <c r="R87" s="50" t="s">
        <v>60</v>
      </c>
      <c r="S87" s="18" t="s">
        <v>61</v>
      </c>
      <c r="T87" s="188">
        <v>45707</v>
      </c>
      <c r="U87" s="51">
        <v>45708</v>
      </c>
      <c r="V87" s="201">
        <v>45712</v>
      </c>
      <c r="W87" s="51">
        <v>45713</v>
      </c>
      <c r="X87" s="195"/>
      <c r="Y87" s="160"/>
    </row>
    <row r="88" spans="2:25" ht="29.25" customHeight="1" x14ac:dyDescent="0.35">
      <c r="B88" s="44"/>
      <c r="C88" s="48" t="s">
        <v>156</v>
      </c>
      <c r="D88" s="44" t="s">
        <v>79</v>
      </c>
      <c r="E88" s="44" t="s">
        <v>91</v>
      </c>
      <c r="F88" s="44" t="s">
        <v>278</v>
      </c>
      <c r="G88" s="44" t="s">
        <v>92</v>
      </c>
      <c r="H88" s="19">
        <v>383</v>
      </c>
      <c r="I88" s="19">
        <v>23</v>
      </c>
      <c r="J88" s="19">
        <v>406</v>
      </c>
      <c r="K88" s="19">
        <v>47.87</v>
      </c>
      <c r="L88" s="19">
        <v>5.14</v>
      </c>
      <c r="M88" s="19">
        <v>403.72</v>
      </c>
      <c r="N88" s="19">
        <v>2476</v>
      </c>
      <c r="O88" s="19">
        <v>0.86627600000000005</v>
      </c>
      <c r="P88" s="503">
        <v>1054575.3581079999</v>
      </c>
      <c r="Q88" s="49">
        <v>45627</v>
      </c>
      <c r="R88" s="50" t="s">
        <v>69</v>
      </c>
      <c r="S88" s="18" t="s">
        <v>61</v>
      </c>
      <c r="T88" s="188">
        <v>45633</v>
      </c>
      <c r="U88" s="51">
        <v>45637</v>
      </c>
      <c r="V88" s="201">
        <v>45640</v>
      </c>
      <c r="W88" s="51">
        <v>45645</v>
      </c>
      <c r="X88" s="195"/>
      <c r="Y88" s="158">
        <v>3</v>
      </c>
    </row>
    <row r="89" spans="2:25" ht="29.25" customHeight="1" x14ac:dyDescent="0.35">
      <c r="B89" s="44"/>
      <c r="C89" s="48" t="s">
        <v>157</v>
      </c>
      <c r="D89" s="44" t="s">
        <v>63</v>
      </c>
      <c r="E89" s="44" t="s">
        <v>58</v>
      </c>
      <c r="F89" s="44" t="s">
        <v>278</v>
      </c>
      <c r="G89" s="44" t="s">
        <v>59</v>
      </c>
      <c r="H89" s="19">
        <v>383</v>
      </c>
      <c r="I89" s="19">
        <v>20</v>
      </c>
      <c r="J89" s="19">
        <v>403</v>
      </c>
      <c r="K89" s="19">
        <v>47.77</v>
      </c>
      <c r="L89" s="19">
        <v>4.46</v>
      </c>
      <c r="M89" s="19">
        <v>264.87</v>
      </c>
      <c r="N89" s="19">
        <v>2353</v>
      </c>
      <c r="O89" s="19">
        <v>0.86627600000000005</v>
      </c>
      <c r="P89" s="503">
        <v>1126247.400108</v>
      </c>
      <c r="Q89" s="49">
        <v>45627</v>
      </c>
      <c r="R89" s="50" t="s">
        <v>60</v>
      </c>
      <c r="S89" s="18" t="s">
        <v>61</v>
      </c>
      <c r="T89" s="188">
        <v>45627</v>
      </c>
      <c r="U89" s="51">
        <v>45629</v>
      </c>
      <c r="V89" s="201">
        <v>45655</v>
      </c>
      <c r="W89" s="51">
        <v>45657</v>
      </c>
      <c r="X89" s="195"/>
      <c r="Y89" s="158">
        <v>4</v>
      </c>
    </row>
    <row r="90" spans="2:25" ht="29.25" customHeight="1" x14ac:dyDescent="0.35">
      <c r="B90" s="44"/>
      <c r="C90" s="48" t="s">
        <v>158</v>
      </c>
      <c r="D90" s="44" t="s">
        <v>77</v>
      </c>
      <c r="E90" s="44" t="s">
        <v>74</v>
      </c>
      <c r="F90" s="44" t="s">
        <v>278</v>
      </c>
      <c r="G90" s="44" t="s">
        <v>114</v>
      </c>
      <c r="H90" s="19">
        <v>252</v>
      </c>
      <c r="I90" s="19">
        <v>13</v>
      </c>
      <c r="J90" s="19">
        <v>265</v>
      </c>
      <c r="K90" s="19">
        <v>31.4</v>
      </c>
      <c r="L90" s="19">
        <v>2.89</v>
      </c>
      <c r="M90" s="19">
        <v>164.7</v>
      </c>
      <c r="N90" s="19">
        <v>1802</v>
      </c>
      <c r="O90" s="19">
        <v>0.86627600000000005</v>
      </c>
      <c r="P90" s="503">
        <v>752440.09410799993</v>
      </c>
      <c r="Q90" s="49">
        <v>45627</v>
      </c>
      <c r="R90" s="50" t="s">
        <v>60</v>
      </c>
      <c r="S90" s="18" t="s">
        <v>61</v>
      </c>
      <c r="T90" s="188">
        <v>45627</v>
      </c>
      <c r="U90" s="51">
        <v>45631</v>
      </c>
      <c r="V90" s="201">
        <v>45644</v>
      </c>
      <c r="W90" s="51">
        <v>45645</v>
      </c>
      <c r="X90" s="195"/>
      <c r="Y90" s="158">
        <v>3</v>
      </c>
    </row>
    <row r="91" spans="2:25" ht="29.25"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503">
        <v>752440.09410799993</v>
      </c>
      <c r="Q91" s="49">
        <v>45627</v>
      </c>
      <c r="R91" s="50" t="s">
        <v>97</v>
      </c>
      <c r="S91" s="18" t="s">
        <v>61</v>
      </c>
      <c r="T91" s="188">
        <v>45627</v>
      </c>
      <c r="U91" s="51">
        <v>45636</v>
      </c>
      <c r="V91" s="201">
        <v>45636</v>
      </c>
      <c r="W91" s="51">
        <v>45638</v>
      </c>
      <c r="X91" s="195"/>
      <c r="Y91" s="158">
        <v>3</v>
      </c>
    </row>
    <row r="92" spans="2:25" ht="29.25" customHeight="1" x14ac:dyDescent="0.35">
      <c r="B92" s="44"/>
      <c r="C92" s="48" t="s">
        <v>160</v>
      </c>
      <c r="D92" s="44" t="s">
        <v>77</v>
      </c>
      <c r="E92" s="44" t="s">
        <v>74</v>
      </c>
      <c r="F92" s="44" t="s">
        <v>278</v>
      </c>
      <c r="G92" s="44" t="s">
        <v>114</v>
      </c>
      <c r="H92" s="19">
        <v>252</v>
      </c>
      <c r="I92" s="19">
        <v>13</v>
      </c>
      <c r="J92" s="19">
        <v>265</v>
      </c>
      <c r="K92" s="19">
        <v>31.4</v>
      </c>
      <c r="L92" s="19">
        <v>2.89</v>
      </c>
      <c r="M92" s="19">
        <v>164.7</v>
      </c>
      <c r="N92" s="19">
        <v>1802</v>
      </c>
      <c r="O92" s="19">
        <v>0.86627600000000005</v>
      </c>
      <c r="P92" s="503">
        <v>752440.09410799993</v>
      </c>
      <c r="Q92" s="49">
        <v>45627</v>
      </c>
      <c r="R92" s="50" t="s">
        <v>536</v>
      </c>
      <c r="S92" s="56" t="s">
        <v>61</v>
      </c>
      <c r="T92" s="188">
        <v>45630</v>
      </c>
      <c r="U92" s="51">
        <v>45653</v>
      </c>
      <c r="V92" s="201">
        <v>45655</v>
      </c>
      <c r="W92" s="51">
        <v>45657</v>
      </c>
      <c r="X92" s="195"/>
      <c r="Y92" s="158"/>
    </row>
    <row r="93" spans="2:25" ht="29.25" customHeight="1" x14ac:dyDescent="0.35">
      <c r="B93" s="44"/>
      <c r="C93" s="48" t="s">
        <v>161</v>
      </c>
      <c r="D93" s="44" t="s">
        <v>68</v>
      </c>
      <c r="E93" s="44" t="s">
        <v>74</v>
      </c>
      <c r="F93" s="44" t="s">
        <v>278</v>
      </c>
      <c r="G93" s="44" t="s">
        <v>75</v>
      </c>
      <c r="H93" s="19">
        <v>221</v>
      </c>
      <c r="I93" s="19">
        <v>12</v>
      </c>
      <c r="J93" s="19">
        <v>233</v>
      </c>
      <c r="K93" s="19">
        <v>27.61</v>
      </c>
      <c r="L93" s="19">
        <v>2.61</v>
      </c>
      <c r="M93" s="19">
        <v>146.96</v>
      </c>
      <c r="N93" s="19">
        <v>1450</v>
      </c>
      <c r="O93" s="19">
        <v>0.86627600000000005</v>
      </c>
      <c r="P93" s="503">
        <v>650458.11210799997</v>
      </c>
      <c r="Q93" s="49">
        <v>45627</v>
      </c>
      <c r="R93" s="50" t="s">
        <v>60</v>
      </c>
      <c r="S93" s="18" t="s">
        <v>61</v>
      </c>
      <c r="T93" s="188">
        <v>45637</v>
      </c>
      <c r="U93" s="51">
        <v>45639</v>
      </c>
      <c r="V93" s="201">
        <v>45653</v>
      </c>
      <c r="W93" s="51">
        <v>45653</v>
      </c>
      <c r="X93" s="195"/>
      <c r="Y93" s="158">
        <v>4</v>
      </c>
    </row>
    <row r="94" spans="2:25" ht="29.25" customHeight="1" x14ac:dyDescent="0.35">
      <c r="B94" s="44"/>
      <c r="C94" s="48" t="s">
        <v>162</v>
      </c>
      <c r="D94" s="44" t="s">
        <v>57</v>
      </c>
      <c r="E94" s="44" t="s">
        <v>58</v>
      </c>
      <c r="F94" s="44" t="s">
        <v>278</v>
      </c>
      <c r="G94" s="44" t="s">
        <v>59</v>
      </c>
      <c r="H94" s="19">
        <v>383</v>
      </c>
      <c r="I94" s="19">
        <v>20</v>
      </c>
      <c r="J94" s="19">
        <v>403</v>
      </c>
      <c r="K94" s="19">
        <v>47.77</v>
      </c>
      <c r="L94" s="19">
        <v>4.46</v>
      </c>
      <c r="M94" s="19">
        <v>264.87</v>
      </c>
      <c r="N94" s="19">
        <v>2353</v>
      </c>
      <c r="O94" s="19">
        <v>0.86627600000000005</v>
      </c>
      <c r="P94" s="503">
        <v>1126247.400108</v>
      </c>
      <c r="Q94" s="49">
        <v>45627</v>
      </c>
      <c r="R94" s="50" t="s">
        <v>60</v>
      </c>
      <c r="S94" s="18" t="s">
        <v>61</v>
      </c>
      <c r="T94" s="188">
        <v>45636</v>
      </c>
      <c r="U94" s="51">
        <v>45639</v>
      </c>
      <c r="V94" s="201">
        <v>45648</v>
      </c>
      <c r="W94" s="51">
        <v>45650</v>
      </c>
      <c r="X94" s="193"/>
      <c r="Y94" s="159"/>
    </row>
    <row r="95" spans="2:25" ht="29.25" customHeight="1" x14ac:dyDescent="0.35">
      <c r="B95" s="44"/>
      <c r="C95" s="48" t="s">
        <v>163</v>
      </c>
      <c r="D95" s="44" t="s">
        <v>63</v>
      </c>
      <c r="E95" s="44" t="s">
        <v>74</v>
      </c>
      <c r="F95" s="44" t="s">
        <v>278</v>
      </c>
      <c r="G95" s="44" t="s">
        <v>114</v>
      </c>
      <c r="H95" s="19">
        <v>252</v>
      </c>
      <c r="I95" s="19">
        <v>13</v>
      </c>
      <c r="J95" s="19">
        <v>265</v>
      </c>
      <c r="K95" s="19">
        <v>31.4</v>
      </c>
      <c r="L95" s="19">
        <v>2.89</v>
      </c>
      <c r="M95" s="19">
        <v>164.7</v>
      </c>
      <c r="N95" s="19">
        <v>1802</v>
      </c>
      <c r="O95" s="19">
        <v>0.86627600000000005</v>
      </c>
      <c r="P95" s="503">
        <v>752440.09410799993</v>
      </c>
      <c r="Q95" s="49">
        <v>45627</v>
      </c>
      <c r="R95" s="50" t="s">
        <v>108</v>
      </c>
      <c r="S95" s="18" t="s">
        <v>61</v>
      </c>
      <c r="T95" s="150">
        <v>45640</v>
      </c>
      <c r="U95" s="46">
        <v>45641</v>
      </c>
      <c r="V95" s="152">
        <v>45655</v>
      </c>
      <c r="W95" s="51">
        <v>45656</v>
      </c>
      <c r="X95" s="195"/>
      <c r="Y95" s="158"/>
    </row>
    <row r="96" spans="2:25" s="15" customFormat="1" ht="36.75" customHeight="1" x14ac:dyDescent="0.35">
      <c r="B96" s="44"/>
      <c r="C96" s="48" t="s">
        <v>164</v>
      </c>
      <c r="D96" s="44" t="s">
        <v>63</v>
      </c>
      <c r="E96" s="44" t="s">
        <v>74</v>
      </c>
      <c r="F96" s="44" t="s">
        <v>278</v>
      </c>
      <c r="G96" s="44" t="s">
        <v>114</v>
      </c>
      <c r="H96" s="19">
        <v>252</v>
      </c>
      <c r="I96" s="19">
        <v>13</v>
      </c>
      <c r="J96" s="19">
        <v>265</v>
      </c>
      <c r="K96" s="19">
        <v>31.4</v>
      </c>
      <c r="L96" s="19">
        <v>2.89</v>
      </c>
      <c r="M96" s="19">
        <v>164.7</v>
      </c>
      <c r="N96" s="19">
        <v>1802</v>
      </c>
      <c r="O96" s="19">
        <v>0.86627600000000005</v>
      </c>
      <c r="P96" s="503">
        <v>752440.09410799993</v>
      </c>
      <c r="Q96" s="49">
        <v>45658</v>
      </c>
      <c r="R96" s="50" t="s">
        <v>115</v>
      </c>
      <c r="S96" s="18" t="s">
        <v>61</v>
      </c>
      <c r="T96" s="188">
        <v>45659</v>
      </c>
      <c r="U96" s="51">
        <v>45661</v>
      </c>
      <c r="V96" s="201">
        <v>45666</v>
      </c>
      <c r="W96" s="51">
        <v>45669</v>
      </c>
      <c r="X96" s="196"/>
      <c r="Y96" s="160"/>
    </row>
    <row r="97" spans="2:25" ht="29.25" customHeight="1" x14ac:dyDescent="0.35">
      <c r="B97" s="44"/>
      <c r="C97" s="48" t="s">
        <v>165</v>
      </c>
      <c r="D97" s="44" t="s">
        <v>63</v>
      </c>
      <c r="E97" s="44" t="s">
        <v>74</v>
      </c>
      <c r="F97" s="44" t="s">
        <v>278</v>
      </c>
      <c r="G97" s="44" t="s">
        <v>114</v>
      </c>
      <c r="H97" s="19">
        <v>252</v>
      </c>
      <c r="I97" s="19">
        <v>13</v>
      </c>
      <c r="J97" s="19">
        <v>265</v>
      </c>
      <c r="K97" s="19">
        <v>31.4</v>
      </c>
      <c r="L97" s="19">
        <v>2.89</v>
      </c>
      <c r="M97" s="19">
        <v>164.7</v>
      </c>
      <c r="N97" s="19">
        <v>1802</v>
      </c>
      <c r="O97" s="19">
        <v>0.86627600000000005</v>
      </c>
      <c r="P97" s="503">
        <v>752440.09410799993</v>
      </c>
      <c r="Q97" s="49">
        <v>45627</v>
      </c>
      <c r="R97" s="50" t="s">
        <v>115</v>
      </c>
      <c r="S97" s="18" t="s">
        <v>61</v>
      </c>
      <c r="T97" s="150">
        <v>45638</v>
      </c>
      <c r="U97" s="46">
        <v>45643</v>
      </c>
      <c r="V97" s="152">
        <v>45645</v>
      </c>
      <c r="W97" s="51">
        <v>45647</v>
      </c>
      <c r="X97" s="195"/>
      <c r="Y97" s="158">
        <v>3</v>
      </c>
    </row>
    <row r="98" spans="2:25" ht="29.25" customHeight="1" x14ac:dyDescent="0.35">
      <c r="B98" s="44"/>
      <c r="C98" s="48" t="s">
        <v>166</v>
      </c>
      <c r="D98" s="44" t="s">
        <v>63</v>
      </c>
      <c r="E98" s="44" t="s">
        <v>74</v>
      </c>
      <c r="F98" s="44" t="s">
        <v>278</v>
      </c>
      <c r="G98" s="44" t="s">
        <v>114</v>
      </c>
      <c r="H98" s="19">
        <v>252</v>
      </c>
      <c r="I98" s="19">
        <v>13</v>
      </c>
      <c r="J98" s="19">
        <v>265</v>
      </c>
      <c r="K98" s="19">
        <v>31.4</v>
      </c>
      <c r="L98" s="19">
        <v>2.89</v>
      </c>
      <c r="M98" s="19">
        <v>164.7</v>
      </c>
      <c r="N98" s="19">
        <v>1802</v>
      </c>
      <c r="O98" s="19">
        <v>0.86627600000000005</v>
      </c>
      <c r="P98" s="503">
        <v>752440.09410799993</v>
      </c>
      <c r="Q98" s="49">
        <v>45627</v>
      </c>
      <c r="R98" s="50" t="s">
        <v>115</v>
      </c>
      <c r="S98" s="18" t="s">
        <v>61</v>
      </c>
      <c r="T98" s="150">
        <v>45641</v>
      </c>
      <c r="U98" s="46">
        <v>45653</v>
      </c>
      <c r="V98" s="152">
        <v>45653</v>
      </c>
      <c r="W98" s="51">
        <v>45654</v>
      </c>
      <c r="X98" s="195"/>
      <c r="Y98" s="158">
        <v>4</v>
      </c>
    </row>
    <row r="99" spans="2:25" ht="29.25" customHeight="1" x14ac:dyDescent="0.35">
      <c r="B99" s="44"/>
      <c r="C99" s="48" t="s">
        <v>167</v>
      </c>
      <c r="D99" s="44" t="s">
        <v>132</v>
      </c>
      <c r="E99" s="44" t="s">
        <v>74</v>
      </c>
      <c r="F99" s="44" t="s">
        <v>278</v>
      </c>
      <c r="G99" s="44" t="s">
        <v>168</v>
      </c>
      <c r="H99" s="19">
        <v>611</v>
      </c>
      <c r="I99" s="19">
        <v>28</v>
      </c>
      <c r="J99" s="19">
        <v>639</v>
      </c>
      <c r="K99" s="19">
        <v>76.349999999999994</v>
      </c>
      <c r="L99" s="19">
        <v>6.32</v>
      </c>
      <c r="M99" s="19">
        <v>385.79</v>
      </c>
      <c r="N99" s="19">
        <v>3898</v>
      </c>
      <c r="O99" s="19">
        <v>2.348757</v>
      </c>
      <c r="P99" s="503">
        <v>1761921.9257309998</v>
      </c>
      <c r="Q99" s="49">
        <v>45627</v>
      </c>
      <c r="R99" s="50" t="s">
        <v>69</v>
      </c>
      <c r="S99" s="18" t="s">
        <v>61</v>
      </c>
      <c r="T99" s="150">
        <v>45648</v>
      </c>
      <c r="U99" s="46">
        <v>45651</v>
      </c>
      <c r="V99" s="152">
        <v>45655</v>
      </c>
      <c r="W99" s="51">
        <v>45657</v>
      </c>
      <c r="X99" s="195"/>
      <c r="Y99" s="158">
        <v>4</v>
      </c>
    </row>
    <row r="100" spans="2:25" ht="29.25" customHeight="1" x14ac:dyDescent="0.35">
      <c r="B100" s="44"/>
      <c r="C100" s="48" t="s">
        <v>169</v>
      </c>
      <c r="D100" s="44" t="s">
        <v>170</v>
      </c>
      <c r="E100" s="44" t="s">
        <v>74</v>
      </c>
      <c r="F100" s="44" t="s">
        <v>278</v>
      </c>
      <c r="G100" s="44" t="s">
        <v>171</v>
      </c>
      <c r="H100" s="19">
        <v>471</v>
      </c>
      <c r="I100" s="19">
        <v>22</v>
      </c>
      <c r="J100" s="19">
        <v>493</v>
      </c>
      <c r="K100" s="19">
        <v>58.84</v>
      </c>
      <c r="L100" s="19">
        <v>4.9400000000000004</v>
      </c>
      <c r="M100" s="19">
        <v>296.18</v>
      </c>
      <c r="N100" s="19">
        <v>2692</v>
      </c>
      <c r="O100" s="19">
        <v>1.768</v>
      </c>
      <c r="P100" s="503">
        <v>1324196.909065</v>
      </c>
      <c r="Q100" s="49">
        <v>45658</v>
      </c>
      <c r="R100" s="50" t="s">
        <v>118</v>
      </c>
      <c r="S100" s="18" t="s">
        <v>61</v>
      </c>
      <c r="T100" s="150">
        <v>45655</v>
      </c>
      <c r="U100" s="46">
        <v>45659</v>
      </c>
      <c r="V100" s="152">
        <v>45660</v>
      </c>
      <c r="W100" s="51">
        <v>45661</v>
      </c>
      <c r="X100" s="195"/>
      <c r="Y100" s="158"/>
    </row>
    <row r="101" spans="2:25" ht="29.25" customHeight="1" x14ac:dyDescent="0.35">
      <c r="B101" s="44"/>
      <c r="C101" s="48" t="s">
        <v>172</v>
      </c>
      <c r="D101" s="44" t="s">
        <v>77</v>
      </c>
      <c r="E101" s="44" t="s">
        <v>74</v>
      </c>
      <c r="F101" s="44" t="s">
        <v>278</v>
      </c>
      <c r="G101" s="44" t="s">
        <v>114</v>
      </c>
      <c r="H101" s="19">
        <v>252</v>
      </c>
      <c r="I101" s="19">
        <v>13</v>
      </c>
      <c r="J101" s="19">
        <v>265</v>
      </c>
      <c r="K101" s="19">
        <v>31.4</v>
      </c>
      <c r="L101" s="19">
        <v>2.89</v>
      </c>
      <c r="M101" s="19">
        <v>164.7</v>
      </c>
      <c r="N101" s="19">
        <v>1802</v>
      </c>
      <c r="O101" s="19">
        <v>0.86627600000000005</v>
      </c>
      <c r="P101" s="503">
        <v>752440.09410799993</v>
      </c>
      <c r="Q101" s="49">
        <v>45627</v>
      </c>
      <c r="R101" s="50" t="s">
        <v>97</v>
      </c>
      <c r="S101" s="18" t="s">
        <v>61</v>
      </c>
      <c r="T101" s="150">
        <v>45641</v>
      </c>
      <c r="U101" s="46">
        <v>45646</v>
      </c>
      <c r="V101" s="152">
        <v>45647</v>
      </c>
      <c r="W101" s="51">
        <v>45648</v>
      </c>
      <c r="X101" s="195"/>
      <c r="Y101" s="158">
        <v>3</v>
      </c>
    </row>
    <row r="102" spans="2:25" ht="29.25" customHeight="1" x14ac:dyDescent="0.35">
      <c r="B102" s="44"/>
      <c r="C102" s="48" t="s">
        <v>173</v>
      </c>
      <c r="D102" s="44" t="s">
        <v>77</v>
      </c>
      <c r="E102" s="44" t="s">
        <v>74</v>
      </c>
      <c r="F102" s="44" t="s">
        <v>278</v>
      </c>
      <c r="G102" s="44" t="s">
        <v>114</v>
      </c>
      <c r="H102" s="19">
        <v>252</v>
      </c>
      <c r="I102" s="19">
        <v>13</v>
      </c>
      <c r="J102" s="19">
        <v>265</v>
      </c>
      <c r="K102" s="19">
        <v>31.4</v>
      </c>
      <c r="L102" s="19">
        <v>2.89</v>
      </c>
      <c r="M102" s="19">
        <v>164.7</v>
      </c>
      <c r="N102" s="19">
        <v>1802</v>
      </c>
      <c r="O102" s="19">
        <v>0.86627600000000005</v>
      </c>
      <c r="P102" s="503">
        <v>752440.09410799993</v>
      </c>
      <c r="Q102" s="49">
        <v>45627</v>
      </c>
      <c r="R102" s="50" t="s">
        <v>97</v>
      </c>
      <c r="S102" s="18" t="s">
        <v>61</v>
      </c>
      <c r="T102" s="150">
        <v>45645</v>
      </c>
      <c r="U102" s="46">
        <v>45651</v>
      </c>
      <c r="V102" s="152">
        <v>45652</v>
      </c>
      <c r="W102" s="51">
        <v>45653</v>
      </c>
      <c r="X102" s="195"/>
      <c r="Y102" s="158">
        <v>4</v>
      </c>
    </row>
    <row r="103" spans="2:25" ht="29.25" customHeight="1" x14ac:dyDescent="0.35">
      <c r="B103" s="44"/>
      <c r="C103" s="48" t="s">
        <v>174</v>
      </c>
      <c r="D103" s="44" t="s">
        <v>79</v>
      </c>
      <c r="E103" s="44" t="s">
        <v>101</v>
      </c>
      <c r="F103" s="44" t="s">
        <v>278</v>
      </c>
      <c r="G103" s="44" t="s">
        <v>102</v>
      </c>
      <c r="H103" s="19">
        <v>236</v>
      </c>
      <c r="I103" s="19">
        <v>13</v>
      </c>
      <c r="J103" s="19">
        <v>249</v>
      </c>
      <c r="K103" s="19">
        <v>29.49</v>
      </c>
      <c r="L103" s="19">
        <v>2.86</v>
      </c>
      <c r="M103" s="19">
        <v>233.05</v>
      </c>
      <c r="N103" s="19">
        <v>1526</v>
      </c>
      <c r="O103" s="19">
        <v>0.86627600000000005</v>
      </c>
      <c r="P103" s="503">
        <v>645061.94810799998</v>
      </c>
      <c r="Q103" s="49">
        <v>45627</v>
      </c>
      <c r="R103" s="50" t="s">
        <v>108</v>
      </c>
      <c r="S103" s="18" t="s">
        <v>61</v>
      </c>
      <c r="T103" s="150">
        <v>45640</v>
      </c>
      <c r="U103" s="46">
        <v>45641</v>
      </c>
      <c r="V103" s="152">
        <v>45651</v>
      </c>
      <c r="W103" s="51">
        <v>45652</v>
      </c>
      <c r="X103" s="195"/>
      <c r="Y103" s="158">
        <v>4</v>
      </c>
    </row>
    <row r="104" spans="2:25" s="15" customFormat="1" ht="36.75" customHeight="1" x14ac:dyDescent="0.35">
      <c r="B104" s="44"/>
      <c r="C104" s="48" t="s">
        <v>175</v>
      </c>
      <c r="D104" s="44" t="s">
        <v>68</v>
      </c>
      <c r="E104" s="44" t="s">
        <v>101</v>
      </c>
      <c r="F104" s="44" t="s">
        <v>278</v>
      </c>
      <c r="G104" s="44" t="s">
        <v>102</v>
      </c>
      <c r="H104" s="19">
        <v>236</v>
      </c>
      <c r="I104" s="19">
        <v>13</v>
      </c>
      <c r="J104" s="19">
        <v>249</v>
      </c>
      <c r="K104" s="19">
        <v>29.49</v>
      </c>
      <c r="L104" s="19">
        <v>2.86</v>
      </c>
      <c r="M104" s="19">
        <v>233.05</v>
      </c>
      <c r="N104" s="19">
        <v>1526</v>
      </c>
      <c r="O104" s="19">
        <v>0.86627600000000005</v>
      </c>
      <c r="P104" s="503">
        <v>645061.94810799998</v>
      </c>
      <c r="Q104" s="49">
        <v>45658</v>
      </c>
      <c r="R104" s="50" t="s">
        <v>108</v>
      </c>
      <c r="S104" s="18" t="s">
        <v>61</v>
      </c>
      <c r="T104" s="188">
        <v>45643</v>
      </c>
      <c r="U104" s="51">
        <v>45644</v>
      </c>
      <c r="V104" s="201">
        <v>45681</v>
      </c>
      <c r="W104" s="51">
        <v>45682</v>
      </c>
      <c r="X104" s="196"/>
      <c r="Y104" s="160"/>
    </row>
    <row r="105" spans="2:25" ht="29.25" customHeight="1" x14ac:dyDescent="0.35">
      <c r="B105" s="44"/>
      <c r="C105" s="48" t="s">
        <v>176</v>
      </c>
      <c r="D105" s="44" t="s">
        <v>63</v>
      </c>
      <c r="E105" s="44" t="s">
        <v>101</v>
      </c>
      <c r="F105" s="44" t="s">
        <v>278</v>
      </c>
      <c r="G105" s="44" t="s">
        <v>107</v>
      </c>
      <c r="H105" s="19">
        <v>268</v>
      </c>
      <c r="I105" s="19">
        <v>14</v>
      </c>
      <c r="J105" s="19">
        <v>282</v>
      </c>
      <c r="K105" s="19">
        <v>33.42</v>
      </c>
      <c r="L105" s="19">
        <v>3.15</v>
      </c>
      <c r="M105" s="19">
        <v>255.26</v>
      </c>
      <c r="N105" s="19">
        <v>1904</v>
      </c>
      <c r="O105" s="19">
        <v>0.86627600000000005</v>
      </c>
      <c r="P105" s="503">
        <v>745277.51610799995</v>
      </c>
      <c r="Q105" s="49">
        <v>45627</v>
      </c>
      <c r="R105" s="50" t="s">
        <v>115</v>
      </c>
      <c r="S105" s="18" t="s">
        <v>61</v>
      </c>
      <c r="T105" s="150">
        <v>45641</v>
      </c>
      <c r="U105" s="46">
        <v>45645</v>
      </c>
      <c r="V105" s="152">
        <v>45648</v>
      </c>
      <c r="W105" s="51">
        <v>45650</v>
      </c>
      <c r="X105" s="195"/>
      <c r="Y105" s="158">
        <v>4</v>
      </c>
    </row>
    <row r="106" spans="2:25" ht="29.25" customHeight="1" x14ac:dyDescent="0.35">
      <c r="B106" s="44"/>
      <c r="C106" s="48" t="s">
        <v>177</v>
      </c>
      <c r="D106" s="44" t="s">
        <v>57</v>
      </c>
      <c r="E106" s="44" t="s">
        <v>91</v>
      </c>
      <c r="F106" s="44" t="s">
        <v>278</v>
      </c>
      <c r="G106" s="44" t="s">
        <v>105</v>
      </c>
      <c r="H106" s="19">
        <v>419</v>
      </c>
      <c r="I106" s="19">
        <v>24</v>
      </c>
      <c r="J106" s="19">
        <v>443</v>
      </c>
      <c r="K106" s="19">
        <v>52.36</v>
      </c>
      <c r="L106" s="19">
        <v>5.43</v>
      </c>
      <c r="M106" s="19">
        <v>425.04</v>
      </c>
      <c r="N106" s="19">
        <v>2850</v>
      </c>
      <c r="O106" s="19">
        <v>0.86627600000000005</v>
      </c>
      <c r="P106" s="503">
        <v>1161364.312108</v>
      </c>
      <c r="Q106" s="49">
        <v>45658</v>
      </c>
      <c r="R106" s="50" t="s">
        <v>60</v>
      </c>
      <c r="S106" s="18" t="s">
        <v>61</v>
      </c>
      <c r="T106" s="150">
        <v>45640</v>
      </c>
      <c r="U106" s="46">
        <v>45642</v>
      </c>
      <c r="V106" s="152">
        <v>45661</v>
      </c>
      <c r="W106" s="51">
        <v>45662</v>
      </c>
      <c r="X106" s="195"/>
      <c r="Y106" s="158"/>
    </row>
    <row r="107" spans="2:25" ht="29.25" customHeight="1" x14ac:dyDescent="0.35">
      <c r="B107" s="44"/>
      <c r="C107" s="48" t="s">
        <v>178</v>
      </c>
      <c r="D107" s="44" t="s">
        <v>77</v>
      </c>
      <c r="E107" s="44" t="s">
        <v>58</v>
      </c>
      <c r="F107" s="44" t="s">
        <v>278</v>
      </c>
      <c r="G107" s="44" t="s">
        <v>59</v>
      </c>
      <c r="H107" s="19">
        <v>383</v>
      </c>
      <c r="I107" s="19">
        <v>20</v>
      </c>
      <c r="J107" s="19">
        <v>403</v>
      </c>
      <c r="K107" s="19">
        <v>47.77</v>
      </c>
      <c r="L107" s="19">
        <v>4.46</v>
      </c>
      <c r="M107" s="19">
        <v>264.87</v>
      </c>
      <c r="N107" s="19">
        <v>2353</v>
      </c>
      <c r="O107" s="19">
        <v>0.86627600000000005</v>
      </c>
      <c r="P107" s="503">
        <v>1126247.400108</v>
      </c>
      <c r="Q107" s="49">
        <v>45627</v>
      </c>
      <c r="R107" s="50" t="s">
        <v>118</v>
      </c>
      <c r="S107" s="18" t="s">
        <v>61</v>
      </c>
      <c r="T107" s="150">
        <v>45643</v>
      </c>
      <c r="U107" s="46">
        <v>45651</v>
      </c>
      <c r="V107" s="152">
        <v>45652</v>
      </c>
      <c r="W107" s="51">
        <v>45652</v>
      </c>
      <c r="X107" s="195"/>
      <c r="Y107" s="158">
        <v>4</v>
      </c>
    </row>
    <row r="108" spans="2:25" ht="29.25" customHeight="1" x14ac:dyDescent="0.35">
      <c r="B108" s="44"/>
      <c r="C108" s="48" t="s">
        <v>179</v>
      </c>
      <c r="D108" s="44" t="s">
        <v>77</v>
      </c>
      <c r="E108" s="44" t="s">
        <v>101</v>
      </c>
      <c r="F108" s="44" t="s">
        <v>278</v>
      </c>
      <c r="G108" s="44" t="s">
        <v>107</v>
      </c>
      <c r="H108" s="19">
        <v>268</v>
      </c>
      <c r="I108" s="19">
        <v>14</v>
      </c>
      <c r="J108" s="19">
        <v>282</v>
      </c>
      <c r="K108" s="19">
        <v>33.42</v>
      </c>
      <c r="L108" s="19">
        <v>3.15</v>
      </c>
      <c r="M108" s="19">
        <v>255.26</v>
      </c>
      <c r="N108" s="19">
        <v>1904</v>
      </c>
      <c r="O108" s="19">
        <v>0.86627600000000005</v>
      </c>
      <c r="P108" s="503">
        <v>745277.51610799995</v>
      </c>
      <c r="Q108" s="49">
        <v>45658</v>
      </c>
      <c r="R108" s="50" t="s">
        <v>97</v>
      </c>
      <c r="S108" s="18" t="s">
        <v>61</v>
      </c>
      <c r="T108" s="150">
        <v>45651</v>
      </c>
      <c r="U108" s="46">
        <v>45654</v>
      </c>
      <c r="V108" s="152">
        <v>45657</v>
      </c>
      <c r="W108" s="51">
        <v>45659</v>
      </c>
      <c r="X108" s="195"/>
      <c r="Y108" s="158"/>
    </row>
    <row r="109" spans="2:25" ht="29.25" customHeight="1" x14ac:dyDescent="0.35">
      <c r="B109" s="44"/>
      <c r="C109" s="48" t="s">
        <v>180</v>
      </c>
      <c r="D109" s="44" t="s">
        <v>181</v>
      </c>
      <c r="E109" s="44" t="s">
        <v>74</v>
      </c>
      <c r="F109" s="44" t="s">
        <v>278</v>
      </c>
      <c r="G109" s="44" t="s">
        <v>182</v>
      </c>
      <c r="H109" s="19">
        <v>741</v>
      </c>
      <c r="I109" s="19">
        <v>40</v>
      </c>
      <c r="J109" s="19">
        <v>781</v>
      </c>
      <c r="K109" s="19">
        <v>92.53</v>
      </c>
      <c r="L109" s="19">
        <v>9.0299999999999994</v>
      </c>
      <c r="M109" s="19">
        <v>564</v>
      </c>
      <c r="N109" s="19">
        <v>8669</v>
      </c>
      <c r="O109" s="19">
        <v>2.4950000000000001</v>
      </c>
      <c r="P109" s="503">
        <v>2635411.7904490004</v>
      </c>
      <c r="Q109" s="49">
        <v>45627</v>
      </c>
      <c r="R109" s="50" t="s">
        <v>118</v>
      </c>
      <c r="S109" s="18" t="s">
        <v>61</v>
      </c>
      <c r="T109" s="150">
        <v>45645</v>
      </c>
      <c r="U109" s="46">
        <v>45647</v>
      </c>
      <c r="V109" s="152">
        <v>45651</v>
      </c>
      <c r="W109" s="51">
        <v>45655</v>
      </c>
      <c r="X109" s="195"/>
      <c r="Y109" s="158">
        <v>4</v>
      </c>
    </row>
    <row r="110" spans="2:25" ht="29.25" customHeight="1" x14ac:dyDescent="0.35">
      <c r="B110" s="44"/>
      <c r="C110" s="48" t="s">
        <v>183</v>
      </c>
      <c r="D110" s="44" t="s">
        <v>63</v>
      </c>
      <c r="E110" s="44" t="s">
        <v>101</v>
      </c>
      <c r="F110" s="44" t="s">
        <v>278</v>
      </c>
      <c r="G110" s="44" t="s">
        <v>107</v>
      </c>
      <c r="H110" s="19">
        <v>268</v>
      </c>
      <c r="I110" s="19">
        <v>14</v>
      </c>
      <c r="J110" s="19">
        <v>282</v>
      </c>
      <c r="K110" s="19">
        <v>33.42</v>
      </c>
      <c r="L110" s="19">
        <v>3.15</v>
      </c>
      <c r="M110" s="19">
        <v>255.26</v>
      </c>
      <c r="N110" s="19">
        <v>1904</v>
      </c>
      <c r="O110" s="19">
        <v>0.86627600000000005</v>
      </c>
      <c r="P110" s="503">
        <v>745277.51610799995</v>
      </c>
      <c r="Q110" s="49">
        <v>45627</v>
      </c>
      <c r="R110" s="50" t="s">
        <v>80</v>
      </c>
      <c r="S110" s="18" t="s">
        <v>61</v>
      </c>
      <c r="T110" s="150">
        <v>45649</v>
      </c>
      <c r="U110" s="46">
        <v>45651</v>
      </c>
      <c r="V110" s="152">
        <v>45655</v>
      </c>
      <c r="W110" s="51">
        <v>45655</v>
      </c>
      <c r="X110" s="195"/>
      <c r="Y110" s="158">
        <v>4</v>
      </c>
    </row>
    <row r="111" spans="2:25" s="15" customFormat="1" ht="36.75" customHeight="1" x14ac:dyDescent="0.35">
      <c r="B111" s="44"/>
      <c r="C111" s="48" t="s">
        <v>184</v>
      </c>
      <c r="D111" s="44" t="s">
        <v>68</v>
      </c>
      <c r="E111" s="44" t="s">
        <v>74</v>
      </c>
      <c r="F111" s="44" t="s">
        <v>278</v>
      </c>
      <c r="G111" s="44" t="s">
        <v>75</v>
      </c>
      <c r="H111" s="19">
        <v>221</v>
      </c>
      <c r="I111" s="19">
        <v>12</v>
      </c>
      <c r="J111" s="19">
        <v>233</v>
      </c>
      <c r="K111" s="19">
        <v>27.61</v>
      </c>
      <c r="L111" s="19">
        <v>2.61</v>
      </c>
      <c r="M111" s="19">
        <v>146.96</v>
      </c>
      <c r="N111" s="19">
        <v>1450</v>
      </c>
      <c r="O111" s="19">
        <v>0.86627600000000005</v>
      </c>
      <c r="P111" s="503">
        <v>650458.11210799997</v>
      </c>
      <c r="Q111" s="49">
        <v>45658</v>
      </c>
      <c r="R111" s="50" t="s">
        <v>94</v>
      </c>
      <c r="S111" s="18" t="s">
        <v>61</v>
      </c>
      <c r="T111" s="188">
        <v>45648</v>
      </c>
      <c r="U111" s="51">
        <v>45673</v>
      </c>
      <c r="V111" s="201">
        <v>45677</v>
      </c>
      <c r="W111" s="51">
        <v>45678</v>
      </c>
      <c r="X111" s="196"/>
      <c r="Y111" s="160"/>
    </row>
    <row r="112" spans="2:25" s="15" customFormat="1" ht="36.75" customHeight="1" x14ac:dyDescent="0.35">
      <c r="B112" s="44"/>
      <c r="C112" s="48" t="s">
        <v>185</v>
      </c>
      <c r="D112" s="44" t="s">
        <v>79</v>
      </c>
      <c r="E112" s="44" t="s">
        <v>101</v>
      </c>
      <c r="F112" s="44" t="s">
        <v>278</v>
      </c>
      <c r="G112" s="44" t="s">
        <v>102</v>
      </c>
      <c r="H112" s="19">
        <v>236</v>
      </c>
      <c r="I112" s="19">
        <v>13</v>
      </c>
      <c r="J112" s="19">
        <v>249</v>
      </c>
      <c r="K112" s="19">
        <v>29.49</v>
      </c>
      <c r="L112" s="19">
        <v>2.86</v>
      </c>
      <c r="M112" s="19">
        <v>233.05</v>
      </c>
      <c r="N112" s="19">
        <v>1526</v>
      </c>
      <c r="O112" s="19">
        <v>0.86627600000000005</v>
      </c>
      <c r="P112" s="503">
        <v>645061.94810799998</v>
      </c>
      <c r="Q112" s="49">
        <v>45658</v>
      </c>
      <c r="R112" s="50" t="s">
        <v>97</v>
      </c>
      <c r="S112" s="18" t="s">
        <v>61</v>
      </c>
      <c r="T112" s="188">
        <v>45658</v>
      </c>
      <c r="U112" s="51">
        <v>45659</v>
      </c>
      <c r="V112" s="201">
        <v>45665</v>
      </c>
      <c r="W112" s="51">
        <v>45667</v>
      </c>
      <c r="X112" s="196"/>
      <c r="Y112" s="160"/>
    </row>
    <row r="113" spans="2:25" s="15" customFormat="1" ht="36.75" customHeight="1" x14ac:dyDescent="0.35">
      <c r="B113" s="44"/>
      <c r="C113" s="48" t="s">
        <v>186</v>
      </c>
      <c r="D113" s="44" t="s">
        <v>65</v>
      </c>
      <c r="E113" s="44" t="s">
        <v>74</v>
      </c>
      <c r="F113" s="44" t="s">
        <v>278</v>
      </c>
      <c r="G113" s="44" t="s">
        <v>75</v>
      </c>
      <c r="H113" s="19">
        <v>221</v>
      </c>
      <c r="I113" s="19">
        <v>12</v>
      </c>
      <c r="J113" s="19">
        <v>233</v>
      </c>
      <c r="K113" s="19">
        <v>27.61</v>
      </c>
      <c r="L113" s="19">
        <v>2.61</v>
      </c>
      <c r="M113" s="19">
        <v>146.96</v>
      </c>
      <c r="N113" s="19">
        <v>1450</v>
      </c>
      <c r="O113" s="19">
        <v>0.86627600000000005</v>
      </c>
      <c r="P113" s="503">
        <v>650458.11210799997</v>
      </c>
      <c r="Q113" s="49">
        <v>45658</v>
      </c>
      <c r="R113" s="50" t="s">
        <v>97</v>
      </c>
      <c r="S113" s="18" t="s">
        <v>61</v>
      </c>
      <c r="T113" s="188">
        <v>45678</v>
      </c>
      <c r="U113" s="51">
        <v>45679</v>
      </c>
      <c r="V113" s="201">
        <v>45684</v>
      </c>
      <c r="W113" s="51">
        <v>45685</v>
      </c>
      <c r="X113" s="169"/>
      <c r="Y113" s="160"/>
    </row>
    <row r="114" spans="2:25" s="15" customFormat="1" ht="36.75" customHeight="1" x14ac:dyDescent="0.35">
      <c r="B114" s="44"/>
      <c r="C114" s="44" t="s">
        <v>187</v>
      </c>
      <c r="D114" s="44" t="s">
        <v>79</v>
      </c>
      <c r="E114" s="44" t="s">
        <v>74</v>
      </c>
      <c r="F114" s="44" t="s">
        <v>278</v>
      </c>
      <c r="G114" s="44" t="s">
        <v>75</v>
      </c>
      <c r="H114" s="19">
        <v>221</v>
      </c>
      <c r="I114" s="19">
        <v>12</v>
      </c>
      <c r="J114" s="19">
        <v>233</v>
      </c>
      <c r="K114" s="19">
        <v>27.61</v>
      </c>
      <c r="L114" s="19">
        <v>2.61</v>
      </c>
      <c r="M114" s="19">
        <v>146.96</v>
      </c>
      <c r="N114" s="19">
        <v>1450</v>
      </c>
      <c r="O114" s="19">
        <v>0.86627600000000005</v>
      </c>
      <c r="P114" s="503">
        <v>650458.11210799997</v>
      </c>
      <c r="Q114" s="49">
        <v>45689</v>
      </c>
      <c r="R114" s="50" t="s">
        <v>80</v>
      </c>
      <c r="S114" s="18" t="s">
        <v>61</v>
      </c>
      <c r="T114" s="188">
        <v>45648</v>
      </c>
      <c r="U114" s="51">
        <v>45696</v>
      </c>
      <c r="V114" s="201">
        <v>45691</v>
      </c>
      <c r="W114" s="51">
        <v>45716</v>
      </c>
      <c r="X114" s="196"/>
      <c r="Y114" s="160"/>
    </row>
    <row r="115" spans="2:25" s="15" customFormat="1" ht="36.75" customHeight="1" x14ac:dyDescent="0.35">
      <c r="B115" s="44">
        <v>4</v>
      </c>
      <c r="C115" s="44" t="s">
        <v>188</v>
      </c>
      <c r="D115" s="44" t="s">
        <v>65</v>
      </c>
      <c r="E115" s="44" t="s">
        <v>74</v>
      </c>
      <c r="F115" s="44" t="s">
        <v>278</v>
      </c>
      <c r="G115" s="44" t="s">
        <v>75</v>
      </c>
      <c r="H115" s="19">
        <v>221</v>
      </c>
      <c r="I115" s="19">
        <v>12</v>
      </c>
      <c r="J115" s="19">
        <v>233</v>
      </c>
      <c r="K115" s="19">
        <v>27.61</v>
      </c>
      <c r="L115" s="19">
        <v>2.61</v>
      </c>
      <c r="M115" s="19">
        <v>146.96</v>
      </c>
      <c r="N115" s="19">
        <v>1450</v>
      </c>
      <c r="O115" s="19">
        <v>0.86627600000000005</v>
      </c>
      <c r="P115" s="503">
        <v>650458.11210799997</v>
      </c>
      <c r="Q115" s="49">
        <v>45689</v>
      </c>
      <c r="R115" s="50" t="s">
        <v>94</v>
      </c>
      <c r="S115" s="18" t="s">
        <v>61</v>
      </c>
      <c r="T115" s="188">
        <v>45652</v>
      </c>
      <c r="U115" s="51">
        <v>45694</v>
      </c>
      <c r="V115" s="201">
        <v>45695</v>
      </c>
      <c r="W115" s="51">
        <v>45698</v>
      </c>
      <c r="X115" s="196"/>
      <c r="Y115" s="160"/>
    </row>
    <row r="116" spans="2:25" s="15" customFormat="1" ht="36.75" customHeight="1" x14ac:dyDescent="0.35">
      <c r="B116" s="44"/>
      <c r="C116" s="44" t="s">
        <v>189</v>
      </c>
      <c r="D116" s="44" t="s">
        <v>77</v>
      </c>
      <c r="E116" s="44" t="s">
        <v>74</v>
      </c>
      <c r="F116" s="44" t="s">
        <v>278</v>
      </c>
      <c r="G116" s="44" t="s">
        <v>114</v>
      </c>
      <c r="H116" s="19">
        <v>252</v>
      </c>
      <c r="I116" s="19">
        <v>13</v>
      </c>
      <c r="J116" s="19">
        <v>265</v>
      </c>
      <c r="K116" s="19">
        <v>31.4</v>
      </c>
      <c r="L116" s="19">
        <v>2.89</v>
      </c>
      <c r="M116" s="19">
        <v>164.7</v>
      </c>
      <c r="N116" s="19">
        <v>1802</v>
      </c>
      <c r="O116" s="19">
        <v>0.86627600000000005</v>
      </c>
      <c r="P116" s="503">
        <v>752440.09410799993</v>
      </c>
      <c r="Q116" s="49">
        <v>45658</v>
      </c>
      <c r="R116" s="50" t="s">
        <v>82</v>
      </c>
      <c r="S116" s="18" t="s">
        <v>61</v>
      </c>
      <c r="T116" s="188">
        <v>45649</v>
      </c>
      <c r="U116" s="51">
        <v>45655</v>
      </c>
      <c r="V116" s="201">
        <v>45670</v>
      </c>
      <c r="W116" s="51">
        <v>45672</v>
      </c>
      <c r="X116" s="196"/>
      <c r="Y116" s="160"/>
    </row>
    <row r="117" spans="2:25" ht="29.25" customHeight="1" x14ac:dyDescent="0.35">
      <c r="B117" s="44"/>
      <c r="C117" s="48" t="s">
        <v>190</v>
      </c>
      <c r="D117" s="44" t="s">
        <v>63</v>
      </c>
      <c r="E117" s="44" t="s">
        <v>74</v>
      </c>
      <c r="F117" s="44" t="s">
        <v>278</v>
      </c>
      <c r="G117" s="44" t="s">
        <v>114</v>
      </c>
      <c r="H117" s="19">
        <v>252</v>
      </c>
      <c r="I117" s="19">
        <v>13</v>
      </c>
      <c r="J117" s="19">
        <v>265</v>
      </c>
      <c r="K117" s="19">
        <v>31.4</v>
      </c>
      <c r="L117" s="19">
        <v>2.89</v>
      </c>
      <c r="M117" s="19">
        <v>164.7</v>
      </c>
      <c r="N117" s="19">
        <v>1802</v>
      </c>
      <c r="O117" s="19">
        <v>0.86627600000000005</v>
      </c>
      <c r="P117" s="503">
        <v>752440.09410799993</v>
      </c>
      <c r="Q117" s="49">
        <v>45658</v>
      </c>
      <c r="R117" s="50" t="s">
        <v>94</v>
      </c>
      <c r="S117" s="18" t="s">
        <v>61</v>
      </c>
      <c r="T117" s="150">
        <v>45650</v>
      </c>
      <c r="U117" s="46">
        <v>45658</v>
      </c>
      <c r="V117" s="152">
        <v>45661</v>
      </c>
      <c r="W117" s="51">
        <v>45662</v>
      </c>
      <c r="X117" s="195"/>
      <c r="Y117" s="158"/>
    </row>
    <row r="118" spans="2:25" s="15" customFormat="1" ht="36.75" customHeight="1" x14ac:dyDescent="0.35">
      <c r="B118" s="44"/>
      <c r="C118" s="48" t="s">
        <v>191</v>
      </c>
      <c r="D118" s="44" t="s">
        <v>65</v>
      </c>
      <c r="E118" s="44" t="s">
        <v>74</v>
      </c>
      <c r="F118" s="44" t="s">
        <v>278</v>
      </c>
      <c r="G118" s="44" t="s">
        <v>75</v>
      </c>
      <c r="H118" s="19">
        <v>221</v>
      </c>
      <c r="I118" s="19">
        <v>12</v>
      </c>
      <c r="J118" s="19">
        <v>233</v>
      </c>
      <c r="K118" s="19">
        <v>27.61</v>
      </c>
      <c r="L118" s="19">
        <v>2.61</v>
      </c>
      <c r="M118" s="19">
        <v>146.96</v>
      </c>
      <c r="N118" s="19">
        <v>1450</v>
      </c>
      <c r="O118" s="19">
        <v>0.86627600000000005</v>
      </c>
      <c r="P118" s="503">
        <v>650458.11210799997</v>
      </c>
      <c r="Q118" s="49">
        <v>45658</v>
      </c>
      <c r="R118" s="50" t="s">
        <v>97</v>
      </c>
      <c r="S118" s="18" t="s">
        <v>61</v>
      </c>
      <c r="T118" s="188">
        <v>45651</v>
      </c>
      <c r="U118" s="51">
        <v>45679</v>
      </c>
      <c r="V118" s="201">
        <v>45680</v>
      </c>
      <c r="W118" s="51">
        <v>45680</v>
      </c>
      <c r="X118" s="196"/>
      <c r="Y118" s="160"/>
    </row>
    <row r="119" spans="2:25" s="15" customFormat="1" ht="36.75" customHeight="1" x14ac:dyDescent="0.35">
      <c r="B119" s="44"/>
      <c r="C119" s="48" t="s">
        <v>192</v>
      </c>
      <c r="D119" s="44" t="s">
        <v>65</v>
      </c>
      <c r="E119" s="44" t="s">
        <v>74</v>
      </c>
      <c r="F119" s="44" t="s">
        <v>278</v>
      </c>
      <c r="G119" s="44" t="s">
        <v>75</v>
      </c>
      <c r="H119" s="19">
        <v>221</v>
      </c>
      <c r="I119" s="19">
        <v>12</v>
      </c>
      <c r="J119" s="19">
        <v>233</v>
      </c>
      <c r="K119" s="19">
        <v>27.61</v>
      </c>
      <c r="L119" s="19">
        <v>2.61</v>
      </c>
      <c r="M119" s="19">
        <v>146.96</v>
      </c>
      <c r="N119" s="19">
        <v>1450</v>
      </c>
      <c r="O119" s="19">
        <v>0.86627600000000005</v>
      </c>
      <c r="P119" s="503">
        <v>650458.11210799997</v>
      </c>
      <c r="Q119" s="49">
        <v>45658</v>
      </c>
      <c r="R119" s="50" t="s">
        <v>82</v>
      </c>
      <c r="S119" s="18" t="s">
        <v>61</v>
      </c>
      <c r="T119" s="188">
        <v>45651</v>
      </c>
      <c r="U119" s="51">
        <v>45655</v>
      </c>
      <c r="V119" s="201">
        <v>45677</v>
      </c>
      <c r="W119" s="51">
        <v>45678</v>
      </c>
      <c r="X119" s="196"/>
      <c r="Y119" s="160"/>
    </row>
    <row r="120" spans="2:25" s="15" customFormat="1" ht="36.75" customHeight="1" x14ac:dyDescent="0.35">
      <c r="B120" s="44"/>
      <c r="C120" s="44" t="s">
        <v>193</v>
      </c>
      <c r="D120" s="44" t="s">
        <v>63</v>
      </c>
      <c r="E120" s="44" t="s">
        <v>91</v>
      </c>
      <c r="F120" s="44" t="s">
        <v>278</v>
      </c>
      <c r="G120" s="44" t="s">
        <v>105</v>
      </c>
      <c r="H120" s="19">
        <v>419</v>
      </c>
      <c r="I120" s="19">
        <v>24</v>
      </c>
      <c r="J120" s="19">
        <v>443</v>
      </c>
      <c r="K120" s="19">
        <v>52.36</v>
      </c>
      <c r="L120" s="19">
        <v>5.43</v>
      </c>
      <c r="M120" s="19">
        <v>425.04</v>
      </c>
      <c r="N120" s="19">
        <v>2850</v>
      </c>
      <c r="O120" s="19">
        <v>0.86627600000000005</v>
      </c>
      <c r="P120" s="503">
        <v>1161364.312108</v>
      </c>
      <c r="Q120" s="49">
        <v>45658</v>
      </c>
      <c r="R120" s="50" t="s">
        <v>194</v>
      </c>
      <c r="S120" s="18" t="s">
        <v>61</v>
      </c>
      <c r="T120" s="188">
        <v>45654</v>
      </c>
      <c r="U120" s="51">
        <v>45654</v>
      </c>
      <c r="V120" s="201">
        <v>45665</v>
      </c>
      <c r="W120" s="51">
        <v>45673</v>
      </c>
      <c r="X120" s="196"/>
      <c r="Y120" s="160"/>
    </row>
    <row r="121" spans="2:25" s="15" customFormat="1" ht="36.75" customHeight="1" x14ac:dyDescent="0.35">
      <c r="B121" s="44"/>
      <c r="C121" s="48" t="s">
        <v>195</v>
      </c>
      <c r="D121" s="44" t="s">
        <v>77</v>
      </c>
      <c r="E121" s="44" t="s">
        <v>74</v>
      </c>
      <c r="F121" s="44" t="s">
        <v>278</v>
      </c>
      <c r="G121" s="44" t="s">
        <v>114</v>
      </c>
      <c r="H121" s="19">
        <v>252</v>
      </c>
      <c r="I121" s="19">
        <v>13</v>
      </c>
      <c r="J121" s="19">
        <v>265</v>
      </c>
      <c r="K121" s="19">
        <v>31.4</v>
      </c>
      <c r="L121" s="19">
        <v>2.89</v>
      </c>
      <c r="M121" s="19">
        <v>164.7</v>
      </c>
      <c r="N121" s="19">
        <v>1802</v>
      </c>
      <c r="O121" s="19">
        <v>0.86627600000000005</v>
      </c>
      <c r="P121" s="503">
        <v>752440.09410799993</v>
      </c>
      <c r="Q121" s="49">
        <v>45658</v>
      </c>
      <c r="R121" s="50" t="s">
        <v>115</v>
      </c>
      <c r="S121" s="18" t="s">
        <v>61</v>
      </c>
      <c r="T121" s="188">
        <v>45661</v>
      </c>
      <c r="U121" s="51">
        <v>45674</v>
      </c>
      <c r="V121" s="201">
        <v>45676</v>
      </c>
      <c r="W121" s="51">
        <v>45679</v>
      </c>
      <c r="X121" s="196"/>
      <c r="Y121" s="160"/>
    </row>
    <row r="122" spans="2:25" s="15" customFormat="1" ht="36.75" customHeight="1" x14ac:dyDescent="0.35">
      <c r="B122" s="44"/>
      <c r="C122" s="44" t="s">
        <v>196</v>
      </c>
      <c r="D122" s="44" t="s">
        <v>197</v>
      </c>
      <c r="E122" s="44" t="s">
        <v>58</v>
      </c>
      <c r="F122" s="44" t="s">
        <v>278</v>
      </c>
      <c r="G122" s="44" t="s">
        <v>198</v>
      </c>
      <c r="H122" s="19">
        <v>1484</v>
      </c>
      <c r="I122" s="19">
        <v>72</v>
      </c>
      <c r="J122" s="19">
        <v>1556</v>
      </c>
      <c r="K122" s="19">
        <v>185.4</v>
      </c>
      <c r="L122" s="19">
        <v>16.2</v>
      </c>
      <c r="M122" s="19">
        <v>1042.46</v>
      </c>
      <c r="N122" s="19">
        <v>15889</v>
      </c>
      <c r="O122" s="19">
        <v>3.1590180000000001</v>
      </c>
      <c r="P122" s="503">
        <v>5088278.7390940003</v>
      </c>
      <c r="Q122" s="49">
        <v>45658</v>
      </c>
      <c r="R122" s="50" t="s">
        <v>60</v>
      </c>
      <c r="S122" s="18" t="s">
        <v>61</v>
      </c>
      <c r="T122" s="188">
        <v>45659</v>
      </c>
      <c r="U122" s="51">
        <v>45679</v>
      </c>
      <c r="V122" s="201">
        <v>45685</v>
      </c>
      <c r="W122" s="51">
        <v>45688</v>
      </c>
      <c r="X122" s="196"/>
      <c r="Y122" s="160"/>
    </row>
    <row r="123" spans="2:25" s="15" customFormat="1" ht="36.75" customHeight="1" x14ac:dyDescent="0.35">
      <c r="B123" s="44"/>
      <c r="C123" s="44" t="s">
        <v>199</v>
      </c>
      <c r="D123" s="44" t="s">
        <v>200</v>
      </c>
      <c r="E123" s="44" t="s">
        <v>74</v>
      </c>
      <c r="F123" s="44" t="s">
        <v>278</v>
      </c>
      <c r="G123" s="44" t="s">
        <v>201</v>
      </c>
      <c r="H123" s="19">
        <v>1020</v>
      </c>
      <c r="I123" s="19">
        <v>51</v>
      </c>
      <c r="J123" s="19">
        <v>1071</v>
      </c>
      <c r="K123" s="19">
        <v>127.5</v>
      </c>
      <c r="L123" s="19">
        <v>11.49</v>
      </c>
      <c r="M123" s="19">
        <v>728</v>
      </c>
      <c r="N123" s="19">
        <v>11839</v>
      </c>
      <c r="O123" s="19">
        <v>2.5640000000000001</v>
      </c>
      <c r="P123" s="503">
        <v>3567510.0260000001</v>
      </c>
      <c r="Q123" s="49">
        <v>45658</v>
      </c>
      <c r="R123" s="50" t="s">
        <v>118</v>
      </c>
      <c r="S123" s="18" t="s">
        <v>61</v>
      </c>
      <c r="T123" s="188">
        <v>45659</v>
      </c>
      <c r="U123" s="51">
        <v>45679</v>
      </c>
      <c r="V123" s="201">
        <v>45681</v>
      </c>
      <c r="W123" s="51">
        <v>45684</v>
      </c>
      <c r="X123" s="196"/>
      <c r="Y123" s="160"/>
    </row>
    <row r="124" spans="2:25" s="15" customFormat="1" ht="36.75" customHeight="1" x14ac:dyDescent="0.35">
      <c r="B124" s="44"/>
      <c r="C124" s="44" t="s">
        <v>202</v>
      </c>
      <c r="D124" s="44" t="s">
        <v>203</v>
      </c>
      <c r="E124" s="44" t="s">
        <v>101</v>
      </c>
      <c r="F124" s="44" t="s">
        <v>278</v>
      </c>
      <c r="G124" s="44" t="s">
        <v>204</v>
      </c>
      <c r="H124" s="19">
        <v>512</v>
      </c>
      <c r="I124" s="19">
        <v>25</v>
      </c>
      <c r="J124" s="19">
        <v>537</v>
      </c>
      <c r="K124" s="19">
        <v>63.98</v>
      </c>
      <c r="L124" s="19">
        <v>5.47</v>
      </c>
      <c r="M124" s="19">
        <v>428.13</v>
      </c>
      <c r="N124" s="19">
        <v>2899</v>
      </c>
      <c r="O124" s="19">
        <v>1.786</v>
      </c>
      <c r="P124" s="503">
        <v>1325884.491065</v>
      </c>
      <c r="Q124" s="49">
        <v>45658</v>
      </c>
      <c r="R124" s="50" t="s">
        <v>97</v>
      </c>
      <c r="S124" s="18" t="s">
        <v>61</v>
      </c>
      <c r="T124" s="188">
        <v>45658</v>
      </c>
      <c r="U124" s="51">
        <v>45659</v>
      </c>
      <c r="V124" s="201">
        <v>45671</v>
      </c>
      <c r="W124" s="51">
        <v>45674</v>
      </c>
      <c r="X124" s="196"/>
      <c r="Y124" s="160"/>
    </row>
    <row r="125" spans="2:25" s="15" customFormat="1" ht="36.75" customHeight="1" x14ac:dyDescent="0.35">
      <c r="B125" s="44"/>
      <c r="C125" s="44" t="s">
        <v>205</v>
      </c>
      <c r="D125" s="44" t="s">
        <v>206</v>
      </c>
      <c r="E125" s="44" t="s">
        <v>91</v>
      </c>
      <c r="F125" s="44" t="s">
        <v>278</v>
      </c>
      <c r="G125" s="44" t="s">
        <v>207</v>
      </c>
      <c r="H125" s="19">
        <v>759</v>
      </c>
      <c r="I125" s="19">
        <v>41</v>
      </c>
      <c r="J125" s="19">
        <v>800</v>
      </c>
      <c r="K125" s="19">
        <v>94.85</v>
      </c>
      <c r="L125" s="19">
        <v>9.14</v>
      </c>
      <c r="M125" s="19">
        <v>697.81</v>
      </c>
      <c r="N125" s="19">
        <v>5870</v>
      </c>
      <c r="O125" s="19">
        <v>1.768</v>
      </c>
      <c r="P125" s="503">
        <v>2154107.4570649997</v>
      </c>
      <c r="Q125" s="49">
        <v>45658</v>
      </c>
      <c r="R125" s="50" t="s">
        <v>60</v>
      </c>
      <c r="S125" s="18" t="s">
        <v>61</v>
      </c>
      <c r="T125" s="188">
        <v>45659</v>
      </c>
      <c r="U125" s="51">
        <v>45661</v>
      </c>
      <c r="V125" s="201">
        <v>45675</v>
      </c>
      <c r="W125" s="51">
        <v>45676</v>
      </c>
      <c r="X125" s="197"/>
      <c r="Y125" s="156"/>
    </row>
    <row r="126" spans="2:25" s="15" customFormat="1" ht="36.75" customHeight="1" x14ac:dyDescent="0.35">
      <c r="B126" s="44"/>
      <c r="C126" s="48" t="s">
        <v>208</v>
      </c>
      <c r="D126" s="44" t="s">
        <v>65</v>
      </c>
      <c r="E126" s="44" t="s">
        <v>58</v>
      </c>
      <c r="F126" s="44" t="s">
        <v>278</v>
      </c>
      <c r="G126" s="44" t="s">
        <v>66</v>
      </c>
      <c r="H126" s="19">
        <v>333</v>
      </c>
      <c r="I126" s="19">
        <v>19</v>
      </c>
      <c r="J126" s="19">
        <v>352</v>
      </c>
      <c r="K126" s="19">
        <v>41.54</v>
      </c>
      <c r="L126" s="19">
        <v>4.2300000000000004</v>
      </c>
      <c r="M126" s="19">
        <v>250.46</v>
      </c>
      <c r="N126" s="19">
        <v>1909</v>
      </c>
      <c r="O126" s="19">
        <v>0.86627600000000005</v>
      </c>
      <c r="P126" s="503">
        <v>984923.63610800006</v>
      </c>
      <c r="Q126" s="49">
        <v>45658</v>
      </c>
      <c r="R126" s="50" t="s">
        <v>118</v>
      </c>
      <c r="S126" s="18" t="s">
        <v>61</v>
      </c>
      <c r="T126" s="188">
        <v>45685</v>
      </c>
      <c r="U126" s="51">
        <v>45687</v>
      </c>
      <c r="V126" s="201">
        <v>45688</v>
      </c>
      <c r="W126" s="51">
        <v>45688</v>
      </c>
      <c r="X126" s="196"/>
      <c r="Y126" s="160"/>
    </row>
    <row r="127" spans="2:25" s="15" customFormat="1" ht="36.75" customHeight="1" x14ac:dyDescent="0.35">
      <c r="B127" s="44"/>
      <c r="C127" s="48" t="s">
        <v>209</v>
      </c>
      <c r="D127" s="44" t="s">
        <v>210</v>
      </c>
      <c r="E127" s="44" t="s">
        <v>58</v>
      </c>
      <c r="F127" s="44" t="s">
        <v>278</v>
      </c>
      <c r="G127" s="44" t="s">
        <v>211</v>
      </c>
      <c r="H127" s="19">
        <v>1212</v>
      </c>
      <c r="I127" s="19">
        <v>60</v>
      </c>
      <c r="J127" s="19">
        <v>1272</v>
      </c>
      <c r="K127" s="19">
        <v>151.38</v>
      </c>
      <c r="L127" s="19">
        <v>13.48</v>
      </c>
      <c r="M127" s="19">
        <v>860.33</v>
      </c>
      <c r="N127" s="19">
        <v>12577</v>
      </c>
      <c r="O127" s="19">
        <v>2.4947030000000003</v>
      </c>
      <c r="P127" s="503">
        <v>4121357.0384490001</v>
      </c>
      <c r="Q127" s="49">
        <v>45658</v>
      </c>
      <c r="R127" s="50" t="s">
        <v>118</v>
      </c>
      <c r="S127" s="18" t="s">
        <v>61</v>
      </c>
      <c r="T127" s="188">
        <v>45662</v>
      </c>
      <c r="U127" s="51">
        <v>45673</v>
      </c>
      <c r="V127" s="201">
        <v>45669</v>
      </c>
      <c r="W127" s="51">
        <v>45674</v>
      </c>
      <c r="X127" s="170"/>
      <c r="Y127" s="160"/>
    </row>
    <row r="128" spans="2:25" s="15" customFormat="1" ht="36.75" customHeight="1" x14ac:dyDescent="0.35">
      <c r="B128" s="44"/>
      <c r="C128" s="48" t="s">
        <v>212</v>
      </c>
      <c r="D128" s="44" t="s">
        <v>63</v>
      </c>
      <c r="E128" s="44" t="s">
        <v>74</v>
      </c>
      <c r="F128" s="44" t="s">
        <v>278</v>
      </c>
      <c r="G128" s="44" t="s">
        <v>114</v>
      </c>
      <c r="H128" s="19">
        <v>252</v>
      </c>
      <c r="I128" s="19">
        <v>13</v>
      </c>
      <c r="J128" s="19">
        <v>265</v>
      </c>
      <c r="K128" s="19">
        <v>31.4</v>
      </c>
      <c r="L128" s="19">
        <v>2.89</v>
      </c>
      <c r="M128" s="19">
        <v>164.7</v>
      </c>
      <c r="N128" s="19">
        <v>1802</v>
      </c>
      <c r="O128" s="19">
        <v>0.86627600000000005</v>
      </c>
      <c r="P128" s="503">
        <v>752440.09410799993</v>
      </c>
      <c r="Q128" s="49">
        <v>45658</v>
      </c>
      <c r="R128" s="50" t="s">
        <v>69</v>
      </c>
      <c r="S128" s="18" t="s">
        <v>61</v>
      </c>
      <c r="T128" s="188">
        <v>45662</v>
      </c>
      <c r="U128" s="51">
        <v>45667</v>
      </c>
      <c r="V128" s="201">
        <v>45668</v>
      </c>
      <c r="W128" s="51">
        <v>45672</v>
      </c>
      <c r="X128" s="196"/>
      <c r="Y128" s="160"/>
    </row>
    <row r="129" spans="2:25" s="15" customFormat="1" ht="36.75" customHeight="1" x14ac:dyDescent="0.35">
      <c r="B129" s="44">
        <v>5</v>
      </c>
      <c r="C129" s="48" t="s">
        <v>213</v>
      </c>
      <c r="D129" s="44" t="s">
        <v>68</v>
      </c>
      <c r="E129" s="44" t="s">
        <v>58</v>
      </c>
      <c r="F129" s="44" t="s">
        <v>278</v>
      </c>
      <c r="G129" s="44" t="s">
        <v>66</v>
      </c>
      <c r="H129" s="19">
        <v>333</v>
      </c>
      <c r="I129" s="19">
        <v>19</v>
      </c>
      <c r="J129" s="19">
        <v>352</v>
      </c>
      <c r="K129" s="19">
        <v>41.54</v>
      </c>
      <c r="L129" s="19">
        <v>4.2300000000000004</v>
      </c>
      <c r="M129" s="19">
        <v>250.46</v>
      </c>
      <c r="N129" s="19">
        <v>1909</v>
      </c>
      <c r="O129" s="19">
        <v>0.86627600000000005</v>
      </c>
      <c r="P129" s="503">
        <v>984923.63610800006</v>
      </c>
      <c r="Q129" s="49">
        <v>45689</v>
      </c>
      <c r="R129" s="50" t="s">
        <v>118</v>
      </c>
      <c r="S129" s="56" t="s">
        <v>61</v>
      </c>
      <c r="T129" s="188">
        <v>45690</v>
      </c>
      <c r="U129" s="51">
        <v>45695</v>
      </c>
      <c r="V129" s="201">
        <v>45696</v>
      </c>
      <c r="W129" s="51">
        <v>45697</v>
      </c>
      <c r="X129" s="194"/>
      <c r="Y129" s="160"/>
    </row>
    <row r="130" spans="2:25" s="15" customFormat="1" ht="36.75" customHeight="1" x14ac:dyDescent="0.35">
      <c r="B130" s="44"/>
      <c r="C130" s="48" t="s">
        <v>214</v>
      </c>
      <c r="D130" s="44" t="s">
        <v>77</v>
      </c>
      <c r="E130" s="44" t="s">
        <v>74</v>
      </c>
      <c r="F130" s="44" t="s">
        <v>278</v>
      </c>
      <c r="G130" s="44" t="s">
        <v>114</v>
      </c>
      <c r="H130" s="19">
        <v>252</v>
      </c>
      <c r="I130" s="19">
        <v>13</v>
      </c>
      <c r="J130" s="19">
        <v>265</v>
      </c>
      <c r="K130" s="19">
        <v>31.4</v>
      </c>
      <c r="L130" s="19">
        <v>2.89</v>
      </c>
      <c r="M130" s="19">
        <v>164.7</v>
      </c>
      <c r="N130" s="19">
        <v>1802</v>
      </c>
      <c r="O130" s="19">
        <v>0.86627600000000005</v>
      </c>
      <c r="P130" s="503">
        <v>752440.09410799993</v>
      </c>
      <c r="Q130" s="49">
        <v>45658</v>
      </c>
      <c r="R130" s="50" t="s">
        <v>118</v>
      </c>
      <c r="S130" s="18" t="s">
        <v>61</v>
      </c>
      <c r="T130" s="188">
        <v>45668</v>
      </c>
      <c r="U130" s="51">
        <v>45673</v>
      </c>
      <c r="V130" s="201">
        <v>45677</v>
      </c>
      <c r="W130" s="51">
        <v>45677</v>
      </c>
      <c r="X130" s="193"/>
      <c r="Y130" s="160"/>
    </row>
    <row r="131" spans="2:25" s="15" customFormat="1" ht="36.75" customHeight="1" x14ac:dyDescent="0.35">
      <c r="B131" s="44"/>
      <c r="C131" s="48" t="s">
        <v>215</v>
      </c>
      <c r="D131" s="44" t="s">
        <v>65</v>
      </c>
      <c r="E131" s="44" t="s">
        <v>101</v>
      </c>
      <c r="F131" s="44" t="s">
        <v>278</v>
      </c>
      <c r="G131" s="44" t="s">
        <v>102</v>
      </c>
      <c r="H131" s="19">
        <v>236</v>
      </c>
      <c r="I131" s="19">
        <v>13</v>
      </c>
      <c r="J131" s="19">
        <v>249</v>
      </c>
      <c r="K131" s="19">
        <v>29.49</v>
      </c>
      <c r="L131" s="19">
        <v>2.86</v>
      </c>
      <c r="M131" s="19">
        <v>233.05</v>
      </c>
      <c r="N131" s="19">
        <v>1526</v>
      </c>
      <c r="O131" s="19">
        <v>0.86627600000000005</v>
      </c>
      <c r="P131" s="503">
        <v>645061.94810799998</v>
      </c>
      <c r="Q131" s="49">
        <v>45658</v>
      </c>
      <c r="R131" s="50" t="s">
        <v>194</v>
      </c>
      <c r="S131" s="56" t="s">
        <v>61</v>
      </c>
      <c r="T131" s="188">
        <v>45675</v>
      </c>
      <c r="U131" s="51">
        <v>45679</v>
      </c>
      <c r="V131" s="201">
        <v>45682</v>
      </c>
      <c r="W131" s="51">
        <v>45682</v>
      </c>
      <c r="X131" s="196"/>
      <c r="Y131" s="160"/>
    </row>
    <row r="132" spans="2:25" ht="29.25" customHeight="1" x14ac:dyDescent="0.35">
      <c r="B132" s="44">
        <v>6</v>
      </c>
      <c r="C132" s="48" t="s">
        <v>216</v>
      </c>
      <c r="D132" s="48" t="s">
        <v>79</v>
      </c>
      <c r="E132" s="44" t="s">
        <v>74</v>
      </c>
      <c r="F132" s="44" t="s">
        <v>278</v>
      </c>
      <c r="G132" s="44" t="s">
        <v>75</v>
      </c>
      <c r="H132" s="19">
        <v>221</v>
      </c>
      <c r="I132" s="19">
        <v>12</v>
      </c>
      <c r="J132" s="19">
        <v>233</v>
      </c>
      <c r="K132" s="19">
        <v>27.61</v>
      </c>
      <c r="L132" s="19">
        <v>2.61</v>
      </c>
      <c r="M132" s="19">
        <v>146.96</v>
      </c>
      <c r="N132" s="19">
        <v>1450</v>
      </c>
      <c r="O132" s="19">
        <v>0.86627600000000005</v>
      </c>
      <c r="P132" s="503">
        <v>650458.11210799997</v>
      </c>
      <c r="Q132" s="49">
        <v>45689</v>
      </c>
      <c r="R132" s="50" t="s">
        <v>115</v>
      </c>
      <c r="S132" s="18" t="s">
        <v>61</v>
      </c>
      <c r="T132" s="150">
        <v>45671</v>
      </c>
      <c r="U132" s="46">
        <v>45673</v>
      </c>
      <c r="V132" s="152">
        <v>45688</v>
      </c>
      <c r="W132" s="51">
        <v>45692</v>
      </c>
      <c r="X132" s="195"/>
      <c r="Y132" s="158"/>
    </row>
    <row r="133" spans="2:25" ht="29.25" customHeight="1" x14ac:dyDescent="0.35">
      <c r="B133" s="44">
        <v>7</v>
      </c>
      <c r="C133" s="48" t="s">
        <v>217</v>
      </c>
      <c r="D133" s="44" t="s">
        <v>63</v>
      </c>
      <c r="E133" s="44" t="s">
        <v>74</v>
      </c>
      <c r="F133" s="44" t="s">
        <v>278</v>
      </c>
      <c r="G133" s="44" t="s">
        <v>114</v>
      </c>
      <c r="H133" s="19">
        <v>252</v>
      </c>
      <c r="I133" s="19">
        <v>13</v>
      </c>
      <c r="J133" s="19">
        <v>265</v>
      </c>
      <c r="K133" s="19">
        <v>31.4</v>
      </c>
      <c r="L133" s="19">
        <v>2.89</v>
      </c>
      <c r="M133" s="19">
        <v>164.7</v>
      </c>
      <c r="N133" s="19">
        <v>1802</v>
      </c>
      <c r="O133" s="19">
        <v>0.86627600000000005</v>
      </c>
      <c r="P133" s="503">
        <v>752440.09410799993</v>
      </c>
      <c r="Q133" s="49">
        <v>45689</v>
      </c>
      <c r="R133" s="50" t="s">
        <v>108</v>
      </c>
      <c r="S133" s="18" t="s">
        <v>61</v>
      </c>
      <c r="T133" s="150">
        <v>45666</v>
      </c>
      <c r="U133" s="51">
        <v>45694</v>
      </c>
      <c r="V133" s="152">
        <v>45696</v>
      </c>
      <c r="W133" s="51">
        <v>45700</v>
      </c>
      <c r="X133" s="195"/>
      <c r="Y133" s="158"/>
    </row>
    <row r="134" spans="2:25" ht="29.25" customHeight="1" x14ac:dyDescent="0.35">
      <c r="B134" s="44"/>
      <c r="C134" s="48" t="s">
        <v>218</v>
      </c>
      <c r="D134" s="44" t="s">
        <v>65</v>
      </c>
      <c r="E134" s="44" t="s">
        <v>58</v>
      </c>
      <c r="F134" s="44" t="s">
        <v>278</v>
      </c>
      <c r="G134" s="44" t="s">
        <v>66</v>
      </c>
      <c r="H134" s="19">
        <v>333</v>
      </c>
      <c r="I134" s="19">
        <v>19</v>
      </c>
      <c r="J134" s="19">
        <v>352</v>
      </c>
      <c r="K134" s="19">
        <v>41.54</v>
      </c>
      <c r="L134" s="19">
        <v>4.2300000000000004</v>
      </c>
      <c r="M134" s="19">
        <v>250.46</v>
      </c>
      <c r="N134" s="19">
        <v>1909</v>
      </c>
      <c r="O134" s="19">
        <v>0.86627600000000005</v>
      </c>
      <c r="P134" s="503">
        <v>984923.63610800006</v>
      </c>
      <c r="Q134" s="49">
        <v>45658</v>
      </c>
      <c r="R134" s="50" t="s">
        <v>60</v>
      </c>
      <c r="S134" s="18" t="s">
        <v>61</v>
      </c>
      <c r="T134" s="150">
        <v>45665</v>
      </c>
      <c r="U134" s="46">
        <v>45665</v>
      </c>
      <c r="V134" s="152">
        <v>45672</v>
      </c>
      <c r="W134" s="51">
        <v>45673</v>
      </c>
      <c r="X134" s="195"/>
      <c r="Y134" s="158"/>
    </row>
    <row r="135" spans="2:25" ht="29.25" customHeight="1" x14ac:dyDescent="0.35">
      <c r="B135" s="44">
        <v>8</v>
      </c>
      <c r="C135" s="48" t="s">
        <v>219</v>
      </c>
      <c r="D135" s="44" t="s">
        <v>65</v>
      </c>
      <c r="E135" s="44" t="s">
        <v>74</v>
      </c>
      <c r="F135" s="44" t="s">
        <v>278</v>
      </c>
      <c r="G135" s="44" t="s">
        <v>75</v>
      </c>
      <c r="H135" s="19">
        <v>221</v>
      </c>
      <c r="I135" s="19">
        <v>12</v>
      </c>
      <c r="J135" s="19">
        <v>233</v>
      </c>
      <c r="K135" s="19">
        <v>27.61</v>
      </c>
      <c r="L135" s="19">
        <v>2.61</v>
      </c>
      <c r="M135" s="19">
        <v>146.96</v>
      </c>
      <c r="N135" s="19">
        <v>1450</v>
      </c>
      <c r="O135" s="19">
        <v>0.86627600000000005</v>
      </c>
      <c r="P135" s="503">
        <v>650458.11210799997</v>
      </c>
      <c r="Q135" s="49">
        <v>45689</v>
      </c>
      <c r="R135" s="50" t="s">
        <v>108</v>
      </c>
      <c r="S135" s="18" t="s">
        <v>61</v>
      </c>
      <c r="T135" s="150">
        <v>45672</v>
      </c>
      <c r="U135" s="46">
        <v>45707</v>
      </c>
      <c r="V135" s="152">
        <v>45707</v>
      </c>
      <c r="W135" s="51">
        <v>45710</v>
      </c>
      <c r="X135" s="195"/>
      <c r="Y135" s="158"/>
    </row>
    <row r="136" spans="2:25" ht="29.25" customHeight="1" x14ac:dyDescent="0.35">
      <c r="B136" s="44">
        <v>9</v>
      </c>
      <c r="C136" s="48" t="s">
        <v>220</v>
      </c>
      <c r="D136" s="44" t="s">
        <v>77</v>
      </c>
      <c r="E136" s="44" t="s">
        <v>74</v>
      </c>
      <c r="F136" s="44" t="s">
        <v>278</v>
      </c>
      <c r="G136" s="44" t="s">
        <v>114</v>
      </c>
      <c r="H136" s="19">
        <v>252</v>
      </c>
      <c r="I136" s="19">
        <v>13</v>
      </c>
      <c r="J136" s="19">
        <v>265</v>
      </c>
      <c r="K136" s="19">
        <v>31.4</v>
      </c>
      <c r="L136" s="19">
        <v>2.89</v>
      </c>
      <c r="M136" s="19">
        <v>164.7</v>
      </c>
      <c r="N136" s="19">
        <v>1802</v>
      </c>
      <c r="O136" s="19">
        <v>0.86627600000000005</v>
      </c>
      <c r="P136" s="503">
        <v>752440.09410799993</v>
      </c>
      <c r="Q136" s="49">
        <v>45689</v>
      </c>
      <c r="R136" s="50" t="s">
        <v>60</v>
      </c>
      <c r="S136" s="18" t="s">
        <v>61</v>
      </c>
      <c r="T136" s="150">
        <v>45673</v>
      </c>
      <c r="U136" s="46">
        <v>45684</v>
      </c>
      <c r="V136" s="152">
        <v>45692</v>
      </c>
      <c r="W136" s="51">
        <v>45693</v>
      </c>
      <c r="X136" s="195"/>
      <c r="Y136" s="158"/>
    </row>
    <row r="137" spans="2:25" ht="29.25" customHeight="1" x14ac:dyDescent="0.35">
      <c r="B137" s="44"/>
      <c r="C137" s="48" t="s">
        <v>221</v>
      </c>
      <c r="D137" s="44" t="s">
        <v>68</v>
      </c>
      <c r="E137" s="44" t="s">
        <v>74</v>
      </c>
      <c r="F137" s="44" t="s">
        <v>278</v>
      </c>
      <c r="G137" s="44" t="s">
        <v>75</v>
      </c>
      <c r="H137" s="19">
        <v>221</v>
      </c>
      <c r="I137" s="19">
        <v>12</v>
      </c>
      <c r="J137" s="19">
        <v>233</v>
      </c>
      <c r="K137" s="19">
        <v>27.61</v>
      </c>
      <c r="L137" s="19">
        <v>2.61</v>
      </c>
      <c r="M137" s="19">
        <v>146.96</v>
      </c>
      <c r="N137" s="19">
        <v>1450</v>
      </c>
      <c r="O137" s="19">
        <v>0.86627600000000005</v>
      </c>
      <c r="P137" s="503">
        <v>650458.11210799997</v>
      </c>
      <c r="Q137" s="49">
        <v>45658</v>
      </c>
      <c r="R137" s="50" t="s">
        <v>115</v>
      </c>
      <c r="S137" s="18" t="s">
        <v>61</v>
      </c>
      <c r="T137" s="150">
        <v>45680</v>
      </c>
      <c r="U137" s="46">
        <v>45684</v>
      </c>
      <c r="V137" s="152">
        <v>45686</v>
      </c>
      <c r="W137" s="51">
        <v>45687</v>
      </c>
      <c r="X137" s="195"/>
      <c r="Y137" s="159"/>
    </row>
    <row r="138" spans="2:25" ht="29.25" customHeight="1" x14ac:dyDescent="0.35">
      <c r="B138" s="43">
        <v>1</v>
      </c>
      <c r="C138" s="48" t="s">
        <v>222</v>
      </c>
      <c r="D138" s="44" t="s">
        <v>65</v>
      </c>
      <c r="E138" s="44" t="s">
        <v>74</v>
      </c>
      <c r="F138" s="44" t="s">
        <v>278</v>
      </c>
      <c r="G138" s="43"/>
      <c r="H138" s="19">
        <v>0</v>
      </c>
      <c r="I138" s="19">
        <v>0</v>
      </c>
      <c r="J138" s="19">
        <v>0</v>
      </c>
      <c r="K138" s="45"/>
      <c r="L138" s="45"/>
      <c r="M138" s="45"/>
      <c r="N138" s="45"/>
      <c r="O138" s="45"/>
      <c r="P138" s="503"/>
      <c r="Q138" s="49">
        <v>45962</v>
      </c>
      <c r="R138" s="504" t="s">
        <v>379</v>
      </c>
      <c r="S138" s="18" t="s">
        <v>61</v>
      </c>
      <c r="T138" s="150"/>
      <c r="U138" s="46"/>
      <c r="V138" s="152"/>
      <c r="W138" s="51">
        <v>45975</v>
      </c>
      <c r="X138" s="170" t="s">
        <v>223</v>
      </c>
      <c r="Y138" s="159"/>
    </row>
    <row r="139" spans="2:25" ht="29.25" customHeight="1" x14ac:dyDescent="0.35">
      <c r="B139" s="44">
        <v>10</v>
      </c>
      <c r="C139" s="48" t="s">
        <v>224</v>
      </c>
      <c r="D139" s="44" t="s">
        <v>65</v>
      </c>
      <c r="E139" s="44" t="s">
        <v>101</v>
      </c>
      <c r="F139" s="44" t="s">
        <v>278</v>
      </c>
      <c r="G139" s="44" t="s">
        <v>102</v>
      </c>
      <c r="H139" s="19">
        <v>236</v>
      </c>
      <c r="I139" s="19">
        <v>13</v>
      </c>
      <c r="J139" s="19">
        <v>249</v>
      </c>
      <c r="K139" s="19">
        <v>29.49</v>
      </c>
      <c r="L139" s="19">
        <v>2.86</v>
      </c>
      <c r="M139" s="19">
        <v>233.05</v>
      </c>
      <c r="N139" s="19">
        <v>1526</v>
      </c>
      <c r="O139" s="19">
        <v>0.86627600000000005</v>
      </c>
      <c r="P139" s="503">
        <v>645061.94810799998</v>
      </c>
      <c r="Q139" s="49">
        <v>45689</v>
      </c>
      <c r="R139" s="50" t="s">
        <v>94</v>
      </c>
      <c r="S139" s="18" t="s">
        <v>61</v>
      </c>
      <c r="T139" s="150">
        <v>45690</v>
      </c>
      <c r="U139" s="46">
        <v>45700</v>
      </c>
      <c r="V139" s="152">
        <v>45704</v>
      </c>
      <c r="W139" s="51">
        <v>45712</v>
      </c>
      <c r="X139" s="195"/>
      <c r="Y139" s="159"/>
    </row>
    <row r="140" spans="2:25" ht="29.25" customHeight="1" x14ac:dyDescent="0.35">
      <c r="B140" s="44">
        <v>2</v>
      </c>
      <c r="C140" s="48" t="s">
        <v>225</v>
      </c>
      <c r="D140" s="44" t="s">
        <v>181</v>
      </c>
      <c r="E140" s="44" t="s">
        <v>101</v>
      </c>
      <c r="F140" s="44" t="s">
        <v>278</v>
      </c>
      <c r="G140" s="44"/>
      <c r="H140" s="19">
        <f>K140*8</f>
        <v>864</v>
      </c>
      <c r="I140" s="19">
        <f>L140*4.4</f>
        <v>45.364000000000004</v>
      </c>
      <c r="J140" s="19">
        <f>SUM(H140:I140)</f>
        <v>909.36400000000003</v>
      </c>
      <c r="K140" s="19">
        <v>108</v>
      </c>
      <c r="L140" s="19">
        <v>10.31</v>
      </c>
      <c r="M140" s="19">
        <v>783</v>
      </c>
      <c r="N140" s="19">
        <v>9428</v>
      </c>
      <c r="O140" s="19">
        <v>2.4947030000000003</v>
      </c>
      <c r="P140" s="503">
        <v>2836089.3524490003</v>
      </c>
      <c r="Q140" s="49">
        <v>45780</v>
      </c>
      <c r="R140" s="504" t="s">
        <v>379</v>
      </c>
      <c r="S140" s="18" t="s">
        <v>61</v>
      </c>
      <c r="T140" s="150">
        <v>45675</v>
      </c>
      <c r="U140" s="46"/>
      <c r="V140" s="152"/>
      <c r="W140" s="51">
        <v>45795</v>
      </c>
      <c r="X140" s="170" t="s">
        <v>223</v>
      </c>
      <c r="Y140" s="159"/>
    </row>
    <row r="141" spans="2:25" ht="29.25" customHeight="1" x14ac:dyDescent="0.35">
      <c r="B141" s="44"/>
      <c r="C141" s="48" t="s">
        <v>226</v>
      </c>
      <c r="D141" s="44" t="s">
        <v>77</v>
      </c>
      <c r="E141" s="44" t="s">
        <v>101</v>
      </c>
      <c r="F141" s="44" t="s">
        <v>278</v>
      </c>
      <c r="G141" s="44" t="s">
        <v>107</v>
      </c>
      <c r="H141" s="19">
        <v>268</v>
      </c>
      <c r="I141" s="19">
        <v>14</v>
      </c>
      <c r="J141" s="19">
        <v>282</v>
      </c>
      <c r="K141" s="19">
        <v>33.42</v>
      </c>
      <c r="L141" s="19">
        <v>3.15</v>
      </c>
      <c r="M141" s="19">
        <v>255.26</v>
      </c>
      <c r="N141" s="19">
        <v>1904</v>
      </c>
      <c r="O141" s="19">
        <v>0.86627600000000005</v>
      </c>
      <c r="P141" s="503">
        <v>745277.51610799995</v>
      </c>
      <c r="Q141" s="49">
        <v>45689</v>
      </c>
      <c r="R141" s="50" t="s">
        <v>94</v>
      </c>
      <c r="S141" s="18" t="s">
        <v>61</v>
      </c>
      <c r="T141" s="150">
        <v>45705</v>
      </c>
      <c r="U141" s="46">
        <v>45706</v>
      </c>
      <c r="V141" s="152">
        <v>45713</v>
      </c>
      <c r="W141" s="51">
        <v>45716</v>
      </c>
      <c r="X141" s="195"/>
      <c r="Y141" s="159"/>
    </row>
    <row r="142" spans="2:25" ht="29.25" customHeight="1" x14ac:dyDescent="0.35">
      <c r="B142" s="44"/>
      <c r="C142" s="48" t="s">
        <v>227</v>
      </c>
      <c r="D142" s="44" t="s">
        <v>228</v>
      </c>
      <c r="E142" s="44" t="s">
        <v>74</v>
      </c>
      <c r="F142" s="44" t="s">
        <v>278</v>
      </c>
      <c r="G142" s="44" t="s">
        <v>229</v>
      </c>
      <c r="H142" s="19">
        <v>772</v>
      </c>
      <c r="I142" s="19">
        <v>34</v>
      </c>
      <c r="J142" s="19">
        <v>806</v>
      </c>
      <c r="K142" s="44">
        <v>96.5</v>
      </c>
      <c r="L142" s="44">
        <v>7.54</v>
      </c>
      <c r="M142" s="44">
        <v>466</v>
      </c>
      <c r="N142" s="44">
        <v>4756</v>
      </c>
      <c r="O142" s="19">
        <v>2.348757</v>
      </c>
      <c r="P142" s="503">
        <v>2183199.4487310001</v>
      </c>
      <c r="Q142" s="49">
        <v>45658</v>
      </c>
      <c r="R142" s="50" t="s">
        <v>118</v>
      </c>
      <c r="S142" s="18" t="s">
        <v>61</v>
      </c>
      <c r="T142" s="150">
        <v>45681</v>
      </c>
      <c r="U142" s="46">
        <v>45684</v>
      </c>
      <c r="V142" s="152">
        <v>45686</v>
      </c>
      <c r="W142" s="51">
        <v>45688</v>
      </c>
      <c r="X142" s="195"/>
      <c r="Y142" s="159"/>
    </row>
    <row r="143" spans="2:25" ht="29.25" customHeight="1" x14ac:dyDescent="0.35">
      <c r="B143" s="44">
        <v>11</v>
      </c>
      <c r="C143" s="48" t="s">
        <v>230</v>
      </c>
      <c r="D143" s="44" t="s">
        <v>231</v>
      </c>
      <c r="E143" s="44" t="s">
        <v>74</v>
      </c>
      <c r="F143" s="44" t="s">
        <v>278</v>
      </c>
      <c r="G143" s="44" t="s">
        <v>232</v>
      </c>
      <c r="H143" s="19">
        <v>756</v>
      </c>
      <c r="I143" s="19">
        <v>42</v>
      </c>
      <c r="J143" s="19">
        <v>798</v>
      </c>
      <c r="K143" s="44">
        <v>94.46</v>
      </c>
      <c r="L143" s="44">
        <v>9.33</v>
      </c>
      <c r="M143" s="44">
        <v>584</v>
      </c>
      <c r="N143" s="44">
        <v>9095</v>
      </c>
      <c r="O143" s="19">
        <v>2.4947030000000003</v>
      </c>
      <c r="P143" s="503">
        <v>2723053.0864490005</v>
      </c>
      <c r="Q143" s="49">
        <v>45689</v>
      </c>
      <c r="R143" s="50" t="s">
        <v>69</v>
      </c>
      <c r="S143" s="18" t="s">
        <v>61</v>
      </c>
      <c r="T143" s="150">
        <v>45684</v>
      </c>
      <c r="U143" s="46">
        <v>45690</v>
      </c>
      <c r="V143" s="152">
        <v>45693</v>
      </c>
      <c r="W143" s="51">
        <v>45695</v>
      </c>
      <c r="X143" s="195"/>
      <c r="Y143" s="159"/>
    </row>
    <row r="144" spans="2:25" ht="29.25" customHeight="1" x14ac:dyDescent="0.35">
      <c r="B144" s="44">
        <v>12</v>
      </c>
      <c r="C144" s="48" t="s">
        <v>233</v>
      </c>
      <c r="D144" s="44" t="s">
        <v>79</v>
      </c>
      <c r="E144" s="44" t="s">
        <v>74</v>
      </c>
      <c r="F144" s="44" t="s">
        <v>278</v>
      </c>
      <c r="G144" s="44" t="s">
        <v>75</v>
      </c>
      <c r="H144" s="19">
        <v>221</v>
      </c>
      <c r="I144" s="19">
        <v>12</v>
      </c>
      <c r="J144" s="19">
        <v>233</v>
      </c>
      <c r="K144" s="19">
        <v>27.61</v>
      </c>
      <c r="L144" s="19">
        <v>2.61</v>
      </c>
      <c r="M144" s="19">
        <v>146.96</v>
      </c>
      <c r="N144" s="19">
        <v>1450</v>
      </c>
      <c r="O144" s="19">
        <v>0.86627600000000005</v>
      </c>
      <c r="P144" s="503">
        <v>650458.11210799997</v>
      </c>
      <c r="Q144" s="49">
        <v>45689</v>
      </c>
      <c r="R144" s="50" t="s">
        <v>97</v>
      </c>
      <c r="S144" s="18" t="s">
        <v>61</v>
      </c>
      <c r="T144" s="150">
        <v>45685</v>
      </c>
      <c r="U144" s="46">
        <v>45691</v>
      </c>
      <c r="V144" s="152">
        <v>45693</v>
      </c>
      <c r="W144" s="51">
        <v>45693</v>
      </c>
      <c r="X144" s="195"/>
      <c r="Y144" s="159"/>
    </row>
    <row r="145" spans="2:25" ht="29.25" customHeight="1" x14ac:dyDescent="0.35">
      <c r="B145" s="44">
        <v>3</v>
      </c>
      <c r="C145" s="48" t="s">
        <v>234</v>
      </c>
      <c r="D145" s="44" t="s">
        <v>65</v>
      </c>
      <c r="E145" s="44" t="s">
        <v>101</v>
      </c>
      <c r="F145" s="44" t="s">
        <v>278</v>
      </c>
      <c r="G145" s="44"/>
      <c r="H145" s="19">
        <v>236</v>
      </c>
      <c r="I145" s="19">
        <v>13</v>
      </c>
      <c r="J145" s="19">
        <v>249</v>
      </c>
      <c r="K145" s="19">
        <v>29.49</v>
      </c>
      <c r="L145" s="19">
        <v>2.86</v>
      </c>
      <c r="M145" s="19">
        <v>233.05</v>
      </c>
      <c r="N145" s="19">
        <v>1526</v>
      </c>
      <c r="O145" s="19">
        <v>0.86627600000000005</v>
      </c>
      <c r="P145" s="503">
        <v>645061.94810799998</v>
      </c>
      <c r="Q145" s="505" t="s">
        <v>415</v>
      </c>
      <c r="R145" s="50" t="s">
        <v>60</v>
      </c>
      <c r="S145" s="18" t="s">
        <v>61</v>
      </c>
      <c r="T145" s="150"/>
      <c r="U145" s="46"/>
      <c r="V145" s="152"/>
      <c r="W145" s="51">
        <v>45759</v>
      </c>
      <c r="X145" s="170" t="s">
        <v>280</v>
      </c>
      <c r="Y145" s="159"/>
    </row>
    <row r="146" spans="2:25" ht="29.25" customHeight="1" x14ac:dyDescent="0.35">
      <c r="B146" s="44">
        <v>13</v>
      </c>
      <c r="C146" s="48" t="s">
        <v>236</v>
      </c>
      <c r="D146" s="44" t="s">
        <v>65</v>
      </c>
      <c r="E146" s="44" t="s">
        <v>101</v>
      </c>
      <c r="F146" s="44" t="s">
        <v>278</v>
      </c>
      <c r="G146" s="44" t="s">
        <v>102</v>
      </c>
      <c r="H146" s="19">
        <v>236</v>
      </c>
      <c r="I146" s="19">
        <v>13</v>
      </c>
      <c r="J146" s="19">
        <v>249</v>
      </c>
      <c r="K146" s="19">
        <v>29.49</v>
      </c>
      <c r="L146" s="19">
        <v>2.86</v>
      </c>
      <c r="M146" s="19">
        <v>233.05</v>
      </c>
      <c r="N146" s="19">
        <v>1526</v>
      </c>
      <c r="O146" s="19">
        <v>0.86627600000000005</v>
      </c>
      <c r="P146" s="503">
        <v>645061.94810799998</v>
      </c>
      <c r="Q146" s="49">
        <v>45689</v>
      </c>
      <c r="R146" s="50" t="s">
        <v>115</v>
      </c>
      <c r="S146" s="18" t="s">
        <v>61</v>
      </c>
      <c r="T146" s="150">
        <v>45688</v>
      </c>
      <c r="U146" s="46">
        <v>45691</v>
      </c>
      <c r="V146" s="152">
        <v>45695</v>
      </c>
      <c r="W146" s="51">
        <v>45696</v>
      </c>
      <c r="X146" s="195"/>
      <c r="Y146" s="159"/>
    </row>
    <row r="147" spans="2:25" ht="29.25" customHeight="1" x14ac:dyDescent="0.35">
      <c r="B147" s="44">
        <v>14</v>
      </c>
      <c r="C147" s="44" t="s">
        <v>237</v>
      </c>
      <c r="D147" s="44" t="s">
        <v>170</v>
      </c>
      <c r="E147" s="44" t="s">
        <v>91</v>
      </c>
      <c r="F147" s="44" t="s">
        <v>278</v>
      </c>
      <c r="G147" s="44" t="s">
        <v>207</v>
      </c>
      <c r="H147" s="19">
        <v>759</v>
      </c>
      <c r="I147" s="19">
        <v>41</v>
      </c>
      <c r="J147" s="19">
        <v>800</v>
      </c>
      <c r="K147" s="19">
        <v>94.85</v>
      </c>
      <c r="L147" s="19">
        <v>9.14</v>
      </c>
      <c r="M147" s="19">
        <v>697.81</v>
      </c>
      <c r="N147" s="19">
        <v>5870</v>
      </c>
      <c r="O147" s="19">
        <v>2.348757</v>
      </c>
      <c r="P147" s="503">
        <v>2154107.4570649997</v>
      </c>
      <c r="Q147" s="49">
        <v>45689</v>
      </c>
      <c r="R147" s="50" t="s">
        <v>60</v>
      </c>
      <c r="S147" s="18" t="s">
        <v>61</v>
      </c>
      <c r="T147" s="150">
        <v>45690</v>
      </c>
      <c r="U147" s="46">
        <v>45692</v>
      </c>
      <c r="V147" s="152">
        <v>45697</v>
      </c>
      <c r="W147" s="51">
        <v>45701</v>
      </c>
      <c r="X147" s="195"/>
      <c r="Y147" s="159"/>
    </row>
    <row r="148" spans="2:25" ht="29.25" customHeight="1" x14ac:dyDescent="0.35">
      <c r="B148" s="44">
        <v>15</v>
      </c>
      <c r="C148" s="48" t="s">
        <v>238</v>
      </c>
      <c r="D148" s="44" t="s">
        <v>65</v>
      </c>
      <c r="E148" s="44" t="s">
        <v>58</v>
      </c>
      <c r="F148" s="44" t="s">
        <v>278</v>
      </c>
      <c r="G148" s="44" t="s">
        <v>66</v>
      </c>
      <c r="H148" s="19">
        <v>333</v>
      </c>
      <c r="I148" s="19">
        <v>19</v>
      </c>
      <c r="J148" s="19">
        <v>352</v>
      </c>
      <c r="K148" s="19">
        <v>41.54</v>
      </c>
      <c r="L148" s="19">
        <v>4.2300000000000004</v>
      </c>
      <c r="M148" s="19">
        <v>250.46</v>
      </c>
      <c r="N148" s="19">
        <v>1909</v>
      </c>
      <c r="O148" s="19">
        <v>0.86627600000000005</v>
      </c>
      <c r="P148" s="503">
        <v>984923.63610800006</v>
      </c>
      <c r="Q148" s="49">
        <v>45689</v>
      </c>
      <c r="R148" s="50" t="s">
        <v>118</v>
      </c>
      <c r="S148" s="18" t="s">
        <v>61</v>
      </c>
      <c r="T148" s="150">
        <v>45659</v>
      </c>
      <c r="U148" s="46">
        <v>45690</v>
      </c>
      <c r="V148" s="152">
        <v>45694</v>
      </c>
      <c r="W148" s="51">
        <v>45694</v>
      </c>
      <c r="X148" s="195"/>
      <c r="Y148" s="159"/>
    </row>
    <row r="149" spans="2:25" ht="29.25" customHeight="1" x14ac:dyDescent="0.35">
      <c r="B149" s="44">
        <v>16</v>
      </c>
      <c r="C149" s="48" t="s">
        <v>239</v>
      </c>
      <c r="D149" s="44" t="s">
        <v>65</v>
      </c>
      <c r="E149" s="44" t="s">
        <v>74</v>
      </c>
      <c r="F149" s="44" t="s">
        <v>278</v>
      </c>
      <c r="G149" s="44" t="s">
        <v>75</v>
      </c>
      <c r="H149" s="19">
        <v>221</v>
      </c>
      <c r="I149" s="19">
        <v>12</v>
      </c>
      <c r="J149" s="19">
        <v>233</v>
      </c>
      <c r="K149" s="19">
        <v>27.61</v>
      </c>
      <c r="L149" s="19">
        <v>2.61</v>
      </c>
      <c r="M149" s="19">
        <v>146.96</v>
      </c>
      <c r="N149" s="19">
        <v>1450</v>
      </c>
      <c r="O149" s="19">
        <v>0.86627600000000005</v>
      </c>
      <c r="P149" s="503">
        <v>650458.11210799997</v>
      </c>
      <c r="Q149" s="49">
        <v>45689</v>
      </c>
      <c r="R149" s="50" t="s">
        <v>118</v>
      </c>
      <c r="S149" s="18" t="s">
        <v>61</v>
      </c>
      <c r="T149" s="150">
        <v>45695</v>
      </c>
      <c r="U149" s="46">
        <v>45697</v>
      </c>
      <c r="V149" s="152">
        <v>45699</v>
      </c>
      <c r="W149" s="51">
        <v>45699</v>
      </c>
      <c r="X149" s="194"/>
      <c r="Y149" s="159"/>
    </row>
    <row r="150" spans="2:25" ht="29.25" customHeight="1" x14ac:dyDescent="0.35">
      <c r="B150" s="44">
        <v>17</v>
      </c>
      <c r="C150" s="48" t="s">
        <v>240</v>
      </c>
      <c r="D150" s="44" t="s">
        <v>65</v>
      </c>
      <c r="E150" s="44" t="s">
        <v>74</v>
      </c>
      <c r="F150" s="44" t="s">
        <v>278</v>
      </c>
      <c r="G150" s="44" t="s">
        <v>75</v>
      </c>
      <c r="H150" s="19">
        <v>221</v>
      </c>
      <c r="I150" s="19">
        <v>12</v>
      </c>
      <c r="J150" s="19">
        <v>233</v>
      </c>
      <c r="K150" s="19">
        <v>27.61</v>
      </c>
      <c r="L150" s="19">
        <v>2.61</v>
      </c>
      <c r="M150" s="19">
        <v>146.96</v>
      </c>
      <c r="N150" s="19">
        <v>1450</v>
      </c>
      <c r="O150" s="19">
        <v>0.86627600000000005</v>
      </c>
      <c r="P150" s="503">
        <v>650458.11210799997</v>
      </c>
      <c r="Q150" s="49">
        <v>45689</v>
      </c>
      <c r="R150" s="50" t="s">
        <v>118</v>
      </c>
      <c r="S150" s="18" t="s">
        <v>61</v>
      </c>
      <c r="T150" s="150">
        <v>45691</v>
      </c>
      <c r="U150" s="46">
        <v>45696</v>
      </c>
      <c r="V150" s="152">
        <v>45698</v>
      </c>
      <c r="W150" s="51">
        <v>45698</v>
      </c>
      <c r="X150" s="194"/>
      <c r="Y150" s="159"/>
    </row>
    <row r="151" spans="2:25" ht="29.25" customHeight="1" x14ac:dyDescent="0.35">
      <c r="B151" s="44">
        <v>18</v>
      </c>
      <c r="C151" s="48" t="s">
        <v>241</v>
      </c>
      <c r="D151" s="44" t="s">
        <v>126</v>
      </c>
      <c r="E151" s="44" t="s">
        <v>58</v>
      </c>
      <c r="F151" s="44" t="s">
        <v>278</v>
      </c>
      <c r="G151" s="44" t="s">
        <v>242</v>
      </c>
      <c r="H151" s="19">
        <v>805</v>
      </c>
      <c r="I151" s="19">
        <v>39</v>
      </c>
      <c r="J151" s="19">
        <v>844</v>
      </c>
      <c r="K151" s="19">
        <v>100.6</v>
      </c>
      <c r="L151" s="19">
        <v>8.84</v>
      </c>
      <c r="M151" s="19">
        <v>552.01</v>
      </c>
      <c r="N151" s="19">
        <v>5686.38</v>
      </c>
      <c r="O151" s="19">
        <v>2.348757</v>
      </c>
      <c r="P151" s="503">
        <v>2438641.2023449992</v>
      </c>
      <c r="Q151" s="49">
        <v>45689</v>
      </c>
      <c r="R151" s="50" t="s">
        <v>118</v>
      </c>
      <c r="S151" s="18" t="s">
        <v>61</v>
      </c>
      <c r="T151" s="150">
        <v>45696</v>
      </c>
      <c r="U151" s="46">
        <v>45700</v>
      </c>
      <c r="V151" s="152">
        <v>45700</v>
      </c>
      <c r="W151" s="51">
        <v>45702</v>
      </c>
      <c r="X151" s="194"/>
      <c r="Y151" s="159"/>
    </row>
    <row r="152" spans="2:25" ht="29.25" customHeight="1" x14ac:dyDescent="0.35">
      <c r="B152" s="44">
        <v>4</v>
      </c>
      <c r="C152" s="48" t="s">
        <v>243</v>
      </c>
      <c r="D152" s="44" t="s">
        <v>132</v>
      </c>
      <c r="E152" s="44" t="s">
        <v>74</v>
      </c>
      <c r="F152" s="44" t="s">
        <v>278</v>
      </c>
      <c r="G152" s="44" t="s">
        <v>168</v>
      </c>
      <c r="H152" s="19">
        <f>K152*8</f>
        <v>610.79999999999995</v>
      </c>
      <c r="I152" s="19">
        <f>L152*4.4</f>
        <v>27.808000000000003</v>
      </c>
      <c r="J152" s="19">
        <f>SUBTOTAL(9,H152:I152)</f>
        <v>638.60799999999995</v>
      </c>
      <c r="K152" s="19">
        <v>76.349999999999994</v>
      </c>
      <c r="L152" s="19">
        <v>6.32</v>
      </c>
      <c r="M152" s="19">
        <v>385.79</v>
      </c>
      <c r="N152" s="19">
        <v>3898</v>
      </c>
      <c r="O152" s="19">
        <v>2.348757</v>
      </c>
      <c r="P152" s="503">
        <v>1761921.9257309998</v>
      </c>
      <c r="Q152" s="49">
        <v>45839</v>
      </c>
      <c r="R152" s="50" t="s">
        <v>60</v>
      </c>
      <c r="S152" s="18" t="s">
        <v>61</v>
      </c>
      <c r="T152" s="150">
        <v>45691</v>
      </c>
      <c r="U152" s="46"/>
      <c r="V152" s="152"/>
      <c r="W152" s="51">
        <v>45853</v>
      </c>
      <c r="X152" s="170" t="s">
        <v>244</v>
      </c>
      <c r="Y152" s="159"/>
    </row>
    <row r="153" spans="2:25" ht="29.25" customHeight="1" x14ac:dyDescent="0.35">
      <c r="B153" s="44">
        <v>19</v>
      </c>
      <c r="C153" s="48" t="s">
        <v>245</v>
      </c>
      <c r="D153" s="44" t="s">
        <v>77</v>
      </c>
      <c r="E153" s="44" t="s">
        <v>74</v>
      </c>
      <c r="F153" s="44" t="s">
        <v>278</v>
      </c>
      <c r="G153" s="44" t="s">
        <v>75</v>
      </c>
      <c r="H153" s="19">
        <v>252</v>
      </c>
      <c r="I153" s="19">
        <v>13</v>
      </c>
      <c r="J153" s="19">
        <v>265</v>
      </c>
      <c r="K153" s="19">
        <v>31.4</v>
      </c>
      <c r="L153" s="19">
        <v>2.89</v>
      </c>
      <c r="M153" s="19">
        <v>164.7</v>
      </c>
      <c r="N153" s="19">
        <v>1802</v>
      </c>
      <c r="O153" s="19">
        <v>0.86627600000000005</v>
      </c>
      <c r="P153" s="503">
        <v>752440.09410799993</v>
      </c>
      <c r="Q153" s="49">
        <v>45689</v>
      </c>
      <c r="R153" s="50" t="s">
        <v>60</v>
      </c>
      <c r="S153" s="18" t="s">
        <v>61</v>
      </c>
      <c r="T153" s="150">
        <v>45696</v>
      </c>
      <c r="U153" s="46">
        <v>45698</v>
      </c>
      <c r="V153" s="152">
        <v>45704</v>
      </c>
      <c r="W153" s="51">
        <v>45705</v>
      </c>
      <c r="X153" s="195"/>
      <c r="Y153" s="159"/>
    </row>
    <row r="154" spans="2:25" ht="29.25" customHeight="1" x14ac:dyDescent="0.35">
      <c r="B154" s="44">
        <v>20</v>
      </c>
      <c r="C154" s="48" t="s">
        <v>246</v>
      </c>
      <c r="D154" s="44" t="s">
        <v>65</v>
      </c>
      <c r="E154" s="44" t="s">
        <v>101</v>
      </c>
      <c r="F154" s="44" t="s">
        <v>279</v>
      </c>
      <c r="G154" s="44" t="s">
        <v>247</v>
      </c>
      <c r="H154" s="19">
        <v>193</v>
      </c>
      <c r="I154" s="19">
        <v>11</v>
      </c>
      <c r="J154" s="19">
        <v>204</v>
      </c>
      <c r="K154" s="19">
        <v>24.04</v>
      </c>
      <c r="L154" s="19">
        <v>2.4500000000000002</v>
      </c>
      <c r="M154" s="19">
        <v>194.78</v>
      </c>
      <c r="N154" s="19">
        <v>1979.14</v>
      </c>
      <c r="O154" s="19">
        <v>0.86627600000000005</v>
      </c>
      <c r="P154" s="503">
        <v>608271.66794800002</v>
      </c>
      <c r="Q154" s="49">
        <v>45689</v>
      </c>
      <c r="R154" s="50" t="s">
        <v>97</v>
      </c>
      <c r="S154" s="18" t="s">
        <v>61</v>
      </c>
      <c r="T154" s="150">
        <v>45696</v>
      </c>
      <c r="U154" s="46">
        <v>45696</v>
      </c>
      <c r="V154" s="152">
        <v>45704</v>
      </c>
      <c r="W154" s="51">
        <v>45704</v>
      </c>
      <c r="X154" s="195"/>
      <c r="Y154" s="159"/>
    </row>
    <row r="155" spans="2:25" ht="29.25" customHeight="1" x14ac:dyDescent="0.35">
      <c r="B155" s="44">
        <v>21</v>
      </c>
      <c r="C155" s="48" t="s">
        <v>248</v>
      </c>
      <c r="D155" s="44" t="s">
        <v>126</v>
      </c>
      <c r="E155" s="44" t="s">
        <v>101</v>
      </c>
      <c r="F155" s="44" t="s">
        <v>279</v>
      </c>
      <c r="G155" s="44" t="s">
        <v>249</v>
      </c>
      <c r="H155" s="19">
        <v>565</v>
      </c>
      <c r="I155" s="19">
        <v>26</v>
      </c>
      <c r="J155" s="19">
        <v>591</v>
      </c>
      <c r="K155" s="19">
        <v>70.56</v>
      </c>
      <c r="L155" s="19">
        <v>5.83</v>
      </c>
      <c r="M155" s="19">
        <v>454.86</v>
      </c>
      <c r="N155" s="19">
        <v>5149</v>
      </c>
      <c r="O155" s="19">
        <v>1.7680549999999999</v>
      </c>
      <c r="P155" s="503">
        <v>1662016.3703449999</v>
      </c>
      <c r="Q155" s="49">
        <v>45689</v>
      </c>
      <c r="R155" s="50" t="s">
        <v>97</v>
      </c>
      <c r="S155" s="18" t="s">
        <v>61</v>
      </c>
      <c r="T155" s="150">
        <v>45697</v>
      </c>
      <c r="U155" s="46">
        <v>45704</v>
      </c>
      <c r="V155" s="152">
        <v>45710</v>
      </c>
      <c r="W155" s="51">
        <v>45712</v>
      </c>
      <c r="X155" s="195"/>
      <c r="Y155" s="159"/>
    </row>
    <row r="156" spans="2:25" ht="29.25" customHeight="1" x14ac:dyDescent="0.35">
      <c r="B156" s="44">
        <v>22</v>
      </c>
      <c r="C156" s="48" t="s">
        <v>250</v>
      </c>
      <c r="D156" s="44" t="s">
        <v>57</v>
      </c>
      <c r="E156" s="44" t="s">
        <v>74</v>
      </c>
      <c r="F156" s="44" t="s">
        <v>278</v>
      </c>
      <c r="G156" s="44" t="s">
        <v>114</v>
      </c>
      <c r="H156" s="19">
        <v>252</v>
      </c>
      <c r="I156" s="19">
        <v>13</v>
      </c>
      <c r="J156" s="19">
        <v>265</v>
      </c>
      <c r="K156" s="19">
        <v>31.4</v>
      </c>
      <c r="L156" s="19">
        <v>2.89</v>
      </c>
      <c r="M156" s="19">
        <v>164.7</v>
      </c>
      <c r="N156" s="19">
        <v>1802</v>
      </c>
      <c r="O156" s="19">
        <v>0.86627600000000005</v>
      </c>
      <c r="P156" s="503">
        <v>752440.09410799993</v>
      </c>
      <c r="Q156" s="49">
        <v>45689</v>
      </c>
      <c r="R156" s="50" t="s">
        <v>60</v>
      </c>
      <c r="S156" s="18" t="s">
        <v>61</v>
      </c>
      <c r="T156" s="150">
        <v>45698</v>
      </c>
      <c r="U156" s="46">
        <v>45700</v>
      </c>
      <c r="V156" s="152">
        <v>45706</v>
      </c>
      <c r="W156" s="51">
        <v>45709</v>
      </c>
      <c r="X156" s="195"/>
      <c r="Y156" s="159"/>
    </row>
    <row r="157" spans="2:25" ht="29.25" customHeight="1" x14ac:dyDescent="0.35">
      <c r="B157" s="44">
        <v>23</v>
      </c>
      <c r="C157" s="48" t="s">
        <v>251</v>
      </c>
      <c r="D157" s="44" t="s">
        <v>203</v>
      </c>
      <c r="E157" s="44" t="s">
        <v>101</v>
      </c>
      <c r="F157" s="44" t="s">
        <v>279</v>
      </c>
      <c r="G157" s="44" t="s">
        <v>252</v>
      </c>
      <c r="H157" s="19">
        <v>406</v>
      </c>
      <c r="I157" s="19">
        <v>22</v>
      </c>
      <c r="J157" s="19">
        <v>428</v>
      </c>
      <c r="K157" s="19">
        <v>50.64</v>
      </c>
      <c r="L157" s="19">
        <v>4.8</v>
      </c>
      <c r="M157" s="19">
        <v>378.56</v>
      </c>
      <c r="N157" s="19">
        <v>4711.55</v>
      </c>
      <c r="O157" s="19">
        <v>1.7680549999999999</v>
      </c>
      <c r="P157" s="503">
        <v>1326238.3038650001</v>
      </c>
      <c r="Q157" s="49">
        <v>45689</v>
      </c>
      <c r="R157" s="50" t="s">
        <v>115</v>
      </c>
      <c r="S157" s="18" t="s">
        <v>61</v>
      </c>
      <c r="T157" s="150">
        <v>45704</v>
      </c>
      <c r="U157" s="46">
        <v>45706</v>
      </c>
      <c r="V157" s="152">
        <v>45680</v>
      </c>
      <c r="W157" s="51">
        <v>45713</v>
      </c>
      <c r="X157" s="195"/>
      <c r="Y157" s="159"/>
    </row>
    <row r="158" spans="2:25" ht="29.25" customHeight="1" x14ac:dyDescent="0.35">
      <c r="B158" s="44"/>
      <c r="C158" s="48" t="s">
        <v>253</v>
      </c>
      <c r="D158" s="44" t="s">
        <v>68</v>
      </c>
      <c r="E158" s="44" t="s">
        <v>101</v>
      </c>
      <c r="F158" s="44" t="s">
        <v>279</v>
      </c>
      <c r="G158" s="44" t="s">
        <v>247</v>
      </c>
      <c r="H158" s="19">
        <v>193</v>
      </c>
      <c r="I158" s="19">
        <v>11</v>
      </c>
      <c r="J158" s="19">
        <v>204</v>
      </c>
      <c r="K158" s="19">
        <v>24.04</v>
      </c>
      <c r="L158" s="19">
        <v>2.4500000000000002</v>
      </c>
      <c r="M158" s="19">
        <v>194.78</v>
      </c>
      <c r="N158" s="19">
        <v>1979.14</v>
      </c>
      <c r="O158" s="19">
        <v>0.86627600000000005</v>
      </c>
      <c r="P158" s="503">
        <v>608271.66794800002</v>
      </c>
      <c r="Q158" s="49">
        <v>45689</v>
      </c>
      <c r="R158" s="50" t="s">
        <v>115</v>
      </c>
      <c r="S158" s="18" t="s">
        <v>61</v>
      </c>
      <c r="T158" s="150">
        <v>45707</v>
      </c>
      <c r="U158" s="46">
        <v>45709</v>
      </c>
      <c r="V158" s="152">
        <v>45715</v>
      </c>
      <c r="W158" s="51">
        <v>45716</v>
      </c>
      <c r="X158" s="195"/>
      <c r="Y158" s="159"/>
    </row>
    <row r="159" spans="2:25" ht="29.25" customHeight="1" x14ac:dyDescent="0.35">
      <c r="B159" s="44">
        <v>24</v>
      </c>
      <c r="C159" s="48" t="s">
        <v>254</v>
      </c>
      <c r="D159" s="44" t="s">
        <v>65</v>
      </c>
      <c r="E159" s="44" t="s">
        <v>101</v>
      </c>
      <c r="F159" s="44" t="s">
        <v>279</v>
      </c>
      <c r="G159" s="44" t="s">
        <v>247</v>
      </c>
      <c r="H159" s="19">
        <v>193</v>
      </c>
      <c r="I159" s="19">
        <v>11</v>
      </c>
      <c r="J159" s="19">
        <v>204</v>
      </c>
      <c r="K159" s="19">
        <v>24.04</v>
      </c>
      <c r="L159" s="19">
        <v>2.4500000000000002</v>
      </c>
      <c r="M159" s="19">
        <v>194.78</v>
      </c>
      <c r="N159" s="19">
        <v>1979.14</v>
      </c>
      <c r="O159" s="19">
        <v>0.86627600000000005</v>
      </c>
      <c r="P159" s="503">
        <v>608271.66794800002</v>
      </c>
      <c r="Q159" s="49">
        <v>45689</v>
      </c>
      <c r="R159" s="50" t="s">
        <v>115</v>
      </c>
      <c r="S159" s="18" t="s">
        <v>61</v>
      </c>
      <c r="T159" s="150">
        <v>45698</v>
      </c>
      <c r="U159" s="46">
        <v>45699</v>
      </c>
      <c r="V159" s="152">
        <v>45703</v>
      </c>
      <c r="W159" s="51">
        <v>45703</v>
      </c>
      <c r="X159" s="195"/>
      <c r="Y159" s="159"/>
    </row>
    <row r="160" spans="2:25" ht="29.25" customHeight="1" x14ac:dyDescent="0.35">
      <c r="B160" s="44">
        <v>8</v>
      </c>
      <c r="C160" s="48" t="s">
        <v>255</v>
      </c>
      <c r="D160" s="44" t="s">
        <v>65</v>
      </c>
      <c r="E160" s="44" t="s">
        <v>101</v>
      </c>
      <c r="F160" s="44" t="s">
        <v>279</v>
      </c>
      <c r="G160" s="44" t="s">
        <v>247</v>
      </c>
      <c r="H160" s="19">
        <v>193</v>
      </c>
      <c r="I160" s="19">
        <v>11</v>
      </c>
      <c r="J160" s="19">
        <v>204</v>
      </c>
      <c r="K160" s="19">
        <v>24.04</v>
      </c>
      <c r="L160" s="19">
        <v>2.4500000000000002</v>
      </c>
      <c r="M160" s="19">
        <v>194.78</v>
      </c>
      <c r="N160" s="19">
        <v>1979.14</v>
      </c>
      <c r="O160" s="19">
        <v>0.86627600000000005</v>
      </c>
      <c r="P160" s="503">
        <v>608271.66794800002</v>
      </c>
      <c r="Q160" s="49">
        <v>45689</v>
      </c>
      <c r="R160" s="50" t="s">
        <v>97</v>
      </c>
      <c r="S160" s="18" t="s">
        <v>61</v>
      </c>
      <c r="T160" s="150">
        <v>45702</v>
      </c>
      <c r="U160" s="46">
        <v>45706</v>
      </c>
      <c r="V160" s="152">
        <v>45714</v>
      </c>
      <c r="W160" s="51">
        <v>45715</v>
      </c>
      <c r="X160" s="195"/>
      <c r="Y160" s="159"/>
    </row>
    <row r="161" spans="2:25" ht="29.25" customHeight="1" x14ac:dyDescent="0.35">
      <c r="B161" s="44">
        <v>25</v>
      </c>
      <c r="C161" s="44" t="s">
        <v>256</v>
      </c>
      <c r="D161" s="44" t="s">
        <v>63</v>
      </c>
      <c r="E161" s="44" t="s">
        <v>101</v>
      </c>
      <c r="F161" s="44" t="s">
        <v>279</v>
      </c>
      <c r="G161" s="44" t="s">
        <v>257</v>
      </c>
      <c r="H161" s="19">
        <v>214</v>
      </c>
      <c r="I161" s="19">
        <v>12</v>
      </c>
      <c r="J161" s="19">
        <v>226</v>
      </c>
      <c r="K161" s="19">
        <v>26.74</v>
      </c>
      <c r="L161" s="19">
        <v>2.68</v>
      </c>
      <c r="M161" s="19">
        <v>219.54</v>
      </c>
      <c r="N161" s="19">
        <v>2473.94</v>
      </c>
      <c r="O161" s="19">
        <v>0.86627600000000005</v>
      </c>
      <c r="P161" s="503">
        <v>705045.34674800001</v>
      </c>
      <c r="Q161" s="49">
        <v>45689</v>
      </c>
      <c r="R161" s="50" t="s">
        <v>284</v>
      </c>
      <c r="S161" s="18" t="s">
        <v>61</v>
      </c>
      <c r="T161" s="150">
        <v>45702</v>
      </c>
      <c r="U161" s="46">
        <v>45704</v>
      </c>
      <c r="V161" s="152">
        <v>45712</v>
      </c>
      <c r="W161" s="51">
        <v>45714</v>
      </c>
      <c r="X161" s="195"/>
      <c r="Y161" s="159"/>
    </row>
    <row r="162" spans="2:25" ht="29.25" customHeight="1" x14ac:dyDescent="0.35">
      <c r="B162" s="44">
        <v>26</v>
      </c>
      <c r="C162" s="48" t="s">
        <v>258</v>
      </c>
      <c r="D162" s="44" t="s">
        <v>57</v>
      </c>
      <c r="E162" s="44" t="s">
        <v>74</v>
      </c>
      <c r="F162" s="44" t="s">
        <v>278</v>
      </c>
      <c r="G162" s="44" t="s">
        <v>114</v>
      </c>
      <c r="H162" s="19">
        <v>252</v>
      </c>
      <c r="I162" s="19">
        <v>13</v>
      </c>
      <c r="J162" s="19">
        <v>265</v>
      </c>
      <c r="K162" s="19">
        <v>31.4</v>
      </c>
      <c r="L162" s="19">
        <v>2.89</v>
      </c>
      <c r="M162" s="19">
        <v>164.7</v>
      </c>
      <c r="N162" s="19">
        <v>1802</v>
      </c>
      <c r="O162" s="19">
        <v>0.86627600000000005</v>
      </c>
      <c r="P162" s="503">
        <v>752440.09410799993</v>
      </c>
      <c r="Q162" s="49">
        <v>45689</v>
      </c>
      <c r="R162" s="50" t="s">
        <v>60</v>
      </c>
      <c r="S162" s="18" t="s">
        <v>61</v>
      </c>
      <c r="T162" s="150">
        <v>45703</v>
      </c>
      <c r="U162" s="46">
        <v>45706</v>
      </c>
      <c r="V162" s="152">
        <v>45709</v>
      </c>
      <c r="W162" s="51">
        <v>45710</v>
      </c>
      <c r="X162" s="195"/>
    </row>
    <row r="163" spans="2:25" ht="29.25" customHeight="1" x14ac:dyDescent="0.35">
      <c r="B163" s="44">
        <v>9</v>
      </c>
      <c r="C163" s="48" t="s">
        <v>259</v>
      </c>
      <c r="D163" s="44" t="s">
        <v>197</v>
      </c>
      <c r="E163" s="44" t="s">
        <v>58</v>
      </c>
      <c r="F163" s="44" t="s">
        <v>278</v>
      </c>
      <c r="G163" s="44" t="s">
        <v>198</v>
      </c>
      <c r="H163" s="19">
        <v>1484</v>
      </c>
      <c r="I163" s="19">
        <v>72</v>
      </c>
      <c r="J163" s="19">
        <v>1556</v>
      </c>
      <c r="K163" s="19">
        <v>185.4</v>
      </c>
      <c r="L163" s="19">
        <v>16.2</v>
      </c>
      <c r="M163" s="19">
        <v>1042.46</v>
      </c>
      <c r="N163" s="19">
        <v>15889</v>
      </c>
      <c r="O163" s="19">
        <v>3.1590180000000001</v>
      </c>
      <c r="P163" s="503">
        <v>5088278.7390940003</v>
      </c>
      <c r="Q163" s="49">
        <v>45689</v>
      </c>
      <c r="R163" s="50" t="s">
        <v>485</v>
      </c>
      <c r="S163" s="18" t="s">
        <v>61</v>
      </c>
      <c r="T163" s="150">
        <v>45706</v>
      </c>
      <c r="U163" s="46">
        <v>45712</v>
      </c>
      <c r="V163" s="152">
        <v>45712</v>
      </c>
      <c r="W163" s="51">
        <v>45715</v>
      </c>
      <c r="X163" s="195"/>
    </row>
    <row r="164" spans="2:25" ht="29.25" customHeight="1" x14ac:dyDescent="0.35">
      <c r="B164" s="44">
        <v>5</v>
      </c>
      <c r="C164" s="48" t="s">
        <v>260</v>
      </c>
      <c r="D164" s="44" t="s">
        <v>77</v>
      </c>
      <c r="E164" s="44" t="s">
        <v>101</v>
      </c>
      <c r="F164" s="44" t="s">
        <v>279</v>
      </c>
      <c r="G164" s="44" t="s">
        <v>409</v>
      </c>
      <c r="H164" s="19">
        <v>214</v>
      </c>
      <c r="I164" s="19">
        <v>12</v>
      </c>
      <c r="J164" s="19">
        <v>226</v>
      </c>
      <c r="K164" s="19">
        <v>26.74</v>
      </c>
      <c r="L164" s="19">
        <v>2.68</v>
      </c>
      <c r="M164" s="19">
        <v>219.54</v>
      </c>
      <c r="N164" s="19">
        <v>2473.94</v>
      </c>
      <c r="O164" s="19">
        <v>0.86627600000000005</v>
      </c>
      <c r="P164" s="503">
        <v>705045.34674800001</v>
      </c>
      <c r="Q164" s="49">
        <v>45717</v>
      </c>
      <c r="R164" s="50" t="s">
        <v>261</v>
      </c>
      <c r="S164" s="18" t="s">
        <v>61</v>
      </c>
      <c r="T164" s="150"/>
      <c r="U164" s="46"/>
      <c r="V164" s="152"/>
      <c r="W164" s="51">
        <v>45379</v>
      </c>
      <c r="X164" s="170" t="s">
        <v>377</v>
      </c>
    </row>
    <row r="165" spans="2:25" ht="29.25" customHeight="1" x14ac:dyDescent="0.35">
      <c r="B165" s="44">
        <v>6</v>
      </c>
      <c r="C165" s="48" t="s">
        <v>262</v>
      </c>
      <c r="D165" s="44" t="s">
        <v>65</v>
      </c>
      <c r="E165" s="44" t="s">
        <v>101</v>
      </c>
      <c r="F165" s="44" t="s">
        <v>279</v>
      </c>
      <c r="G165" s="44" t="s">
        <v>247</v>
      </c>
      <c r="H165" s="19">
        <v>193</v>
      </c>
      <c r="I165" s="19">
        <v>11</v>
      </c>
      <c r="J165" s="19">
        <v>204</v>
      </c>
      <c r="K165" s="19">
        <v>24.04</v>
      </c>
      <c r="L165" s="19">
        <v>2.4500000000000002</v>
      </c>
      <c r="M165" s="19">
        <v>194.78</v>
      </c>
      <c r="N165" s="19">
        <v>1979.14</v>
      </c>
      <c r="O165" s="19">
        <v>0.86627600000000005</v>
      </c>
      <c r="P165" s="503">
        <v>608271.66794800002</v>
      </c>
      <c r="Q165" s="49">
        <v>45717</v>
      </c>
      <c r="R165" s="50" t="s">
        <v>261</v>
      </c>
      <c r="S165" s="18" t="s">
        <v>61</v>
      </c>
      <c r="T165" s="150">
        <v>45714</v>
      </c>
      <c r="U165" s="46">
        <v>45722</v>
      </c>
      <c r="V165" s="152"/>
      <c r="W165" s="51">
        <v>45732</v>
      </c>
      <c r="X165" s="170"/>
    </row>
    <row r="166" spans="2:25" ht="29.25" customHeight="1" x14ac:dyDescent="0.35">
      <c r="B166" s="44">
        <v>7</v>
      </c>
      <c r="C166" s="48" t="s">
        <v>263</v>
      </c>
      <c r="D166" s="44" t="s">
        <v>77</v>
      </c>
      <c r="E166" s="44" t="s">
        <v>101</v>
      </c>
      <c r="F166" s="44" t="s">
        <v>279</v>
      </c>
      <c r="G166" s="44" t="s">
        <v>387</v>
      </c>
      <c r="H166" s="19">
        <v>214</v>
      </c>
      <c r="I166" s="19">
        <v>12</v>
      </c>
      <c r="J166" s="19">
        <v>226</v>
      </c>
      <c r="K166" s="19">
        <v>26.74</v>
      </c>
      <c r="L166" s="19">
        <v>2.68</v>
      </c>
      <c r="M166" s="19">
        <v>219.54</v>
      </c>
      <c r="N166" s="19">
        <v>2473.94</v>
      </c>
      <c r="O166" s="19">
        <v>0.86627600000000005</v>
      </c>
      <c r="P166" s="503">
        <v>705045.34674800001</v>
      </c>
      <c r="Q166" s="49">
        <v>45717</v>
      </c>
      <c r="R166" s="50" t="s">
        <v>194</v>
      </c>
      <c r="S166" s="18" t="s">
        <v>61</v>
      </c>
      <c r="T166" s="150">
        <v>45710</v>
      </c>
      <c r="U166" s="46">
        <v>45714</v>
      </c>
      <c r="V166" s="152"/>
      <c r="W166" s="51">
        <v>45723</v>
      </c>
      <c r="X166" s="195"/>
    </row>
    <row r="167" spans="2:25" ht="29.25" customHeight="1" x14ac:dyDescent="0.35">
      <c r="B167" s="44"/>
      <c r="C167" s="48" t="s">
        <v>264</v>
      </c>
      <c r="D167" s="44" t="s">
        <v>77</v>
      </c>
      <c r="E167" s="44" t="s">
        <v>74</v>
      </c>
      <c r="F167" s="44" t="s">
        <v>278</v>
      </c>
      <c r="G167" s="44" t="s">
        <v>388</v>
      </c>
      <c r="H167" s="19">
        <v>252</v>
      </c>
      <c r="I167" s="19">
        <v>13</v>
      </c>
      <c r="J167" s="19">
        <v>265</v>
      </c>
      <c r="K167" s="19">
        <v>31.4</v>
      </c>
      <c r="L167" s="19">
        <v>2.89</v>
      </c>
      <c r="M167" s="19">
        <v>164.7</v>
      </c>
      <c r="N167" s="19">
        <v>1802</v>
      </c>
      <c r="O167" s="19">
        <v>0.86627600000000005</v>
      </c>
      <c r="P167" s="503">
        <v>752440.09410799993</v>
      </c>
      <c r="Q167" s="49">
        <v>45689</v>
      </c>
      <c r="R167" s="50" t="s">
        <v>60</v>
      </c>
      <c r="S167" s="18" t="s">
        <v>61</v>
      </c>
      <c r="T167" s="150">
        <v>45712</v>
      </c>
      <c r="U167" s="46">
        <v>45713</v>
      </c>
      <c r="V167" s="152">
        <v>45715</v>
      </c>
      <c r="W167" s="51">
        <v>45715</v>
      </c>
      <c r="X167" s="195"/>
    </row>
    <row r="168" spans="2:25" ht="29.25" customHeight="1" x14ac:dyDescent="0.35">
      <c r="B168" s="44"/>
      <c r="C168" s="48" t="s">
        <v>265</v>
      </c>
      <c r="D168" s="44" t="s">
        <v>68</v>
      </c>
      <c r="E168" s="44" t="s">
        <v>101</v>
      </c>
      <c r="F168" s="44" t="s">
        <v>279</v>
      </c>
      <c r="G168" s="44" t="s">
        <v>247</v>
      </c>
      <c r="H168" s="19">
        <v>193</v>
      </c>
      <c r="I168" s="19">
        <v>11</v>
      </c>
      <c r="J168" s="19">
        <v>204</v>
      </c>
      <c r="K168" s="44">
        <v>24.04</v>
      </c>
      <c r="L168" s="44">
        <v>2.4500000000000002</v>
      </c>
      <c r="M168" s="44">
        <v>194.78</v>
      </c>
      <c r="N168" s="19">
        <v>1979.14</v>
      </c>
      <c r="O168" s="19">
        <v>0.86627600000000005</v>
      </c>
      <c r="P168" s="503">
        <v>608271.66794800002</v>
      </c>
      <c r="Q168" s="49">
        <v>45717</v>
      </c>
      <c r="R168" s="50" t="s">
        <v>115</v>
      </c>
      <c r="S168" s="18" t="s">
        <v>61</v>
      </c>
      <c r="T168" s="150">
        <v>45712</v>
      </c>
      <c r="U168" s="46">
        <v>45718</v>
      </c>
      <c r="V168" s="152">
        <v>45720</v>
      </c>
      <c r="W168" s="51">
        <v>45720</v>
      </c>
      <c r="X168" s="195"/>
    </row>
    <row r="169" spans="2:25" ht="29.25" customHeight="1" x14ac:dyDescent="0.35">
      <c r="B169" s="44">
        <v>8</v>
      </c>
      <c r="C169" s="44" t="s">
        <v>266</v>
      </c>
      <c r="D169" s="44" t="s">
        <v>63</v>
      </c>
      <c r="E169" s="146" t="s">
        <v>101</v>
      </c>
      <c r="F169" s="44" t="s">
        <v>279</v>
      </c>
      <c r="G169" s="44" t="s">
        <v>325</v>
      </c>
      <c r="H169" s="19">
        <v>214</v>
      </c>
      <c r="I169" s="19">
        <v>12</v>
      </c>
      <c r="J169" s="19">
        <v>226</v>
      </c>
      <c r="K169" s="19">
        <v>26.74</v>
      </c>
      <c r="L169" s="19">
        <v>2.68</v>
      </c>
      <c r="M169" s="19">
        <v>219.54</v>
      </c>
      <c r="N169" s="19">
        <v>2473.94</v>
      </c>
      <c r="O169" s="19">
        <v>0.86627600000000005</v>
      </c>
      <c r="P169" s="503">
        <v>705045.34674800001</v>
      </c>
      <c r="Q169" s="49">
        <v>45717</v>
      </c>
      <c r="R169" s="50" t="s">
        <v>97</v>
      </c>
      <c r="S169" s="18" t="s">
        <v>61</v>
      </c>
      <c r="T169" s="150">
        <v>45718</v>
      </c>
      <c r="U169" s="46">
        <v>45720</v>
      </c>
      <c r="V169" s="152">
        <v>45725</v>
      </c>
      <c r="W169" s="51">
        <v>45727</v>
      </c>
      <c r="X169" s="193"/>
    </row>
    <row r="170" spans="2:25" ht="29.25" customHeight="1" x14ac:dyDescent="0.35">
      <c r="B170" s="43">
        <v>9</v>
      </c>
      <c r="C170" s="43" t="s">
        <v>267</v>
      </c>
      <c r="D170" s="43" t="s">
        <v>126</v>
      </c>
      <c r="E170" s="44">
        <v>0</v>
      </c>
      <c r="F170" s="44" t="s">
        <v>279</v>
      </c>
      <c r="G170" s="43"/>
      <c r="H170" s="19">
        <v>0</v>
      </c>
      <c r="I170" s="19">
        <v>0</v>
      </c>
      <c r="J170" s="19">
        <v>0</v>
      </c>
      <c r="K170" s="45"/>
      <c r="L170" s="45"/>
      <c r="M170" s="45"/>
      <c r="N170" s="45"/>
      <c r="O170" s="45"/>
      <c r="P170" s="503"/>
      <c r="Q170" s="57"/>
      <c r="R170" s="52" t="s">
        <v>97</v>
      </c>
      <c r="S170" s="47" t="s">
        <v>235</v>
      </c>
      <c r="T170" s="150"/>
      <c r="U170" s="46"/>
      <c r="V170" s="152"/>
      <c r="W170" s="46"/>
      <c r="X170" s="193" t="s">
        <v>322</v>
      </c>
    </row>
    <row r="171" spans="2:25" ht="29.25" customHeight="1" x14ac:dyDescent="0.35">
      <c r="B171" s="44"/>
      <c r="C171" s="48" t="s">
        <v>27</v>
      </c>
      <c r="D171" s="44" t="s">
        <v>181</v>
      </c>
      <c r="E171" s="44" t="s">
        <v>74</v>
      </c>
      <c r="F171" s="44" t="s">
        <v>278</v>
      </c>
      <c r="G171" s="44" t="s">
        <v>182</v>
      </c>
      <c r="H171" s="19">
        <v>741</v>
      </c>
      <c r="I171" s="19">
        <v>40</v>
      </c>
      <c r="J171" s="19">
        <v>781</v>
      </c>
      <c r="K171" s="19">
        <v>92.53</v>
      </c>
      <c r="L171" s="19">
        <v>9.0299999999999994</v>
      </c>
      <c r="M171" s="19">
        <v>564</v>
      </c>
      <c r="N171" s="19">
        <v>8669</v>
      </c>
      <c r="O171" s="19">
        <v>2.4947030000000003</v>
      </c>
      <c r="P171" s="503">
        <v>2635411.7904490004</v>
      </c>
      <c r="Q171" s="49">
        <v>45717</v>
      </c>
      <c r="R171" s="50" t="s">
        <v>60</v>
      </c>
      <c r="S171" s="18" t="s">
        <v>61</v>
      </c>
      <c r="T171" s="150">
        <v>45715</v>
      </c>
      <c r="U171" s="46">
        <v>45718</v>
      </c>
      <c r="V171" s="152">
        <v>45720</v>
      </c>
      <c r="W171" s="51">
        <v>45721</v>
      </c>
      <c r="X171" s="195"/>
    </row>
    <row r="172" spans="2:25" ht="29.25" customHeight="1" x14ac:dyDescent="0.35">
      <c r="B172" s="44"/>
      <c r="C172" s="48" t="s">
        <v>28</v>
      </c>
      <c r="D172" s="44" t="s">
        <v>77</v>
      </c>
      <c r="E172" s="146" t="s">
        <v>101</v>
      </c>
      <c r="F172" s="44" t="s">
        <v>279</v>
      </c>
      <c r="G172" s="44" t="s">
        <v>387</v>
      </c>
      <c r="H172" s="19">
        <v>214</v>
      </c>
      <c r="I172" s="19">
        <v>12</v>
      </c>
      <c r="J172" s="19">
        <v>226</v>
      </c>
      <c r="K172" s="19">
        <v>26.74</v>
      </c>
      <c r="L172" s="19">
        <v>2.68</v>
      </c>
      <c r="M172" s="19">
        <v>219.54</v>
      </c>
      <c r="N172" s="19">
        <v>2473.94</v>
      </c>
      <c r="O172" s="19">
        <v>0.86627600000000005</v>
      </c>
      <c r="P172" s="503">
        <v>705045.34674800001</v>
      </c>
      <c r="Q172" s="49">
        <v>45717</v>
      </c>
      <c r="R172" s="50" t="s">
        <v>97</v>
      </c>
      <c r="S172" s="18" t="s">
        <v>61</v>
      </c>
      <c r="T172" s="150">
        <v>45718</v>
      </c>
      <c r="U172" s="46">
        <v>45719</v>
      </c>
      <c r="V172" s="152">
        <v>45722</v>
      </c>
      <c r="W172" s="51">
        <v>45722</v>
      </c>
      <c r="X172" s="195"/>
    </row>
    <row r="173" spans="2:25" ht="29.25" customHeight="1" x14ac:dyDescent="0.35">
      <c r="B173" s="44">
        <v>10</v>
      </c>
      <c r="C173" s="48" t="s">
        <v>268</v>
      </c>
      <c r="D173" s="44" t="s">
        <v>65</v>
      </c>
      <c r="E173" s="146" t="s">
        <v>101</v>
      </c>
      <c r="F173" s="44" t="s">
        <v>279</v>
      </c>
      <c r="G173" s="44" t="s">
        <v>247</v>
      </c>
      <c r="H173" s="19">
        <v>193</v>
      </c>
      <c r="I173" s="19">
        <v>11</v>
      </c>
      <c r="J173" s="19">
        <v>204</v>
      </c>
      <c r="K173" s="44">
        <v>24.04</v>
      </c>
      <c r="L173" s="44">
        <v>2.4500000000000002</v>
      </c>
      <c r="M173" s="44">
        <v>194.78</v>
      </c>
      <c r="N173" s="19">
        <v>1979.14</v>
      </c>
      <c r="O173" s="19">
        <v>0.86627600000000005</v>
      </c>
      <c r="P173" s="503">
        <v>608271.66794800002</v>
      </c>
      <c r="Q173" s="49">
        <v>45717</v>
      </c>
      <c r="R173" s="50" t="s">
        <v>115</v>
      </c>
      <c r="S173" s="51" t="s">
        <v>61</v>
      </c>
      <c r="T173" s="150">
        <v>45718</v>
      </c>
      <c r="U173" s="46">
        <v>45719</v>
      </c>
      <c r="V173" s="152"/>
      <c r="W173" s="51">
        <v>45724</v>
      </c>
      <c r="X173" s="193"/>
    </row>
    <row r="174" spans="2:25" ht="29.25" customHeight="1" x14ac:dyDescent="0.35">
      <c r="B174" s="44">
        <v>11</v>
      </c>
      <c r="C174" s="48" t="s">
        <v>269</v>
      </c>
      <c r="D174" s="44" t="s">
        <v>65</v>
      </c>
      <c r="E174" s="146" t="s">
        <v>101</v>
      </c>
      <c r="F174" s="44" t="s">
        <v>279</v>
      </c>
      <c r="G174" s="44" t="s">
        <v>247</v>
      </c>
      <c r="H174" s="19">
        <v>193</v>
      </c>
      <c r="I174" s="19">
        <v>11</v>
      </c>
      <c r="J174" s="19">
        <v>204</v>
      </c>
      <c r="K174" s="44">
        <v>24.04</v>
      </c>
      <c r="L174" s="44">
        <v>2.4500000000000002</v>
      </c>
      <c r="M174" s="44">
        <v>194.78</v>
      </c>
      <c r="N174" s="19">
        <v>1979.14</v>
      </c>
      <c r="O174" s="19">
        <v>0.86627600000000005</v>
      </c>
      <c r="P174" s="503">
        <v>608271.66794800002</v>
      </c>
      <c r="Q174" s="49">
        <v>45717</v>
      </c>
      <c r="R174" s="50" t="s">
        <v>115</v>
      </c>
      <c r="S174" s="51" t="s">
        <v>61</v>
      </c>
      <c r="T174" s="150"/>
      <c r="U174" s="46"/>
      <c r="V174" s="152"/>
      <c r="W174" s="51">
        <v>45747</v>
      </c>
      <c r="X174" s="193" t="s">
        <v>376</v>
      </c>
    </row>
    <row r="175" spans="2:25" ht="29.25" customHeight="1" x14ac:dyDescent="0.35">
      <c r="B175" s="44">
        <v>12</v>
      </c>
      <c r="C175" s="48" t="s">
        <v>270</v>
      </c>
      <c r="D175" s="44" t="s">
        <v>79</v>
      </c>
      <c r="E175" s="44" t="s">
        <v>101</v>
      </c>
      <c r="F175" s="44" t="s">
        <v>279</v>
      </c>
      <c r="G175" s="44"/>
      <c r="H175" s="19">
        <v>193</v>
      </c>
      <c r="I175" s="19">
        <v>11</v>
      </c>
      <c r="J175" s="19">
        <v>204</v>
      </c>
      <c r="K175" s="44">
        <v>24.04</v>
      </c>
      <c r="L175" s="44">
        <v>2.4500000000000002</v>
      </c>
      <c r="M175" s="44">
        <v>194.78</v>
      </c>
      <c r="N175" s="19">
        <v>1979.14</v>
      </c>
      <c r="O175" s="19">
        <v>0.86627600000000005</v>
      </c>
      <c r="P175" s="503">
        <v>608271.66794800002</v>
      </c>
      <c r="Q175" s="505" t="s">
        <v>415</v>
      </c>
      <c r="R175" s="50" t="s">
        <v>94</v>
      </c>
      <c r="S175" s="51" t="s">
        <v>61</v>
      </c>
      <c r="T175" s="150"/>
      <c r="U175" s="46"/>
      <c r="V175" s="152"/>
      <c r="W175" s="51">
        <v>45760</v>
      </c>
      <c r="X175" s="170" t="s">
        <v>280</v>
      </c>
    </row>
    <row r="176" spans="2:25" ht="29.25" customHeight="1" x14ac:dyDescent="0.35">
      <c r="B176" s="44">
        <v>13</v>
      </c>
      <c r="C176" s="48" t="s">
        <v>272</v>
      </c>
      <c r="D176" s="44" t="s">
        <v>65</v>
      </c>
      <c r="E176" s="44" t="s">
        <v>101</v>
      </c>
      <c r="F176" s="44" t="s">
        <v>279</v>
      </c>
      <c r="G176" s="44" t="s">
        <v>247</v>
      </c>
      <c r="H176" s="19">
        <v>193</v>
      </c>
      <c r="I176" s="19">
        <v>11</v>
      </c>
      <c r="J176" s="19">
        <v>204</v>
      </c>
      <c r="K176" s="19">
        <v>24.04</v>
      </c>
      <c r="L176" s="19">
        <v>2.4500000000000002</v>
      </c>
      <c r="M176" s="19">
        <v>194.78</v>
      </c>
      <c r="N176" s="19">
        <v>1979.14</v>
      </c>
      <c r="O176" s="19">
        <v>0.86627600000000005</v>
      </c>
      <c r="P176" s="503">
        <v>608271.66794800002</v>
      </c>
      <c r="Q176" s="505" t="s">
        <v>415</v>
      </c>
      <c r="R176" s="50" t="s">
        <v>360</v>
      </c>
      <c r="S176" s="51" t="s">
        <v>61</v>
      </c>
      <c r="T176" s="150"/>
      <c r="U176" s="46"/>
      <c r="V176" s="152"/>
      <c r="W176" s="51">
        <v>45755</v>
      </c>
      <c r="X176" s="170" t="s">
        <v>369</v>
      </c>
    </row>
    <row r="177" spans="2:25" ht="29.25" customHeight="1" x14ac:dyDescent="0.35">
      <c r="B177" s="44">
        <v>14</v>
      </c>
      <c r="C177" s="48" t="s">
        <v>271</v>
      </c>
      <c r="D177" s="44" t="s">
        <v>65</v>
      </c>
      <c r="E177" s="44" t="s">
        <v>101</v>
      </c>
      <c r="F177" s="44" t="s">
        <v>279</v>
      </c>
      <c r="G177" s="44"/>
      <c r="H177" s="19">
        <v>193</v>
      </c>
      <c r="I177" s="19">
        <v>11</v>
      </c>
      <c r="J177" s="19">
        <v>204</v>
      </c>
      <c r="K177" s="19">
        <v>24.04</v>
      </c>
      <c r="L177" s="19">
        <v>2.4500000000000002</v>
      </c>
      <c r="M177" s="19">
        <v>194.78</v>
      </c>
      <c r="N177" s="19">
        <v>1979.14</v>
      </c>
      <c r="O177" s="19">
        <v>0.86627600000000005</v>
      </c>
      <c r="P177" s="503">
        <v>608271.66794800002</v>
      </c>
      <c r="Q177" s="506" t="s">
        <v>415</v>
      </c>
      <c r="R177" s="50" t="s">
        <v>360</v>
      </c>
      <c r="S177" s="18" t="s">
        <v>61</v>
      </c>
      <c r="T177" s="150"/>
      <c r="U177" s="46"/>
      <c r="V177" s="152"/>
      <c r="W177" s="51"/>
      <c r="X177" s="170" t="s">
        <v>280</v>
      </c>
    </row>
    <row r="178" spans="2:25" ht="29.25" customHeight="1" x14ac:dyDescent="0.35">
      <c r="B178" s="44">
        <v>15</v>
      </c>
      <c r="C178" s="48" t="s">
        <v>273</v>
      </c>
      <c r="D178" s="44" t="s">
        <v>77</v>
      </c>
      <c r="E178" s="44" t="s">
        <v>74</v>
      </c>
      <c r="F178" s="44" t="s">
        <v>279</v>
      </c>
      <c r="G178" s="44"/>
      <c r="H178" s="19">
        <f>K178*8</f>
        <v>251.2</v>
      </c>
      <c r="I178" s="19">
        <f>L178*4.4</f>
        <v>12.716000000000001</v>
      </c>
      <c r="J178" s="19">
        <f>SUBTOTAL(9,H178:I178)</f>
        <v>263.916</v>
      </c>
      <c r="K178" s="19">
        <v>31.4</v>
      </c>
      <c r="L178" s="19">
        <v>2.89</v>
      </c>
      <c r="M178" s="19">
        <v>164.7</v>
      </c>
      <c r="N178" s="19">
        <v>1802</v>
      </c>
      <c r="O178" s="19">
        <v>0.86627600000000005</v>
      </c>
      <c r="P178" s="503">
        <v>752440.09410799993</v>
      </c>
      <c r="Q178" s="505" t="s">
        <v>415</v>
      </c>
      <c r="R178" s="50" t="s">
        <v>360</v>
      </c>
      <c r="S178" s="51" t="s">
        <v>61</v>
      </c>
      <c r="T178" s="150"/>
      <c r="U178" s="46"/>
      <c r="V178" s="152"/>
      <c r="W178" s="51">
        <v>45767</v>
      </c>
      <c r="X178" s="170" t="s">
        <v>280</v>
      </c>
    </row>
    <row r="179" spans="2:25" ht="29.25" customHeight="1" x14ac:dyDescent="0.35">
      <c r="B179" s="44">
        <v>16</v>
      </c>
      <c r="C179" s="48" t="s">
        <v>274</v>
      </c>
      <c r="D179" s="44" t="s">
        <v>275</v>
      </c>
      <c r="E179" s="44" t="s">
        <v>74</v>
      </c>
      <c r="F179" s="44" t="s">
        <v>278</v>
      </c>
      <c r="G179" s="44" t="s">
        <v>324</v>
      </c>
      <c r="H179" s="142">
        <f>K179*8</f>
        <v>614.16</v>
      </c>
      <c r="I179" s="142">
        <f>L179*4.4</f>
        <v>27.984000000000005</v>
      </c>
      <c r="J179" s="19">
        <f>SUM(H179:I179)</f>
        <v>642.14400000000001</v>
      </c>
      <c r="K179" s="19">
        <v>76.77</v>
      </c>
      <c r="L179" s="19">
        <v>6.36</v>
      </c>
      <c r="M179" s="19">
        <v>388.74</v>
      </c>
      <c r="N179" s="19">
        <v>3855</v>
      </c>
      <c r="O179" s="19">
        <v>2.348757</v>
      </c>
      <c r="P179" s="503">
        <v>1765261</v>
      </c>
      <c r="Q179" s="49">
        <v>45717</v>
      </c>
      <c r="R179" s="50" t="s">
        <v>60</v>
      </c>
      <c r="S179" s="51" t="s">
        <v>61</v>
      </c>
      <c r="T179" s="150">
        <v>45722</v>
      </c>
      <c r="U179" s="46"/>
      <c r="V179" s="152"/>
      <c r="W179" s="51">
        <v>45728</v>
      </c>
      <c r="X179" s="195"/>
    </row>
    <row r="180" spans="2:25" ht="29.25" customHeight="1" x14ac:dyDescent="0.35">
      <c r="B180" s="44">
        <v>17</v>
      </c>
      <c r="C180" s="48" t="s">
        <v>276</v>
      </c>
      <c r="D180" s="44" t="s">
        <v>77</v>
      </c>
      <c r="E180" s="44" t="s">
        <v>101</v>
      </c>
      <c r="F180" s="44" t="s">
        <v>279</v>
      </c>
      <c r="G180" s="44" t="s">
        <v>387</v>
      </c>
      <c r="H180" s="19">
        <v>214</v>
      </c>
      <c r="I180" s="19">
        <v>12</v>
      </c>
      <c r="J180" s="19">
        <v>226</v>
      </c>
      <c r="K180" s="19">
        <v>26.74</v>
      </c>
      <c r="L180" s="19">
        <v>2.68</v>
      </c>
      <c r="M180" s="19">
        <v>219.54</v>
      </c>
      <c r="N180" s="19">
        <v>2473.94</v>
      </c>
      <c r="O180" s="19">
        <v>0.86627600000000005</v>
      </c>
      <c r="P180" s="503">
        <v>705045.34674800001</v>
      </c>
      <c r="Q180" s="505" t="s">
        <v>415</v>
      </c>
      <c r="R180" s="50" t="s">
        <v>284</v>
      </c>
      <c r="S180" s="51" t="s">
        <v>61</v>
      </c>
      <c r="T180" s="150"/>
      <c r="U180" s="46"/>
      <c r="V180" s="152"/>
      <c r="W180" s="51">
        <v>45755</v>
      </c>
      <c r="X180" s="170" t="s">
        <v>288</v>
      </c>
    </row>
    <row r="181" spans="2:25" ht="29.25" customHeight="1" x14ac:dyDescent="0.35">
      <c r="B181" s="44">
        <v>18</v>
      </c>
      <c r="C181" s="48" t="s">
        <v>286</v>
      </c>
      <c r="D181" s="44" t="s">
        <v>287</v>
      </c>
      <c r="E181" s="44" t="s">
        <v>91</v>
      </c>
      <c r="F181" s="44" t="s">
        <v>278</v>
      </c>
      <c r="G181" s="44" t="s">
        <v>386</v>
      </c>
      <c r="H181" s="142">
        <f>K181*8</f>
        <v>1264.6400000000001</v>
      </c>
      <c r="I181" s="142">
        <f>L181*4.4</f>
        <v>72.248000000000019</v>
      </c>
      <c r="J181" s="19">
        <f>SUM(H181:I181)</f>
        <v>1336.8880000000001</v>
      </c>
      <c r="K181" s="19">
        <v>158.08000000000001</v>
      </c>
      <c r="L181" s="19">
        <v>16.420000000000002</v>
      </c>
      <c r="M181" s="19">
        <v>1226.53</v>
      </c>
      <c r="N181" s="19">
        <v>15882</v>
      </c>
      <c r="O181" s="19">
        <v>2.4947030000000003</v>
      </c>
      <c r="P181" s="503">
        <v>4266794</v>
      </c>
      <c r="Q181" s="49">
        <v>45717</v>
      </c>
      <c r="R181" s="50" t="s">
        <v>60</v>
      </c>
      <c r="S181" s="51" t="s">
        <v>61</v>
      </c>
      <c r="T181" s="150"/>
      <c r="U181" s="46"/>
      <c r="V181" s="152"/>
      <c r="W181" s="51">
        <v>45738</v>
      </c>
      <c r="X181" s="170"/>
    </row>
    <row r="182" spans="2:25" ht="29.25" customHeight="1" x14ac:dyDescent="0.35">
      <c r="B182" s="44">
        <v>19</v>
      </c>
      <c r="C182" s="48" t="s">
        <v>323</v>
      </c>
      <c r="D182" s="44" t="s">
        <v>65</v>
      </c>
      <c r="E182" s="44" t="s">
        <v>74</v>
      </c>
      <c r="F182" s="44" t="s">
        <v>279</v>
      </c>
      <c r="G182" s="44"/>
      <c r="H182" s="19">
        <v>221</v>
      </c>
      <c r="I182" s="19">
        <v>12</v>
      </c>
      <c r="J182" s="19">
        <v>233</v>
      </c>
      <c r="K182" s="19">
        <v>27.61</v>
      </c>
      <c r="L182" s="19">
        <v>2.61</v>
      </c>
      <c r="M182" s="19">
        <v>146.96</v>
      </c>
      <c r="N182" s="19">
        <v>1450</v>
      </c>
      <c r="O182" s="19">
        <v>0.86627600000000005</v>
      </c>
      <c r="P182" s="503">
        <v>650458.11210799997</v>
      </c>
      <c r="Q182" s="505" t="s">
        <v>415</v>
      </c>
      <c r="R182" s="50" t="s">
        <v>361</v>
      </c>
      <c r="S182" s="51" t="s">
        <v>61</v>
      </c>
      <c r="T182" s="150"/>
      <c r="U182" s="46"/>
      <c r="V182" s="152"/>
      <c r="W182" s="51">
        <v>45761</v>
      </c>
      <c r="X182" s="195" t="s">
        <v>375</v>
      </c>
    </row>
    <row r="183" spans="2:25" ht="29.25" customHeight="1" x14ac:dyDescent="0.35">
      <c r="B183" s="44">
        <v>20</v>
      </c>
      <c r="C183" s="48" t="s">
        <v>363</v>
      </c>
      <c r="D183" s="44" t="s">
        <v>65</v>
      </c>
      <c r="E183" s="44" t="s">
        <v>101</v>
      </c>
      <c r="F183" s="44" t="s">
        <v>279</v>
      </c>
      <c r="G183" s="44" t="s">
        <v>247</v>
      </c>
      <c r="H183" s="19">
        <v>193</v>
      </c>
      <c r="I183" s="19">
        <v>11</v>
      </c>
      <c r="J183" s="19">
        <v>204</v>
      </c>
      <c r="K183" s="19">
        <v>24.04</v>
      </c>
      <c r="L183" s="19">
        <v>2.4500000000000002</v>
      </c>
      <c r="M183" s="19">
        <v>194.78</v>
      </c>
      <c r="N183" s="19">
        <v>1979.14</v>
      </c>
      <c r="O183" s="19">
        <v>0.86627600000000005</v>
      </c>
      <c r="P183" s="503">
        <v>608271.66794800002</v>
      </c>
      <c r="Q183" s="505" t="s">
        <v>415</v>
      </c>
      <c r="R183" s="50" t="s">
        <v>361</v>
      </c>
      <c r="S183" s="51" t="s">
        <v>61</v>
      </c>
      <c r="T183" s="150"/>
      <c r="U183" s="46"/>
      <c r="V183" s="152"/>
      <c r="W183" s="51">
        <v>45754</v>
      </c>
      <c r="X183" s="195" t="s">
        <v>371</v>
      </c>
    </row>
    <row r="184" spans="2:25" ht="29.5" customHeight="1" x14ac:dyDescent="0.35">
      <c r="B184" s="44">
        <v>21</v>
      </c>
      <c r="C184" s="48" t="s">
        <v>359</v>
      </c>
      <c r="D184" s="44" t="s">
        <v>65</v>
      </c>
      <c r="E184" s="146" t="s">
        <v>101</v>
      </c>
      <c r="F184" s="44" t="s">
        <v>279</v>
      </c>
      <c r="G184" s="44" t="s">
        <v>389</v>
      </c>
      <c r="H184" s="19">
        <v>193</v>
      </c>
      <c r="I184" s="19">
        <v>11</v>
      </c>
      <c r="J184" s="19">
        <v>204</v>
      </c>
      <c r="K184" s="19">
        <v>24.04</v>
      </c>
      <c r="L184" s="19">
        <v>2.4500000000000002</v>
      </c>
      <c r="M184" s="19">
        <v>194.78</v>
      </c>
      <c r="N184" s="19">
        <v>1979.14</v>
      </c>
      <c r="O184" s="19">
        <v>0.86627600000000005</v>
      </c>
      <c r="P184" s="503">
        <v>608271.66794800002</v>
      </c>
      <c r="Q184" s="49">
        <v>45717</v>
      </c>
      <c r="R184" s="50" t="s">
        <v>97</v>
      </c>
      <c r="S184" s="51" t="s">
        <v>61</v>
      </c>
      <c r="T184" s="150"/>
      <c r="U184" s="46"/>
      <c r="V184" s="152"/>
      <c r="W184" s="51">
        <v>45735</v>
      </c>
      <c r="X184" s="170"/>
    </row>
    <row r="185" spans="2:25" ht="29.5" customHeight="1" x14ac:dyDescent="0.35">
      <c r="B185" s="44">
        <v>22</v>
      </c>
      <c r="C185" s="48" t="s">
        <v>362</v>
      </c>
      <c r="D185" s="44" t="s">
        <v>77</v>
      </c>
      <c r="E185" s="146" t="s">
        <v>101</v>
      </c>
      <c r="F185" s="44" t="s">
        <v>279</v>
      </c>
      <c r="G185" s="44" t="s">
        <v>409</v>
      </c>
      <c r="H185" s="19">
        <v>214</v>
      </c>
      <c r="I185" s="19">
        <v>12</v>
      </c>
      <c r="J185" s="19">
        <v>226</v>
      </c>
      <c r="K185" s="19">
        <v>26.74</v>
      </c>
      <c r="L185" s="19">
        <v>2.68</v>
      </c>
      <c r="M185" s="19">
        <v>219.54</v>
      </c>
      <c r="N185" s="19">
        <v>2473.94</v>
      </c>
      <c r="O185" s="19">
        <v>0.86627600000000005</v>
      </c>
      <c r="P185" s="503">
        <v>705045.34674800001</v>
      </c>
      <c r="Q185" s="49">
        <v>45717</v>
      </c>
      <c r="R185" s="50" t="s">
        <v>94</v>
      </c>
      <c r="S185" s="51" t="s">
        <v>61</v>
      </c>
      <c r="T185" s="150"/>
      <c r="U185" s="46"/>
      <c r="V185" s="152"/>
      <c r="W185" s="519">
        <v>45744</v>
      </c>
      <c r="X185" s="195" t="s">
        <v>394</v>
      </c>
    </row>
    <row r="186" spans="2:25" s="60" customFormat="1" ht="31.5" customHeight="1" x14ac:dyDescent="0.35">
      <c r="B186" s="507">
        <v>23</v>
      </c>
      <c r="C186" s="508" t="s">
        <v>364</v>
      </c>
      <c r="D186" s="44" t="s">
        <v>65</v>
      </c>
      <c r="E186" s="44" t="s">
        <v>101</v>
      </c>
      <c r="F186" s="44" t="s">
        <v>279</v>
      </c>
      <c r="G186" s="44" t="s">
        <v>389</v>
      </c>
      <c r="H186" s="19">
        <v>193</v>
      </c>
      <c r="I186" s="19">
        <v>11</v>
      </c>
      <c r="J186" s="19">
        <v>204</v>
      </c>
      <c r="K186" s="19">
        <v>24.04</v>
      </c>
      <c r="L186" s="19">
        <v>2.4500000000000002</v>
      </c>
      <c r="M186" s="19">
        <v>194.78</v>
      </c>
      <c r="N186" s="19">
        <v>1979.14</v>
      </c>
      <c r="O186" s="19">
        <v>0.86627600000000005</v>
      </c>
      <c r="P186" s="503">
        <v>608271.66794800002</v>
      </c>
      <c r="Q186" s="49">
        <v>45717</v>
      </c>
      <c r="R186" s="50" t="s">
        <v>261</v>
      </c>
      <c r="S186" s="51" t="s">
        <v>61</v>
      </c>
      <c r="T186" s="147"/>
      <c r="U186" s="141"/>
      <c r="V186" s="153"/>
      <c r="W186" s="519">
        <v>45747</v>
      </c>
      <c r="X186" s="170" t="s">
        <v>288</v>
      </c>
      <c r="Y186" s="58"/>
    </row>
    <row r="187" spans="2:25" s="60" customFormat="1" ht="27.5" customHeight="1" x14ac:dyDescent="0.35">
      <c r="B187" s="507">
        <v>24</v>
      </c>
      <c r="C187" s="508" t="s">
        <v>365</v>
      </c>
      <c r="D187" s="44" t="s">
        <v>65</v>
      </c>
      <c r="E187" s="44" t="s">
        <v>101</v>
      </c>
      <c r="F187" s="44" t="s">
        <v>279</v>
      </c>
      <c r="G187" s="44" t="s">
        <v>389</v>
      </c>
      <c r="H187" s="19">
        <v>193</v>
      </c>
      <c r="I187" s="19">
        <v>11</v>
      </c>
      <c r="J187" s="19">
        <v>204</v>
      </c>
      <c r="K187" s="19">
        <v>24.04</v>
      </c>
      <c r="L187" s="19">
        <v>2.4500000000000002</v>
      </c>
      <c r="M187" s="19">
        <v>194.78</v>
      </c>
      <c r="N187" s="19">
        <v>1979.14</v>
      </c>
      <c r="O187" s="19">
        <v>0.86627600000000005</v>
      </c>
      <c r="P187" s="503">
        <v>608271.66794800002</v>
      </c>
      <c r="Q187" s="49">
        <v>45717</v>
      </c>
      <c r="R187" s="504" t="s">
        <v>366</v>
      </c>
      <c r="S187" s="51" t="s">
        <v>61</v>
      </c>
      <c r="T187" s="147"/>
      <c r="U187" s="141"/>
      <c r="V187" s="153"/>
      <c r="W187" s="519">
        <v>45745</v>
      </c>
      <c r="X187" s="170" t="s">
        <v>378</v>
      </c>
      <c r="Y187" s="58"/>
    </row>
    <row r="188" spans="2:25" s="60" customFormat="1" ht="28.5" customHeight="1" x14ac:dyDescent="0.35">
      <c r="B188" s="507">
        <v>25</v>
      </c>
      <c r="C188" s="508" t="s">
        <v>367</v>
      </c>
      <c r="D188" s="44" t="s">
        <v>65</v>
      </c>
      <c r="E188" s="44" t="s">
        <v>74</v>
      </c>
      <c r="F188" s="44" t="s">
        <v>279</v>
      </c>
      <c r="G188" s="44" t="s">
        <v>410</v>
      </c>
      <c r="H188" s="19">
        <v>221</v>
      </c>
      <c r="I188" s="19">
        <v>12</v>
      </c>
      <c r="J188" s="19">
        <v>233</v>
      </c>
      <c r="K188" s="19">
        <v>27.61</v>
      </c>
      <c r="L188" s="19">
        <v>2.61</v>
      </c>
      <c r="M188" s="19">
        <v>146.96</v>
      </c>
      <c r="N188" s="19">
        <v>1450</v>
      </c>
      <c r="O188" s="19">
        <v>0.86627600000000005</v>
      </c>
      <c r="P188" s="503">
        <v>650458.11210799997</v>
      </c>
      <c r="Q188" s="49">
        <v>45717</v>
      </c>
      <c r="R188" s="504" t="s">
        <v>366</v>
      </c>
      <c r="S188" s="51" t="s">
        <v>61</v>
      </c>
      <c r="T188" s="147"/>
      <c r="U188" s="141"/>
      <c r="V188" s="153"/>
      <c r="W188" s="519">
        <v>45746</v>
      </c>
      <c r="X188" s="198" t="s">
        <v>280</v>
      </c>
      <c r="Y188" s="58"/>
    </row>
    <row r="189" spans="2:25" s="60" customFormat="1" ht="31.5" customHeight="1" x14ac:dyDescent="0.35">
      <c r="B189" s="507">
        <v>26</v>
      </c>
      <c r="C189" s="508" t="s">
        <v>368</v>
      </c>
      <c r="D189" s="44" t="s">
        <v>77</v>
      </c>
      <c r="E189" s="44" t="s">
        <v>101</v>
      </c>
      <c r="F189" s="44" t="s">
        <v>279</v>
      </c>
      <c r="G189" s="44" t="s">
        <v>409</v>
      </c>
      <c r="H189" s="19">
        <v>214</v>
      </c>
      <c r="I189" s="19">
        <v>12</v>
      </c>
      <c r="J189" s="19">
        <v>226</v>
      </c>
      <c r="K189" s="19">
        <v>26.74</v>
      </c>
      <c r="L189" s="19">
        <v>2.68</v>
      </c>
      <c r="M189" s="19">
        <v>219.54</v>
      </c>
      <c r="N189" s="19">
        <v>2473.94</v>
      </c>
      <c r="O189" s="19">
        <v>0.86627600000000005</v>
      </c>
      <c r="P189" s="503">
        <v>705045.34674800001</v>
      </c>
      <c r="Q189" s="49">
        <v>45717</v>
      </c>
      <c r="R189" s="504" t="s">
        <v>97</v>
      </c>
      <c r="S189" s="51" t="s">
        <v>61</v>
      </c>
      <c r="T189" s="147"/>
      <c r="U189" s="141"/>
      <c r="V189" s="153"/>
      <c r="W189" s="519">
        <v>45742</v>
      </c>
      <c r="X189" s="198" t="s">
        <v>376</v>
      </c>
      <c r="Y189" s="58"/>
    </row>
    <row r="190" spans="2:25" s="60" customFormat="1" ht="30.5" customHeight="1" x14ac:dyDescent="0.35">
      <c r="B190" s="507">
        <v>27</v>
      </c>
      <c r="C190" s="508" t="s">
        <v>370</v>
      </c>
      <c r="D190" s="507" t="s">
        <v>77</v>
      </c>
      <c r="E190" s="507" t="s">
        <v>101</v>
      </c>
      <c r="F190" s="507" t="s">
        <v>278</v>
      </c>
      <c r="G190" s="44" t="s">
        <v>411</v>
      </c>
      <c r="H190" s="19">
        <v>268</v>
      </c>
      <c r="I190" s="19">
        <v>14</v>
      </c>
      <c r="J190" s="19">
        <v>282</v>
      </c>
      <c r="K190" s="19">
        <v>33.42</v>
      </c>
      <c r="L190" s="19">
        <v>3.15</v>
      </c>
      <c r="M190" s="19">
        <v>255.26</v>
      </c>
      <c r="N190" s="19">
        <v>1904</v>
      </c>
      <c r="O190" s="19">
        <v>0.86627600000000005</v>
      </c>
      <c r="P190" s="503">
        <v>745277.51610799995</v>
      </c>
      <c r="Q190" s="49">
        <v>45717</v>
      </c>
      <c r="R190" s="504" t="s">
        <v>60</v>
      </c>
      <c r="S190" s="51" t="s">
        <v>61</v>
      </c>
      <c r="T190" s="147"/>
      <c r="U190" s="141"/>
      <c r="V190" s="153"/>
      <c r="W190" s="519">
        <v>45744</v>
      </c>
      <c r="X190" s="198" t="s">
        <v>393</v>
      </c>
      <c r="Y190" s="58"/>
    </row>
    <row r="191" spans="2:25" s="60" customFormat="1" ht="24" customHeight="1" x14ac:dyDescent="0.35">
      <c r="B191" s="507">
        <v>28</v>
      </c>
      <c r="C191" s="508" t="s">
        <v>372</v>
      </c>
      <c r="D191" s="44" t="s">
        <v>65</v>
      </c>
      <c r="E191" s="44" t="s">
        <v>101</v>
      </c>
      <c r="F191" s="44" t="s">
        <v>279</v>
      </c>
      <c r="G191" s="507"/>
      <c r="H191" s="19">
        <v>193</v>
      </c>
      <c r="I191" s="19">
        <v>11</v>
      </c>
      <c r="J191" s="19">
        <v>204</v>
      </c>
      <c r="K191" s="19">
        <v>24.04</v>
      </c>
      <c r="L191" s="19">
        <v>2.4500000000000002</v>
      </c>
      <c r="M191" s="19">
        <v>194.78</v>
      </c>
      <c r="N191" s="19">
        <v>1979.14</v>
      </c>
      <c r="O191" s="19">
        <v>0.86627600000000005</v>
      </c>
      <c r="P191" s="503">
        <v>608271.66794800002</v>
      </c>
      <c r="Q191" s="506" t="s">
        <v>415</v>
      </c>
      <c r="R191" s="504" t="s">
        <v>374</v>
      </c>
      <c r="S191" s="51" t="s">
        <v>61</v>
      </c>
      <c r="T191" s="147"/>
      <c r="U191" s="141"/>
      <c r="V191" s="153"/>
      <c r="W191" s="519">
        <v>45764</v>
      </c>
      <c r="X191" s="198" t="s">
        <v>280</v>
      </c>
      <c r="Y191" s="58"/>
    </row>
    <row r="192" spans="2:25" s="60" customFormat="1" ht="25.5" customHeight="1" x14ac:dyDescent="0.35">
      <c r="B192" s="507">
        <v>29</v>
      </c>
      <c r="C192" s="508" t="s">
        <v>373</v>
      </c>
      <c r="D192" s="44" t="s">
        <v>65</v>
      </c>
      <c r="E192" s="44" t="s">
        <v>101</v>
      </c>
      <c r="F192" s="44" t="s">
        <v>279</v>
      </c>
      <c r="G192" s="44" t="s">
        <v>389</v>
      </c>
      <c r="H192" s="19">
        <v>193</v>
      </c>
      <c r="I192" s="19">
        <v>11</v>
      </c>
      <c r="J192" s="19">
        <v>204</v>
      </c>
      <c r="K192" s="19">
        <v>24.04</v>
      </c>
      <c r="L192" s="19">
        <v>2.4500000000000002</v>
      </c>
      <c r="M192" s="19">
        <v>194.78</v>
      </c>
      <c r="N192" s="19">
        <v>1979.14</v>
      </c>
      <c r="O192" s="19">
        <v>0.86627600000000005</v>
      </c>
      <c r="P192" s="503">
        <v>608271.66794800002</v>
      </c>
      <c r="Q192" s="49">
        <v>45717</v>
      </c>
      <c r="R192" s="504" t="s">
        <v>374</v>
      </c>
      <c r="S192" s="51" t="s">
        <v>61</v>
      </c>
      <c r="T192" s="147"/>
      <c r="U192" s="141"/>
      <c r="V192" s="153"/>
      <c r="W192" s="519">
        <v>45747</v>
      </c>
      <c r="X192" s="198" t="s">
        <v>280</v>
      </c>
      <c r="Y192" s="58"/>
    </row>
    <row r="193" spans="2:25" s="60" customFormat="1" ht="29" customHeight="1" x14ac:dyDescent="0.35">
      <c r="B193" s="507">
        <v>30</v>
      </c>
      <c r="C193" s="508" t="s">
        <v>380</v>
      </c>
      <c r="D193" s="507" t="s">
        <v>231</v>
      </c>
      <c r="E193" s="507" t="s">
        <v>74</v>
      </c>
      <c r="F193" s="507" t="s">
        <v>278</v>
      </c>
      <c r="G193" s="44" t="s">
        <v>232</v>
      </c>
      <c r="H193" s="19">
        <v>756</v>
      </c>
      <c r="I193" s="19">
        <v>42</v>
      </c>
      <c r="J193" s="19">
        <v>798</v>
      </c>
      <c r="K193" s="44">
        <v>94.46</v>
      </c>
      <c r="L193" s="44">
        <v>9.33</v>
      </c>
      <c r="M193" s="44">
        <v>584</v>
      </c>
      <c r="N193" s="19">
        <v>9095</v>
      </c>
      <c r="O193" s="19">
        <v>2.4947030000000003</v>
      </c>
      <c r="P193" s="503">
        <v>2723053.0864490005</v>
      </c>
      <c r="Q193" s="505" t="s">
        <v>415</v>
      </c>
      <c r="R193" s="504" t="s">
        <v>379</v>
      </c>
      <c r="S193" s="51" t="s">
        <v>61</v>
      </c>
      <c r="T193" s="147"/>
      <c r="U193" s="141"/>
      <c r="V193" s="153"/>
      <c r="W193" s="519">
        <v>45754</v>
      </c>
      <c r="X193" s="198" t="s">
        <v>280</v>
      </c>
      <c r="Y193" s="58"/>
    </row>
    <row r="194" spans="2:25" s="60" customFormat="1" ht="31" x14ac:dyDescent="0.35">
      <c r="B194" s="507">
        <v>31</v>
      </c>
      <c r="C194" s="508" t="s">
        <v>381</v>
      </c>
      <c r="D194" s="507" t="s">
        <v>150</v>
      </c>
      <c r="E194" s="507" t="s">
        <v>74</v>
      </c>
      <c r="F194" s="507" t="s">
        <v>278</v>
      </c>
      <c r="G194" s="507"/>
      <c r="H194" s="509">
        <f>K194*8</f>
        <v>755.6</v>
      </c>
      <c r="I194" s="509">
        <f>L194*4.4</f>
        <v>32.295999999999999</v>
      </c>
      <c r="J194" s="509">
        <f>SUBTOTAL(9,H194:I194)</f>
        <v>787.89600000000007</v>
      </c>
      <c r="K194" s="509">
        <v>94.45</v>
      </c>
      <c r="L194" s="509">
        <v>7.34</v>
      </c>
      <c r="M194" s="509">
        <v>453.17</v>
      </c>
      <c r="N194" s="509">
        <v>4557</v>
      </c>
      <c r="O194" s="19">
        <v>2.348757</v>
      </c>
      <c r="P194" s="503">
        <v>2124325.999731</v>
      </c>
      <c r="Q194" s="505" t="s">
        <v>415</v>
      </c>
      <c r="R194" s="504" t="s">
        <v>379</v>
      </c>
      <c r="S194" s="18" t="s">
        <v>61</v>
      </c>
      <c r="T194" s="147"/>
      <c r="U194" s="141"/>
      <c r="V194" s="153"/>
      <c r="W194" s="519">
        <v>45762</v>
      </c>
      <c r="X194" s="198" t="s">
        <v>280</v>
      </c>
      <c r="Y194" s="58"/>
    </row>
    <row r="195" spans="2:25" s="60" customFormat="1" ht="31" x14ac:dyDescent="0.35">
      <c r="B195" s="507">
        <v>32</v>
      </c>
      <c r="C195" s="508" t="s">
        <v>382</v>
      </c>
      <c r="D195" s="507" t="s">
        <v>231</v>
      </c>
      <c r="E195" s="507" t="s">
        <v>74</v>
      </c>
      <c r="F195" s="507" t="s">
        <v>278</v>
      </c>
      <c r="G195" s="44" t="s">
        <v>232</v>
      </c>
      <c r="H195" s="19">
        <v>756</v>
      </c>
      <c r="I195" s="19">
        <v>42</v>
      </c>
      <c r="J195" s="19">
        <v>798</v>
      </c>
      <c r="K195" s="44">
        <v>94.46</v>
      </c>
      <c r="L195" s="44">
        <v>9.33</v>
      </c>
      <c r="M195" s="19">
        <v>584</v>
      </c>
      <c r="N195" s="19">
        <v>9095</v>
      </c>
      <c r="O195" s="19">
        <v>2.4947030000000003</v>
      </c>
      <c r="P195" s="503">
        <v>2723053.0864490005</v>
      </c>
      <c r="Q195" s="506" t="s">
        <v>415</v>
      </c>
      <c r="R195" s="504" t="s">
        <v>379</v>
      </c>
      <c r="S195" s="51" t="s">
        <v>61</v>
      </c>
      <c r="T195" s="147"/>
      <c r="U195" s="141"/>
      <c r="V195" s="153"/>
      <c r="W195" s="519">
        <v>45759</v>
      </c>
      <c r="X195" s="198" t="s">
        <v>280</v>
      </c>
      <c r="Y195" s="58"/>
    </row>
    <row r="196" spans="2:25" s="60" customFormat="1" ht="30" customHeight="1" x14ac:dyDescent="0.35">
      <c r="B196" s="507">
        <v>33</v>
      </c>
      <c r="C196" s="508" t="s">
        <v>390</v>
      </c>
      <c r="D196" s="507" t="s">
        <v>391</v>
      </c>
      <c r="E196" s="507" t="s">
        <v>74</v>
      </c>
      <c r="F196" s="507" t="s">
        <v>278</v>
      </c>
      <c r="G196" s="507"/>
      <c r="H196" s="509">
        <f>K196*8</f>
        <v>1008.24</v>
      </c>
      <c r="I196" s="509">
        <f>L196*4.4</f>
        <v>49.764000000000003</v>
      </c>
      <c r="J196" s="509">
        <f>SUBTOTAL(9,H196:I196)</f>
        <v>1058.0039999999999</v>
      </c>
      <c r="K196" s="509">
        <v>126.03</v>
      </c>
      <c r="L196" s="509">
        <v>11.31</v>
      </c>
      <c r="M196" s="509">
        <v>716</v>
      </c>
      <c r="N196" s="509">
        <v>11510</v>
      </c>
      <c r="O196" s="19">
        <v>3.1590180000000001</v>
      </c>
      <c r="P196" s="503">
        <v>3508292.325094</v>
      </c>
      <c r="Q196" s="506" t="s">
        <v>415</v>
      </c>
      <c r="R196" s="504" t="s">
        <v>379</v>
      </c>
      <c r="S196" s="51" t="s">
        <v>61</v>
      </c>
      <c r="T196" s="147"/>
      <c r="U196" s="141"/>
      <c r="V196" s="153"/>
      <c r="W196" s="519">
        <v>45750</v>
      </c>
      <c r="X196" s="198" t="s">
        <v>392</v>
      </c>
      <c r="Y196" s="58"/>
    </row>
    <row r="197" spans="2:25" s="60" customFormat="1" ht="26" customHeight="1" x14ac:dyDescent="0.35">
      <c r="B197" s="507">
        <v>34</v>
      </c>
      <c r="C197" s="508" t="s">
        <v>383</v>
      </c>
      <c r="D197" s="507" t="s">
        <v>68</v>
      </c>
      <c r="E197" s="507" t="s">
        <v>74</v>
      </c>
      <c r="F197" s="507" t="s">
        <v>279</v>
      </c>
      <c r="G197" s="507"/>
      <c r="H197" s="19">
        <v>221</v>
      </c>
      <c r="I197" s="19">
        <v>12</v>
      </c>
      <c r="J197" s="19">
        <v>233</v>
      </c>
      <c r="K197" s="19">
        <v>27.61</v>
      </c>
      <c r="L197" s="19">
        <v>2.61</v>
      </c>
      <c r="M197" s="19">
        <v>146.96</v>
      </c>
      <c r="N197" s="19">
        <v>1450</v>
      </c>
      <c r="O197" s="19">
        <v>0.86627600000000005</v>
      </c>
      <c r="P197" s="503">
        <v>650458.11210799997</v>
      </c>
      <c r="Q197" s="505" t="s">
        <v>415</v>
      </c>
      <c r="R197" s="504" t="s">
        <v>361</v>
      </c>
      <c r="S197" s="51" t="s">
        <v>61</v>
      </c>
      <c r="T197" s="147"/>
      <c r="U197" s="141"/>
      <c r="V197" s="153"/>
      <c r="W197" s="519">
        <v>45771</v>
      </c>
      <c r="X197" s="198" t="s">
        <v>280</v>
      </c>
      <c r="Y197" s="58"/>
    </row>
    <row r="198" spans="2:25" s="60" customFormat="1" ht="21.5" customHeight="1" x14ac:dyDescent="0.35">
      <c r="B198" s="507">
        <v>35</v>
      </c>
      <c r="C198" s="508" t="s">
        <v>384</v>
      </c>
      <c r="D198" s="507" t="s">
        <v>65</v>
      </c>
      <c r="E198" s="507" t="s">
        <v>101</v>
      </c>
      <c r="F198" s="507" t="s">
        <v>279</v>
      </c>
      <c r="G198" s="44" t="s">
        <v>389</v>
      </c>
      <c r="H198" s="19">
        <v>193</v>
      </c>
      <c r="I198" s="19">
        <v>11</v>
      </c>
      <c r="J198" s="19">
        <v>204</v>
      </c>
      <c r="K198" s="19">
        <v>24.04</v>
      </c>
      <c r="L198" s="19">
        <v>2.4500000000000002</v>
      </c>
      <c r="M198" s="19">
        <v>194.78</v>
      </c>
      <c r="N198" s="19">
        <v>1979.14</v>
      </c>
      <c r="O198" s="19">
        <v>0.86627600000000005</v>
      </c>
      <c r="P198" s="503">
        <v>608271.66794800002</v>
      </c>
      <c r="Q198" s="506" t="s">
        <v>415</v>
      </c>
      <c r="R198" s="504" t="s">
        <v>374</v>
      </c>
      <c r="S198" s="51" t="s">
        <v>61</v>
      </c>
      <c r="T198" s="147"/>
      <c r="U198" s="141"/>
      <c r="V198" s="153"/>
      <c r="W198" s="519">
        <v>45754</v>
      </c>
      <c r="X198" s="171"/>
      <c r="Y198" s="58"/>
    </row>
    <row r="199" spans="2:25" s="60" customFormat="1" ht="22" customHeight="1" x14ac:dyDescent="0.35">
      <c r="B199" s="507">
        <v>36</v>
      </c>
      <c r="C199" s="508" t="s">
        <v>395</v>
      </c>
      <c r="D199" s="507" t="s">
        <v>65</v>
      </c>
      <c r="E199" s="507" t="s">
        <v>101</v>
      </c>
      <c r="F199" s="507" t="s">
        <v>279</v>
      </c>
      <c r="G199" s="44" t="s">
        <v>389</v>
      </c>
      <c r="H199" s="19">
        <v>193</v>
      </c>
      <c r="I199" s="19">
        <v>11</v>
      </c>
      <c r="J199" s="19">
        <v>204</v>
      </c>
      <c r="K199" s="19">
        <v>24.04</v>
      </c>
      <c r="L199" s="19">
        <v>2.4500000000000002</v>
      </c>
      <c r="M199" s="19">
        <v>194.78</v>
      </c>
      <c r="N199" s="19">
        <v>1979.14</v>
      </c>
      <c r="O199" s="19">
        <v>0.86627600000000005</v>
      </c>
      <c r="P199" s="503">
        <v>608271.66794800002</v>
      </c>
      <c r="Q199" s="49">
        <v>45717</v>
      </c>
      <c r="R199" s="504" t="s">
        <v>94</v>
      </c>
      <c r="S199" s="51" t="s">
        <v>61</v>
      </c>
      <c r="T199" s="147"/>
      <c r="U199" s="141"/>
      <c r="V199" s="153"/>
      <c r="W199" s="519">
        <v>45747</v>
      </c>
      <c r="X199" s="198" t="s">
        <v>385</v>
      </c>
      <c r="Y199" s="58"/>
    </row>
    <row r="200" spans="2:25" s="60" customFormat="1" ht="24.5" customHeight="1" x14ac:dyDescent="0.35">
      <c r="B200" s="507">
        <v>37</v>
      </c>
      <c r="C200" s="508" t="s">
        <v>396</v>
      </c>
      <c r="D200" s="44" t="s">
        <v>79</v>
      </c>
      <c r="E200" s="44" t="s">
        <v>74</v>
      </c>
      <c r="F200" s="44" t="s">
        <v>279</v>
      </c>
      <c r="G200" s="44" t="s">
        <v>439</v>
      </c>
      <c r="H200" s="19">
        <v>221</v>
      </c>
      <c r="I200" s="19">
        <v>12</v>
      </c>
      <c r="J200" s="19">
        <v>233</v>
      </c>
      <c r="K200" s="19">
        <v>27.61</v>
      </c>
      <c r="L200" s="19">
        <v>2.61</v>
      </c>
      <c r="M200" s="19">
        <v>146.96</v>
      </c>
      <c r="N200" s="19">
        <v>1450</v>
      </c>
      <c r="O200" s="19">
        <v>0.86627600000000005</v>
      </c>
      <c r="P200" s="503">
        <v>650458.11210799997</v>
      </c>
      <c r="Q200" s="506" t="s">
        <v>415</v>
      </c>
      <c r="R200" s="504" t="s">
        <v>366</v>
      </c>
      <c r="S200" s="51" t="s">
        <v>61</v>
      </c>
      <c r="T200" s="147"/>
      <c r="U200" s="141"/>
      <c r="V200" s="153"/>
      <c r="W200" s="519">
        <v>45386</v>
      </c>
      <c r="X200" s="172"/>
      <c r="Y200" s="58"/>
    </row>
    <row r="201" spans="2:25" s="60" customFormat="1" ht="24" customHeight="1" x14ac:dyDescent="0.35">
      <c r="B201" s="507">
        <v>38</v>
      </c>
      <c r="C201" s="508" t="s">
        <v>397</v>
      </c>
      <c r="D201" s="44" t="s">
        <v>77</v>
      </c>
      <c r="E201" s="44" t="s">
        <v>101</v>
      </c>
      <c r="F201" s="44" t="s">
        <v>279</v>
      </c>
      <c r="G201" s="44" t="s">
        <v>409</v>
      </c>
      <c r="H201" s="19">
        <v>214</v>
      </c>
      <c r="I201" s="19">
        <v>12</v>
      </c>
      <c r="J201" s="19">
        <v>226</v>
      </c>
      <c r="K201" s="19">
        <v>26.74</v>
      </c>
      <c r="L201" s="19">
        <v>2.68</v>
      </c>
      <c r="M201" s="19">
        <v>219.54</v>
      </c>
      <c r="N201" s="19">
        <v>2473.94</v>
      </c>
      <c r="O201" s="19">
        <v>0.86627600000000005</v>
      </c>
      <c r="P201" s="503">
        <v>705045.34674800001</v>
      </c>
      <c r="Q201" s="49">
        <v>45717</v>
      </c>
      <c r="R201" s="504" t="s">
        <v>97</v>
      </c>
      <c r="S201" s="51" t="s">
        <v>61</v>
      </c>
      <c r="T201" s="147"/>
      <c r="U201" s="141"/>
      <c r="V201" s="153"/>
      <c r="W201" s="519">
        <v>45747</v>
      </c>
      <c r="X201" s="172"/>
      <c r="Y201" s="58"/>
    </row>
    <row r="202" spans="2:25" s="60" customFormat="1" ht="23" customHeight="1" x14ac:dyDescent="0.35">
      <c r="B202" s="507">
        <v>39</v>
      </c>
      <c r="C202" s="508" t="s">
        <v>398</v>
      </c>
      <c r="D202" s="507" t="s">
        <v>399</v>
      </c>
      <c r="E202" s="507" t="s">
        <v>74</v>
      </c>
      <c r="F202" s="507" t="s">
        <v>278</v>
      </c>
      <c r="G202" s="507"/>
      <c r="H202" s="509">
        <f>K202*8</f>
        <v>566.48</v>
      </c>
      <c r="I202" s="509">
        <f>L202*4.4</f>
        <v>25.564</v>
      </c>
      <c r="J202" s="509">
        <f>SUBTOTAL(9,H202:I202)</f>
        <v>592.04399999999998</v>
      </c>
      <c r="K202" s="509">
        <v>70.81</v>
      </c>
      <c r="L202" s="509">
        <v>5.81</v>
      </c>
      <c r="M202" s="509">
        <v>356.96</v>
      </c>
      <c r="N202" s="509">
        <v>3466</v>
      </c>
      <c r="O202" s="19">
        <v>1.7680549999999999</v>
      </c>
      <c r="P202" s="503">
        <v>1649958.0770650001</v>
      </c>
      <c r="Q202" s="49">
        <v>45717</v>
      </c>
      <c r="R202" s="504" t="s">
        <v>60</v>
      </c>
      <c r="S202" s="51" t="s">
        <v>61</v>
      </c>
      <c r="T202" s="189"/>
      <c r="U202" s="143"/>
      <c r="V202" s="202"/>
      <c r="W202" s="519">
        <v>45747</v>
      </c>
      <c r="X202" s="172"/>
      <c r="Y202" s="58"/>
    </row>
    <row r="203" spans="2:25" s="60" customFormat="1" ht="20.5" customHeight="1" x14ac:dyDescent="0.35">
      <c r="B203" s="507">
        <v>40</v>
      </c>
      <c r="C203" s="48" t="s">
        <v>400</v>
      </c>
      <c r="D203" s="44" t="s">
        <v>401</v>
      </c>
      <c r="E203" s="44" t="s">
        <v>101</v>
      </c>
      <c r="F203" s="44" t="s">
        <v>279</v>
      </c>
      <c r="G203" s="507"/>
      <c r="H203" s="509">
        <f>K203*8</f>
        <v>566.79999999999995</v>
      </c>
      <c r="I203" s="509">
        <f>L203*4.4</f>
        <v>25.872</v>
      </c>
      <c r="J203" s="509">
        <f>SUBTOTAL(9,H203:I203)</f>
        <v>592.67199999999991</v>
      </c>
      <c r="K203" s="509">
        <v>70.849999999999994</v>
      </c>
      <c r="L203" s="509">
        <v>5.88</v>
      </c>
      <c r="M203" s="509">
        <v>454.86</v>
      </c>
      <c r="N203" s="509">
        <v>5149</v>
      </c>
      <c r="O203" s="19">
        <v>1.7680549999999999</v>
      </c>
      <c r="P203" s="503">
        <v>1649958.0770650001</v>
      </c>
      <c r="Q203" s="506" t="s">
        <v>415</v>
      </c>
      <c r="R203" s="504" t="s">
        <v>115</v>
      </c>
      <c r="S203" s="51" t="s">
        <v>61</v>
      </c>
      <c r="T203" s="147"/>
      <c r="U203" s="141"/>
      <c r="V203" s="153"/>
      <c r="W203" s="519">
        <v>45775</v>
      </c>
      <c r="X203" s="172"/>
      <c r="Y203" s="58"/>
    </row>
    <row r="204" spans="2:25" s="60" customFormat="1" ht="30" customHeight="1" x14ac:dyDescent="0.35">
      <c r="B204" s="507">
        <v>41</v>
      </c>
      <c r="C204" s="508" t="s">
        <v>402</v>
      </c>
      <c r="D204" s="507" t="s">
        <v>79</v>
      </c>
      <c r="E204" s="507" t="s">
        <v>74</v>
      </c>
      <c r="F204" s="44" t="s">
        <v>279</v>
      </c>
      <c r="G204" s="507"/>
      <c r="H204" s="19">
        <v>221</v>
      </c>
      <c r="I204" s="19">
        <v>12</v>
      </c>
      <c r="J204" s="19">
        <v>233</v>
      </c>
      <c r="K204" s="19">
        <v>27.61</v>
      </c>
      <c r="L204" s="19">
        <v>2.61</v>
      </c>
      <c r="M204" s="19">
        <v>146.96</v>
      </c>
      <c r="N204" s="19">
        <v>1450</v>
      </c>
      <c r="O204" s="19">
        <v>0.86627600000000005</v>
      </c>
      <c r="P204" s="503">
        <v>650458.11210799997</v>
      </c>
      <c r="Q204" s="506" t="s">
        <v>415</v>
      </c>
      <c r="R204" s="504" t="s">
        <v>535</v>
      </c>
      <c r="S204" s="51" t="s">
        <v>61</v>
      </c>
      <c r="T204" s="190"/>
      <c r="U204" s="144"/>
      <c r="V204" s="203"/>
      <c r="W204" s="519">
        <v>45773</v>
      </c>
      <c r="X204" s="172"/>
      <c r="Y204" s="58"/>
    </row>
    <row r="205" spans="2:25" s="60" customFormat="1" ht="19.5" customHeight="1" x14ac:dyDescent="0.35">
      <c r="B205" s="507">
        <v>42</v>
      </c>
      <c r="C205" s="508" t="s">
        <v>403</v>
      </c>
      <c r="D205" s="507" t="s">
        <v>65</v>
      </c>
      <c r="E205" s="507" t="s">
        <v>74</v>
      </c>
      <c r="F205" s="44" t="s">
        <v>279</v>
      </c>
      <c r="G205" s="44" t="s">
        <v>410</v>
      </c>
      <c r="H205" s="19">
        <v>221</v>
      </c>
      <c r="I205" s="19">
        <v>12</v>
      </c>
      <c r="J205" s="19">
        <v>233</v>
      </c>
      <c r="K205" s="19">
        <v>27.61</v>
      </c>
      <c r="L205" s="19">
        <v>2.61</v>
      </c>
      <c r="M205" s="19">
        <v>146.96</v>
      </c>
      <c r="N205" s="19">
        <v>1450</v>
      </c>
      <c r="O205" s="19">
        <v>0.86627600000000005</v>
      </c>
      <c r="P205" s="503">
        <v>650458.11210799997</v>
      </c>
      <c r="Q205" s="506" t="s">
        <v>415</v>
      </c>
      <c r="R205" s="504" t="s">
        <v>535</v>
      </c>
      <c r="S205" s="51" t="s">
        <v>61</v>
      </c>
      <c r="T205" s="147"/>
      <c r="U205" s="141"/>
      <c r="V205" s="153"/>
      <c r="W205" s="519">
        <v>45757</v>
      </c>
      <c r="X205" s="172"/>
      <c r="Y205" s="58"/>
    </row>
    <row r="206" spans="2:25" s="60" customFormat="1" ht="19" customHeight="1" x14ac:dyDescent="0.35">
      <c r="B206" s="507">
        <v>43</v>
      </c>
      <c r="C206" s="508" t="s">
        <v>404</v>
      </c>
      <c r="D206" s="507" t="s">
        <v>65</v>
      </c>
      <c r="E206" s="507" t="s">
        <v>101</v>
      </c>
      <c r="F206" s="507" t="s">
        <v>279</v>
      </c>
      <c r="G206" s="507"/>
      <c r="H206" s="19">
        <v>193</v>
      </c>
      <c r="I206" s="19">
        <v>11</v>
      </c>
      <c r="J206" s="19">
        <v>204</v>
      </c>
      <c r="K206" s="19">
        <v>24.04</v>
      </c>
      <c r="L206" s="19">
        <v>2.4500000000000002</v>
      </c>
      <c r="M206" s="19">
        <v>194.78</v>
      </c>
      <c r="N206" s="19">
        <v>1979.14</v>
      </c>
      <c r="O206" s="19">
        <v>0.86627600000000005</v>
      </c>
      <c r="P206" s="503">
        <v>608271.66794800002</v>
      </c>
      <c r="Q206" s="506" t="s">
        <v>415</v>
      </c>
      <c r="R206" s="504" t="s">
        <v>374</v>
      </c>
      <c r="S206" s="51" t="s">
        <v>61</v>
      </c>
      <c r="T206" s="190"/>
      <c r="U206" s="144"/>
      <c r="V206" s="203"/>
      <c r="W206" s="519">
        <v>45759</v>
      </c>
      <c r="X206" s="171"/>
      <c r="Y206" s="58"/>
    </row>
    <row r="207" spans="2:25" s="60" customFormat="1" ht="20.5" customHeight="1" x14ac:dyDescent="0.35">
      <c r="B207" s="507">
        <v>44</v>
      </c>
      <c r="C207" s="508" t="s">
        <v>405</v>
      </c>
      <c r="D207" s="507" t="s">
        <v>65</v>
      </c>
      <c r="E207" s="507" t="s">
        <v>74</v>
      </c>
      <c r="F207" s="507" t="s">
        <v>279</v>
      </c>
      <c r="G207" s="507"/>
      <c r="H207" s="19">
        <v>221</v>
      </c>
      <c r="I207" s="19">
        <v>12</v>
      </c>
      <c r="J207" s="19">
        <v>233</v>
      </c>
      <c r="K207" s="19">
        <v>27.61</v>
      </c>
      <c r="L207" s="19">
        <v>2.61</v>
      </c>
      <c r="M207" s="19">
        <v>146.96</v>
      </c>
      <c r="N207" s="19">
        <v>1450</v>
      </c>
      <c r="O207" s="19">
        <v>0.86627600000000005</v>
      </c>
      <c r="P207" s="503">
        <v>650458.11210799997</v>
      </c>
      <c r="Q207" s="506" t="s">
        <v>415</v>
      </c>
      <c r="R207" s="504" t="s">
        <v>366</v>
      </c>
      <c r="S207" s="51" t="s">
        <v>61</v>
      </c>
      <c r="T207" s="147"/>
      <c r="U207" s="141"/>
      <c r="V207" s="153"/>
      <c r="W207" s="519">
        <v>45758</v>
      </c>
      <c r="X207" s="172"/>
      <c r="Y207" s="58"/>
    </row>
    <row r="208" spans="2:25" ht="32" customHeight="1" x14ac:dyDescent="0.35">
      <c r="B208" s="507">
        <v>45</v>
      </c>
      <c r="C208" s="48" t="s">
        <v>407</v>
      </c>
      <c r="D208" s="507" t="s">
        <v>65</v>
      </c>
      <c r="E208" s="44" t="s">
        <v>74</v>
      </c>
      <c r="F208" s="44" t="s">
        <v>278</v>
      </c>
      <c r="G208" s="44"/>
      <c r="H208" s="19">
        <v>221</v>
      </c>
      <c r="I208" s="19">
        <v>12</v>
      </c>
      <c r="J208" s="19">
        <v>233</v>
      </c>
      <c r="K208" s="19">
        <v>27.61</v>
      </c>
      <c r="L208" s="19">
        <v>2.61</v>
      </c>
      <c r="M208" s="19">
        <v>146.96</v>
      </c>
      <c r="N208" s="19">
        <v>1450</v>
      </c>
      <c r="O208" s="19">
        <v>0.86627600000000005</v>
      </c>
      <c r="P208" s="503">
        <v>650458.11210799997</v>
      </c>
      <c r="Q208" s="49">
        <v>45780</v>
      </c>
      <c r="R208" s="50" t="s">
        <v>379</v>
      </c>
      <c r="S208" s="51" t="s">
        <v>61</v>
      </c>
      <c r="T208" s="147"/>
      <c r="U208" s="141"/>
      <c r="V208" s="153"/>
      <c r="W208" s="519">
        <v>45785</v>
      </c>
      <c r="X208" s="165"/>
    </row>
    <row r="209" spans="2:24" ht="22" customHeight="1" x14ac:dyDescent="0.35">
      <c r="B209" s="507">
        <v>46</v>
      </c>
      <c r="C209" s="508" t="s">
        <v>408</v>
      </c>
      <c r="D209" s="507" t="s">
        <v>203</v>
      </c>
      <c r="E209" s="507" t="s">
        <v>74</v>
      </c>
      <c r="F209" s="507" t="s">
        <v>278</v>
      </c>
      <c r="G209" s="44"/>
      <c r="H209" s="19">
        <f>K209*8</f>
        <v>466.88</v>
      </c>
      <c r="I209" s="19">
        <f>L209*4.4</f>
        <v>21.472000000000001</v>
      </c>
      <c r="J209" s="19">
        <f>SUBTOTAL(9,H209:I209)</f>
        <v>488.35199999999998</v>
      </c>
      <c r="K209" s="19">
        <v>58.36</v>
      </c>
      <c r="L209" s="19">
        <v>4.88</v>
      </c>
      <c r="M209" s="19">
        <v>292.33</v>
      </c>
      <c r="N209" s="19">
        <v>2716</v>
      </c>
      <c r="O209" s="19">
        <v>0.86627600000000005</v>
      </c>
      <c r="P209" s="503">
        <v>1317205.2180649999</v>
      </c>
      <c r="Q209" s="506" t="s">
        <v>415</v>
      </c>
      <c r="R209" s="504" t="s">
        <v>60</v>
      </c>
      <c r="S209" s="51" t="s">
        <v>61</v>
      </c>
      <c r="T209" s="147"/>
      <c r="U209" s="141"/>
      <c r="V209" s="153"/>
      <c r="W209" s="519">
        <v>45757</v>
      </c>
      <c r="X209" s="165"/>
    </row>
    <row r="210" spans="2:24" ht="26.5" customHeight="1" x14ac:dyDescent="0.35">
      <c r="B210" s="44"/>
      <c r="C210" s="48" t="s">
        <v>412</v>
      </c>
      <c r="D210" s="44" t="s">
        <v>132</v>
      </c>
      <c r="E210" s="44" t="s">
        <v>74</v>
      </c>
      <c r="F210" s="44" t="s">
        <v>279</v>
      </c>
      <c r="G210" s="44"/>
      <c r="H210" s="19">
        <f>K210*8</f>
        <v>610.79999999999995</v>
      </c>
      <c r="I210" s="19">
        <f>L210*4.4</f>
        <v>27.808000000000003</v>
      </c>
      <c r="J210" s="19">
        <f>SUBTOTAL(9,H210:I210)</f>
        <v>638.60799999999995</v>
      </c>
      <c r="K210" s="19">
        <v>76.349999999999994</v>
      </c>
      <c r="L210" s="19">
        <v>6.32</v>
      </c>
      <c r="M210" s="19">
        <v>385.79</v>
      </c>
      <c r="N210" s="19">
        <v>3898</v>
      </c>
      <c r="O210" s="19">
        <v>2.348757</v>
      </c>
      <c r="P210" s="503">
        <v>1761921.9257309998</v>
      </c>
      <c r="Q210" s="505" t="s">
        <v>415</v>
      </c>
      <c r="R210" s="50" t="s">
        <v>97</v>
      </c>
      <c r="S210" s="51" t="s">
        <v>61</v>
      </c>
      <c r="T210" s="147"/>
      <c r="U210" s="141"/>
      <c r="V210" s="153"/>
      <c r="W210" s="519">
        <v>45771</v>
      </c>
      <c r="X210" s="165"/>
    </row>
    <row r="211" spans="2:24" ht="23" customHeight="1" x14ac:dyDescent="0.35">
      <c r="B211" s="44"/>
      <c r="C211" s="48" t="s">
        <v>413</v>
      </c>
      <c r="D211" s="44" t="s">
        <v>79</v>
      </c>
      <c r="E211" s="44" t="s">
        <v>101</v>
      </c>
      <c r="F211" s="44" t="s">
        <v>279</v>
      </c>
      <c r="G211" s="44"/>
      <c r="H211" s="19">
        <v>193</v>
      </c>
      <c r="I211" s="19">
        <v>11</v>
      </c>
      <c r="J211" s="19">
        <v>204</v>
      </c>
      <c r="K211" s="19">
        <v>24.04</v>
      </c>
      <c r="L211" s="19">
        <v>2.4500000000000002</v>
      </c>
      <c r="M211" s="19">
        <v>194.78</v>
      </c>
      <c r="N211" s="19">
        <v>1979.14</v>
      </c>
      <c r="O211" s="19">
        <v>0.86627600000000005</v>
      </c>
      <c r="P211" s="503">
        <v>608271.66794800002</v>
      </c>
      <c r="Q211" s="505" t="s">
        <v>415</v>
      </c>
      <c r="R211" s="50" t="s">
        <v>97</v>
      </c>
      <c r="S211" s="51" t="s">
        <v>61</v>
      </c>
      <c r="T211" s="147"/>
      <c r="U211" s="141"/>
      <c r="V211" s="153"/>
      <c r="W211" s="519">
        <v>45760</v>
      </c>
      <c r="X211" s="165"/>
    </row>
    <row r="212" spans="2:24" ht="23" customHeight="1" x14ac:dyDescent="0.35">
      <c r="B212" s="44"/>
      <c r="C212" s="48" t="s">
        <v>414</v>
      </c>
      <c r="D212" s="44" t="s">
        <v>79</v>
      </c>
      <c r="E212" s="44" t="s">
        <v>101</v>
      </c>
      <c r="F212" s="44" t="s">
        <v>279</v>
      </c>
      <c r="G212" s="44"/>
      <c r="H212" s="19">
        <f>K212*8</f>
        <v>192.32</v>
      </c>
      <c r="I212" s="19">
        <f>L212*4.4</f>
        <v>10.780000000000001</v>
      </c>
      <c r="J212" s="19">
        <f>SUBTOTAL(9,H212:I212)</f>
        <v>203.1</v>
      </c>
      <c r="K212" s="19">
        <v>24.04</v>
      </c>
      <c r="L212" s="19">
        <v>2.4500000000000002</v>
      </c>
      <c r="M212" s="19">
        <v>194.78</v>
      </c>
      <c r="N212" s="19">
        <v>1979.14</v>
      </c>
      <c r="O212" s="19">
        <v>0.86627600000000005</v>
      </c>
      <c r="P212" s="503">
        <v>608271.66794800002</v>
      </c>
      <c r="Q212" s="505" t="s">
        <v>415</v>
      </c>
      <c r="R212" s="50" t="s">
        <v>97</v>
      </c>
      <c r="S212" s="51" t="s">
        <v>61</v>
      </c>
      <c r="T212" s="147"/>
      <c r="U212" s="141"/>
      <c r="V212" s="153"/>
      <c r="W212" s="519">
        <v>45776</v>
      </c>
      <c r="X212" s="165"/>
    </row>
    <row r="213" spans="2:24" ht="24.5" customHeight="1" x14ac:dyDescent="0.35">
      <c r="B213" s="44"/>
      <c r="C213" s="48" t="s">
        <v>416</v>
      </c>
      <c r="D213" s="44" t="s">
        <v>203</v>
      </c>
      <c r="E213" s="44" t="s">
        <v>74</v>
      </c>
      <c r="F213" s="507" t="s">
        <v>279</v>
      </c>
      <c r="G213" s="44"/>
      <c r="H213" s="19">
        <f>K213*8</f>
        <v>466.88</v>
      </c>
      <c r="I213" s="19">
        <f>L213*4.4</f>
        <v>21.472000000000001</v>
      </c>
      <c r="J213" s="19">
        <f>SUBTOTAL(9,H213:I213)</f>
        <v>488.35199999999998</v>
      </c>
      <c r="K213" s="19">
        <v>58.36</v>
      </c>
      <c r="L213" s="19">
        <v>4.88</v>
      </c>
      <c r="M213" s="19">
        <v>292.33</v>
      </c>
      <c r="N213" s="19">
        <v>2716</v>
      </c>
      <c r="O213" s="19">
        <v>0.86627600000000005</v>
      </c>
      <c r="P213" s="503">
        <v>1317205.2180649999</v>
      </c>
      <c r="Q213" s="49">
        <v>45780</v>
      </c>
      <c r="R213" s="504" t="s">
        <v>366</v>
      </c>
      <c r="S213" s="51" t="s">
        <v>61</v>
      </c>
      <c r="T213" s="147"/>
      <c r="U213" s="141"/>
      <c r="V213" s="153"/>
      <c r="W213" s="519">
        <v>45793</v>
      </c>
      <c r="X213" s="165"/>
    </row>
    <row r="214" spans="2:24" ht="24" customHeight="1" x14ac:dyDescent="0.35">
      <c r="B214" s="44"/>
      <c r="C214" s="48" t="s">
        <v>418</v>
      </c>
      <c r="D214" s="44" t="s">
        <v>65</v>
      </c>
      <c r="E214" s="44" t="s">
        <v>74</v>
      </c>
      <c r="F214" s="44" t="s">
        <v>279</v>
      </c>
      <c r="G214" s="44"/>
      <c r="H214" s="19">
        <v>221</v>
      </c>
      <c r="I214" s="19">
        <v>12</v>
      </c>
      <c r="J214" s="19">
        <v>233</v>
      </c>
      <c r="K214" s="19">
        <v>27.61</v>
      </c>
      <c r="L214" s="19">
        <v>2.61</v>
      </c>
      <c r="M214" s="19">
        <v>146.96</v>
      </c>
      <c r="N214" s="19">
        <v>1450</v>
      </c>
      <c r="O214" s="19">
        <v>0.86627600000000005</v>
      </c>
      <c r="P214" s="503">
        <v>650458.11210799997</v>
      </c>
      <c r="Q214" s="49">
        <v>45789</v>
      </c>
      <c r="R214" s="504" t="s">
        <v>535</v>
      </c>
      <c r="S214" s="51" t="s">
        <v>61</v>
      </c>
      <c r="T214" s="147"/>
      <c r="U214" s="141"/>
      <c r="V214" s="153"/>
      <c r="W214" s="519">
        <v>45798</v>
      </c>
      <c r="X214" s="165"/>
    </row>
    <row r="215" spans="2:24" ht="24" customHeight="1" x14ac:dyDescent="0.35">
      <c r="B215" s="44"/>
      <c r="C215" s="48" t="s">
        <v>419</v>
      </c>
      <c r="D215" s="44" t="s">
        <v>63</v>
      </c>
      <c r="E215" s="44" t="s">
        <v>74</v>
      </c>
      <c r="F215" s="507" t="s">
        <v>278</v>
      </c>
      <c r="G215" s="44" t="s">
        <v>438</v>
      </c>
      <c r="H215" s="19">
        <v>252</v>
      </c>
      <c r="I215" s="19">
        <v>13</v>
      </c>
      <c r="J215" s="19">
        <v>265</v>
      </c>
      <c r="K215" s="19">
        <v>31.4</v>
      </c>
      <c r="L215" s="19">
        <v>2.89</v>
      </c>
      <c r="M215" s="19">
        <v>164.7</v>
      </c>
      <c r="N215" s="19">
        <v>1802</v>
      </c>
      <c r="O215" s="19">
        <v>0.86627600000000005</v>
      </c>
      <c r="P215" s="503">
        <v>752440.09410799993</v>
      </c>
      <c r="Q215" s="506" t="s">
        <v>415</v>
      </c>
      <c r="R215" s="504" t="s">
        <v>60</v>
      </c>
      <c r="S215" s="51" t="s">
        <v>61</v>
      </c>
      <c r="T215" s="147"/>
      <c r="U215" s="141"/>
      <c r="V215" s="153"/>
      <c r="W215" s="519">
        <v>45757</v>
      </c>
      <c r="X215" s="165"/>
    </row>
    <row r="216" spans="2:24" ht="23.5" customHeight="1" x14ac:dyDescent="0.35">
      <c r="B216" s="44"/>
      <c r="C216" s="48" t="s">
        <v>420</v>
      </c>
      <c r="D216" s="44" t="s">
        <v>63</v>
      </c>
      <c r="E216" s="44" t="s">
        <v>74</v>
      </c>
      <c r="F216" s="507" t="s">
        <v>279</v>
      </c>
      <c r="G216" s="44"/>
      <c r="H216" s="19">
        <f>K216*8</f>
        <v>251.2</v>
      </c>
      <c r="I216" s="19">
        <f>L216*4.4</f>
        <v>12.716000000000001</v>
      </c>
      <c r="J216" s="19">
        <f>SUBTOTAL(9,H216:I216)</f>
        <v>263.916</v>
      </c>
      <c r="K216" s="19">
        <v>31.4</v>
      </c>
      <c r="L216" s="19">
        <v>2.89</v>
      </c>
      <c r="M216" s="19">
        <v>164.7</v>
      </c>
      <c r="N216" s="19">
        <v>1802</v>
      </c>
      <c r="O216" s="19">
        <v>0.86627600000000005</v>
      </c>
      <c r="P216" s="503">
        <v>752440.09410799993</v>
      </c>
      <c r="Q216" s="506" t="s">
        <v>415</v>
      </c>
      <c r="R216" s="50" t="s">
        <v>261</v>
      </c>
      <c r="S216" s="51" t="s">
        <v>61</v>
      </c>
      <c r="T216" s="147"/>
      <c r="U216" s="141"/>
      <c r="V216" s="153"/>
      <c r="W216" s="519">
        <v>45777</v>
      </c>
      <c r="X216" s="165"/>
    </row>
    <row r="217" spans="2:24" ht="18.5" customHeight="1" x14ac:dyDescent="0.35">
      <c r="B217" s="44"/>
      <c r="C217" s="48" t="s">
        <v>421</v>
      </c>
      <c r="D217" s="44" t="s">
        <v>65</v>
      </c>
      <c r="E217" s="44" t="s">
        <v>101</v>
      </c>
      <c r="F217" s="507" t="s">
        <v>279</v>
      </c>
      <c r="G217" s="44"/>
      <c r="H217" s="19">
        <v>193</v>
      </c>
      <c r="I217" s="19">
        <v>11</v>
      </c>
      <c r="J217" s="19">
        <v>204</v>
      </c>
      <c r="K217" s="19">
        <v>24.04</v>
      </c>
      <c r="L217" s="19">
        <v>2.4500000000000002</v>
      </c>
      <c r="M217" s="19">
        <v>194.78</v>
      </c>
      <c r="N217" s="19">
        <v>1979.14</v>
      </c>
      <c r="O217" s="19">
        <v>0.86627600000000005</v>
      </c>
      <c r="P217" s="503">
        <v>608271.66794800002</v>
      </c>
      <c r="Q217" s="506" t="s">
        <v>415</v>
      </c>
      <c r="R217" s="50" t="s">
        <v>261</v>
      </c>
      <c r="S217" s="51" t="s">
        <v>61</v>
      </c>
      <c r="T217" s="147"/>
      <c r="U217" s="141"/>
      <c r="V217" s="153"/>
      <c r="W217" s="519">
        <v>45765</v>
      </c>
      <c r="X217" s="165"/>
    </row>
    <row r="218" spans="2:24" ht="25.5" customHeight="1" x14ac:dyDescent="0.35">
      <c r="B218" s="44"/>
      <c r="C218" s="48" t="s">
        <v>422</v>
      </c>
      <c r="D218" s="507" t="s">
        <v>65</v>
      </c>
      <c r="E218" s="44" t="s">
        <v>101</v>
      </c>
      <c r="F218" s="44" t="s">
        <v>278</v>
      </c>
      <c r="G218" s="44"/>
      <c r="H218" s="19">
        <v>236</v>
      </c>
      <c r="I218" s="19">
        <v>13</v>
      </c>
      <c r="J218" s="19">
        <v>249</v>
      </c>
      <c r="K218" s="19">
        <v>29.49</v>
      </c>
      <c r="L218" s="19">
        <v>2.86</v>
      </c>
      <c r="M218" s="19">
        <v>233.05</v>
      </c>
      <c r="N218" s="19">
        <v>1526</v>
      </c>
      <c r="O218" s="19">
        <v>0.86627600000000005</v>
      </c>
      <c r="P218" s="503">
        <v>645061.94810799998</v>
      </c>
      <c r="Q218" s="506" t="s">
        <v>415</v>
      </c>
      <c r="R218" s="50" t="s">
        <v>69</v>
      </c>
      <c r="S218" s="51" t="s">
        <v>61</v>
      </c>
      <c r="T218" s="147"/>
      <c r="U218" s="141"/>
      <c r="V218" s="153"/>
      <c r="W218" s="519">
        <v>45769</v>
      </c>
      <c r="X218" s="165"/>
    </row>
    <row r="219" spans="2:24" ht="31" x14ac:dyDescent="0.35">
      <c r="B219" s="44"/>
      <c r="C219" s="48" t="s">
        <v>423</v>
      </c>
      <c r="D219" s="44" t="s">
        <v>77</v>
      </c>
      <c r="E219" s="44" t="s">
        <v>74</v>
      </c>
      <c r="F219" s="507" t="s">
        <v>279</v>
      </c>
      <c r="G219" s="44"/>
      <c r="H219" s="19">
        <f>K219*8</f>
        <v>251.2</v>
      </c>
      <c r="I219" s="19">
        <f>L219*4.4</f>
        <v>12.716000000000001</v>
      </c>
      <c r="J219" s="19">
        <f>SUBTOTAL(9,H219:I219)</f>
        <v>263.916</v>
      </c>
      <c r="K219" s="19">
        <v>31.4</v>
      </c>
      <c r="L219" s="19">
        <v>2.89</v>
      </c>
      <c r="M219" s="19">
        <v>164.7</v>
      </c>
      <c r="N219" s="19">
        <v>1802</v>
      </c>
      <c r="O219" s="19">
        <v>0.86627600000000005</v>
      </c>
      <c r="P219" s="503">
        <v>752440.09410799993</v>
      </c>
      <c r="Q219" s="506" t="s">
        <v>415</v>
      </c>
      <c r="R219" s="50" t="s">
        <v>537</v>
      </c>
      <c r="S219" s="51" t="s">
        <v>61</v>
      </c>
      <c r="T219" s="147"/>
      <c r="U219" s="141"/>
      <c r="V219" s="153"/>
      <c r="W219" s="519">
        <v>45767</v>
      </c>
      <c r="X219" s="165"/>
    </row>
    <row r="220" spans="2:24" ht="31" x14ac:dyDescent="0.35">
      <c r="B220" s="44"/>
      <c r="C220" s="48" t="s">
        <v>424</v>
      </c>
      <c r="D220" s="44" t="s">
        <v>77</v>
      </c>
      <c r="E220" s="44" t="s">
        <v>101</v>
      </c>
      <c r="F220" s="507" t="s">
        <v>279</v>
      </c>
      <c r="G220" s="44"/>
      <c r="H220" s="19">
        <v>214</v>
      </c>
      <c r="I220" s="19">
        <v>12</v>
      </c>
      <c r="J220" s="19">
        <v>226</v>
      </c>
      <c r="K220" s="19">
        <v>26.74</v>
      </c>
      <c r="L220" s="19">
        <v>2.68</v>
      </c>
      <c r="M220" s="19">
        <v>219.54</v>
      </c>
      <c r="N220" s="19">
        <v>2473.94</v>
      </c>
      <c r="O220" s="19">
        <v>0.86627600000000005</v>
      </c>
      <c r="P220" s="503">
        <v>705045.34674800001</v>
      </c>
      <c r="Q220" s="506" t="s">
        <v>415</v>
      </c>
      <c r="R220" s="50" t="s">
        <v>537</v>
      </c>
      <c r="S220" s="51" t="s">
        <v>61</v>
      </c>
      <c r="T220" s="147"/>
      <c r="U220" s="141"/>
      <c r="V220" s="153"/>
      <c r="W220" s="519">
        <v>45759</v>
      </c>
      <c r="X220" s="165"/>
    </row>
    <row r="221" spans="2:24" ht="31" x14ac:dyDescent="0.35">
      <c r="B221" s="44"/>
      <c r="C221" s="48" t="s">
        <v>425</v>
      </c>
      <c r="D221" s="44" t="s">
        <v>77</v>
      </c>
      <c r="E221" s="44" t="s">
        <v>101</v>
      </c>
      <c r="F221" s="507" t="s">
        <v>279</v>
      </c>
      <c r="G221" s="44"/>
      <c r="H221" s="19">
        <v>214</v>
      </c>
      <c r="I221" s="19">
        <v>12</v>
      </c>
      <c r="J221" s="19">
        <v>226</v>
      </c>
      <c r="K221" s="19">
        <v>26.74</v>
      </c>
      <c r="L221" s="19">
        <v>2.68</v>
      </c>
      <c r="M221" s="19">
        <v>219.54</v>
      </c>
      <c r="N221" s="19">
        <v>2473.94</v>
      </c>
      <c r="O221" s="19">
        <v>0.86627600000000005</v>
      </c>
      <c r="P221" s="503">
        <v>705045.34674800001</v>
      </c>
      <c r="Q221" s="506" t="s">
        <v>415</v>
      </c>
      <c r="R221" s="50" t="s">
        <v>537</v>
      </c>
      <c r="S221" s="51" t="s">
        <v>61</v>
      </c>
      <c r="T221" s="147"/>
      <c r="U221" s="141"/>
      <c r="V221" s="153"/>
      <c r="W221" s="519">
        <v>45763</v>
      </c>
      <c r="X221" s="165"/>
    </row>
    <row r="222" spans="2:24" ht="22" customHeight="1" x14ac:dyDescent="0.35">
      <c r="B222" s="44">
        <v>17</v>
      </c>
      <c r="C222" s="48" t="s">
        <v>426</v>
      </c>
      <c r="D222" s="44" t="s">
        <v>77</v>
      </c>
      <c r="E222" s="44" t="s">
        <v>101</v>
      </c>
      <c r="F222" s="44" t="s">
        <v>279</v>
      </c>
      <c r="G222" s="44"/>
      <c r="H222" s="19">
        <v>214</v>
      </c>
      <c r="I222" s="19">
        <v>12</v>
      </c>
      <c r="J222" s="19">
        <v>226</v>
      </c>
      <c r="K222" s="19">
        <v>26.74</v>
      </c>
      <c r="L222" s="19">
        <v>2.68</v>
      </c>
      <c r="M222" s="19">
        <v>219.54</v>
      </c>
      <c r="N222" s="19">
        <v>2473.94</v>
      </c>
      <c r="O222" s="19">
        <v>0.86627600000000005</v>
      </c>
      <c r="P222" s="503">
        <v>705045.34674800001</v>
      </c>
      <c r="Q222" s="505" t="s">
        <v>415</v>
      </c>
      <c r="R222" s="50" t="s">
        <v>284</v>
      </c>
      <c r="S222" s="18" t="s">
        <v>61</v>
      </c>
      <c r="T222" s="150"/>
      <c r="U222" s="46"/>
      <c r="V222" s="152"/>
      <c r="W222" s="51">
        <v>45762</v>
      </c>
      <c r="X222" s="165"/>
    </row>
    <row r="223" spans="2:24" ht="15.5" x14ac:dyDescent="0.35">
      <c r="B223" s="507">
        <v>44</v>
      </c>
      <c r="C223" s="508" t="s">
        <v>427</v>
      </c>
      <c r="D223" s="507" t="s">
        <v>65</v>
      </c>
      <c r="E223" s="44" t="s">
        <v>74</v>
      </c>
      <c r="F223" s="507" t="s">
        <v>279</v>
      </c>
      <c r="G223" s="507"/>
      <c r="H223" s="19">
        <v>221</v>
      </c>
      <c r="I223" s="19">
        <v>12</v>
      </c>
      <c r="J223" s="19">
        <v>233</v>
      </c>
      <c r="K223" s="19">
        <v>27.61</v>
      </c>
      <c r="L223" s="19">
        <v>2.61</v>
      </c>
      <c r="M223" s="19">
        <v>146.96</v>
      </c>
      <c r="N223" s="19">
        <v>1450</v>
      </c>
      <c r="O223" s="19">
        <v>0.86627600000000005</v>
      </c>
      <c r="P223" s="503">
        <v>650458.11210799997</v>
      </c>
      <c r="Q223" s="506" t="s">
        <v>415</v>
      </c>
      <c r="R223" s="504" t="s">
        <v>366</v>
      </c>
      <c r="S223" s="18" t="s">
        <v>61</v>
      </c>
      <c r="T223" s="147"/>
      <c r="U223" s="59"/>
      <c r="V223" s="59"/>
      <c r="W223" s="519">
        <v>45769</v>
      </c>
      <c r="X223" s="165"/>
    </row>
    <row r="224" spans="2:24" ht="31" x14ac:dyDescent="0.35">
      <c r="B224" s="44"/>
      <c r="C224" s="48" t="s">
        <v>428</v>
      </c>
      <c r="D224" s="44" t="s">
        <v>79</v>
      </c>
      <c r="E224" s="44" t="s">
        <v>74</v>
      </c>
      <c r="F224" s="507" t="s">
        <v>279</v>
      </c>
      <c r="G224" s="44"/>
      <c r="H224" s="19">
        <v>221</v>
      </c>
      <c r="I224" s="19">
        <v>12</v>
      </c>
      <c r="J224" s="19">
        <v>233</v>
      </c>
      <c r="K224" s="19">
        <v>27.61</v>
      </c>
      <c r="L224" s="19">
        <v>2.61</v>
      </c>
      <c r="M224" s="19">
        <v>146.96</v>
      </c>
      <c r="N224" s="19">
        <v>1450</v>
      </c>
      <c r="O224" s="19">
        <v>0.86627600000000005</v>
      </c>
      <c r="P224" s="503">
        <v>650458.11210799997</v>
      </c>
      <c r="Q224" s="506" t="s">
        <v>415</v>
      </c>
      <c r="R224" s="50" t="s">
        <v>537</v>
      </c>
      <c r="S224" s="18" t="s">
        <v>61</v>
      </c>
      <c r="T224" s="147"/>
      <c r="U224" s="59"/>
      <c r="V224" s="59"/>
      <c r="W224" s="519">
        <v>45773</v>
      </c>
      <c r="X224" s="165"/>
    </row>
    <row r="225" spans="2:24" ht="18.5" customHeight="1" x14ac:dyDescent="0.35">
      <c r="B225" s="44"/>
      <c r="C225" s="48" t="s">
        <v>429</v>
      </c>
      <c r="D225" s="44" t="s">
        <v>197</v>
      </c>
      <c r="E225" s="44" t="s">
        <v>101</v>
      </c>
      <c r="F225" s="44" t="s">
        <v>278</v>
      </c>
      <c r="G225" s="44"/>
      <c r="H225" s="19">
        <f>K225*8</f>
        <v>1145.1199999999999</v>
      </c>
      <c r="I225" s="19">
        <f>L225*4.4</f>
        <v>57.024000000000008</v>
      </c>
      <c r="J225" s="19">
        <f>SUBTOTAL(9,H225:I225)</f>
        <v>1202.144</v>
      </c>
      <c r="K225" s="44">
        <v>143.13999999999999</v>
      </c>
      <c r="L225" s="44">
        <v>12.96</v>
      </c>
      <c r="M225" s="44">
        <v>976</v>
      </c>
      <c r="N225" s="19">
        <v>12968</v>
      </c>
      <c r="O225" s="19">
        <v>3.1590180000000001</v>
      </c>
      <c r="P225" s="503">
        <v>3663688.3030939996</v>
      </c>
      <c r="Q225" s="506" t="s">
        <v>415</v>
      </c>
      <c r="R225" s="50" t="s">
        <v>60</v>
      </c>
      <c r="S225" s="18" t="s">
        <v>61</v>
      </c>
      <c r="T225" s="59"/>
      <c r="U225" s="59"/>
      <c r="V225" s="59"/>
      <c r="W225" s="519">
        <v>45769</v>
      </c>
      <c r="X225" s="165"/>
    </row>
    <row r="226" spans="2:24" ht="15.5" x14ac:dyDescent="0.35">
      <c r="B226" s="44"/>
      <c r="C226" s="48" t="s">
        <v>430</v>
      </c>
      <c r="D226" s="44" t="s">
        <v>203</v>
      </c>
      <c r="E226" s="44" t="s">
        <v>74</v>
      </c>
      <c r="F226" s="44" t="s">
        <v>279</v>
      </c>
      <c r="G226" s="44"/>
      <c r="H226" s="19">
        <f>K226*8</f>
        <v>466.88</v>
      </c>
      <c r="I226" s="19">
        <f>L226*4.4</f>
        <v>21.472000000000001</v>
      </c>
      <c r="J226" s="19">
        <f>SUBTOTAL(9,H226:I226)</f>
        <v>488.35199999999998</v>
      </c>
      <c r="K226" s="19">
        <v>58.36</v>
      </c>
      <c r="L226" s="19">
        <v>4.88</v>
      </c>
      <c r="M226" s="19">
        <v>292.33</v>
      </c>
      <c r="N226" s="19">
        <v>2716</v>
      </c>
      <c r="O226" s="19">
        <v>0.86627600000000005</v>
      </c>
      <c r="P226" s="503">
        <v>1317205.2180649999</v>
      </c>
      <c r="Q226" s="49">
        <v>45822</v>
      </c>
      <c r="R226" s="504" t="s">
        <v>361</v>
      </c>
      <c r="S226" s="18" t="s">
        <v>61</v>
      </c>
      <c r="T226" s="59"/>
      <c r="U226" s="59"/>
      <c r="V226" s="59"/>
      <c r="W226" s="519">
        <v>45816</v>
      </c>
      <c r="X226" s="165"/>
    </row>
    <row r="227" spans="2:24" ht="15.5" x14ac:dyDescent="0.35">
      <c r="B227" s="44"/>
      <c r="C227" s="48" t="s">
        <v>431</v>
      </c>
      <c r="D227" s="44" t="s">
        <v>65</v>
      </c>
      <c r="E227" s="44" t="s">
        <v>101</v>
      </c>
      <c r="F227" s="44" t="s">
        <v>279</v>
      </c>
      <c r="G227" s="44"/>
      <c r="H227" s="19">
        <v>193</v>
      </c>
      <c r="I227" s="19">
        <v>11</v>
      </c>
      <c r="J227" s="19">
        <v>204</v>
      </c>
      <c r="K227" s="19">
        <v>24.04</v>
      </c>
      <c r="L227" s="19">
        <v>2.4500000000000002</v>
      </c>
      <c r="M227" s="19">
        <v>194.78</v>
      </c>
      <c r="N227" s="19">
        <v>1979.14</v>
      </c>
      <c r="O227" s="19">
        <v>0.86627600000000005</v>
      </c>
      <c r="P227" s="503">
        <v>608271.66794800002</v>
      </c>
      <c r="Q227" s="506" t="s">
        <v>415</v>
      </c>
      <c r="R227" s="50" t="s">
        <v>94</v>
      </c>
      <c r="S227" s="51" t="s">
        <v>61</v>
      </c>
      <c r="T227" s="147"/>
      <c r="U227" s="141"/>
      <c r="V227" s="153"/>
      <c r="W227" s="519">
        <v>45767</v>
      </c>
      <c r="X227" s="165"/>
    </row>
    <row r="228" spans="2:24" ht="31" x14ac:dyDescent="0.35">
      <c r="B228" s="44"/>
      <c r="C228" s="48" t="s">
        <v>432</v>
      </c>
      <c r="D228" s="44" t="s">
        <v>65</v>
      </c>
      <c r="E228" s="44" t="s">
        <v>101</v>
      </c>
      <c r="F228" s="44" t="s">
        <v>278</v>
      </c>
      <c r="G228" s="44"/>
      <c r="H228" s="19">
        <v>236</v>
      </c>
      <c r="I228" s="19">
        <v>13</v>
      </c>
      <c r="J228" s="19">
        <v>249</v>
      </c>
      <c r="K228" s="19">
        <v>29.49</v>
      </c>
      <c r="L228" s="19">
        <v>2.86</v>
      </c>
      <c r="M228" s="19">
        <v>233.05</v>
      </c>
      <c r="N228" s="19">
        <v>1526</v>
      </c>
      <c r="O228" s="19">
        <v>0.86627600000000005</v>
      </c>
      <c r="P228" s="503">
        <v>645061.94810799998</v>
      </c>
      <c r="Q228" s="49">
        <v>45780</v>
      </c>
      <c r="R228" s="504" t="s">
        <v>379</v>
      </c>
      <c r="S228" s="51" t="s">
        <v>61</v>
      </c>
      <c r="T228" s="147"/>
      <c r="U228" s="141"/>
      <c r="V228" s="153"/>
      <c r="W228" s="519">
        <v>45790</v>
      </c>
      <c r="X228" s="165"/>
    </row>
    <row r="229" spans="2:24" ht="21.5" customHeight="1" x14ac:dyDescent="0.35">
      <c r="B229" s="44"/>
      <c r="C229" s="48" t="s">
        <v>433</v>
      </c>
      <c r="D229" s="44" t="s">
        <v>79</v>
      </c>
      <c r="E229" s="44" t="s">
        <v>101</v>
      </c>
      <c r="F229" s="44" t="s">
        <v>279</v>
      </c>
      <c r="G229" s="44" t="s">
        <v>437</v>
      </c>
      <c r="H229" s="19">
        <v>193</v>
      </c>
      <c r="I229" s="19">
        <v>11</v>
      </c>
      <c r="J229" s="19">
        <v>204</v>
      </c>
      <c r="K229" s="19">
        <v>24.04</v>
      </c>
      <c r="L229" s="19">
        <v>2.4500000000000002</v>
      </c>
      <c r="M229" s="19">
        <v>194.78</v>
      </c>
      <c r="N229" s="19">
        <v>1979.14</v>
      </c>
      <c r="O229" s="19">
        <v>0.86627600000000005</v>
      </c>
      <c r="P229" s="503">
        <v>608271.66794800002</v>
      </c>
      <c r="Q229" s="506" t="s">
        <v>415</v>
      </c>
      <c r="R229" s="50" t="s">
        <v>97</v>
      </c>
      <c r="S229" s="51" t="s">
        <v>61</v>
      </c>
      <c r="T229" s="147"/>
      <c r="U229" s="141"/>
      <c r="V229" s="153"/>
      <c r="W229" s="519">
        <v>45756</v>
      </c>
      <c r="X229" s="165"/>
    </row>
    <row r="230" spans="2:24" ht="15.5" x14ac:dyDescent="0.35">
      <c r="B230" s="44"/>
      <c r="C230" s="48" t="s">
        <v>434</v>
      </c>
      <c r="D230" s="44" t="s">
        <v>65</v>
      </c>
      <c r="E230" s="44" t="s">
        <v>74</v>
      </c>
      <c r="F230" s="44" t="s">
        <v>279</v>
      </c>
      <c r="G230" s="44"/>
      <c r="H230" s="19">
        <v>221</v>
      </c>
      <c r="I230" s="19">
        <v>12</v>
      </c>
      <c r="J230" s="19">
        <v>233</v>
      </c>
      <c r="K230" s="19">
        <v>27.61</v>
      </c>
      <c r="L230" s="19">
        <v>2.61</v>
      </c>
      <c r="M230" s="19">
        <v>146.96</v>
      </c>
      <c r="N230" s="19">
        <v>1450</v>
      </c>
      <c r="O230" s="19">
        <v>0.86627600000000005</v>
      </c>
      <c r="P230" s="503">
        <v>650458.11210799997</v>
      </c>
      <c r="Q230" s="506" t="s">
        <v>415</v>
      </c>
      <c r="R230" s="50" t="s">
        <v>284</v>
      </c>
      <c r="S230" s="51" t="s">
        <v>61</v>
      </c>
      <c r="T230" s="59"/>
      <c r="U230" s="59"/>
      <c r="V230" s="59"/>
      <c r="W230" s="519">
        <v>45773</v>
      </c>
      <c r="X230" s="165"/>
    </row>
    <row r="231" spans="2:24" ht="15.5" x14ac:dyDescent="0.35">
      <c r="B231" s="44"/>
      <c r="C231" s="48" t="s">
        <v>435</v>
      </c>
      <c r="D231" s="44" t="s">
        <v>79</v>
      </c>
      <c r="E231" s="44" t="s">
        <v>74</v>
      </c>
      <c r="F231" s="44" t="s">
        <v>279</v>
      </c>
      <c r="G231" s="44"/>
      <c r="H231" s="19">
        <f>K231*8</f>
        <v>220.88</v>
      </c>
      <c r="I231" s="19">
        <f>L231*4.4</f>
        <v>11.484</v>
      </c>
      <c r="J231" s="19">
        <f>SUBTOTAL(9,H231:I231)</f>
        <v>232.364</v>
      </c>
      <c r="K231" s="19">
        <v>27.61</v>
      </c>
      <c r="L231" s="19">
        <v>2.61</v>
      </c>
      <c r="M231" s="19">
        <v>146.96</v>
      </c>
      <c r="N231" s="19">
        <v>1450</v>
      </c>
      <c r="O231" s="19">
        <v>0.86627600000000005</v>
      </c>
      <c r="P231" s="503">
        <v>650458.11210799997</v>
      </c>
      <c r="Q231" s="506" t="s">
        <v>415</v>
      </c>
      <c r="R231" s="50" t="s">
        <v>284</v>
      </c>
      <c r="S231" s="51" t="s">
        <v>61</v>
      </c>
      <c r="T231" s="59"/>
      <c r="U231" s="59"/>
      <c r="V231" s="59"/>
      <c r="W231" s="519">
        <v>45777</v>
      </c>
      <c r="X231" s="165"/>
    </row>
    <row r="232" spans="2:24" ht="15.5" x14ac:dyDescent="0.35">
      <c r="B232" s="44"/>
      <c r="C232" s="48" t="s">
        <v>436</v>
      </c>
      <c r="D232" s="44" t="s">
        <v>65</v>
      </c>
      <c r="E232" s="44" t="s">
        <v>74</v>
      </c>
      <c r="F232" s="44" t="s">
        <v>279</v>
      </c>
      <c r="G232" s="44"/>
      <c r="H232" s="19">
        <v>221</v>
      </c>
      <c r="I232" s="19">
        <v>12</v>
      </c>
      <c r="J232" s="19">
        <v>233</v>
      </c>
      <c r="K232" s="19">
        <v>27.61</v>
      </c>
      <c r="L232" s="19">
        <v>2.61</v>
      </c>
      <c r="M232" s="19">
        <v>146.96</v>
      </c>
      <c r="N232" s="19">
        <v>1450</v>
      </c>
      <c r="O232" s="19">
        <v>0.86627600000000005</v>
      </c>
      <c r="P232" s="503">
        <v>650458.11210799997</v>
      </c>
      <c r="Q232" s="49">
        <v>45780</v>
      </c>
      <c r="R232" s="504" t="s">
        <v>361</v>
      </c>
      <c r="S232" s="51" t="s">
        <v>61</v>
      </c>
      <c r="T232" s="147"/>
      <c r="U232" s="59"/>
      <c r="V232" s="59"/>
      <c r="W232" s="519">
        <v>45781</v>
      </c>
      <c r="X232" s="165"/>
    </row>
    <row r="233" spans="2:24" ht="31" x14ac:dyDescent="0.35">
      <c r="B233" s="44"/>
      <c r="C233" s="48" t="s">
        <v>440</v>
      </c>
      <c r="D233" s="44" t="s">
        <v>65</v>
      </c>
      <c r="E233" s="44" t="s">
        <v>74</v>
      </c>
      <c r="F233" s="44" t="s">
        <v>279</v>
      </c>
      <c r="G233" s="44"/>
      <c r="H233" s="19">
        <v>221</v>
      </c>
      <c r="I233" s="19">
        <v>12</v>
      </c>
      <c r="J233" s="19">
        <v>233</v>
      </c>
      <c r="K233" s="19">
        <v>27.61</v>
      </c>
      <c r="L233" s="19">
        <v>2.61</v>
      </c>
      <c r="M233" s="19">
        <v>146.96</v>
      </c>
      <c r="N233" s="19">
        <v>1450</v>
      </c>
      <c r="O233" s="19">
        <v>0.86627600000000005</v>
      </c>
      <c r="P233" s="503">
        <v>650458.11210799997</v>
      </c>
      <c r="Q233" s="506" t="s">
        <v>415</v>
      </c>
      <c r="R233" s="504" t="s">
        <v>535</v>
      </c>
      <c r="S233" s="51" t="s">
        <v>61</v>
      </c>
      <c r="T233" s="147"/>
      <c r="U233" s="59"/>
      <c r="V233" s="59"/>
      <c r="W233" s="519">
        <v>45765</v>
      </c>
      <c r="X233" s="165"/>
    </row>
    <row r="234" spans="2:24" ht="15.5" x14ac:dyDescent="0.35">
      <c r="B234" s="44"/>
      <c r="C234" s="48" t="s">
        <v>441</v>
      </c>
      <c r="D234" s="44" t="s">
        <v>79</v>
      </c>
      <c r="E234" s="44" t="s">
        <v>101</v>
      </c>
      <c r="F234" s="507" t="s">
        <v>279</v>
      </c>
      <c r="G234" s="44"/>
      <c r="H234" s="19">
        <v>193</v>
      </c>
      <c r="I234" s="19">
        <v>11</v>
      </c>
      <c r="J234" s="19">
        <v>204</v>
      </c>
      <c r="K234" s="19">
        <v>24.04</v>
      </c>
      <c r="L234" s="19">
        <v>2.4500000000000002</v>
      </c>
      <c r="M234" s="19">
        <v>194.78</v>
      </c>
      <c r="N234" s="19">
        <v>1979.14</v>
      </c>
      <c r="O234" s="19">
        <v>0.86627600000000005</v>
      </c>
      <c r="P234" s="503">
        <v>608271.66794800002</v>
      </c>
      <c r="Q234" s="506" t="s">
        <v>415</v>
      </c>
      <c r="R234" s="504" t="s">
        <v>374</v>
      </c>
      <c r="S234" s="51" t="s">
        <v>61</v>
      </c>
      <c r="T234" s="147"/>
      <c r="U234" s="59"/>
      <c r="V234" s="59"/>
      <c r="W234" s="519">
        <v>45769</v>
      </c>
      <c r="X234" s="165"/>
    </row>
    <row r="235" spans="2:24" ht="19.5" customHeight="1" x14ac:dyDescent="0.35">
      <c r="B235" s="44"/>
      <c r="C235" s="48" t="s">
        <v>442</v>
      </c>
      <c r="D235" s="44" t="s">
        <v>65</v>
      </c>
      <c r="E235" s="44" t="s">
        <v>101</v>
      </c>
      <c r="F235" s="507" t="s">
        <v>279</v>
      </c>
      <c r="G235" s="44"/>
      <c r="H235" s="19">
        <v>193</v>
      </c>
      <c r="I235" s="19">
        <v>11</v>
      </c>
      <c r="J235" s="19">
        <v>204</v>
      </c>
      <c r="K235" s="19">
        <v>24.04</v>
      </c>
      <c r="L235" s="19">
        <v>2.4500000000000002</v>
      </c>
      <c r="M235" s="19">
        <v>194.78</v>
      </c>
      <c r="N235" s="19">
        <v>1979.14</v>
      </c>
      <c r="O235" s="19">
        <v>0.86627600000000005</v>
      </c>
      <c r="P235" s="503">
        <v>608271.66794800002</v>
      </c>
      <c r="Q235" s="506" t="s">
        <v>415</v>
      </c>
      <c r="R235" s="504" t="s">
        <v>374</v>
      </c>
      <c r="S235" s="51" t="s">
        <v>61</v>
      </c>
      <c r="T235" s="147"/>
      <c r="U235" s="59"/>
      <c r="V235" s="59"/>
      <c r="W235" s="519">
        <v>45773</v>
      </c>
      <c r="X235" s="165"/>
    </row>
    <row r="236" spans="2:24" ht="24" customHeight="1" x14ac:dyDescent="0.35">
      <c r="B236" s="44"/>
      <c r="C236" s="48" t="s">
        <v>443</v>
      </c>
      <c r="D236" s="44" t="s">
        <v>123</v>
      </c>
      <c r="E236" s="44" t="s">
        <v>74</v>
      </c>
      <c r="F236" s="44" t="s">
        <v>278</v>
      </c>
      <c r="G236" s="44"/>
      <c r="H236" s="19">
        <f>K236*8</f>
        <v>772</v>
      </c>
      <c r="I236" s="19">
        <f>L236*4.4</f>
        <v>33.176000000000002</v>
      </c>
      <c r="J236" s="19">
        <f>SUBTOTAL(9,H236:I236)</f>
        <v>805.17600000000004</v>
      </c>
      <c r="K236" s="19">
        <v>96.5</v>
      </c>
      <c r="L236" s="19">
        <v>7.54</v>
      </c>
      <c r="M236" s="19">
        <v>466</v>
      </c>
      <c r="N236" s="19">
        <v>4754</v>
      </c>
      <c r="O236" s="19">
        <v>2.348757</v>
      </c>
      <c r="P236" s="503">
        <v>1765260.9827310001</v>
      </c>
      <c r="Q236" s="506" t="s">
        <v>415</v>
      </c>
      <c r="R236" s="50" t="s">
        <v>60</v>
      </c>
      <c r="S236" s="51" t="s">
        <v>61</v>
      </c>
      <c r="T236" s="59"/>
      <c r="U236" s="59"/>
      <c r="V236" s="59"/>
      <c r="W236" s="519">
        <v>45410</v>
      </c>
      <c r="X236" s="165"/>
    </row>
    <row r="237" spans="2:24" ht="22.5" customHeight="1" x14ac:dyDescent="0.35">
      <c r="B237" s="44"/>
      <c r="C237" s="48" t="s">
        <v>444</v>
      </c>
      <c r="D237" s="44" t="s">
        <v>77</v>
      </c>
      <c r="E237" s="44" t="s">
        <v>74</v>
      </c>
      <c r="F237" s="44" t="s">
        <v>278</v>
      </c>
      <c r="G237" s="44"/>
      <c r="H237" s="19">
        <f>K237*8</f>
        <v>251.2</v>
      </c>
      <c r="I237" s="19">
        <f>L237*4.4</f>
        <v>12.716000000000001</v>
      </c>
      <c r="J237" s="19">
        <f>SUBTOTAL(9,H237:I237)</f>
        <v>263.916</v>
      </c>
      <c r="K237" s="19">
        <v>31.4</v>
      </c>
      <c r="L237" s="19">
        <v>2.89</v>
      </c>
      <c r="M237" s="19">
        <v>164.7</v>
      </c>
      <c r="N237" s="19">
        <v>1802</v>
      </c>
      <c r="O237" s="19">
        <v>0.86627600000000005</v>
      </c>
      <c r="P237" s="503">
        <v>752440.09410799993</v>
      </c>
      <c r="Q237" s="49">
        <v>45780</v>
      </c>
      <c r="R237" s="50" t="s">
        <v>60</v>
      </c>
      <c r="S237" s="51" t="s">
        <v>61</v>
      </c>
      <c r="T237" s="59"/>
      <c r="U237" s="59"/>
      <c r="V237" s="59"/>
      <c r="W237" s="519">
        <v>45780</v>
      </c>
      <c r="X237" s="165"/>
    </row>
    <row r="238" spans="2:24" ht="31" x14ac:dyDescent="0.35">
      <c r="B238" s="44"/>
      <c r="C238" s="48" t="s">
        <v>445</v>
      </c>
      <c r="D238" s="44" t="s">
        <v>468</v>
      </c>
      <c r="E238" s="44" t="s">
        <v>74</v>
      </c>
      <c r="F238" s="44" t="s">
        <v>278</v>
      </c>
      <c r="G238" s="44"/>
      <c r="H238" s="19">
        <f>K238*8</f>
        <v>988.64</v>
      </c>
      <c r="I238" s="19">
        <f>L238*4.4</f>
        <v>48.18</v>
      </c>
      <c r="J238" s="19">
        <f>SUBTOTAL(9,H238:I238)</f>
        <v>1036.82</v>
      </c>
      <c r="K238" s="44">
        <v>123.58</v>
      </c>
      <c r="L238" s="44">
        <v>10.95</v>
      </c>
      <c r="M238" s="44">
        <v>692</v>
      </c>
      <c r="N238" s="19">
        <v>10940</v>
      </c>
      <c r="O238" s="19">
        <v>3.1590180000000001</v>
      </c>
      <c r="P238" s="503">
        <v>3395120.385094</v>
      </c>
      <c r="Q238" s="506" t="s">
        <v>415</v>
      </c>
      <c r="R238" s="504" t="s">
        <v>379</v>
      </c>
      <c r="S238" s="51" t="s">
        <v>61</v>
      </c>
      <c r="T238" s="59"/>
      <c r="U238" s="59"/>
      <c r="V238" s="59"/>
      <c r="W238" s="519">
        <v>45769</v>
      </c>
      <c r="X238" s="165"/>
    </row>
    <row r="239" spans="2:24" ht="31" x14ac:dyDescent="0.35">
      <c r="B239" s="44"/>
      <c r="C239" s="48" t="s">
        <v>446</v>
      </c>
      <c r="D239" s="44" t="s">
        <v>181</v>
      </c>
      <c r="E239" s="44" t="s">
        <v>101</v>
      </c>
      <c r="F239" s="44" t="s">
        <v>278</v>
      </c>
      <c r="G239" s="44"/>
      <c r="H239" s="19">
        <f>K239*8</f>
        <v>864</v>
      </c>
      <c r="I239" s="19">
        <f>L239*4.4</f>
        <v>45.364000000000004</v>
      </c>
      <c r="J239" s="19">
        <f>SUM(H239:I239)</f>
        <v>909.36400000000003</v>
      </c>
      <c r="K239" s="19">
        <v>108</v>
      </c>
      <c r="L239" s="19">
        <v>10.31</v>
      </c>
      <c r="M239" s="19">
        <v>783</v>
      </c>
      <c r="N239" s="19">
        <v>9428</v>
      </c>
      <c r="O239" s="19">
        <v>2.4947030000000003</v>
      </c>
      <c r="P239" s="503">
        <v>2836089.3524490003</v>
      </c>
      <c r="Q239" s="506" t="s">
        <v>415</v>
      </c>
      <c r="R239" s="504" t="s">
        <v>379</v>
      </c>
      <c r="S239" s="51" t="s">
        <v>61</v>
      </c>
      <c r="T239" s="59"/>
      <c r="U239" s="59"/>
      <c r="V239" s="59"/>
      <c r="W239" s="519">
        <v>45774</v>
      </c>
      <c r="X239" s="165"/>
    </row>
    <row r="240" spans="2:24" ht="15.5" x14ac:dyDescent="0.35">
      <c r="B240" s="44"/>
      <c r="C240" s="48" t="s">
        <v>447</v>
      </c>
      <c r="D240" s="44" t="s">
        <v>65</v>
      </c>
      <c r="E240" s="44" t="s">
        <v>74</v>
      </c>
      <c r="F240" s="44" t="s">
        <v>279</v>
      </c>
      <c r="G240" s="44"/>
      <c r="H240" s="19">
        <v>221</v>
      </c>
      <c r="I240" s="19">
        <v>12</v>
      </c>
      <c r="J240" s="19">
        <v>233</v>
      </c>
      <c r="K240" s="19">
        <v>27.61</v>
      </c>
      <c r="L240" s="19">
        <v>2.61</v>
      </c>
      <c r="M240" s="19">
        <v>146.96</v>
      </c>
      <c r="N240" s="19">
        <v>1450</v>
      </c>
      <c r="O240" s="19">
        <v>0.86627600000000005</v>
      </c>
      <c r="P240" s="503">
        <v>650458.11210799997</v>
      </c>
      <c r="Q240" s="506" t="s">
        <v>415</v>
      </c>
      <c r="R240" s="50" t="s">
        <v>449</v>
      </c>
      <c r="S240" s="51" t="s">
        <v>61</v>
      </c>
      <c r="T240" s="59"/>
      <c r="U240" s="59"/>
      <c r="V240" s="59"/>
      <c r="W240" s="519">
        <v>45773</v>
      </c>
      <c r="X240" s="165"/>
    </row>
    <row r="241" spans="2:26" ht="15.5" x14ac:dyDescent="0.35">
      <c r="B241" s="44"/>
      <c r="C241" s="48" t="s">
        <v>448</v>
      </c>
      <c r="D241" s="44" t="s">
        <v>79</v>
      </c>
      <c r="E241" s="44" t="s">
        <v>74</v>
      </c>
      <c r="F241" s="44" t="s">
        <v>279</v>
      </c>
      <c r="G241" s="44"/>
      <c r="H241" s="19">
        <v>221</v>
      </c>
      <c r="I241" s="19">
        <v>12</v>
      </c>
      <c r="J241" s="19">
        <v>233</v>
      </c>
      <c r="K241" s="19">
        <v>27.61</v>
      </c>
      <c r="L241" s="19">
        <v>2.61</v>
      </c>
      <c r="M241" s="19">
        <v>146.96</v>
      </c>
      <c r="N241" s="19">
        <v>1450</v>
      </c>
      <c r="O241" s="19">
        <v>0.86627600000000005</v>
      </c>
      <c r="P241" s="503">
        <v>650458.11210799997</v>
      </c>
      <c r="Q241" s="506" t="s">
        <v>415</v>
      </c>
      <c r="R241" s="50" t="s">
        <v>449</v>
      </c>
      <c r="S241" s="51" t="s">
        <v>61</v>
      </c>
      <c r="T241" s="59"/>
      <c r="U241" s="59"/>
      <c r="V241" s="59"/>
      <c r="W241" s="519">
        <v>45771</v>
      </c>
      <c r="X241" s="165"/>
    </row>
    <row r="242" spans="2:26" ht="15.5" x14ac:dyDescent="0.35">
      <c r="B242" s="510"/>
      <c r="C242" s="511" t="s">
        <v>450</v>
      </c>
      <c r="D242" s="44" t="s">
        <v>65</v>
      </c>
      <c r="E242" s="44" t="s">
        <v>74</v>
      </c>
      <c r="F242" s="44" t="s">
        <v>279</v>
      </c>
      <c r="G242" s="512"/>
      <c r="H242" s="513"/>
      <c r="I242" s="513"/>
      <c r="J242" s="513"/>
      <c r="K242" s="513"/>
      <c r="L242" s="513"/>
      <c r="M242" s="513"/>
      <c r="N242" s="513"/>
      <c r="O242" s="513"/>
      <c r="P242" s="503"/>
      <c r="Q242" s="49">
        <v>45852</v>
      </c>
      <c r="R242" s="514" t="s">
        <v>453</v>
      </c>
      <c r="S242" s="51" t="s">
        <v>61</v>
      </c>
      <c r="T242" s="59"/>
      <c r="U242" s="59"/>
      <c r="V242" s="59"/>
      <c r="W242" s="520">
        <v>45869</v>
      </c>
      <c r="X242" s="165"/>
      <c r="Z242" s="570">
        <v>42335</v>
      </c>
    </row>
    <row r="243" spans="2:26" ht="15.5" x14ac:dyDescent="0.35">
      <c r="B243" s="44"/>
      <c r="C243" s="48" t="s">
        <v>451</v>
      </c>
      <c r="D243" s="44" t="s">
        <v>65</v>
      </c>
      <c r="E243" s="44" t="s">
        <v>74</v>
      </c>
      <c r="F243" s="44" t="s">
        <v>279</v>
      </c>
      <c r="G243" s="44"/>
      <c r="H243" s="19">
        <v>221</v>
      </c>
      <c r="I243" s="19">
        <v>12</v>
      </c>
      <c r="J243" s="19">
        <v>233</v>
      </c>
      <c r="K243" s="19">
        <v>27.61</v>
      </c>
      <c r="L243" s="19">
        <v>2.61</v>
      </c>
      <c r="M243" s="19">
        <v>146.96</v>
      </c>
      <c r="N243" s="19">
        <v>1450</v>
      </c>
      <c r="O243" s="19">
        <v>0.86627600000000005</v>
      </c>
      <c r="P243" s="503">
        <v>650458.11210799997</v>
      </c>
      <c r="Q243" s="49">
        <v>45780</v>
      </c>
      <c r="R243" s="50" t="s">
        <v>453</v>
      </c>
      <c r="S243" s="51" t="s">
        <v>61</v>
      </c>
      <c r="T243" s="59"/>
      <c r="U243" s="59"/>
      <c r="V243" s="59"/>
      <c r="W243" s="519">
        <v>45781</v>
      </c>
      <c r="X243" s="165"/>
    </row>
    <row r="244" spans="2:26" ht="15.5" x14ac:dyDescent="0.35">
      <c r="B244" s="44"/>
      <c r="C244" s="48" t="s">
        <v>452</v>
      </c>
      <c r="D244" s="44" t="s">
        <v>65</v>
      </c>
      <c r="E244" s="44" t="s">
        <v>74</v>
      </c>
      <c r="F244" s="44" t="s">
        <v>279</v>
      </c>
      <c r="G244" s="44"/>
      <c r="H244" s="19">
        <v>221</v>
      </c>
      <c r="I244" s="19">
        <v>12</v>
      </c>
      <c r="J244" s="19">
        <v>233</v>
      </c>
      <c r="K244" s="19">
        <v>27.61</v>
      </c>
      <c r="L244" s="19">
        <v>2.61</v>
      </c>
      <c r="M244" s="19">
        <v>146.96</v>
      </c>
      <c r="N244" s="19">
        <v>1450</v>
      </c>
      <c r="O244" s="19">
        <v>0.86627600000000005</v>
      </c>
      <c r="P244" s="503">
        <v>650458.11210799997</v>
      </c>
      <c r="Q244" s="506" t="s">
        <v>415</v>
      </c>
      <c r="R244" s="504" t="s">
        <v>94</v>
      </c>
      <c r="S244" s="51" t="s">
        <v>61</v>
      </c>
      <c r="T244" s="147"/>
      <c r="U244" s="141"/>
      <c r="V244" s="153"/>
      <c r="W244" s="519">
        <v>45775</v>
      </c>
      <c r="X244" s="165"/>
    </row>
    <row r="245" spans="2:26" ht="15.5" x14ac:dyDescent="0.35">
      <c r="B245" s="44"/>
      <c r="C245" s="48" t="s">
        <v>454</v>
      </c>
      <c r="D245" s="44" t="s">
        <v>65</v>
      </c>
      <c r="E245" s="44" t="s">
        <v>74</v>
      </c>
      <c r="F245" s="44" t="s">
        <v>279</v>
      </c>
      <c r="G245" s="44"/>
      <c r="H245" s="19">
        <v>221</v>
      </c>
      <c r="I245" s="19">
        <v>12</v>
      </c>
      <c r="J245" s="19">
        <v>233</v>
      </c>
      <c r="K245" s="19">
        <v>27.61</v>
      </c>
      <c r="L245" s="19">
        <v>2.61</v>
      </c>
      <c r="M245" s="19">
        <v>146.96</v>
      </c>
      <c r="N245" s="19">
        <v>1450</v>
      </c>
      <c r="O245" s="19">
        <v>0.86627600000000005</v>
      </c>
      <c r="P245" s="503">
        <v>650458.11210799997</v>
      </c>
      <c r="Q245" s="49">
        <v>45780</v>
      </c>
      <c r="R245" s="50" t="s">
        <v>360</v>
      </c>
      <c r="S245" s="51" t="s">
        <v>61</v>
      </c>
      <c r="T245" s="147"/>
      <c r="U245" s="141"/>
      <c r="V245" s="153"/>
      <c r="W245" s="519">
        <v>45786</v>
      </c>
      <c r="X245" s="165"/>
    </row>
    <row r="246" spans="2:26" ht="31" x14ac:dyDescent="0.35">
      <c r="B246" s="44"/>
      <c r="C246" s="48" t="s">
        <v>456</v>
      </c>
      <c r="D246" s="44" t="s">
        <v>468</v>
      </c>
      <c r="E246" s="44" t="s">
        <v>74</v>
      </c>
      <c r="F246" s="44" t="s">
        <v>278</v>
      </c>
      <c r="G246" s="44"/>
      <c r="H246" s="19">
        <f>K246*8</f>
        <v>988.64</v>
      </c>
      <c r="I246" s="19">
        <f>L246*4.4</f>
        <v>48.18</v>
      </c>
      <c r="J246" s="19">
        <f>SUBTOTAL(9,H246:I246)</f>
        <v>1036.82</v>
      </c>
      <c r="K246" s="44">
        <v>123.58</v>
      </c>
      <c r="L246" s="44">
        <v>10.95</v>
      </c>
      <c r="M246" s="44">
        <v>692</v>
      </c>
      <c r="N246" s="19">
        <v>10940</v>
      </c>
      <c r="O246" s="19">
        <v>3.1590180000000001</v>
      </c>
      <c r="P246" s="503">
        <v>3395120.385094</v>
      </c>
      <c r="Q246" s="49">
        <v>45780</v>
      </c>
      <c r="R246" s="504" t="s">
        <v>379</v>
      </c>
      <c r="S246" s="51" t="s">
        <v>61</v>
      </c>
      <c r="T246" s="59"/>
      <c r="U246" s="59"/>
      <c r="V246" s="59"/>
      <c r="W246" s="519">
        <v>45780</v>
      </c>
      <c r="X246" s="165"/>
    </row>
    <row r="247" spans="2:26" ht="31" x14ac:dyDescent="0.35">
      <c r="B247" s="44"/>
      <c r="C247" s="48" t="s">
        <v>457</v>
      </c>
      <c r="D247" s="44" t="s">
        <v>79</v>
      </c>
      <c r="E247" s="44" t="s">
        <v>74</v>
      </c>
      <c r="F247" s="44" t="s">
        <v>278</v>
      </c>
      <c r="G247" s="44"/>
      <c r="H247" s="19">
        <v>221</v>
      </c>
      <c r="I247" s="19">
        <v>12</v>
      </c>
      <c r="J247" s="19">
        <v>233</v>
      </c>
      <c r="K247" s="19">
        <v>27.61</v>
      </c>
      <c r="L247" s="19">
        <v>2.61</v>
      </c>
      <c r="M247" s="19">
        <v>146.96</v>
      </c>
      <c r="N247" s="19">
        <v>1450</v>
      </c>
      <c r="O247" s="19">
        <v>0.86627600000000005</v>
      </c>
      <c r="P247" s="503">
        <v>650458.11210799997</v>
      </c>
      <c r="Q247" s="49">
        <v>45780</v>
      </c>
      <c r="R247" s="504" t="s">
        <v>379</v>
      </c>
      <c r="S247" s="51" t="s">
        <v>61</v>
      </c>
      <c r="T247" s="59"/>
      <c r="U247" s="59"/>
      <c r="V247" s="59"/>
      <c r="W247" s="519">
        <v>45782</v>
      </c>
      <c r="X247" s="165"/>
    </row>
    <row r="248" spans="2:26" ht="15.5" x14ac:dyDescent="0.35">
      <c r="B248" s="44"/>
      <c r="C248" s="48" t="s">
        <v>459</v>
      </c>
      <c r="D248" s="44" t="s">
        <v>77</v>
      </c>
      <c r="E248" s="44" t="s">
        <v>74</v>
      </c>
      <c r="F248" s="44" t="s">
        <v>279</v>
      </c>
      <c r="G248" s="44"/>
      <c r="H248" s="19">
        <f>K248*8</f>
        <v>251.2</v>
      </c>
      <c r="I248" s="19">
        <f>L248*4.4</f>
        <v>12.716000000000001</v>
      </c>
      <c r="J248" s="19">
        <f>SUBTOTAL(9,H248:I248)</f>
        <v>263.916</v>
      </c>
      <c r="K248" s="19">
        <v>31.4</v>
      </c>
      <c r="L248" s="19">
        <v>2.89</v>
      </c>
      <c r="M248" s="19">
        <v>164.7</v>
      </c>
      <c r="N248" s="19">
        <v>1802</v>
      </c>
      <c r="O248" s="19">
        <v>0.86627600000000005</v>
      </c>
      <c r="P248" s="503">
        <v>752440.09410799993</v>
      </c>
      <c r="Q248" s="506" t="s">
        <v>415</v>
      </c>
      <c r="R248" s="50" t="s">
        <v>449</v>
      </c>
      <c r="S248" s="51" t="s">
        <v>61</v>
      </c>
      <c r="T248" s="147"/>
      <c r="U248" s="141"/>
      <c r="V248" s="153"/>
      <c r="W248" s="519">
        <v>45777</v>
      </c>
      <c r="X248" s="165"/>
    </row>
    <row r="249" spans="2:26" ht="15.5" x14ac:dyDescent="0.35">
      <c r="B249" s="44"/>
      <c r="C249" s="48" t="s">
        <v>460</v>
      </c>
      <c r="D249" s="44" t="s">
        <v>77</v>
      </c>
      <c r="E249" s="44" t="s">
        <v>74</v>
      </c>
      <c r="F249" s="44" t="s">
        <v>279</v>
      </c>
      <c r="G249" s="44"/>
      <c r="H249" s="19">
        <f>K249*8</f>
        <v>251.2</v>
      </c>
      <c r="I249" s="19">
        <f>L249*4.4</f>
        <v>12.716000000000001</v>
      </c>
      <c r="J249" s="19">
        <f>SUBTOTAL(9,H249:I249)</f>
        <v>263.916</v>
      </c>
      <c r="K249" s="19">
        <v>31.4</v>
      </c>
      <c r="L249" s="19">
        <v>2.89</v>
      </c>
      <c r="M249" s="19">
        <v>164.7</v>
      </c>
      <c r="N249" s="19">
        <v>1802</v>
      </c>
      <c r="O249" s="19">
        <v>0.86627600000000005</v>
      </c>
      <c r="P249" s="503">
        <v>752440.09410799993</v>
      </c>
      <c r="Q249" s="49">
        <v>45780</v>
      </c>
      <c r="R249" s="50" t="s">
        <v>449</v>
      </c>
      <c r="S249" s="51" t="s">
        <v>61</v>
      </c>
      <c r="T249" s="147"/>
      <c r="U249" s="141"/>
      <c r="V249" s="153"/>
      <c r="W249" s="519">
        <v>45783</v>
      </c>
      <c r="X249" s="165"/>
    </row>
    <row r="250" spans="2:26" ht="15.5" x14ac:dyDescent="0.35">
      <c r="B250" s="44"/>
      <c r="C250" s="48" t="s">
        <v>461</v>
      </c>
      <c r="D250" s="44" t="s">
        <v>65</v>
      </c>
      <c r="E250" s="44" t="s">
        <v>101</v>
      </c>
      <c r="F250" s="44" t="s">
        <v>279</v>
      </c>
      <c r="G250" s="44"/>
      <c r="H250" s="19">
        <v>193</v>
      </c>
      <c r="I250" s="19">
        <v>11</v>
      </c>
      <c r="J250" s="19">
        <v>204</v>
      </c>
      <c r="K250" s="19">
        <v>24.04</v>
      </c>
      <c r="L250" s="19">
        <v>2.4500000000000002</v>
      </c>
      <c r="M250" s="19">
        <v>194.78</v>
      </c>
      <c r="N250" s="19">
        <v>1979.14</v>
      </c>
      <c r="O250" s="19">
        <v>0.86627600000000005</v>
      </c>
      <c r="P250" s="503">
        <v>608271.66794800002</v>
      </c>
      <c r="Q250" s="49">
        <v>45822</v>
      </c>
      <c r="R250" s="50" t="s">
        <v>261</v>
      </c>
      <c r="S250" s="51" t="s">
        <v>61</v>
      </c>
      <c r="T250" s="147"/>
      <c r="U250" s="141"/>
      <c r="V250" s="153"/>
      <c r="W250" s="519">
        <v>45816</v>
      </c>
      <c r="X250" s="165"/>
    </row>
    <row r="251" spans="2:26" ht="15.5" x14ac:dyDescent="0.35">
      <c r="B251" s="44"/>
      <c r="C251" s="48" t="s">
        <v>462</v>
      </c>
      <c r="D251" s="44" t="s">
        <v>65</v>
      </c>
      <c r="E251" s="44" t="s">
        <v>74</v>
      </c>
      <c r="F251" s="44" t="s">
        <v>279</v>
      </c>
      <c r="G251" s="44"/>
      <c r="H251" s="19">
        <v>221</v>
      </c>
      <c r="I251" s="19">
        <v>12</v>
      </c>
      <c r="J251" s="19">
        <v>233</v>
      </c>
      <c r="K251" s="19">
        <v>27.61</v>
      </c>
      <c r="L251" s="19">
        <v>2.61</v>
      </c>
      <c r="M251" s="19">
        <v>146.96</v>
      </c>
      <c r="N251" s="19">
        <v>1450</v>
      </c>
      <c r="O251" s="19">
        <v>0.86627600000000005</v>
      </c>
      <c r="P251" s="503">
        <v>650458.11210799997</v>
      </c>
      <c r="Q251" s="49">
        <v>45822</v>
      </c>
      <c r="R251" s="50" t="s">
        <v>453</v>
      </c>
      <c r="S251" s="51" t="s">
        <v>61</v>
      </c>
      <c r="T251" s="147"/>
      <c r="U251" s="141"/>
      <c r="V251" s="153"/>
      <c r="W251" s="519">
        <v>45811</v>
      </c>
      <c r="X251" s="165"/>
    </row>
    <row r="252" spans="2:26" ht="15.5" x14ac:dyDescent="0.35">
      <c r="B252" s="44"/>
      <c r="C252" s="48" t="s">
        <v>463</v>
      </c>
      <c r="D252" s="44" t="s">
        <v>79</v>
      </c>
      <c r="E252" s="44" t="s">
        <v>74</v>
      </c>
      <c r="F252" s="44" t="s">
        <v>279</v>
      </c>
      <c r="G252" s="44"/>
      <c r="H252" s="19">
        <v>221</v>
      </c>
      <c r="I252" s="19">
        <v>12</v>
      </c>
      <c r="J252" s="19">
        <v>233</v>
      </c>
      <c r="K252" s="19">
        <v>27.61</v>
      </c>
      <c r="L252" s="19">
        <v>2.61</v>
      </c>
      <c r="M252" s="19">
        <v>146.96</v>
      </c>
      <c r="N252" s="19">
        <v>1450</v>
      </c>
      <c r="O252" s="19">
        <v>0.86627600000000005</v>
      </c>
      <c r="P252" s="503">
        <v>650458.11210799997</v>
      </c>
      <c r="Q252" s="49">
        <v>45778</v>
      </c>
      <c r="R252" s="50" t="s">
        <v>453</v>
      </c>
      <c r="S252" s="51" t="s">
        <v>61</v>
      </c>
      <c r="T252" s="147"/>
      <c r="U252" s="141"/>
      <c r="V252" s="153"/>
      <c r="W252" s="519">
        <v>45794</v>
      </c>
      <c r="X252" s="165"/>
    </row>
    <row r="253" spans="2:26" ht="15.5" x14ac:dyDescent="0.35">
      <c r="B253" s="44"/>
      <c r="C253" s="48" t="s">
        <v>464</v>
      </c>
      <c r="D253" s="44" t="s">
        <v>65</v>
      </c>
      <c r="E253" s="44" t="s">
        <v>74</v>
      </c>
      <c r="F253" s="44" t="s">
        <v>279</v>
      </c>
      <c r="G253" s="44"/>
      <c r="H253" s="19">
        <v>221</v>
      </c>
      <c r="I253" s="19">
        <v>12</v>
      </c>
      <c r="J253" s="19">
        <v>233</v>
      </c>
      <c r="K253" s="19">
        <v>27.61</v>
      </c>
      <c r="L253" s="19">
        <v>2.61</v>
      </c>
      <c r="M253" s="19">
        <v>146.96</v>
      </c>
      <c r="N253" s="19">
        <v>1450</v>
      </c>
      <c r="O253" s="19">
        <v>0.86627600000000005</v>
      </c>
      <c r="P253" s="503">
        <v>650458.11210799997</v>
      </c>
      <c r="Q253" s="49">
        <v>45778</v>
      </c>
      <c r="R253" s="50" t="s">
        <v>361</v>
      </c>
      <c r="S253" s="18" t="s">
        <v>61</v>
      </c>
      <c r="T253" s="147"/>
      <c r="U253" s="141"/>
      <c r="V253" s="153"/>
      <c r="W253" s="519">
        <v>45788</v>
      </c>
      <c r="X253" s="165"/>
    </row>
    <row r="254" spans="2:26" ht="15.5" x14ac:dyDescent="0.35">
      <c r="B254" s="44"/>
      <c r="C254" s="48" t="s">
        <v>465</v>
      </c>
      <c r="D254" s="44" t="s">
        <v>65</v>
      </c>
      <c r="E254" s="44" t="s">
        <v>74</v>
      </c>
      <c r="F254" s="44" t="s">
        <v>279</v>
      </c>
      <c r="G254" s="44"/>
      <c r="H254" s="19">
        <v>221</v>
      </c>
      <c r="I254" s="19">
        <v>12</v>
      </c>
      <c r="J254" s="19">
        <v>233</v>
      </c>
      <c r="K254" s="19">
        <v>27.61</v>
      </c>
      <c r="L254" s="19">
        <v>2.61</v>
      </c>
      <c r="M254" s="19">
        <v>146.96</v>
      </c>
      <c r="N254" s="19">
        <v>1450</v>
      </c>
      <c r="O254" s="19">
        <v>0.86627600000000005</v>
      </c>
      <c r="P254" s="503">
        <v>650458.11210799997</v>
      </c>
      <c r="Q254" s="49">
        <v>45778</v>
      </c>
      <c r="R254" s="50" t="s">
        <v>284</v>
      </c>
      <c r="S254" s="18" t="s">
        <v>61</v>
      </c>
      <c r="T254" s="147"/>
      <c r="U254" s="141"/>
      <c r="V254" s="153"/>
      <c r="W254" s="519">
        <v>45806</v>
      </c>
      <c r="X254" s="165"/>
    </row>
    <row r="255" spans="2:26" ht="15.5" x14ac:dyDescent="0.35">
      <c r="B255" s="44"/>
      <c r="C255" s="48" t="s">
        <v>466</v>
      </c>
      <c r="D255" s="44" t="s">
        <v>475</v>
      </c>
      <c r="E255" s="44" t="s">
        <v>74</v>
      </c>
      <c r="F255" s="44" t="s">
        <v>279</v>
      </c>
      <c r="G255" s="44"/>
      <c r="H255" s="19">
        <f>K255*8</f>
        <v>614.16</v>
      </c>
      <c r="I255" s="19">
        <f>L255*4.4</f>
        <v>27.984000000000005</v>
      </c>
      <c r="J255" s="19">
        <f>SUM(H255:I255)</f>
        <v>642.14400000000001</v>
      </c>
      <c r="K255" s="19">
        <v>76.77</v>
      </c>
      <c r="L255" s="19">
        <v>6.36</v>
      </c>
      <c r="M255" s="19">
        <v>388.74</v>
      </c>
      <c r="N255" s="19">
        <v>3855</v>
      </c>
      <c r="O255" s="19">
        <v>2.348757</v>
      </c>
      <c r="P255" s="503">
        <v>1765261</v>
      </c>
      <c r="Q255" s="49">
        <v>45778</v>
      </c>
      <c r="R255" s="50" t="s">
        <v>449</v>
      </c>
      <c r="S255" s="18" t="s">
        <v>61</v>
      </c>
      <c r="T255" s="147"/>
      <c r="U255" s="141"/>
      <c r="V255" s="153"/>
      <c r="W255" s="519">
        <v>45781</v>
      </c>
      <c r="X255" s="165"/>
    </row>
    <row r="256" spans="2:26" ht="15.5" x14ac:dyDescent="0.35">
      <c r="B256" s="44"/>
      <c r="C256" s="48" t="s">
        <v>467</v>
      </c>
      <c r="D256" s="44" t="s">
        <v>79</v>
      </c>
      <c r="E256" s="44" t="s">
        <v>101</v>
      </c>
      <c r="F256" s="44" t="s">
        <v>279</v>
      </c>
      <c r="G256" s="44"/>
      <c r="H256" s="19">
        <v>193</v>
      </c>
      <c r="I256" s="19">
        <v>11</v>
      </c>
      <c r="J256" s="19">
        <v>204</v>
      </c>
      <c r="K256" s="19">
        <v>24.04</v>
      </c>
      <c r="L256" s="19">
        <v>2.4500000000000002</v>
      </c>
      <c r="M256" s="19">
        <v>194.78</v>
      </c>
      <c r="N256" s="19">
        <v>1979.14</v>
      </c>
      <c r="O256" s="19">
        <v>0.86627600000000005</v>
      </c>
      <c r="P256" s="503">
        <v>608271.66794800002</v>
      </c>
      <c r="Q256" s="49" t="s">
        <v>415</v>
      </c>
      <c r="R256" s="504" t="s">
        <v>366</v>
      </c>
      <c r="S256" s="18" t="s">
        <v>61</v>
      </c>
      <c r="T256" s="59"/>
      <c r="U256" s="59"/>
      <c r="V256" s="59"/>
      <c r="W256" s="519">
        <v>45775</v>
      </c>
      <c r="X256" s="165"/>
    </row>
    <row r="257" spans="2:24" ht="15.5" x14ac:dyDescent="0.35">
      <c r="B257" s="44"/>
      <c r="C257" s="48" t="s">
        <v>469</v>
      </c>
      <c r="D257" s="44" t="s">
        <v>203</v>
      </c>
      <c r="E257" s="44" t="s">
        <v>101</v>
      </c>
      <c r="F257" s="44" t="s">
        <v>279</v>
      </c>
      <c r="G257" s="44"/>
      <c r="H257" s="19">
        <f>K257*8</f>
        <v>405.12</v>
      </c>
      <c r="I257" s="19">
        <f>L257*4.4</f>
        <v>21.12</v>
      </c>
      <c r="J257" s="19">
        <f>SUM(H257:I257)</f>
        <v>426.24</v>
      </c>
      <c r="K257" s="19">
        <v>50.64</v>
      </c>
      <c r="L257" s="19">
        <v>4.8</v>
      </c>
      <c r="M257" s="19">
        <v>378.56</v>
      </c>
      <c r="N257" s="19">
        <v>4711.55</v>
      </c>
      <c r="O257" s="19">
        <v>1.7680549999999999</v>
      </c>
      <c r="P257" s="503">
        <v>1326238.3038650001</v>
      </c>
      <c r="Q257" s="49">
        <v>45778</v>
      </c>
      <c r="R257" s="50" t="s">
        <v>360</v>
      </c>
      <c r="S257" s="18" t="s">
        <v>61</v>
      </c>
      <c r="T257" s="147"/>
      <c r="U257" s="141"/>
      <c r="V257" s="153"/>
      <c r="W257" s="519">
        <v>45780</v>
      </c>
      <c r="X257" s="165"/>
    </row>
    <row r="258" spans="2:24" ht="15.5" x14ac:dyDescent="0.35">
      <c r="B258" s="44"/>
      <c r="C258" s="48" t="s">
        <v>470</v>
      </c>
      <c r="D258" s="44" t="s">
        <v>65</v>
      </c>
      <c r="E258" s="44" t="s">
        <v>101</v>
      </c>
      <c r="F258" s="44" t="s">
        <v>279</v>
      </c>
      <c r="G258" s="44"/>
      <c r="H258" s="19">
        <v>193</v>
      </c>
      <c r="I258" s="19">
        <v>11</v>
      </c>
      <c r="J258" s="19">
        <v>204</v>
      </c>
      <c r="K258" s="19">
        <v>24.04</v>
      </c>
      <c r="L258" s="19">
        <v>2.4500000000000002</v>
      </c>
      <c r="M258" s="19">
        <v>194.78</v>
      </c>
      <c r="N258" s="19">
        <v>1979.14</v>
      </c>
      <c r="O258" s="19">
        <v>0.86627600000000005</v>
      </c>
      <c r="P258" s="503">
        <v>608271.66794800002</v>
      </c>
      <c r="Q258" s="49">
        <v>45779</v>
      </c>
      <c r="R258" s="50" t="s">
        <v>115</v>
      </c>
      <c r="S258" s="18" t="s">
        <v>61</v>
      </c>
      <c r="T258" s="147"/>
      <c r="U258" s="141"/>
      <c r="V258" s="153"/>
      <c r="W258" s="519">
        <v>45781</v>
      </c>
      <c r="X258" s="165"/>
    </row>
    <row r="259" spans="2:24" ht="15.5" x14ac:dyDescent="0.35">
      <c r="B259" s="44"/>
      <c r="C259" s="48" t="s">
        <v>473</v>
      </c>
      <c r="D259" s="44" t="s">
        <v>65</v>
      </c>
      <c r="E259" s="44" t="s">
        <v>74</v>
      </c>
      <c r="F259" s="44" t="s">
        <v>279</v>
      </c>
      <c r="G259" s="44"/>
      <c r="H259" s="19">
        <v>221</v>
      </c>
      <c r="I259" s="19">
        <v>12</v>
      </c>
      <c r="J259" s="19">
        <v>233</v>
      </c>
      <c r="K259" s="19">
        <v>27.61</v>
      </c>
      <c r="L259" s="19">
        <v>2.61</v>
      </c>
      <c r="M259" s="19">
        <v>146.96</v>
      </c>
      <c r="N259" s="19">
        <v>1450</v>
      </c>
      <c r="O259" s="19">
        <v>0.86627600000000005</v>
      </c>
      <c r="P259" s="503">
        <v>650458.11210799997</v>
      </c>
      <c r="Q259" s="49">
        <v>45780</v>
      </c>
      <c r="R259" s="50" t="s">
        <v>97</v>
      </c>
      <c r="S259" s="18" t="s">
        <v>61</v>
      </c>
      <c r="T259" s="59"/>
      <c r="U259" s="59"/>
      <c r="V259" s="59"/>
      <c r="W259" s="519">
        <v>45785</v>
      </c>
      <c r="X259" s="165"/>
    </row>
    <row r="260" spans="2:24" ht="15.5" x14ac:dyDescent="0.35">
      <c r="B260" s="44"/>
      <c r="C260" s="48" t="s">
        <v>474</v>
      </c>
      <c r="D260" s="44" t="s">
        <v>68</v>
      </c>
      <c r="E260" s="44" t="s">
        <v>101</v>
      </c>
      <c r="F260" s="44" t="s">
        <v>279</v>
      </c>
      <c r="G260" s="44"/>
      <c r="H260" s="19">
        <v>193</v>
      </c>
      <c r="I260" s="19">
        <v>11</v>
      </c>
      <c r="J260" s="19">
        <v>204</v>
      </c>
      <c r="K260" s="19">
        <v>24.04</v>
      </c>
      <c r="L260" s="19">
        <v>2.4500000000000002</v>
      </c>
      <c r="M260" s="19">
        <v>194.78</v>
      </c>
      <c r="N260" s="19">
        <v>1979.14</v>
      </c>
      <c r="O260" s="19">
        <v>0.86627600000000005</v>
      </c>
      <c r="P260" s="503">
        <v>608271.66794800002</v>
      </c>
      <c r="Q260" s="49">
        <v>45781</v>
      </c>
      <c r="R260" s="50" t="s">
        <v>115</v>
      </c>
      <c r="S260" s="18" t="s">
        <v>61</v>
      </c>
      <c r="T260" s="59"/>
      <c r="U260" s="59"/>
      <c r="V260" s="59"/>
      <c r="W260" s="519">
        <v>45786</v>
      </c>
      <c r="X260" s="165"/>
    </row>
    <row r="261" spans="2:24" ht="46.5" customHeight="1" x14ac:dyDescent="0.35">
      <c r="B261" s="44"/>
      <c r="C261" s="48" t="s">
        <v>476</v>
      </c>
      <c r="D261" s="44" t="s">
        <v>65</v>
      </c>
      <c r="E261" s="44" t="s">
        <v>74</v>
      </c>
      <c r="F261" s="44" t="s">
        <v>279</v>
      </c>
      <c r="G261" s="44"/>
      <c r="H261" s="19">
        <v>221</v>
      </c>
      <c r="I261" s="19">
        <v>12</v>
      </c>
      <c r="J261" s="19">
        <v>233</v>
      </c>
      <c r="K261" s="19">
        <v>27.61</v>
      </c>
      <c r="L261" s="19">
        <v>2.61</v>
      </c>
      <c r="M261" s="19">
        <v>146.96</v>
      </c>
      <c r="N261" s="19">
        <v>1450</v>
      </c>
      <c r="O261" s="19">
        <v>0.86627600000000005</v>
      </c>
      <c r="P261" s="503">
        <v>650458.11210799997</v>
      </c>
      <c r="Q261" s="49">
        <v>45781</v>
      </c>
      <c r="R261" s="50" t="s">
        <v>537</v>
      </c>
      <c r="S261" s="18" t="s">
        <v>61</v>
      </c>
      <c r="T261" s="59"/>
      <c r="U261" s="59"/>
      <c r="V261" s="59"/>
      <c r="W261" s="519">
        <v>45787</v>
      </c>
      <c r="X261" s="165"/>
    </row>
    <row r="262" spans="2:24" ht="15.5" x14ac:dyDescent="0.35">
      <c r="B262" s="44"/>
      <c r="C262" s="48" t="s">
        <v>477</v>
      </c>
      <c r="D262" s="44" t="s">
        <v>65</v>
      </c>
      <c r="E262" s="44" t="s">
        <v>101</v>
      </c>
      <c r="F262" s="44" t="s">
        <v>279</v>
      </c>
      <c r="G262" s="44"/>
      <c r="H262" s="19">
        <v>193</v>
      </c>
      <c r="I262" s="19">
        <v>11</v>
      </c>
      <c r="J262" s="19">
        <v>204</v>
      </c>
      <c r="K262" s="19">
        <v>24.04</v>
      </c>
      <c r="L262" s="19">
        <v>2.4500000000000002</v>
      </c>
      <c r="M262" s="19">
        <v>194.78</v>
      </c>
      <c r="N262" s="19">
        <v>1979.14</v>
      </c>
      <c r="O262" s="19">
        <v>0.86627600000000005</v>
      </c>
      <c r="P262" s="503">
        <v>608271.66794800002</v>
      </c>
      <c r="Q262" s="49">
        <v>45781</v>
      </c>
      <c r="R262" s="50" t="s">
        <v>449</v>
      </c>
      <c r="S262" s="18" t="s">
        <v>61</v>
      </c>
      <c r="T262" s="59"/>
      <c r="U262" s="59"/>
      <c r="V262" s="59"/>
      <c r="W262" s="519">
        <v>45787</v>
      </c>
      <c r="X262" s="165"/>
    </row>
    <row r="263" spans="2:24" ht="31" x14ac:dyDescent="0.35">
      <c r="B263" s="44"/>
      <c r="C263" s="48" t="s">
        <v>478</v>
      </c>
      <c r="D263" s="44" t="s">
        <v>65</v>
      </c>
      <c r="E263" s="44" t="s">
        <v>101</v>
      </c>
      <c r="F263" s="44" t="s">
        <v>278</v>
      </c>
      <c r="G263" s="44"/>
      <c r="H263" s="19">
        <v>236</v>
      </c>
      <c r="I263" s="19">
        <v>13</v>
      </c>
      <c r="J263" s="19">
        <v>249</v>
      </c>
      <c r="K263" s="19">
        <v>29.49</v>
      </c>
      <c r="L263" s="19">
        <v>2.86</v>
      </c>
      <c r="M263" s="19">
        <v>233.05</v>
      </c>
      <c r="N263" s="19">
        <v>1526</v>
      </c>
      <c r="O263" s="19">
        <v>0.86627600000000005</v>
      </c>
      <c r="P263" s="503">
        <v>645061.94810799998</v>
      </c>
      <c r="Q263" s="49">
        <v>45784</v>
      </c>
      <c r="R263" s="504" t="s">
        <v>379</v>
      </c>
      <c r="S263" s="18" t="s">
        <v>61</v>
      </c>
      <c r="T263" s="147"/>
      <c r="U263" s="141"/>
      <c r="V263" s="153"/>
      <c r="W263" s="519">
        <v>45788</v>
      </c>
      <c r="X263" s="165"/>
    </row>
    <row r="264" spans="2:24" ht="20" customHeight="1" x14ac:dyDescent="0.35">
      <c r="B264" s="44"/>
      <c r="C264" s="48" t="s">
        <v>479</v>
      </c>
      <c r="D264" s="44" t="s">
        <v>181</v>
      </c>
      <c r="E264" s="44" t="s">
        <v>74</v>
      </c>
      <c r="F264" s="44" t="s">
        <v>278</v>
      </c>
      <c r="G264" s="44"/>
      <c r="H264" s="19">
        <v>741</v>
      </c>
      <c r="I264" s="19">
        <v>40</v>
      </c>
      <c r="J264" s="19">
        <v>781</v>
      </c>
      <c r="K264" s="19">
        <v>92.53</v>
      </c>
      <c r="L264" s="19">
        <v>9.0299999999999994</v>
      </c>
      <c r="M264" s="19">
        <v>564</v>
      </c>
      <c r="N264" s="19">
        <v>8669</v>
      </c>
      <c r="O264" s="19">
        <v>2.4950000000000001</v>
      </c>
      <c r="P264" s="503">
        <v>2635411.7904490004</v>
      </c>
      <c r="Q264" s="49">
        <v>45785</v>
      </c>
      <c r="R264" s="50" t="s">
        <v>60</v>
      </c>
      <c r="S264" s="51" t="s">
        <v>61</v>
      </c>
      <c r="T264" s="147"/>
      <c r="U264" s="141"/>
      <c r="V264" s="153"/>
      <c r="W264" s="519">
        <v>45790</v>
      </c>
      <c r="X264" s="165"/>
    </row>
    <row r="265" spans="2:24" ht="15.5" x14ac:dyDescent="0.35">
      <c r="B265" s="44"/>
      <c r="C265" s="48" t="s">
        <v>480</v>
      </c>
      <c r="D265" s="44" t="s">
        <v>79</v>
      </c>
      <c r="E265" s="44" t="s">
        <v>74</v>
      </c>
      <c r="F265" s="44" t="s">
        <v>279</v>
      </c>
      <c r="G265" s="44"/>
      <c r="H265" s="19">
        <v>221</v>
      </c>
      <c r="I265" s="19">
        <v>12</v>
      </c>
      <c r="J265" s="19">
        <v>233</v>
      </c>
      <c r="K265" s="19">
        <v>27.61</v>
      </c>
      <c r="L265" s="19">
        <v>2.61</v>
      </c>
      <c r="M265" s="19">
        <v>146.96</v>
      </c>
      <c r="N265" s="19">
        <v>1450</v>
      </c>
      <c r="O265" s="19">
        <v>0.86627600000000005</v>
      </c>
      <c r="P265" s="503">
        <v>650458.11210799997</v>
      </c>
      <c r="Q265" s="49">
        <v>45786</v>
      </c>
      <c r="R265" s="50" t="s">
        <v>94</v>
      </c>
      <c r="S265" s="51" t="s">
        <v>61</v>
      </c>
      <c r="T265" s="147"/>
      <c r="U265" s="141"/>
      <c r="V265" s="153"/>
      <c r="W265" s="519">
        <v>45790</v>
      </c>
      <c r="X265" s="165"/>
    </row>
    <row r="266" spans="2:24" ht="15.5" x14ac:dyDescent="0.35">
      <c r="B266" s="44"/>
      <c r="C266" s="48" t="s">
        <v>481</v>
      </c>
      <c r="D266" s="44" t="s">
        <v>126</v>
      </c>
      <c r="E266" s="44" t="s">
        <v>74</v>
      </c>
      <c r="F266" s="44" t="s">
        <v>279</v>
      </c>
      <c r="G266" s="44"/>
      <c r="H266" s="19">
        <v>562</v>
      </c>
      <c r="I266" s="19">
        <v>26</v>
      </c>
      <c r="J266" s="19">
        <v>588</v>
      </c>
      <c r="K266" s="19">
        <v>70.22</v>
      </c>
      <c r="L266" s="19">
        <v>5.81</v>
      </c>
      <c r="M266" s="19">
        <v>352.73</v>
      </c>
      <c r="N266" s="19">
        <v>3400</v>
      </c>
      <c r="O266" s="19">
        <v>1.7680549999999999</v>
      </c>
      <c r="P266" s="503">
        <v>1595805.5120649999</v>
      </c>
      <c r="Q266" s="49">
        <v>45787</v>
      </c>
      <c r="R266" s="50" t="s">
        <v>449</v>
      </c>
      <c r="S266" s="51" t="s">
        <v>61</v>
      </c>
      <c r="T266" s="147"/>
      <c r="U266" s="141"/>
      <c r="V266" s="153"/>
      <c r="W266" s="519">
        <v>46157</v>
      </c>
      <c r="X266" s="165"/>
    </row>
    <row r="267" spans="2:24" ht="15.5" x14ac:dyDescent="0.35">
      <c r="B267" s="44"/>
      <c r="C267" s="48" t="s">
        <v>482</v>
      </c>
      <c r="D267" s="44" t="s">
        <v>126</v>
      </c>
      <c r="E267" s="44" t="s">
        <v>101</v>
      </c>
      <c r="F267" s="44" t="s">
        <v>279</v>
      </c>
      <c r="G267" s="44"/>
      <c r="H267" s="19">
        <v>565</v>
      </c>
      <c r="I267" s="19">
        <v>26</v>
      </c>
      <c r="J267" s="19">
        <v>591</v>
      </c>
      <c r="K267" s="19">
        <v>70.56</v>
      </c>
      <c r="L267" s="19">
        <v>5.83</v>
      </c>
      <c r="M267" s="19">
        <v>454.86</v>
      </c>
      <c r="N267" s="19">
        <v>5149</v>
      </c>
      <c r="O267" s="19">
        <v>1.7680549999999999</v>
      </c>
      <c r="P267" s="503">
        <v>1662016.3703449999</v>
      </c>
      <c r="Q267" s="49">
        <v>45788</v>
      </c>
      <c r="R267" s="50" t="s">
        <v>97</v>
      </c>
      <c r="S267" s="51" t="s">
        <v>61</v>
      </c>
      <c r="T267" s="147"/>
      <c r="U267" s="141"/>
      <c r="V267" s="153"/>
      <c r="W267" s="519">
        <v>45795</v>
      </c>
      <c r="X267" s="165"/>
    </row>
    <row r="268" spans="2:24" ht="15.5" x14ac:dyDescent="0.35">
      <c r="B268" s="44"/>
      <c r="C268" s="48" t="s">
        <v>483</v>
      </c>
      <c r="D268" s="44" t="s">
        <v>65</v>
      </c>
      <c r="E268" s="44" t="s">
        <v>101</v>
      </c>
      <c r="F268" s="44" t="s">
        <v>279</v>
      </c>
      <c r="G268" s="44"/>
      <c r="H268" s="19">
        <v>193</v>
      </c>
      <c r="I268" s="19">
        <v>11</v>
      </c>
      <c r="J268" s="19">
        <v>204</v>
      </c>
      <c r="K268" s="19">
        <v>24.04</v>
      </c>
      <c r="L268" s="19">
        <v>2.4500000000000002</v>
      </c>
      <c r="M268" s="19">
        <v>194.78</v>
      </c>
      <c r="N268" s="19">
        <v>1979.14</v>
      </c>
      <c r="O268" s="19">
        <v>0.86627600000000005</v>
      </c>
      <c r="P268" s="503">
        <v>608271.66794800002</v>
      </c>
      <c r="Q268" s="49">
        <v>45789</v>
      </c>
      <c r="R268" s="50" t="s">
        <v>115</v>
      </c>
      <c r="S268" s="51" t="s">
        <v>61</v>
      </c>
      <c r="T268" s="147"/>
      <c r="U268" s="141"/>
      <c r="V268" s="153"/>
      <c r="W268" s="519">
        <v>45793</v>
      </c>
      <c r="X268" s="165"/>
    </row>
    <row r="269" spans="2:24" ht="18" customHeight="1" x14ac:dyDescent="0.35">
      <c r="B269" s="44"/>
      <c r="C269" s="48" t="s">
        <v>499</v>
      </c>
      <c r="D269" s="44" t="s">
        <v>79</v>
      </c>
      <c r="E269" s="44" t="s">
        <v>101</v>
      </c>
      <c r="F269" s="44" t="s">
        <v>279</v>
      </c>
      <c r="G269" s="44"/>
      <c r="H269" s="19">
        <v>193</v>
      </c>
      <c r="I269" s="19">
        <v>11</v>
      </c>
      <c r="J269" s="19">
        <v>204</v>
      </c>
      <c r="K269" s="19">
        <v>24.04</v>
      </c>
      <c r="L269" s="19">
        <v>2.4500000000000002</v>
      </c>
      <c r="M269" s="19">
        <v>194.78</v>
      </c>
      <c r="N269" s="19">
        <v>1979.14</v>
      </c>
      <c r="O269" s="19">
        <v>0.86627600000000005</v>
      </c>
      <c r="P269" s="503">
        <v>608271.66794800002</v>
      </c>
      <c r="Q269" s="49">
        <v>45790</v>
      </c>
      <c r="R269" s="50" t="s">
        <v>94</v>
      </c>
      <c r="S269" s="51" t="s">
        <v>61</v>
      </c>
      <c r="T269" s="147"/>
      <c r="U269" s="141"/>
      <c r="V269" s="153"/>
      <c r="W269" s="519">
        <v>45806</v>
      </c>
      <c r="X269" s="165"/>
    </row>
    <row r="270" spans="2:24" ht="15.5" x14ac:dyDescent="0.35">
      <c r="B270" s="44"/>
      <c r="C270" s="48" t="s">
        <v>484</v>
      </c>
      <c r="D270" s="44" t="s">
        <v>77</v>
      </c>
      <c r="E270" s="44" t="s">
        <v>74</v>
      </c>
      <c r="F270" s="44" t="s">
        <v>279</v>
      </c>
      <c r="G270" s="44"/>
      <c r="H270" s="19">
        <f>K270*8</f>
        <v>251.2</v>
      </c>
      <c r="I270" s="19">
        <f>L270*4.4</f>
        <v>12.716000000000001</v>
      </c>
      <c r="J270" s="19">
        <f>SUBTOTAL(9,H270:I270)</f>
        <v>263.916</v>
      </c>
      <c r="K270" s="19">
        <v>31.4</v>
      </c>
      <c r="L270" s="19">
        <v>2.89</v>
      </c>
      <c r="M270" s="19">
        <v>164.7</v>
      </c>
      <c r="N270" s="19">
        <v>1802</v>
      </c>
      <c r="O270" s="19">
        <v>0.86627600000000005</v>
      </c>
      <c r="P270" s="503">
        <v>752440.09410799993</v>
      </c>
      <c r="Q270" s="49">
        <v>45789</v>
      </c>
      <c r="R270" s="50" t="s">
        <v>449</v>
      </c>
      <c r="S270" s="51" t="s">
        <v>61</v>
      </c>
      <c r="T270" s="59"/>
      <c r="U270" s="59"/>
      <c r="V270" s="59"/>
      <c r="W270" s="519">
        <v>45794</v>
      </c>
      <c r="X270" s="165"/>
    </row>
    <row r="271" spans="2:24" ht="15.5" x14ac:dyDescent="0.35">
      <c r="B271" s="44"/>
      <c r="C271" s="48" t="s">
        <v>486</v>
      </c>
      <c r="D271" s="44" t="s">
        <v>231</v>
      </c>
      <c r="E271" s="44" t="s">
        <v>101</v>
      </c>
      <c r="F271" s="44" t="s">
        <v>278</v>
      </c>
      <c r="G271" s="44"/>
      <c r="H271" s="19">
        <f>K271*8</f>
        <v>882.48</v>
      </c>
      <c r="I271" s="19">
        <f>L271*4.4</f>
        <v>46.904000000000003</v>
      </c>
      <c r="J271" s="19">
        <f>SUBTOTAL(9,H271:I271)</f>
        <v>929.38400000000001</v>
      </c>
      <c r="K271" s="19">
        <v>110.31</v>
      </c>
      <c r="L271" s="19">
        <v>10.66</v>
      </c>
      <c r="M271" s="19">
        <v>809</v>
      </c>
      <c r="N271" s="19">
        <v>9896</v>
      </c>
      <c r="O271" s="19">
        <v>2.4947030000000003</v>
      </c>
      <c r="P271" s="503">
        <v>2836089.3524490003</v>
      </c>
      <c r="Q271" s="49">
        <v>45789</v>
      </c>
      <c r="R271" s="50" t="s">
        <v>60</v>
      </c>
      <c r="S271" s="51" t="s">
        <v>61</v>
      </c>
      <c r="T271" s="147"/>
      <c r="U271" s="141"/>
      <c r="V271" s="153"/>
      <c r="W271" s="519">
        <v>45797</v>
      </c>
      <c r="X271" s="165"/>
    </row>
    <row r="272" spans="2:24" ht="15.5" x14ac:dyDescent="0.35">
      <c r="B272" s="44"/>
      <c r="C272" s="48" t="s">
        <v>487</v>
      </c>
      <c r="D272" s="44" t="s">
        <v>65</v>
      </c>
      <c r="E272" s="44" t="s">
        <v>74</v>
      </c>
      <c r="F272" s="44" t="s">
        <v>279</v>
      </c>
      <c r="G272" s="44"/>
      <c r="H272" s="19">
        <v>221</v>
      </c>
      <c r="I272" s="19">
        <v>12</v>
      </c>
      <c r="J272" s="19">
        <v>233</v>
      </c>
      <c r="K272" s="19">
        <v>27.61</v>
      </c>
      <c r="L272" s="19">
        <v>2.61</v>
      </c>
      <c r="M272" s="19">
        <v>146.96</v>
      </c>
      <c r="N272" s="19">
        <v>1450</v>
      </c>
      <c r="O272" s="19">
        <v>0.86627600000000005</v>
      </c>
      <c r="P272" s="503">
        <v>650458.11210799997</v>
      </c>
      <c r="Q272" s="49">
        <v>45789</v>
      </c>
      <c r="R272" s="50" t="s">
        <v>449</v>
      </c>
      <c r="S272" s="51" t="s">
        <v>61</v>
      </c>
      <c r="T272" s="147"/>
      <c r="U272" s="141"/>
      <c r="V272" s="153"/>
      <c r="W272" s="519">
        <v>45798</v>
      </c>
      <c r="X272" s="165"/>
    </row>
    <row r="273" spans="2:24" ht="15.5" x14ac:dyDescent="0.35">
      <c r="B273" s="44"/>
      <c r="C273" s="48" t="s">
        <v>488</v>
      </c>
      <c r="D273" s="44" t="s">
        <v>65</v>
      </c>
      <c r="E273" s="44" t="s">
        <v>74</v>
      </c>
      <c r="F273" s="44" t="s">
        <v>279</v>
      </c>
      <c r="G273" s="44"/>
      <c r="H273" s="19">
        <v>221</v>
      </c>
      <c r="I273" s="19">
        <v>12</v>
      </c>
      <c r="J273" s="19">
        <v>233</v>
      </c>
      <c r="K273" s="19">
        <v>27.61</v>
      </c>
      <c r="L273" s="19">
        <v>2.61</v>
      </c>
      <c r="M273" s="19">
        <v>146.96</v>
      </c>
      <c r="N273" s="19">
        <v>1450</v>
      </c>
      <c r="O273" s="19">
        <v>0.86627600000000005</v>
      </c>
      <c r="P273" s="503">
        <v>650458.11210799997</v>
      </c>
      <c r="Q273" s="49">
        <v>45789</v>
      </c>
      <c r="R273" s="50" t="s">
        <v>261</v>
      </c>
      <c r="S273" s="51" t="s">
        <v>61</v>
      </c>
      <c r="T273" s="147"/>
      <c r="U273" s="141"/>
      <c r="V273" s="153"/>
      <c r="W273" s="519">
        <v>45798</v>
      </c>
      <c r="X273" s="165"/>
    </row>
    <row r="274" spans="2:24" ht="17.5" customHeight="1" x14ac:dyDescent="0.35">
      <c r="B274" s="44"/>
      <c r="C274" s="48" t="s">
        <v>489</v>
      </c>
      <c r="D274" s="44" t="s">
        <v>511</v>
      </c>
      <c r="E274" s="44" t="s">
        <v>74</v>
      </c>
      <c r="F274" s="44" t="s">
        <v>278</v>
      </c>
      <c r="G274" s="44"/>
      <c r="H274" s="19">
        <f>K274*8</f>
        <v>614.16</v>
      </c>
      <c r="I274" s="19">
        <f>L274*4.4</f>
        <v>27.984000000000005</v>
      </c>
      <c r="J274" s="19">
        <f>SUM(H274:I274)</f>
        <v>642.14400000000001</v>
      </c>
      <c r="K274" s="19">
        <v>76.77</v>
      </c>
      <c r="L274" s="19">
        <v>6.36</v>
      </c>
      <c r="M274" s="19">
        <v>388.74</v>
      </c>
      <c r="N274" s="19">
        <v>3855</v>
      </c>
      <c r="O274" s="19">
        <v>2.348757</v>
      </c>
      <c r="P274" s="503">
        <v>1765261</v>
      </c>
      <c r="Q274" s="49">
        <v>45789</v>
      </c>
      <c r="R274" s="504" t="s">
        <v>379</v>
      </c>
      <c r="S274" s="51" t="s">
        <v>61</v>
      </c>
      <c r="T274" s="59"/>
      <c r="U274" s="59"/>
      <c r="V274" s="59"/>
      <c r="W274" s="519">
        <v>45799</v>
      </c>
      <c r="X274" s="165"/>
    </row>
    <row r="275" spans="2:24" ht="15.5" x14ac:dyDescent="0.35">
      <c r="B275" s="44"/>
      <c r="C275" s="48" t="s">
        <v>490</v>
      </c>
      <c r="D275" s="44" t="s">
        <v>65</v>
      </c>
      <c r="E275" s="44" t="s">
        <v>74</v>
      </c>
      <c r="F275" s="44" t="s">
        <v>279</v>
      </c>
      <c r="G275" s="44"/>
      <c r="H275" s="19">
        <v>221</v>
      </c>
      <c r="I275" s="19">
        <v>12</v>
      </c>
      <c r="J275" s="19">
        <v>233</v>
      </c>
      <c r="K275" s="19">
        <v>27.61</v>
      </c>
      <c r="L275" s="19">
        <v>2.61</v>
      </c>
      <c r="M275" s="19">
        <v>146.96</v>
      </c>
      <c r="N275" s="19">
        <v>1450</v>
      </c>
      <c r="O275" s="19">
        <v>0.86627600000000005</v>
      </c>
      <c r="P275" s="503">
        <v>650458.11210799997</v>
      </c>
      <c r="Q275" s="49">
        <v>45789</v>
      </c>
      <c r="R275" s="50" t="s">
        <v>360</v>
      </c>
      <c r="S275" s="51" t="s">
        <v>61</v>
      </c>
      <c r="T275" s="59"/>
      <c r="U275" s="59"/>
      <c r="V275" s="59"/>
      <c r="W275" s="519">
        <v>45800</v>
      </c>
      <c r="X275" s="165"/>
    </row>
    <row r="276" spans="2:24" ht="15.5" x14ac:dyDescent="0.35">
      <c r="B276" s="44"/>
      <c r="C276" s="48" t="s">
        <v>491</v>
      </c>
      <c r="D276" s="44" t="s">
        <v>79</v>
      </c>
      <c r="E276" s="44" t="s">
        <v>74</v>
      </c>
      <c r="F276" s="44" t="s">
        <v>279</v>
      </c>
      <c r="G276" s="44"/>
      <c r="H276" s="19">
        <v>221</v>
      </c>
      <c r="I276" s="19">
        <v>12</v>
      </c>
      <c r="J276" s="19">
        <v>233</v>
      </c>
      <c r="K276" s="19">
        <v>27.61</v>
      </c>
      <c r="L276" s="19">
        <v>2.61</v>
      </c>
      <c r="M276" s="19">
        <v>146.96</v>
      </c>
      <c r="N276" s="19">
        <v>1450</v>
      </c>
      <c r="O276" s="19">
        <v>0.86627600000000005</v>
      </c>
      <c r="P276" s="503">
        <v>650458.11210799997</v>
      </c>
      <c r="Q276" s="49">
        <v>45789</v>
      </c>
      <c r="R276" s="50" t="s">
        <v>94</v>
      </c>
      <c r="S276" s="51" t="s">
        <v>61</v>
      </c>
      <c r="T276" s="59"/>
      <c r="U276" s="59"/>
      <c r="V276" s="59"/>
      <c r="W276" s="519">
        <v>45800</v>
      </c>
      <c r="X276" s="165"/>
    </row>
    <row r="277" spans="2:24" ht="15.5" x14ac:dyDescent="0.35">
      <c r="B277" s="44"/>
      <c r="C277" s="48" t="s">
        <v>492</v>
      </c>
      <c r="D277" s="44" t="s">
        <v>65</v>
      </c>
      <c r="E277" s="44" t="s">
        <v>101</v>
      </c>
      <c r="F277" s="44" t="s">
        <v>279</v>
      </c>
      <c r="G277" s="44"/>
      <c r="H277" s="19">
        <v>193</v>
      </c>
      <c r="I277" s="19">
        <v>11</v>
      </c>
      <c r="J277" s="19">
        <v>204</v>
      </c>
      <c r="K277" s="19">
        <v>24.04</v>
      </c>
      <c r="L277" s="19">
        <v>2.4500000000000002</v>
      </c>
      <c r="M277" s="19">
        <v>194.78</v>
      </c>
      <c r="N277" s="19">
        <v>1979.14</v>
      </c>
      <c r="O277" s="19">
        <v>0.86627600000000005</v>
      </c>
      <c r="P277" s="503">
        <v>608271.66794800002</v>
      </c>
      <c r="Q277" s="49">
        <v>45789</v>
      </c>
      <c r="R277" s="50" t="s">
        <v>449</v>
      </c>
      <c r="S277" s="51" t="s">
        <v>61</v>
      </c>
      <c r="T277" s="59"/>
      <c r="U277" s="59"/>
      <c r="V277" s="59"/>
      <c r="W277" s="519">
        <v>45800</v>
      </c>
      <c r="X277" s="165"/>
    </row>
    <row r="278" spans="2:24" ht="48" customHeight="1" x14ac:dyDescent="0.35">
      <c r="B278" s="44"/>
      <c r="C278" s="48" t="s">
        <v>493</v>
      </c>
      <c r="D278" s="44" t="s">
        <v>77</v>
      </c>
      <c r="E278" s="44" t="s">
        <v>101</v>
      </c>
      <c r="F278" s="44" t="s">
        <v>278</v>
      </c>
      <c r="G278" s="44"/>
      <c r="H278" s="19">
        <f>K278*8</f>
        <v>267.36</v>
      </c>
      <c r="I278" s="19">
        <f>L278*4.4</f>
        <v>13.860000000000001</v>
      </c>
      <c r="J278" s="19">
        <f>SUM(H278:I278)</f>
        <v>281.22000000000003</v>
      </c>
      <c r="K278" s="19">
        <v>33.42</v>
      </c>
      <c r="L278" s="19">
        <v>3.15</v>
      </c>
      <c r="M278" s="19">
        <v>255.26</v>
      </c>
      <c r="N278" s="19">
        <v>1904</v>
      </c>
      <c r="O278" s="19">
        <v>0.86627600000000005</v>
      </c>
      <c r="P278" s="503">
        <v>705045.34674800001</v>
      </c>
      <c r="Q278" s="49">
        <v>45789</v>
      </c>
      <c r="R278" s="504" t="s">
        <v>379</v>
      </c>
      <c r="S278" s="51" t="s">
        <v>61</v>
      </c>
      <c r="T278" s="147">
        <v>45799</v>
      </c>
      <c r="U278" s="5"/>
      <c r="V278" s="59"/>
      <c r="W278" s="519">
        <v>45801</v>
      </c>
      <c r="X278" s="165"/>
    </row>
    <row r="279" spans="2:24" ht="15.5" x14ac:dyDescent="0.35">
      <c r="B279" s="44"/>
      <c r="C279" s="48" t="s">
        <v>494</v>
      </c>
      <c r="D279" s="44" t="s">
        <v>65</v>
      </c>
      <c r="E279" s="44" t="s">
        <v>74</v>
      </c>
      <c r="F279" s="44" t="s">
        <v>279</v>
      </c>
      <c r="G279" s="44"/>
      <c r="H279" s="19">
        <v>221</v>
      </c>
      <c r="I279" s="19">
        <v>12</v>
      </c>
      <c r="J279" s="19">
        <v>233</v>
      </c>
      <c r="K279" s="19">
        <v>27.61</v>
      </c>
      <c r="L279" s="19">
        <v>2.61</v>
      </c>
      <c r="M279" s="19">
        <v>146.96</v>
      </c>
      <c r="N279" s="19">
        <v>1450</v>
      </c>
      <c r="O279" s="19">
        <v>0.86627600000000005</v>
      </c>
      <c r="P279" s="503">
        <v>650458.11210799997</v>
      </c>
      <c r="Q279" s="49">
        <v>45789</v>
      </c>
      <c r="R279" s="50" t="s">
        <v>361</v>
      </c>
      <c r="S279" s="51" t="s">
        <v>61</v>
      </c>
      <c r="T279" s="59"/>
      <c r="U279" s="59"/>
      <c r="V279" s="59"/>
      <c r="W279" s="519">
        <v>45802</v>
      </c>
      <c r="X279" s="165"/>
    </row>
    <row r="280" spans="2:24" ht="15.5" x14ac:dyDescent="0.35">
      <c r="B280" s="44"/>
      <c r="C280" s="48" t="s">
        <v>495</v>
      </c>
      <c r="D280" s="44" t="s">
        <v>65</v>
      </c>
      <c r="E280" s="44" t="s">
        <v>101</v>
      </c>
      <c r="F280" s="44" t="s">
        <v>279</v>
      </c>
      <c r="G280" s="44"/>
      <c r="H280" s="19">
        <v>193</v>
      </c>
      <c r="I280" s="19">
        <v>11</v>
      </c>
      <c r="J280" s="19">
        <v>204</v>
      </c>
      <c r="K280" s="19">
        <v>24.04</v>
      </c>
      <c r="L280" s="19">
        <v>2.4500000000000002</v>
      </c>
      <c r="M280" s="19">
        <v>194.78</v>
      </c>
      <c r="N280" s="19">
        <v>1979.14</v>
      </c>
      <c r="O280" s="19">
        <v>0.86627600000000005</v>
      </c>
      <c r="P280" s="503">
        <v>608271.66794800002</v>
      </c>
      <c r="Q280" s="49">
        <v>45789</v>
      </c>
      <c r="R280" s="50" t="s">
        <v>97</v>
      </c>
      <c r="S280" s="51" t="s">
        <v>61</v>
      </c>
      <c r="T280" s="199">
        <v>45802</v>
      </c>
      <c r="U280" s="59"/>
      <c r="V280" s="59"/>
      <c r="W280" s="519">
        <v>45802</v>
      </c>
      <c r="X280" s="165"/>
    </row>
    <row r="281" spans="2:24" ht="15.5"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503">
        <v>608271.66794800002</v>
      </c>
      <c r="Q281" s="49">
        <v>45789</v>
      </c>
      <c r="R281" s="50" t="s">
        <v>284</v>
      </c>
      <c r="S281" s="51" t="s">
        <v>61</v>
      </c>
      <c r="T281" s="147"/>
      <c r="U281" s="141"/>
      <c r="V281" s="153"/>
      <c r="W281" s="519">
        <v>45804</v>
      </c>
      <c r="X281" s="165"/>
    </row>
    <row r="282" spans="2:24" ht="15.5" x14ac:dyDescent="0.35">
      <c r="B282" s="44"/>
      <c r="C282" s="48" t="s">
        <v>497</v>
      </c>
      <c r="D282" s="44" t="s">
        <v>77</v>
      </c>
      <c r="E282" s="44" t="s">
        <v>101</v>
      </c>
      <c r="F282" s="44" t="s">
        <v>279</v>
      </c>
      <c r="G282" s="44"/>
      <c r="H282" s="19">
        <v>214</v>
      </c>
      <c r="I282" s="19">
        <v>12</v>
      </c>
      <c r="J282" s="19">
        <v>226</v>
      </c>
      <c r="K282" s="19">
        <v>26.74</v>
      </c>
      <c r="L282" s="19">
        <v>2.68</v>
      </c>
      <c r="M282" s="19">
        <v>219.54</v>
      </c>
      <c r="N282" s="19">
        <v>2473.94</v>
      </c>
      <c r="O282" s="19">
        <v>0.86627600000000005</v>
      </c>
      <c r="P282" s="503">
        <v>705045.34674800001</v>
      </c>
      <c r="Q282" s="49">
        <v>45789</v>
      </c>
      <c r="R282" s="50" t="s">
        <v>449</v>
      </c>
      <c r="S282" s="51" t="s">
        <v>61</v>
      </c>
      <c r="T282" s="147"/>
      <c r="U282" s="141"/>
      <c r="V282" s="153"/>
      <c r="W282" s="519">
        <v>45804</v>
      </c>
      <c r="X282" s="165"/>
    </row>
    <row r="283" spans="2:24" ht="15.5" x14ac:dyDescent="0.35">
      <c r="B283" s="44"/>
      <c r="C283" s="48" t="s">
        <v>500</v>
      </c>
      <c r="D283" s="44" t="s">
        <v>79</v>
      </c>
      <c r="E283" s="44" t="s">
        <v>101</v>
      </c>
      <c r="F283" s="44" t="s">
        <v>279</v>
      </c>
      <c r="G283" s="44"/>
      <c r="H283" s="19">
        <v>193</v>
      </c>
      <c r="I283" s="19">
        <v>11</v>
      </c>
      <c r="J283" s="19">
        <v>204</v>
      </c>
      <c r="K283" s="19">
        <v>24.04</v>
      </c>
      <c r="L283" s="19">
        <v>2.4500000000000002</v>
      </c>
      <c r="M283" s="19">
        <v>194.78</v>
      </c>
      <c r="N283" s="19">
        <v>1979.14</v>
      </c>
      <c r="O283" s="19">
        <v>0.86627600000000005</v>
      </c>
      <c r="P283" s="503">
        <v>608271.66794800002</v>
      </c>
      <c r="Q283" s="49">
        <v>45789</v>
      </c>
      <c r="R283" s="50" t="s">
        <v>449</v>
      </c>
      <c r="S283" s="51" t="s">
        <v>61</v>
      </c>
      <c r="T283" s="147"/>
      <c r="U283" s="141"/>
      <c r="V283" s="153"/>
      <c r="W283" s="519">
        <v>45806</v>
      </c>
      <c r="X283" s="165"/>
    </row>
    <row r="284" spans="2:24" ht="15.5" x14ac:dyDescent="0.35">
      <c r="B284" s="44"/>
      <c r="C284" s="48" t="s">
        <v>501</v>
      </c>
      <c r="D284" s="44" t="s">
        <v>77</v>
      </c>
      <c r="E284" s="44" t="s">
        <v>74</v>
      </c>
      <c r="F284" s="44" t="s">
        <v>279</v>
      </c>
      <c r="G284" s="44"/>
      <c r="H284" s="19">
        <f>K284*8</f>
        <v>251.2</v>
      </c>
      <c r="I284" s="19">
        <f>L284*4.4</f>
        <v>12.716000000000001</v>
      </c>
      <c r="J284" s="19">
        <f>SUBTOTAL(9,H284:I284)</f>
        <v>263.916</v>
      </c>
      <c r="K284" s="19">
        <v>31.4</v>
      </c>
      <c r="L284" s="19">
        <v>2.89</v>
      </c>
      <c r="M284" s="19">
        <v>164.7</v>
      </c>
      <c r="N284" s="19">
        <v>1802</v>
      </c>
      <c r="O284" s="19">
        <v>0.86627600000000005</v>
      </c>
      <c r="P284" s="503">
        <v>752440.09410799993</v>
      </c>
      <c r="Q284" s="49">
        <v>45790</v>
      </c>
      <c r="R284" s="50" t="s">
        <v>97</v>
      </c>
      <c r="S284" s="51" t="s">
        <v>61</v>
      </c>
      <c r="T284" s="147"/>
      <c r="U284" s="141"/>
      <c r="V284" s="153"/>
      <c r="W284" s="519">
        <v>45807</v>
      </c>
      <c r="X284" s="165"/>
    </row>
    <row r="285" spans="2:24" ht="31" x14ac:dyDescent="0.35">
      <c r="B285" s="44"/>
      <c r="C285" s="48" t="s">
        <v>502</v>
      </c>
      <c r="D285" s="44" t="s">
        <v>77</v>
      </c>
      <c r="E285" s="44" t="s">
        <v>74</v>
      </c>
      <c r="F285" s="44" t="s">
        <v>279</v>
      </c>
      <c r="G285" s="44"/>
      <c r="H285" s="19">
        <f>K285*8</f>
        <v>251.2</v>
      </c>
      <c r="I285" s="19">
        <f>L285*4.4</f>
        <v>12.716000000000001</v>
      </c>
      <c r="J285" s="19">
        <f>SUBTOTAL(9,H285:I285)</f>
        <v>263.916</v>
      </c>
      <c r="K285" s="19">
        <v>31.4</v>
      </c>
      <c r="L285" s="19">
        <v>2.89</v>
      </c>
      <c r="M285" s="19">
        <v>164.7</v>
      </c>
      <c r="N285" s="19">
        <v>1802</v>
      </c>
      <c r="O285" s="19">
        <v>0.86627600000000005</v>
      </c>
      <c r="P285" s="503">
        <v>752440.09410799993</v>
      </c>
      <c r="Q285" s="49">
        <v>45791</v>
      </c>
      <c r="R285" s="504" t="s">
        <v>535</v>
      </c>
      <c r="S285" s="51" t="s">
        <v>61</v>
      </c>
      <c r="T285" s="147"/>
      <c r="U285" s="141"/>
      <c r="V285" s="153"/>
      <c r="W285" s="519">
        <v>45807</v>
      </c>
      <c r="X285" s="165"/>
    </row>
    <row r="286" spans="2:24" ht="15.5" x14ac:dyDescent="0.35">
      <c r="B286" s="44"/>
      <c r="C286" s="48" t="s">
        <v>503</v>
      </c>
      <c r="D286" s="44" t="s">
        <v>79</v>
      </c>
      <c r="E286" s="44" t="s">
        <v>101</v>
      </c>
      <c r="F286" s="44" t="s">
        <v>279</v>
      </c>
      <c r="G286" s="44"/>
      <c r="H286" s="19">
        <v>193</v>
      </c>
      <c r="I286" s="19">
        <v>11</v>
      </c>
      <c r="J286" s="19">
        <v>204</v>
      </c>
      <c r="K286" s="19">
        <v>24.04</v>
      </c>
      <c r="L286" s="19">
        <v>2.4500000000000002</v>
      </c>
      <c r="M286" s="19">
        <v>194.78</v>
      </c>
      <c r="N286" s="19">
        <v>1979.14</v>
      </c>
      <c r="O286" s="19">
        <v>0.86627600000000005</v>
      </c>
      <c r="P286" s="503">
        <v>608271.66794800002</v>
      </c>
      <c r="Q286" s="49">
        <v>45791</v>
      </c>
      <c r="R286" s="50" t="s">
        <v>449</v>
      </c>
      <c r="S286" s="51" t="s">
        <v>61</v>
      </c>
      <c r="T286" s="147"/>
      <c r="U286" s="141"/>
      <c r="V286" s="153"/>
      <c r="W286" s="519">
        <v>45808</v>
      </c>
      <c r="X286" s="165"/>
    </row>
    <row r="287" spans="2:24" ht="49.5" customHeight="1" x14ac:dyDescent="0.35">
      <c r="B287" s="44"/>
      <c r="C287" s="48" t="s">
        <v>504</v>
      </c>
      <c r="D287" s="44" t="s">
        <v>475</v>
      </c>
      <c r="E287" s="44" t="s">
        <v>74</v>
      </c>
      <c r="F287" s="44" t="s">
        <v>278</v>
      </c>
      <c r="G287" s="44"/>
      <c r="H287" s="19">
        <f>K287*8</f>
        <v>614.16</v>
      </c>
      <c r="I287" s="19">
        <f>L287*4.4</f>
        <v>27.984000000000005</v>
      </c>
      <c r="J287" s="19">
        <f>SUM(H287:I287)</f>
        <v>642.14400000000001</v>
      </c>
      <c r="K287" s="19">
        <v>76.77</v>
      </c>
      <c r="L287" s="19">
        <v>6.36</v>
      </c>
      <c r="M287" s="19">
        <v>388.74</v>
      </c>
      <c r="N287" s="19">
        <v>3855</v>
      </c>
      <c r="O287" s="19">
        <v>2.348757</v>
      </c>
      <c r="P287" s="503">
        <v>1765261</v>
      </c>
      <c r="Q287" s="49">
        <v>45791</v>
      </c>
      <c r="R287" s="504" t="s">
        <v>379</v>
      </c>
      <c r="S287" s="51" t="s">
        <v>61</v>
      </c>
      <c r="T287" s="147"/>
      <c r="U287" s="141"/>
      <c r="V287" s="153"/>
      <c r="W287" s="519">
        <v>45808</v>
      </c>
      <c r="X287" s="165"/>
    </row>
    <row r="288" spans="2:24" ht="15.5" x14ac:dyDescent="0.35">
      <c r="B288" s="44"/>
      <c r="C288" s="48" t="s">
        <v>505</v>
      </c>
      <c r="D288" s="44" t="s">
        <v>132</v>
      </c>
      <c r="E288" s="44" t="s">
        <v>74</v>
      </c>
      <c r="F288" s="44" t="s">
        <v>278</v>
      </c>
      <c r="G288" s="44"/>
      <c r="H288" s="19">
        <v>611</v>
      </c>
      <c r="I288" s="19">
        <v>28</v>
      </c>
      <c r="J288" s="19">
        <v>639</v>
      </c>
      <c r="K288" s="19">
        <v>76.349999999999994</v>
      </c>
      <c r="L288" s="19">
        <v>6.32</v>
      </c>
      <c r="M288" s="19">
        <v>385.79</v>
      </c>
      <c r="N288" s="19">
        <v>3898</v>
      </c>
      <c r="O288" s="19">
        <v>2.348757</v>
      </c>
      <c r="P288" s="503">
        <v>1761921.9257309998</v>
      </c>
      <c r="Q288" s="49">
        <v>45791</v>
      </c>
      <c r="R288" s="50" t="s">
        <v>60</v>
      </c>
      <c r="S288" s="51" t="s">
        <v>61</v>
      </c>
      <c r="T288" s="147"/>
      <c r="U288" s="141"/>
      <c r="V288" s="153"/>
      <c r="W288" s="519">
        <v>45808</v>
      </c>
      <c r="X288" s="165"/>
    </row>
    <row r="289" spans="2:24" ht="31" x14ac:dyDescent="0.35">
      <c r="B289" s="44"/>
      <c r="C289" s="48" t="s">
        <v>506</v>
      </c>
      <c r="D289" s="44" t="s">
        <v>170</v>
      </c>
      <c r="E289" s="44" t="s">
        <v>101</v>
      </c>
      <c r="F289" s="44" t="s">
        <v>278</v>
      </c>
      <c r="G289" s="44"/>
      <c r="H289" s="19">
        <f>K289*8</f>
        <v>516.08000000000004</v>
      </c>
      <c r="I289" s="19">
        <f>L289*4.4</f>
        <v>24.332000000000004</v>
      </c>
      <c r="J289" s="19">
        <f>SUBTOTAL(9,H289:I289)</f>
        <v>540.41200000000003</v>
      </c>
      <c r="K289" s="19">
        <v>64.510000000000005</v>
      </c>
      <c r="L289" s="19">
        <v>5.53</v>
      </c>
      <c r="M289" s="19">
        <v>432.79</v>
      </c>
      <c r="N289" s="19">
        <v>2988</v>
      </c>
      <c r="O289" s="19">
        <v>0.86627600000000005</v>
      </c>
      <c r="P289" s="503">
        <v>1344129.8150650002</v>
      </c>
      <c r="Q289" s="49">
        <v>45822</v>
      </c>
      <c r="R289" s="504" t="s">
        <v>379</v>
      </c>
      <c r="S289" s="51" t="s">
        <v>61</v>
      </c>
      <c r="T289" s="147"/>
      <c r="U289" s="141"/>
      <c r="V289" s="153"/>
      <c r="W289" s="519">
        <v>45810</v>
      </c>
      <c r="X289" s="165"/>
    </row>
    <row r="290" spans="2:24" ht="15.5" x14ac:dyDescent="0.35">
      <c r="B290" s="44"/>
      <c r="C290" s="48" t="s">
        <v>507</v>
      </c>
      <c r="D290" s="44" t="s">
        <v>65</v>
      </c>
      <c r="E290" s="44" t="s">
        <v>101</v>
      </c>
      <c r="F290" s="44" t="s">
        <v>279</v>
      </c>
      <c r="G290" s="44"/>
      <c r="H290" s="19">
        <v>193</v>
      </c>
      <c r="I290" s="19">
        <v>11</v>
      </c>
      <c r="J290" s="19">
        <v>204</v>
      </c>
      <c r="K290" s="19">
        <v>24.04</v>
      </c>
      <c r="L290" s="19">
        <v>2.4500000000000002</v>
      </c>
      <c r="M290" s="19">
        <v>194.78</v>
      </c>
      <c r="N290" s="19">
        <v>1979.14</v>
      </c>
      <c r="O290" s="19">
        <v>0.86627600000000005</v>
      </c>
      <c r="P290" s="503">
        <v>608271.66794800002</v>
      </c>
      <c r="Q290" s="49">
        <v>45822</v>
      </c>
      <c r="R290" s="50" t="s">
        <v>449</v>
      </c>
      <c r="S290" s="51" t="s">
        <v>61</v>
      </c>
      <c r="T290" s="147"/>
      <c r="U290" s="141"/>
      <c r="V290" s="153"/>
      <c r="W290" s="519">
        <v>45811</v>
      </c>
      <c r="X290" s="165"/>
    </row>
    <row r="291" spans="2:24" ht="16" thickBot="1" x14ac:dyDescent="0.4">
      <c r="B291" s="44"/>
      <c r="C291" s="48" t="s">
        <v>508</v>
      </c>
      <c r="D291" s="44" t="s">
        <v>79</v>
      </c>
      <c r="E291" s="44" t="s">
        <v>101</v>
      </c>
      <c r="F291" s="44" t="s">
        <v>279</v>
      </c>
      <c r="G291" s="44"/>
      <c r="H291" s="19">
        <v>193</v>
      </c>
      <c r="I291" s="19">
        <v>11</v>
      </c>
      <c r="J291" s="19">
        <v>204</v>
      </c>
      <c r="K291" s="19">
        <v>24.04</v>
      </c>
      <c r="L291" s="19">
        <v>2.4500000000000002</v>
      </c>
      <c r="M291" s="19">
        <v>194.78</v>
      </c>
      <c r="N291" s="19">
        <v>1979.14</v>
      </c>
      <c r="O291" s="19">
        <v>0.86627600000000005</v>
      </c>
      <c r="P291" s="503">
        <v>608271.66794800002</v>
      </c>
      <c r="Q291" s="49">
        <v>45822</v>
      </c>
      <c r="R291" s="50" t="s">
        <v>94</v>
      </c>
      <c r="S291" s="51" t="s">
        <v>61</v>
      </c>
      <c r="T291" s="147"/>
      <c r="U291" s="141"/>
      <c r="V291" s="153"/>
      <c r="W291" s="519">
        <v>45812</v>
      </c>
      <c r="X291" s="173"/>
    </row>
    <row r="292" spans="2:24" ht="15.5" x14ac:dyDescent="0.35">
      <c r="B292" s="44"/>
      <c r="C292" s="48" t="s">
        <v>510</v>
      </c>
      <c r="D292" s="44" t="s">
        <v>126</v>
      </c>
      <c r="E292" s="44" t="s">
        <v>74</v>
      </c>
      <c r="F292" s="44" t="s">
        <v>279</v>
      </c>
      <c r="G292" s="44"/>
      <c r="H292" s="19">
        <v>562</v>
      </c>
      <c r="I292" s="19">
        <v>26</v>
      </c>
      <c r="J292" s="19">
        <v>588</v>
      </c>
      <c r="K292" s="19">
        <v>70.22</v>
      </c>
      <c r="L292" s="19">
        <v>5.81</v>
      </c>
      <c r="M292" s="19">
        <v>352.73</v>
      </c>
      <c r="N292" s="19">
        <v>3400</v>
      </c>
      <c r="O292" s="19">
        <v>1.7680549999999999</v>
      </c>
      <c r="P292" s="503">
        <v>1595805.5120649999</v>
      </c>
      <c r="Q292" s="49">
        <v>45822</v>
      </c>
      <c r="R292" s="50" t="s">
        <v>360</v>
      </c>
      <c r="S292" s="51" t="s">
        <v>61</v>
      </c>
      <c r="T292" s="147"/>
      <c r="U292" s="141"/>
      <c r="V292" s="153"/>
      <c r="W292" s="519">
        <v>45813</v>
      </c>
      <c r="X292" s="165"/>
    </row>
    <row r="293" spans="2:24" ht="18.5" customHeight="1" thickBot="1" x14ac:dyDescent="0.4">
      <c r="B293" s="44"/>
      <c r="C293" s="48" t="s">
        <v>512</v>
      </c>
      <c r="D293" s="44" t="s">
        <v>77</v>
      </c>
      <c r="E293" s="44" t="s">
        <v>74</v>
      </c>
      <c r="F293" s="44" t="s">
        <v>278</v>
      </c>
      <c r="G293" s="44"/>
      <c r="H293" s="19">
        <f>K293*8</f>
        <v>251.2</v>
      </c>
      <c r="I293" s="19">
        <f>L293*4.4</f>
        <v>12.716000000000001</v>
      </c>
      <c r="J293" s="19">
        <f>SUBTOTAL(9,H293:I293)</f>
        <v>263.916</v>
      </c>
      <c r="K293" s="19">
        <v>31.4</v>
      </c>
      <c r="L293" s="19">
        <v>2.89</v>
      </c>
      <c r="M293" s="19">
        <v>164.7</v>
      </c>
      <c r="N293" s="19">
        <v>1802</v>
      </c>
      <c r="O293" s="19">
        <v>0.86627600000000005</v>
      </c>
      <c r="P293" s="503">
        <v>752440.09410799993</v>
      </c>
      <c r="Q293" s="49">
        <v>45822</v>
      </c>
      <c r="R293" s="504" t="s">
        <v>379</v>
      </c>
      <c r="S293" s="51" t="s">
        <v>61</v>
      </c>
      <c r="T293" s="147"/>
      <c r="U293" s="141"/>
      <c r="V293" s="153"/>
      <c r="W293" s="519">
        <v>45815</v>
      </c>
      <c r="X293" s="173"/>
    </row>
    <row r="294" spans="2:24" ht="16" thickBot="1" x14ac:dyDescent="0.4">
      <c r="B294" s="44"/>
      <c r="C294" s="48" t="s">
        <v>513</v>
      </c>
      <c r="D294" s="44" t="s">
        <v>203</v>
      </c>
      <c r="E294" s="44" t="s">
        <v>74</v>
      </c>
      <c r="F294" s="44" t="s">
        <v>279</v>
      </c>
      <c r="G294" s="44"/>
      <c r="H294" s="19">
        <f>K294*8</f>
        <v>466.88</v>
      </c>
      <c r="I294" s="19">
        <f>L294*4.4</f>
        <v>21.472000000000001</v>
      </c>
      <c r="J294" s="19">
        <f>SUBTOTAL(9,H294:I294)</f>
        <v>488.35199999999998</v>
      </c>
      <c r="K294" s="19">
        <v>58.36</v>
      </c>
      <c r="L294" s="19">
        <v>4.88</v>
      </c>
      <c r="M294" s="19">
        <v>292.33</v>
      </c>
      <c r="N294" s="19">
        <v>2716</v>
      </c>
      <c r="O294" s="19">
        <v>0.86627600000000005</v>
      </c>
      <c r="P294" s="503">
        <v>1317205.2180649999</v>
      </c>
      <c r="Q294" s="49">
        <v>45822</v>
      </c>
      <c r="R294" s="50" t="s">
        <v>449</v>
      </c>
      <c r="S294" s="51" t="s">
        <v>61</v>
      </c>
      <c r="T294" s="147"/>
      <c r="U294" s="141"/>
      <c r="V294" s="153"/>
      <c r="W294" s="519">
        <v>45817</v>
      </c>
      <c r="X294" s="173"/>
    </row>
    <row r="295" spans="2:24" ht="15.5" x14ac:dyDescent="0.35">
      <c r="B295" s="44"/>
      <c r="C295" s="48" t="s">
        <v>514</v>
      </c>
      <c r="D295" s="44" t="s">
        <v>391</v>
      </c>
      <c r="E295" s="44" t="s">
        <v>74</v>
      </c>
      <c r="F295" s="44" t="s">
        <v>278</v>
      </c>
      <c r="G295" s="44"/>
      <c r="H295" s="509">
        <f>K295*8</f>
        <v>1008.24</v>
      </c>
      <c r="I295" s="509">
        <f>L295*4.4</f>
        <v>49.764000000000003</v>
      </c>
      <c r="J295" s="509">
        <f>SUBTOTAL(9,H295:I295)</f>
        <v>1058.0039999999999</v>
      </c>
      <c r="K295" s="509">
        <v>126.03</v>
      </c>
      <c r="L295" s="509">
        <v>11.31</v>
      </c>
      <c r="M295" s="509">
        <v>716</v>
      </c>
      <c r="N295" s="509">
        <v>11510</v>
      </c>
      <c r="O295" s="19">
        <v>3.1590180000000001</v>
      </c>
      <c r="P295" s="503">
        <v>3508292.325094</v>
      </c>
      <c r="Q295" s="49">
        <v>45822</v>
      </c>
      <c r="R295" s="50" t="s">
        <v>60</v>
      </c>
      <c r="S295" s="51" t="s">
        <v>61</v>
      </c>
      <c r="T295" s="147"/>
      <c r="U295" s="141"/>
      <c r="V295" s="153"/>
      <c r="W295" s="519">
        <v>45819</v>
      </c>
    </row>
    <row r="296" spans="2:24" ht="15.5" x14ac:dyDescent="0.35">
      <c r="B296" s="44"/>
      <c r="C296" s="48" t="s">
        <v>515</v>
      </c>
      <c r="D296" s="44" t="s">
        <v>79</v>
      </c>
      <c r="E296" s="44" t="s">
        <v>74</v>
      </c>
      <c r="F296" s="44" t="s">
        <v>278</v>
      </c>
      <c r="G296" s="44"/>
      <c r="H296" s="19">
        <v>221</v>
      </c>
      <c r="I296" s="19">
        <v>12</v>
      </c>
      <c r="J296" s="19">
        <v>233</v>
      </c>
      <c r="K296" s="19">
        <v>27.61</v>
      </c>
      <c r="L296" s="19">
        <v>2.61</v>
      </c>
      <c r="M296" s="19">
        <v>146.96</v>
      </c>
      <c r="N296" s="19">
        <v>1450</v>
      </c>
      <c r="O296" s="19">
        <v>0.86627600000000005</v>
      </c>
      <c r="P296" s="503">
        <v>650458.11210799997</v>
      </c>
      <c r="Q296" s="49">
        <v>45822</v>
      </c>
      <c r="R296" s="50" t="s">
        <v>115</v>
      </c>
      <c r="S296" s="51" t="s">
        <v>61</v>
      </c>
      <c r="T296" s="147"/>
      <c r="U296" s="141"/>
      <c r="V296" s="153"/>
      <c r="W296" s="519">
        <v>45821</v>
      </c>
    </row>
    <row r="297" spans="2:24" ht="15.5" x14ac:dyDescent="0.35">
      <c r="B297" s="44"/>
      <c r="C297" s="48" t="s">
        <v>516</v>
      </c>
      <c r="D297" s="44" t="s">
        <v>475</v>
      </c>
      <c r="E297" s="44" t="s">
        <v>101</v>
      </c>
      <c r="F297" s="44" t="s">
        <v>279</v>
      </c>
      <c r="G297" s="44"/>
      <c r="H297" s="19">
        <f>K297*8</f>
        <v>605.28</v>
      </c>
      <c r="I297" s="19">
        <f>L297*4.4</f>
        <v>27.984000000000005</v>
      </c>
      <c r="J297" s="19">
        <f>SUBTOTAL(9,H297:I297)</f>
        <v>633.26400000000001</v>
      </c>
      <c r="K297" s="19">
        <v>75.66</v>
      </c>
      <c r="L297" s="19">
        <v>6.36</v>
      </c>
      <c r="M297" s="19">
        <v>493.97</v>
      </c>
      <c r="N297" s="19">
        <v>5327.42</v>
      </c>
      <c r="O297" s="19">
        <v>2.348757</v>
      </c>
      <c r="P297" s="503">
        <v>1817219.908731</v>
      </c>
      <c r="Q297" s="49">
        <v>45822</v>
      </c>
      <c r="R297" s="50" t="s">
        <v>94</v>
      </c>
      <c r="S297" s="51" t="s">
        <v>61</v>
      </c>
      <c r="T297" s="147"/>
      <c r="U297" s="141"/>
      <c r="V297" s="153"/>
      <c r="W297" s="519">
        <v>45821</v>
      </c>
    </row>
    <row r="298" spans="2:24" ht="15.5" x14ac:dyDescent="0.35">
      <c r="B298" s="44"/>
      <c r="C298" s="48" t="s">
        <v>517</v>
      </c>
      <c r="D298" s="44" t="s">
        <v>231</v>
      </c>
      <c r="E298" s="44" t="s">
        <v>74</v>
      </c>
      <c r="F298" s="44" t="s">
        <v>278</v>
      </c>
      <c r="G298" s="44"/>
      <c r="H298" s="19">
        <v>756</v>
      </c>
      <c r="I298" s="19">
        <v>42</v>
      </c>
      <c r="J298" s="19">
        <v>798</v>
      </c>
      <c r="K298" s="44">
        <v>94.46</v>
      </c>
      <c r="L298" s="44">
        <v>9.33</v>
      </c>
      <c r="M298" s="44">
        <v>584</v>
      </c>
      <c r="N298" s="44">
        <v>9095</v>
      </c>
      <c r="O298" s="19">
        <v>2.4947030000000003</v>
      </c>
      <c r="P298" s="503">
        <v>2723053.0864490005</v>
      </c>
      <c r="Q298" s="49">
        <v>45822</v>
      </c>
      <c r="R298" s="50" t="s">
        <v>60</v>
      </c>
      <c r="S298" s="51" t="s">
        <v>61</v>
      </c>
      <c r="T298" s="147"/>
      <c r="U298" s="141"/>
      <c r="V298" s="153"/>
      <c r="W298" s="519">
        <v>45837</v>
      </c>
    </row>
    <row r="299" spans="2:24" ht="15.5" x14ac:dyDescent="0.35">
      <c r="B299" s="44"/>
      <c r="C299" s="48" t="s">
        <v>518</v>
      </c>
      <c r="D299" s="44" t="s">
        <v>65</v>
      </c>
      <c r="E299" s="44" t="s">
        <v>74</v>
      </c>
      <c r="F299" s="44" t="s">
        <v>279</v>
      </c>
      <c r="G299" s="44"/>
      <c r="H299" s="19">
        <v>221</v>
      </c>
      <c r="I299" s="19">
        <v>12</v>
      </c>
      <c r="J299" s="19">
        <v>233</v>
      </c>
      <c r="K299" s="19">
        <v>27.61</v>
      </c>
      <c r="L299" s="19">
        <v>2.61</v>
      </c>
      <c r="M299" s="19">
        <v>146.96</v>
      </c>
      <c r="N299" s="19">
        <v>1450</v>
      </c>
      <c r="O299" s="19">
        <v>0.86627600000000005</v>
      </c>
      <c r="P299" s="503">
        <v>650458.11210799997</v>
      </c>
      <c r="Q299" s="49">
        <v>45822</v>
      </c>
      <c r="R299" s="50" t="s">
        <v>94</v>
      </c>
      <c r="S299" s="51" t="s">
        <v>61</v>
      </c>
      <c r="T299" s="147"/>
      <c r="U299" s="141"/>
      <c r="V299" s="153"/>
      <c r="W299" s="519">
        <v>45836</v>
      </c>
    </row>
    <row r="300" spans="2:24" ht="15.5" x14ac:dyDescent="0.35">
      <c r="B300" s="44"/>
      <c r="C300" s="48" t="s">
        <v>519</v>
      </c>
      <c r="D300" s="44" t="s">
        <v>65</v>
      </c>
      <c r="E300" s="44" t="s">
        <v>74</v>
      </c>
      <c r="F300" s="44" t="s">
        <v>279</v>
      </c>
      <c r="G300" s="44"/>
      <c r="H300" s="19">
        <v>221</v>
      </c>
      <c r="I300" s="19">
        <v>12</v>
      </c>
      <c r="J300" s="19">
        <v>233</v>
      </c>
      <c r="K300" s="19">
        <v>27.61</v>
      </c>
      <c r="L300" s="19">
        <v>2.61</v>
      </c>
      <c r="M300" s="19">
        <v>146.96</v>
      </c>
      <c r="N300" s="19">
        <v>1450</v>
      </c>
      <c r="O300" s="19">
        <v>0.86627600000000005</v>
      </c>
      <c r="P300" s="503">
        <v>650458.11210799997</v>
      </c>
      <c r="Q300" s="49">
        <v>45822</v>
      </c>
      <c r="R300" s="50" t="s">
        <v>453</v>
      </c>
      <c r="S300" s="51" t="s">
        <v>61</v>
      </c>
      <c r="T300" s="141"/>
      <c r="U300" s="141"/>
      <c r="V300" s="141"/>
      <c r="W300" s="519">
        <v>45837</v>
      </c>
    </row>
    <row r="301" spans="2:24" ht="15.5" x14ac:dyDescent="0.35">
      <c r="B301" s="44"/>
      <c r="C301" s="48" t="s">
        <v>521</v>
      </c>
      <c r="D301" s="44" t="s">
        <v>68</v>
      </c>
      <c r="E301" s="44" t="s">
        <v>74</v>
      </c>
      <c r="F301" s="44" t="s">
        <v>279</v>
      </c>
      <c r="G301" s="44"/>
      <c r="H301" s="19">
        <v>221</v>
      </c>
      <c r="I301" s="19">
        <v>12</v>
      </c>
      <c r="J301" s="19">
        <v>233</v>
      </c>
      <c r="K301" s="19">
        <v>27.61</v>
      </c>
      <c r="L301" s="19">
        <v>2.61</v>
      </c>
      <c r="M301" s="19">
        <v>146.96</v>
      </c>
      <c r="N301" s="19">
        <v>1450</v>
      </c>
      <c r="O301" s="19">
        <v>0.86627600000000005</v>
      </c>
      <c r="P301" s="503">
        <v>650458.11210799997</v>
      </c>
      <c r="Q301" s="49">
        <v>45852</v>
      </c>
      <c r="R301" s="50" t="s">
        <v>94</v>
      </c>
      <c r="S301" s="51" t="s">
        <v>61</v>
      </c>
      <c r="T301" s="141"/>
      <c r="U301" s="141"/>
      <c r="V301" s="141"/>
      <c r="W301" s="519">
        <v>45855</v>
      </c>
    </row>
    <row r="302" spans="2:24" ht="15.5" x14ac:dyDescent="0.35">
      <c r="B302" s="44"/>
      <c r="C302" s="48" t="s">
        <v>530</v>
      </c>
      <c r="D302" s="44" t="s">
        <v>65</v>
      </c>
      <c r="E302" s="44" t="s">
        <v>74</v>
      </c>
      <c r="F302" s="44" t="s">
        <v>279</v>
      </c>
      <c r="G302" s="44"/>
      <c r="H302" s="19">
        <v>221</v>
      </c>
      <c r="I302" s="19">
        <v>12</v>
      </c>
      <c r="J302" s="19">
        <v>233</v>
      </c>
      <c r="K302" s="19">
        <v>27.61</v>
      </c>
      <c r="L302" s="19">
        <v>2.61</v>
      </c>
      <c r="M302" s="19">
        <v>146.96</v>
      </c>
      <c r="N302" s="19">
        <v>1450</v>
      </c>
      <c r="O302" s="19">
        <v>0.86627600000000005</v>
      </c>
      <c r="P302" s="503">
        <v>650458.11210799997</v>
      </c>
      <c r="Q302" s="49">
        <v>45883</v>
      </c>
      <c r="R302" s="50" t="s">
        <v>531</v>
      </c>
      <c r="S302" s="51" t="s">
        <v>61</v>
      </c>
      <c r="T302" s="141"/>
      <c r="U302" s="141"/>
      <c r="V302" s="141"/>
      <c r="W302" s="519">
        <v>45898</v>
      </c>
    </row>
    <row r="303" spans="2:24" ht="15.5" x14ac:dyDescent="0.35">
      <c r="B303" s="44"/>
      <c r="C303" s="48" t="s">
        <v>532</v>
      </c>
      <c r="D303" s="44" t="s">
        <v>79</v>
      </c>
      <c r="E303" s="44" t="s">
        <v>74</v>
      </c>
      <c r="F303" s="44" t="s">
        <v>279</v>
      </c>
      <c r="G303" s="44"/>
      <c r="H303" s="19">
        <v>221</v>
      </c>
      <c r="I303" s="19">
        <v>12</v>
      </c>
      <c r="J303" s="19">
        <v>233</v>
      </c>
      <c r="K303" s="19">
        <v>27.61</v>
      </c>
      <c r="L303" s="19">
        <v>2.61</v>
      </c>
      <c r="M303" s="19">
        <v>146.96</v>
      </c>
      <c r="N303" s="19">
        <v>1450</v>
      </c>
      <c r="O303" s="19">
        <v>0.86627600000000005</v>
      </c>
      <c r="P303" s="503">
        <v>650458.11210799997</v>
      </c>
      <c r="Q303" s="49">
        <v>45914</v>
      </c>
      <c r="R303" s="50" t="s">
        <v>97</v>
      </c>
      <c r="S303" s="51" t="s">
        <v>61</v>
      </c>
      <c r="T303" s="141"/>
      <c r="U303" s="141"/>
      <c r="V303" s="141"/>
      <c r="W303" s="519">
        <v>45904</v>
      </c>
    </row>
    <row r="304" spans="2:24" ht="15.5" x14ac:dyDescent="0.35">
      <c r="B304" s="515"/>
      <c r="C304" s="516" t="s">
        <v>541</v>
      </c>
      <c r="D304" s="515" t="s">
        <v>65</v>
      </c>
      <c r="E304" s="515" t="s">
        <v>74</v>
      </c>
      <c r="F304" s="515" t="s">
        <v>279</v>
      </c>
      <c r="G304" s="515"/>
      <c r="H304" s="221">
        <v>221</v>
      </c>
      <c r="I304" s="221">
        <v>12</v>
      </c>
      <c r="J304" s="221">
        <v>233</v>
      </c>
      <c r="K304" s="221">
        <v>27.61</v>
      </c>
      <c r="L304" s="221">
        <v>2.61</v>
      </c>
      <c r="M304" s="221">
        <v>146.96</v>
      </c>
      <c r="N304" s="221">
        <v>1450</v>
      </c>
      <c r="O304" s="221">
        <v>0.86627600000000005</v>
      </c>
      <c r="P304" s="503">
        <v>650458.11210799997</v>
      </c>
      <c r="Q304" s="219">
        <v>45914</v>
      </c>
      <c r="R304" s="517" t="s">
        <v>97</v>
      </c>
      <c r="S304" s="518" t="s">
        <v>61</v>
      </c>
      <c r="T304" s="59"/>
      <c r="U304" s="59"/>
      <c r="V304" s="59"/>
      <c r="W304" s="521">
        <v>45912</v>
      </c>
    </row>
    <row r="305" spans="2:23" ht="15.5" x14ac:dyDescent="0.35">
      <c r="B305" s="44"/>
      <c r="C305" s="48" t="s">
        <v>542</v>
      </c>
      <c r="D305" s="44" t="s">
        <v>77</v>
      </c>
      <c r="E305" s="44" t="s">
        <v>74</v>
      </c>
      <c r="F305" s="44" t="s">
        <v>279</v>
      </c>
      <c r="G305" s="44"/>
      <c r="H305" s="19">
        <f>K305*8</f>
        <v>251.2</v>
      </c>
      <c r="I305" s="19">
        <f>L305*4.4</f>
        <v>12.716000000000001</v>
      </c>
      <c r="J305" s="19">
        <f>SUBTOTAL(9,H305:I305)</f>
        <v>263.916</v>
      </c>
      <c r="K305" s="19">
        <v>31.4</v>
      </c>
      <c r="L305" s="19">
        <v>2.89</v>
      </c>
      <c r="M305" s="19">
        <v>164.7</v>
      </c>
      <c r="N305" s="19">
        <v>1802</v>
      </c>
      <c r="O305" s="19">
        <v>0.86627600000000005</v>
      </c>
      <c r="P305" s="503">
        <v>752440.09410799993</v>
      </c>
      <c r="Q305" s="49">
        <v>45914</v>
      </c>
      <c r="R305" s="50" t="s">
        <v>97</v>
      </c>
      <c r="S305" s="518" t="s">
        <v>61</v>
      </c>
      <c r="T305" s="141"/>
      <c r="U305" s="141"/>
      <c r="V305" s="141"/>
      <c r="W305" s="519">
        <v>45923</v>
      </c>
    </row>
    <row r="306" spans="2:23" ht="15.5" x14ac:dyDescent="0.35">
      <c r="B306" s="44"/>
      <c r="C306" s="48" t="s">
        <v>543</v>
      </c>
      <c r="D306" s="44" t="s">
        <v>65</v>
      </c>
      <c r="E306" s="44" t="s">
        <v>74</v>
      </c>
      <c r="F306" s="44" t="s">
        <v>279</v>
      </c>
      <c r="G306" s="44"/>
      <c r="H306" s="19">
        <v>221</v>
      </c>
      <c r="I306" s="19">
        <v>12</v>
      </c>
      <c r="J306" s="19">
        <v>233</v>
      </c>
      <c r="K306" s="19">
        <v>27.61</v>
      </c>
      <c r="L306" s="19">
        <v>2.61</v>
      </c>
      <c r="M306" s="19">
        <v>146.96</v>
      </c>
      <c r="N306" s="19">
        <v>1450</v>
      </c>
      <c r="O306" s="19">
        <v>0.86627600000000005</v>
      </c>
      <c r="P306" s="503">
        <v>650458.11210799997</v>
      </c>
      <c r="Q306" s="49">
        <v>45914</v>
      </c>
      <c r="R306" s="50" t="s">
        <v>531</v>
      </c>
      <c r="S306" s="51" t="s">
        <v>61</v>
      </c>
      <c r="T306" s="141"/>
      <c r="U306" s="141"/>
      <c r="V306" s="141"/>
      <c r="W306" s="519">
        <v>45912</v>
      </c>
    </row>
    <row r="307" spans="2:23" ht="15.5" x14ac:dyDescent="0.35">
      <c r="B307" s="44"/>
      <c r="C307" s="48" t="s">
        <v>544</v>
      </c>
      <c r="D307" s="44" t="s">
        <v>200</v>
      </c>
      <c r="E307" s="44" t="s">
        <v>58</v>
      </c>
      <c r="F307" s="44" t="s">
        <v>278</v>
      </c>
      <c r="G307" s="44"/>
      <c r="H307" s="19">
        <f>K307*8</f>
        <v>1497.12</v>
      </c>
      <c r="I307" s="19">
        <f>L307*4.4</f>
        <v>72.38000000000001</v>
      </c>
      <c r="J307" s="19">
        <f>SUM(H307:I307)</f>
        <v>1569.5</v>
      </c>
      <c r="K307" s="19">
        <v>187.14</v>
      </c>
      <c r="L307" s="19">
        <v>16.45</v>
      </c>
      <c r="M307" s="19">
        <v>1059.44</v>
      </c>
      <c r="N307" s="19">
        <v>18.021000000000001</v>
      </c>
      <c r="O307" s="19">
        <v>2.5640000000000001</v>
      </c>
      <c r="P307" s="503">
        <v>5283315.0419999994</v>
      </c>
      <c r="Q307" s="49">
        <v>45914</v>
      </c>
      <c r="R307" s="50" t="s">
        <v>60</v>
      </c>
      <c r="S307" s="51" t="s">
        <v>61</v>
      </c>
      <c r="T307" s="141"/>
      <c r="U307" s="141"/>
      <c r="V307" s="141"/>
      <c r="W307" s="519">
        <v>45914</v>
      </c>
    </row>
    <row r="308" spans="2:23" ht="15.5" x14ac:dyDescent="0.35">
      <c r="B308" s="44"/>
      <c r="C308" s="48" t="s">
        <v>549</v>
      </c>
      <c r="D308" s="44" t="s">
        <v>77</v>
      </c>
      <c r="E308" s="44" t="s">
        <v>58</v>
      </c>
      <c r="F308" s="44" t="s">
        <v>278</v>
      </c>
      <c r="G308" s="44" t="s">
        <v>550</v>
      </c>
      <c r="H308" s="19">
        <v>383</v>
      </c>
      <c r="I308" s="19">
        <v>20</v>
      </c>
      <c r="J308" s="19">
        <v>403</v>
      </c>
      <c r="K308" s="19">
        <v>47.77</v>
      </c>
      <c r="L308" s="19">
        <v>4.46</v>
      </c>
      <c r="M308" s="19">
        <v>264.87</v>
      </c>
      <c r="N308" s="19">
        <v>2353</v>
      </c>
      <c r="O308" s="19">
        <v>0.86627600000000005</v>
      </c>
      <c r="P308" s="503">
        <v>1126247.400108</v>
      </c>
      <c r="Q308" s="49">
        <v>45914</v>
      </c>
      <c r="R308" s="50" t="s">
        <v>548</v>
      </c>
      <c r="S308" s="51" t="s">
        <v>61</v>
      </c>
      <c r="T308" s="141"/>
      <c r="U308" s="141"/>
      <c r="V308" s="141"/>
      <c r="W308" s="519">
        <v>45919</v>
      </c>
    </row>
    <row r="309" spans="2:23" ht="15.5" x14ac:dyDescent="0.35">
      <c r="B309" s="44"/>
      <c r="C309" s="48" t="s">
        <v>551</v>
      </c>
      <c r="D309" s="44" t="s">
        <v>79</v>
      </c>
      <c r="E309" s="44" t="s">
        <v>74</v>
      </c>
      <c r="F309" s="44" t="s">
        <v>279</v>
      </c>
      <c r="G309" s="44"/>
      <c r="H309" s="19">
        <v>221</v>
      </c>
      <c r="I309" s="19">
        <v>12</v>
      </c>
      <c r="J309" s="19">
        <v>233</v>
      </c>
      <c r="K309" s="19">
        <v>27.61</v>
      </c>
      <c r="L309" s="19">
        <v>2.61</v>
      </c>
      <c r="M309" s="19">
        <v>146.96</v>
      </c>
      <c r="N309" s="19">
        <v>1450</v>
      </c>
      <c r="O309" s="19">
        <v>0.86627600000000005</v>
      </c>
      <c r="P309" s="503">
        <v>650458.11210799997</v>
      </c>
      <c r="Q309" s="49">
        <v>45914</v>
      </c>
      <c r="R309" s="50" t="s">
        <v>531</v>
      </c>
      <c r="S309" s="51" t="s">
        <v>61</v>
      </c>
      <c r="T309" s="141"/>
      <c r="U309" s="141"/>
      <c r="V309" s="141"/>
      <c r="W309" s="519">
        <v>45926</v>
      </c>
    </row>
    <row r="310" spans="2:23" ht="15.5" x14ac:dyDescent="0.35">
      <c r="B310" s="44"/>
      <c r="C310" s="48" t="s">
        <v>552</v>
      </c>
      <c r="D310" s="44" t="s">
        <v>555</v>
      </c>
      <c r="E310" s="44" t="s">
        <v>74</v>
      </c>
      <c r="F310" s="44" t="s">
        <v>278</v>
      </c>
      <c r="G310" s="44"/>
      <c r="H310" s="19">
        <f>K310*8</f>
        <v>292.96000000000004</v>
      </c>
      <c r="I310" s="19">
        <f>L310*4.4</f>
        <v>13.398000000000001</v>
      </c>
      <c r="J310" s="19">
        <f>SUBTOTAL(9,H310:I310)</f>
        <v>306.35800000000006</v>
      </c>
      <c r="K310" s="19">
        <f>29.364+7.256</f>
        <v>36.620000000000005</v>
      </c>
      <c r="L310" s="19">
        <v>3.0449999999999999</v>
      </c>
      <c r="M310" s="19">
        <f>172.856+2.853</f>
        <v>175.709</v>
      </c>
      <c r="N310" s="19">
        <v>2610.33</v>
      </c>
      <c r="O310" s="19">
        <v>1.014</v>
      </c>
      <c r="P310" s="503">
        <v>752440.09410799993</v>
      </c>
      <c r="Q310" s="49">
        <v>45914</v>
      </c>
      <c r="R310" s="50" t="s">
        <v>60</v>
      </c>
      <c r="S310" s="51" t="s">
        <v>61</v>
      </c>
      <c r="T310" s="141"/>
      <c r="U310" s="141"/>
      <c r="V310" s="141"/>
      <c r="W310" s="519">
        <v>45927</v>
      </c>
    </row>
    <row r="311" spans="2:23" ht="15.5" x14ac:dyDescent="0.35">
      <c r="B311" s="44"/>
      <c r="C311" s="48" t="s">
        <v>553</v>
      </c>
      <c r="D311" s="44" t="s">
        <v>77</v>
      </c>
      <c r="E311" s="44" t="s">
        <v>74</v>
      </c>
      <c r="F311" s="44" t="s">
        <v>279</v>
      </c>
      <c r="G311" s="44"/>
      <c r="H311" s="19">
        <f>K311*8</f>
        <v>251.2</v>
      </c>
      <c r="I311" s="19">
        <f>L311*4.4</f>
        <v>12.716000000000001</v>
      </c>
      <c r="J311" s="19">
        <f>SUBTOTAL(9,H311:I311)</f>
        <v>263.916</v>
      </c>
      <c r="K311" s="19">
        <v>31.4</v>
      </c>
      <c r="L311" s="19">
        <v>2.89</v>
      </c>
      <c r="M311" s="19">
        <v>164.7</v>
      </c>
      <c r="N311" s="19">
        <v>1802</v>
      </c>
      <c r="O311" s="19">
        <v>0.86627600000000005</v>
      </c>
      <c r="P311" s="503">
        <v>752440.09410799993</v>
      </c>
      <c r="Q311" s="49">
        <v>45914</v>
      </c>
      <c r="R311" s="50" t="s">
        <v>97</v>
      </c>
      <c r="S311" s="51" t="s">
        <v>61</v>
      </c>
      <c r="T311" s="141"/>
      <c r="U311" s="141"/>
      <c r="V311" s="141"/>
      <c r="W311" s="519">
        <v>45929</v>
      </c>
    </row>
    <row r="312" spans="2:23" ht="15.5" x14ac:dyDescent="0.35">
      <c r="B312" s="44"/>
      <c r="C312" s="48" t="s">
        <v>554</v>
      </c>
      <c r="D312" s="44" t="s">
        <v>77</v>
      </c>
      <c r="E312" s="44" t="s">
        <v>101</v>
      </c>
      <c r="F312" s="44" t="s">
        <v>278</v>
      </c>
      <c r="G312" s="44"/>
      <c r="H312" s="19">
        <f>K312*8</f>
        <v>267.36</v>
      </c>
      <c r="I312" s="19">
        <f>L312*4.4</f>
        <v>13.860000000000001</v>
      </c>
      <c r="J312" s="19">
        <f>SUM(H312:I312)</f>
        <v>281.22000000000003</v>
      </c>
      <c r="K312" s="19">
        <v>33.42</v>
      </c>
      <c r="L312" s="19">
        <v>3.15</v>
      </c>
      <c r="M312" s="19">
        <v>255.26</v>
      </c>
      <c r="N312" s="19">
        <v>1904</v>
      </c>
      <c r="O312" s="19">
        <v>0.86627600000000005</v>
      </c>
      <c r="P312" s="503">
        <v>705045.34674800001</v>
      </c>
      <c r="Q312" s="49">
        <v>45914</v>
      </c>
      <c r="R312" s="50" t="s">
        <v>60</v>
      </c>
      <c r="S312" s="51" t="s">
        <v>61</v>
      </c>
      <c r="T312" s="141"/>
      <c r="U312" s="141"/>
      <c r="V312" s="141"/>
      <c r="W312" s="519">
        <v>45930</v>
      </c>
    </row>
    <row r="313" spans="2:23" ht="15.5" x14ac:dyDescent="0.35">
      <c r="B313" s="44"/>
      <c r="C313" s="48" t="s">
        <v>557</v>
      </c>
      <c r="D313" s="44" t="s">
        <v>558</v>
      </c>
      <c r="E313" s="44" t="s">
        <v>58</v>
      </c>
      <c r="F313" s="44" t="s">
        <v>278</v>
      </c>
      <c r="G313" s="44"/>
      <c r="H313" s="19"/>
      <c r="I313" s="19"/>
      <c r="J313" s="19"/>
      <c r="K313" s="19"/>
      <c r="L313" s="19"/>
      <c r="M313" s="19"/>
      <c r="N313" s="19"/>
      <c r="O313" s="19"/>
      <c r="P313" s="55"/>
      <c r="Q313" s="49">
        <v>45944</v>
      </c>
      <c r="R313" s="50" t="s">
        <v>548</v>
      </c>
      <c r="S313" s="51" t="s">
        <v>61</v>
      </c>
      <c r="T313" s="141"/>
      <c r="U313" s="141"/>
      <c r="V313" s="141"/>
      <c r="W313" s="519">
        <v>45935</v>
      </c>
    </row>
    <row r="314" spans="2:23" ht="15.5" x14ac:dyDescent="0.35">
      <c r="B314" s="44"/>
      <c r="C314" s="48" t="s">
        <v>696</v>
      </c>
      <c r="D314" s="44" t="s">
        <v>701</v>
      </c>
      <c r="E314" s="44" t="s">
        <v>58</v>
      </c>
      <c r="F314" s="44" t="s">
        <v>278</v>
      </c>
      <c r="G314" s="44"/>
      <c r="H314" s="19"/>
      <c r="I314" s="19"/>
      <c r="J314" s="19"/>
      <c r="K314" s="19"/>
      <c r="L314" s="19"/>
      <c r="M314" s="19"/>
      <c r="N314" s="19"/>
      <c r="O314" s="19"/>
      <c r="P314" s="55"/>
      <c r="Q314" s="49">
        <v>45944</v>
      </c>
      <c r="R314" s="50" t="s">
        <v>60</v>
      </c>
      <c r="S314" s="51" t="s">
        <v>61</v>
      </c>
      <c r="T314" s="141"/>
      <c r="U314" s="141"/>
      <c r="V314" s="141"/>
      <c r="W314" s="519">
        <v>45939</v>
      </c>
    </row>
    <row r="315" spans="2:23" ht="15.5" x14ac:dyDescent="0.35">
      <c r="B315" s="44"/>
      <c r="C315" s="48" t="s">
        <v>697</v>
      </c>
      <c r="D315" s="44" t="s">
        <v>63</v>
      </c>
      <c r="E315" s="44" t="s">
        <v>74</v>
      </c>
      <c r="F315" s="44" t="s">
        <v>278</v>
      </c>
      <c r="G315" s="44"/>
      <c r="H315" s="19"/>
      <c r="I315" s="19"/>
      <c r="J315" s="19"/>
      <c r="K315" s="19"/>
      <c r="L315" s="19"/>
      <c r="M315" s="19"/>
      <c r="N315" s="19"/>
      <c r="O315" s="19"/>
      <c r="P315" s="55"/>
      <c r="Q315" s="49">
        <v>45944</v>
      </c>
      <c r="R315" s="50" t="s">
        <v>60</v>
      </c>
      <c r="S315" s="51" t="s">
        <v>61</v>
      </c>
      <c r="T315" s="519"/>
      <c r="U315" s="519"/>
      <c r="V315" s="519"/>
      <c r="W315" s="519">
        <v>45945</v>
      </c>
    </row>
    <row r="316" spans="2:23" ht="15.5" x14ac:dyDescent="0.35">
      <c r="B316" s="43"/>
      <c r="C316" s="48" t="s">
        <v>736</v>
      </c>
      <c r="D316" s="44" t="s">
        <v>63</v>
      </c>
      <c r="E316" s="43" t="s">
        <v>74</v>
      </c>
      <c r="F316" s="44" t="s">
        <v>279</v>
      </c>
      <c r="G316" s="43"/>
      <c r="H316" s="45"/>
      <c r="I316" s="45"/>
      <c r="J316" s="45"/>
      <c r="K316" s="45"/>
      <c r="L316" s="45"/>
      <c r="M316" s="45"/>
      <c r="N316" s="45"/>
      <c r="O316" s="45"/>
      <c r="P316" s="524"/>
      <c r="Q316" s="49">
        <v>45944</v>
      </c>
      <c r="R316" s="50" t="s">
        <v>97</v>
      </c>
      <c r="S316" s="51" t="s">
        <v>61</v>
      </c>
      <c r="T316" s="141"/>
      <c r="U316" s="141"/>
      <c r="V316" s="141"/>
      <c r="W316" s="519">
        <v>45946</v>
      </c>
    </row>
    <row r="317" spans="2:23" ht="29" x14ac:dyDescent="0.35">
      <c r="B317" s="525"/>
      <c r="C317" s="48" t="s">
        <v>633</v>
      </c>
      <c r="D317" s="44" t="s">
        <v>181</v>
      </c>
      <c r="E317" s="43" t="s">
        <v>91</v>
      </c>
      <c r="F317" s="44" t="s">
        <v>278</v>
      </c>
      <c r="G317" s="43"/>
      <c r="H317" s="45"/>
      <c r="I317" s="45"/>
      <c r="J317" s="45"/>
      <c r="K317" s="45"/>
      <c r="L317" s="45"/>
      <c r="M317" s="45"/>
      <c r="N317" s="45"/>
      <c r="O317" s="45"/>
      <c r="P317" s="524"/>
      <c r="Q317" s="49">
        <v>45944</v>
      </c>
      <c r="R317" s="52" t="s">
        <v>379</v>
      </c>
      <c r="S317" s="51" t="s">
        <v>61</v>
      </c>
      <c r="T317" s="141"/>
      <c r="U317" s="141"/>
      <c r="V317" s="141"/>
      <c r="W317" s="519">
        <v>45946</v>
      </c>
    </row>
    <row r="318" spans="2:23" ht="15.5" x14ac:dyDescent="0.35">
      <c r="B318" s="525"/>
      <c r="C318" s="48" t="s">
        <v>705</v>
      </c>
      <c r="D318" s="44" t="s">
        <v>150</v>
      </c>
      <c r="E318" s="44" t="s">
        <v>101</v>
      </c>
      <c r="F318" s="44" t="s">
        <v>278</v>
      </c>
      <c r="G318" s="44"/>
      <c r="H318" s="19"/>
      <c r="I318" s="19"/>
      <c r="J318" s="19"/>
      <c r="K318" s="19"/>
      <c r="L318" s="19"/>
      <c r="M318" s="19"/>
      <c r="N318" s="19"/>
      <c r="O318" s="19"/>
      <c r="P318" s="55"/>
      <c r="Q318" s="49">
        <v>45944</v>
      </c>
      <c r="R318" s="50" t="s">
        <v>548</v>
      </c>
      <c r="S318" s="51" t="s">
        <v>61</v>
      </c>
      <c r="T318" s="519"/>
      <c r="U318" s="519"/>
      <c r="V318" s="519"/>
      <c r="W318" s="519">
        <v>45947</v>
      </c>
    </row>
    <row r="319" spans="2:23" ht="29" x14ac:dyDescent="0.35">
      <c r="B319" s="43"/>
      <c r="C319" s="48" t="s">
        <v>632</v>
      </c>
      <c r="D319" s="44" t="s">
        <v>63</v>
      </c>
      <c r="E319" s="44" t="s">
        <v>91</v>
      </c>
      <c r="F319" s="44" t="s">
        <v>278</v>
      </c>
      <c r="G319" s="44"/>
      <c r="H319" s="19"/>
      <c r="I319" s="19"/>
      <c r="J319" s="19"/>
      <c r="K319" s="19"/>
      <c r="L319" s="19"/>
      <c r="M319" s="19"/>
      <c r="N319" s="19"/>
      <c r="O319" s="19"/>
      <c r="P319" s="55"/>
      <c r="Q319" s="49">
        <v>45944</v>
      </c>
      <c r="R319" s="52" t="s">
        <v>379</v>
      </c>
      <c r="S319" s="51" t="s">
        <v>61</v>
      </c>
      <c r="T319" s="519"/>
      <c r="U319" s="519"/>
      <c r="V319" s="519"/>
      <c r="W319" s="519">
        <v>45947</v>
      </c>
    </row>
    <row r="320" spans="2:23" ht="15.5" x14ac:dyDescent="0.35">
      <c r="B320" s="43"/>
      <c r="C320" s="48" t="s">
        <v>698</v>
      </c>
      <c r="D320" s="44" t="s">
        <v>788</v>
      </c>
      <c r="E320" s="44"/>
      <c r="F320" s="44" t="s">
        <v>278</v>
      </c>
      <c r="G320" s="44"/>
      <c r="H320" s="19"/>
      <c r="I320" s="19"/>
      <c r="J320" s="19"/>
      <c r="K320" s="19"/>
      <c r="L320" s="19"/>
      <c r="M320" s="19"/>
      <c r="N320" s="19"/>
      <c r="O320" s="19"/>
      <c r="P320" s="55"/>
      <c r="Q320" s="49">
        <v>45944</v>
      </c>
      <c r="R320" s="50" t="s">
        <v>60</v>
      </c>
      <c r="S320" s="51" t="s">
        <v>61</v>
      </c>
      <c r="T320" s="519"/>
      <c r="U320" s="519"/>
      <c r="V320" s="519"/>
      <c r="W320" s="519">
        <v>45947</v>
      </c>
    </row>
    <row r="321" spans="2:23" ht="15.5" x14ac:dyDescent="0.35">
      <c r="B321" s="43"/>
      <c r="C321" s="48" t="s">
        <v>721</v>
      </c>
      <c r="D321" s="44" t="s">
        <v>170</v>
      </c>
      <c r="E321" s="44" t="s">
        <v>74</v>
      </c>
      <c r="F321" s="44" t="s">
        <v>279</v>
      </c>
      <c r="G321" s="44"/>
      <c r="H321" s="19"/>
      <c r="I321" s="19"/>
      <c r="J321" s="19"/>
      <c r="K321" s="19"/>
      <c r="L321" s="19"/>
      <c r="M321" s="19"/>
      <c r="N321" s="19"/>
      <c r="O321" s="19"/>
      <c r="P321" s="55"/>
      <c r="Q321" s="49">
        <v>45944</v>
      </c>
      <c r="R321" s="50" t="s">
        <v>94</v>
      </c>
      <c r="S321" s="51" t="s">
        <v>61</v>
      </c>
      <c r="T321" s="519"/>
      <c r="U321" s="519"/>
      <c r="V321" s="519"/>
      <c r="W321" s="519">
        <v>45952</v>
      </c>
    </row>
    <row r="322" spans="2:23" ht="15.5" x14ac:dyDescent="0.35">
      <c r="B322" s="43"/>
      <c r="C322" s="48" t="s">
        <v>723</v>
      </c>
      <c r="D322" s="44" t="s">
        <v>150</v>
      </c>
      <c r="E322" s="44" t="s">
        <v>58</v>
      </c>
      <c r="F322" s="44" t="s">
        <v>279</v>
      </c>
      <c r="G322" s="44"/>
      <c r="H322" s="19"/>
      <c r="I322" s="19"/>
      <c r="J322" s="19"/>
      <c r="K322" s="19"/>
      <c r="L322" s="19"/>
      <c r="M322" s="19"/>
      <c r="N322" s="19"/>
      <c r="O322" s="19"/>
      <c r="P322" s="55"/>
      <c r="Q322" s="49">
        <v>45944</v>
      </c>
      <c r="R322" s="50" t="s">
        <v>284</v>
      </c>
      <c r="S322" s="51" t="s">
        <v>61</v>
      </c>
      <c r="T322" s="528"/>
      <c r="U322" s="519"/>
      <c r="V322" s="519"/>
      <c r="W322" s="519">
        <v>45955</v>
      </c>
    </row>
    <row r="323" spans="2:23" ht="29" x14ac:dyDescent="0.35">
      <c r="B323" s="43"/>
      <c r="C323" s="48" t="s">
        <v>630</v>
      </c>
      <c r="D323" s="44" t="s">
        <v>65</v>
      </c>
      <c r="E323" s="44" t="s">
        <v>58</v>
      </c>
      <c r="F323" s="44" t="s">
        <v>278</v>
      </c>
      <c r="G323" s="43"/>
      <c r="H323" s="45"/>
      <c r="I323" s="45"/>
      <c r="J323" s="45"/>
      <c r="K323" s="45"/>
      <c r="L323" s="45"/>
      <c r="M323" s="45"/>
      <c r="N323" s="45"/>
      <c r="O323" s="45"/>
      <c r="P323" s="524"/>
      <c r="Q323" s="49">
        <v>45944</v>
      </c>
      <c r="R323" s="52" t="s">
        <v>379</v>
      </c>
      <c r="S323" s="51" t="s">
        <v>61</v>
      </c>
      <c r="T323" s="147"/>
      <c r="U323" s="141"/>
      <c r="V323" s="141"/>
      <c r="W323" s="519">
        <v>45955</v>
      </c>
    </row>
    <row r="324" spans="2:23" ht="15.5" x14ac:dyDescent="0.35">
      <c r="B324" s="43"/>
      <c r="C324" s="48" t="s">
        <v>742</v>
      </c>
      <c r="D324" s="44" t="s">
        <v>743</v>
      </c>
      <c r="E324" s="44" t="s">
        <v>101</v>
      </c>
      <c r="F324" s="44" t="s">
        <v>279</v>
      </c>
      <c r="G324" s="43"/>
      <c r="H324" s="45"/>
      <c r="I324" s="45"/>
      <c r="J324" s="45"/>
      <c r="K324" s="45"/>
      <c r="L324" s="45"/>
      <c r="M324" s="45"/>
      <c r="N324" s="45"/>
      <c r="O324" s="45"/>
      <c r="P324" s="524"/>
      <c r="Q324" s="49">
        <v>45944</v>
      </c>
      <c r="R324" s="50" t="s">
        <v>97</v>
      </c>
      <c r="S324" s="51" t="s">
        <v>61</v>
      </c>
      <c r="T324" s="59"/>
      <c r="U324" s="59"/>
      <c r="V324" s="59"/>
      <c r="W324" s="519">
        <v>45960</v>
      </c>
    </row>
    <row r="325" spans="2:23" ht="29" x14ac:dyDescent="0.35">
      <c r="B325" s="43"/>
      <c r="C325" s="48" t="s">
        <v>626</v>
      </c>
      <c r="D325" s="44" t="s">
        <v>65</v>
      </c>
      <c r="E325" s="43" t="s">
        <v>91</v>
      </c>
      <c r="F325" s="44" t="s">
        <v>278</v>
      </c>
      <c r="G325" s="43"/>
      <c r="H325" s="45"/>
      <c r="I325" s="45"/>
      <c r="J325" s="45"/>
      <c r="K325" s="45"/>
      <c r="L325" s="45"/>
      <c r="M325" s="45"/>
      <c r="N325" s="45"/>
      <c r="O325" s="45"/>
      <c r="P325" s="524"/>
      <c r="Q325" s="49">
        <v>45975</v>
      </c>
      <c r="R325" s="52" t="s">
        <v>379</v>
      </c>
      <c r="S325" s="51" t="s">
        <v>61</v>
      </c>
      <c r="T325" s="59"/>
      <c r="U325" s="59"/>
      <c r="V325" s="59"/>
      <c r="W325" s="519">
        <v>45962</v>
      </c>
    </row>
    <row r="326" spans="2:23" ht="29" x14ac:dyDescent="0.35">
      <c r="B326" s="529"/>
      <c r="C326" s="516" t="s">
        <v>629</v>
      </c>
      <c r="D326" s="515" t="s">
        <v>65</v>
      </c>
      <c r="E326" s="529" t="s">
        <v>91</v>
      </c>
      <c r="F326" s="515" t="s">
        <v>278</v>
      </c>
      <c r="G326" s="529"/>
      <c r="H326" s="530"/>
      <c r="I326" s="530"/>
      <c r="J326" s="530"/>
      <c r="K326" s="530"/>
      <c r="L326" s="530"/>
      <c r="M326" s="530"/>
      <c r="N326" s="530"/>
      <c r="O326" s="530"/>
      <c r="P326" s="531"/>
      <c r="Q326" s="219">
        <v>45975</v>
      </c>
      <c r="R326" s="532" t="s">
        <v>379</v>
      </c>
      <c r="S326" s="518" t="s">
        <v>61</v>
      </c>
      <c r="T326" s="59"/>
      <c r="U326" s="59"/>
      <c r="V326" s="59"/>
      <c r="W326" s="521">
        <v>45964</v>
      </c>
    </row>
    <row r="327" spans="2:23" ht="29" x14ac:dyDescent="0.35">
      <c r="B327" s="43"/>
      <c r="C327" s="48" t="s">
        <v>625</v>
      </c>
      <c r="D327" s="44" t="s">
        <v>65</v>
      </c>
      <c r="E327" s="44" t="s">
        <v>58</v>
      </c>
      <c r="F327" s="44" t="s">
        <v>278</v>
      </c>
      <c r="G327" s="50"/>
      <c r="H327" s="45"/>
      <c r="I327" s="45"/>
      <c r="J327" s="45"/>
      <c r="K327" s="45"/>
      <c r="L327" s="45"/>
      <c r="M327" s="45"/>
      <c r="N327" s="45"/>
      <c r="O327" s="45"/>
      <c r="P327" s="524"/>
      <c r="Q327" s="49">
        <v>45975</v>
      </c>
      <c r="R327" s="52" t="s">
        <v>379</v>
      </c>
      <c r="S327" s="51" t="s">
        <v>61</v>
      </c>
      <c r="T327" s="141"/>
      <c r="U327" s="141"/>
      <c r="V327" s="141"/>
      <c r="W327" s="519">
        <v>45967</v>
      </c>
    </row>
    <row r="328" spans="2:23" ht="15.5" x14ac:dyDescent="0.35">
      <c r="B328" s="43"/>
      <c r="C328" s="48" t="s">
        <v>722</v>
      </c>
      <c r="D328" s="44" t="s">
        <v>65</v>
      </c>
      <c r="E328" s="44" t="s">
        <v>74</v>
      </c>
      <c r="F328" s="44" t="s">
        <v>279</v>
      </c>
      <c r="G328" s="50"/>
      <c r="H328" s="45"/>
      <c r="I328" s="45"/>
      <c r="J328" s="45"/>
      <c r="K328" s="45"/>
      <c r="L328" s="45"/>
      <c r="M328" s="45"/>
      <c r="N328" s="45"/>
      <c r="O328" s="45"/>
      <c r="P328" s="524"/>
      <c r="Q328" s="49">
        <v>45975</v>
      </c>
      <c r="R328" s="52" t="s">
        <v>94</v>
      </c>
      <c r="S328" s="51" t="s">
        <v>61</v>
      </c>
      <c r="T328" s="141"/>
      <c r="U328" s="141"/>
      <c r="V328" s="141"/>
      <c r="W328" s="141">
        <v>45968</v>
      </c>
    </row>
    <row r="329" spans="2:23" ht="29" x14ac:dyDescent="0.35">
      <c r="B329" s="43"/>
      <c r="C329" s="48" t="s">
        <v>624</v>
      </c>
      <c r="D329" s="44" t="s">
        <v>63</v>
      </c>
      <c r="E329" s="44" t="s">
        <v>91</v>
      </c>
      <c r="F329" s="44" t="s">
        <v>278</v>
      </c>
      <c r="G329" s="50"/>
      <c r="H329" s="45"/>
      <c r="I329" s="45"/>
      <c r="J329" s="45"/>
      <c r="K329" s="45"/>
      <c r="L329" s="45"/>
      <c r="M329" s="45"/>
      <c r="N329" s="45"/>
      <c r="O329" s="45"/>
      <c r="P329" s="524"/>
      <c r="Q329" s="49">
        <v>45975</v>
      </c>
      <c r="R329" s="52" t="s">
        <v>379</v>
      </c>
      <c r="S329" s="51" t="s">
        <v>61</v>
      </c>
      <c r="T329" s="141"/>
      <c r="U329" s="141"/>
      <c r="V329" s="141"/>
      <c r="W329" s="141">
        <v>45970</v>
      </c>
    </row>
    <row r="330" spans="2:23" ht="29" x14ac:dyDescent="0.35">
      <c r="B330" s="43"/>
      <c r="C330" s="48" t="s">
        <v>623</v>
      </c>
      <c r="D330" s="44" t="s">
        <v>63</v>
      </c>
      <c r="E330" s="44" t="s">
        <v>74</v>
      </c>
      <c r="F330" s="44" t="s">
        <v>278</v>
      </c>
      <c r="G330" s="50"/>
      <c r="H330" s="45"/>
      <c r="I330" s="45"/>
      <c r="J330" s="45"/>
      <c r="K330" s="45"/>
      <c r="L330" s="45"/>
      <c r="M330" s="45"/>
      <c r="N330" s="45"/>
      <c r="O330" s="45"/>
      <c r="P330" s="524"/>
      <c r="Q330" s="49">
        <v>45975</v>
      </c>
      <c r="R330" s="52" t="s">
        <v>379</v>
      </c>
      <c r="S330" s="51" t="s">
        <v>61</v>
      </c>
      <c r="T330" s="141"/>
      <c r="U330" s="141"/>
      <c r="V330" s="141"/>
      <c r="W330" s="141">
        <v>45972</v>
      </c>
    </row>
    <row r="331" spans="2:23" ht="15.5" x14ac:dyDescent="0.35">
      <c r="B331" s="43"/>
      <c r="C331" s="48" t="s">
        <v>750</v>
      </c>
      <c r="D331" s="44" t="s">
        <v>65</v>
      </c>
      <c r="E331" s="44" t="s">
        <v>74</v>
      </c>
      <c r="F331" s="44" t="s">
        <v>279</v>
      </c>
      <c r="G331" s="52"/>
      <c r="H331" s="45"/>
      <c r="I331" s="45"/>
      <c r="J331" s="45"/>
      <c r="K331" s="45"/>
      <c r="L331" s="45"/>
      <c r="M331" s="45"/>
      <c r="N331" s="45"/>
      <c r="O331" s="45"/>
      <c r="P331" s="524"/>
      <c r="Q331" s="49">
        <v>45975</v>
      </c>
      <c r="R331" s="50" t="s">
        <v>97</v>
      </c>
      <c r="S331" s="51" t="s">
        <v>61</v>
      </c>
      <c r="T331" s="141"/>
      <c r="U331" s="141"/>
      <c r="V331" s="141"/>
      <c r="W331" s="141">
        <v>45971</v>
      </c>
    </row>
    <row r="332" spans="2:23" ht="29" x14ac:dyDescent="0.35">
      <c r="B332" s="43"/>
      <c r="C332" s="48" t="s">
        <v>631</v>
      </c>
      <c r="D332" s="44" t="s">
        <v>65</v>
      </c>
      <c r="E332" s="44" t="s">
        <v>91</v>
      </c>
      <c r="F332" s="44" t="s">
        <v>278</v>
      </c>
      <c r="G332" s="50"/>
      <c r="H332" s="45"/>
      <c r="I332" s="45"/>
      <c r="J332" s="45"/>
      <c r="K332" s="45"/>
      <c r="L332" s="45"/>
      <c r="M332" s="45"/>
      <c r="N332" s="45"/>
      <c r="O332" s="45"/>
      <c r="P332" s="524"/>
      <c r="Q332" s="49">
        <v>45975</v>
      </c>
      <c r="R332" s="52" t="s">
        <v>379</v>
      </c>
      <c r="S332" s="51" t="s">
        <v>61</v>
      </c>
      <c r="T332" s="141"/>
      <c r="U332" s="141"/>
      <c r="V332" s="141"/>
      <c r="W332" s="141">
        <v>45977</v>
      </c>
    </row>
    <row r="333" spans="2:23" ht="29" x14ac:dyDescent="0.35">
      <c r="B333" s="43"/>
      <c r="C333" s="48" t="s">
        <v>635</v>
      </c>
      <c r="D333" s="44" t="s">
        <v>77</v>
      </c>
      <c r="E333" s="44" t="s">
        <v>91</v>
      </c>
      <c r="F333" s="49" t="s">
        <v>278</v>
      </c>
      <c r="G333" s="52"/>
      <c r="H333" s="45"/>
      <c r="I333" s="45"/>
      <c r="J333" s="45"/>
      <c r="K333" s="45"/>
      <c r="L333" s="45"/>
      <c r="M333" s="45"/>
      <c r="N333" s="45"/>
      <c r="O333" s="45"/>
      <c r="P333" s="524"/>
      <c r="Q333" s="49">
        <v>45975</v>
      </c>
      <c r="R333" s="52" t="s">
        <v>379</v>
      </c>
      <c r="S333" s="51" t="s">
        <v>61</v>
      </c>
      <c r="T333" s="141"/>
      <c r="U333" s="141"/>
      <c r="V333" s="141"/>
      <c r="W333" s="141">
        <v>45980</v>
      </c>
    </row>
    <row r="334" spans="2:23" ht="25" customHeight="1" x14ac:dyDescent="0.35">
      <c r="B334" s="43"/>
      <c r="C334" s="48" t="s">
        <v>724</v>
      </c>
      <c r="D334" s="44" t="s">
        <v>475</v>
      </c>
      <c r="E334" s="44" t="s">
        <v>58</v>
      </c>
      <c r="F334" s="44" t="s">
        <v>279</v>
      </c>
      <c r="G334" s="50"/>
      <c r="H334" s="45"/>
      <c r="I334" s="45"/>
      <c r="J334" s="45"/>
      <c r="K334" s="45"/>
      <c r="L334" s="45"/>
      <c r="M334" s="45"/>
      <c r="N334" s="45"/>
      <c r="O334" s="45"/>
      <c r="P334" s="524"/>
      <c r="Q334" s="49">
        <v>45975</v>
      </c>
      <c r="R334" s="50" t="s">
        <v>284</v>
      </c>
      <c r="S334" s="51" t="s">
        <v>61</v>
      </c>
      <c r="T334" s="59"/>
      <c r="U334" s="59"/>
      <c r="V334" s="59"/>
      <c r="W334" s="141">
        <v>45981</v>
      </c>
    </row>
    <row r="335" spans="2:23" ht="25" customHeight="1" x14ac:dyDescent="0.35">
      <c r="B335" s="43"/>
      <c r="C335" s="48" t="s">
        <v>828</v>
      </c>
      <c r="D335" s="44" t="s">
        <v>79</v>
      </c>
      <c r="E335" s="44"/>
      <c r="F335" s="49" t="s">
        <v>279</v>
      </c>
      <c r="G335" s="50"/>
      <c r="H335" s="45"/>
      <c r="I335" s="45"/>
      <c r="J335" s="45"/>
      <c r="K335" s="45"/>
      <c r="L335" s="45"/>
      <c r="M335" s="45"/>
      <c r="N335" s="45"/>
      <c r="O335" s="45"/>
      <c r="P335" s="524"/>
      <c r="Q335" s="49">
        <v>46005</v>
      </c>
      <c r="R335" s="50" t="s">
        <v>284</v>
      </c>
      <c r="S335" s="51" t="s">
        <v>61</v>
      </c>
      <c r="T335" s="59"/>
      <c r="U335" s="59"/>
      <c r="V335" s="59"/>
      <c r="W335" s="141">
        <v>45999</v>
      </c>
    </row>
    <row r="336" spans="2:23" ht="25" customHeight="1" x14ac:dyDescent="0.35">
      <c r="B336" s="43"/>
      <c r="C336" s="48" t="s">
        <v>733</v>
      </c>
      <c r="D336" s="44" t="s">
        <v>65</v>
      </c>
      <c r="E336" s="44" t="s">
        <v>58</v>
      </c>
      <c r="F336" s="44" t="s">
        <v>279</v>
      </c>
      <c r="G336" s="50"/>
      <c r="H336" s="45"/>
      <c r="I336" s="45"/>
      <c r="J336" s="45"/>
      <c r="K336" s="45"/>
      <c r="L336" s="45"/>
      <c r="M336" s="45"/>
      <c r="N336" s="45"/>
      <c r="O336" s="45"/>
      <c r="P336" s="524"/>
      <c r="Q336" s="49">
        <v>45975</v>
      </c>
      <c r="R336" s="52" t="s">
        <v>94</v>
      </c>
      <c r="S336" s="51" t="s">
        <v>61</v>
      </c>
      <c r="T336" s="59"/>
      <c r="U336" s="59"/>
      <c r="V336" s="59"/>
      <c r="W336" s="141">
        <v>45987</v>
      </c>
    </row>
    <row r="337" spans="2:23" ht="25" customHeight="1" x14ac:dyDescent="0.35">
      <c r="B337" s="43"/>
      <c r="C337" s="48" t="s">
        <v>671</v>
      </c>
      <c r="D337" s="44" t="s">
        <v>206</v>
      </c>
      <c r="E337" s="44" t="s">
        <v>74</v>
      </c>
      <c r="F337" s="49" t="s">
        <v>278</v>
      </c>
      <c r="G337" s="52"/>
      <c r="H337" s="45"/>
      <c r="I337" s="45"/>
      <c r="J337" s="45"/>
      <c r="K337" s="45"/>
      <c r="L337" s="45"/>
      <c r="M337" s="45"/>
      <c r="N337" s="45"/>
      <c r="O337" s="45"/>
      <c r="P337" s="524"/>
      <c r="Q337" s="49">
        <v>45975</v>
      </c>
      <c r="R337" s="50" t="s">
        <v>60</v>
      </c>
      <c r="S337" s="47" t="s">
        <v>61</v>
      </c>
      <c r="T337" s="59"/>
      <c r="U337" s="59"/>
      <c r="V337" s="59"/>
      <c r="W337" s="141">
        <v>45990</v>
      </c>
    </row>
    <row r="338" spans="2:23" ht="25" customHeight="1" x14ac:dyDescent="0.35">
      <c r="B338" s="43"/>
      <c r="C338" s="48" t="s">
        <v>695</v>
      </c>
      <c r="D338" s="44" t="s">
        <v>700</v>
      </c>
      <c r="E338" s="43"/>
      <c r="F338" s="49"/>
      <c r="G338" s="50"/>
      <c r="H338" s="45"/>
      <c r="I338" s="45"/>
      <c r="J338" s="45"/>
      <c r="K338" s="45"/>
      <c r="L338" s="45"/>
      <c r="M338" s="45"/>
      <c r="N338" s="45"/>
      <c r="O338" s="45"/>
      <c r="P338" s="524"/>
      <c r="Q338" s="49">
        <v>45975</v>
      </c>
      <c r="R338" s="52"/>
      <c r="S338" s="47"/>
      <c r="T338" s="59"/>
      <c r="U338" s="59"/>
      <c r="V338" s="59"/>
      <c r="W338" s="141"/>
    </row>
    <row r="339" spans="2:23" ht="25" customHeight="1" x14ac:dyDescent="0.35">
      <c r="B339" s="43"/>
      <c r="C339" s="48" t="s">
        <v>648</v>
      </c>
      <c r="D339" s="44" t="s">
        <v>391</v>
      </c>
      <c r="E339" s="44" t="s">
        <v>58</v>
      </c>
      <c r="F339" s="43" t="s">
        <v>278</v>
      </c>
      <c r="G339" s="43"/>
      <c r="H339" s="45"/>
      <c r="I339" s="45"/>
      <c r="J339" s="45"/>
      <c r="K339" s="45"/>
      <c r="L339" s="45"/>
      <c r="M339" s="45"/>
      <c r="N339" s="45"/>
      <c r="O339" s="45"/>
      <c r="P339" s="524"/>
      <c r="Q339" s="49">
        <v>45975</v>
      </c>
      <c r="R339" s="52" t="s">
        <v>379</v>
      </c>
      <c r="S339" s="51" t="s">
        <v>61</v>
      </c>
      <c r="T339" s="59"/>
      <c r="U339" s="59"/>
      <c r="V339" s="59"/>
      <c r="W339" s="141">
        <v>45987</v>
      </c>
    </row>
    <row r="340" spans="2:23" ht="25" customHeight="1" x14ac:dyDescent="0.35">
      <c r="B340" s="43"/>
      <c r="C340" s="48" t="s">
        <v>649</v>
      </c>
      <c r="D340" s="44" t="s">
        <v>197</v>
      </c>
      <c r="E340" s="43"/>
      <c r="F340" s="43" t="s">
        <v>278</v>
      </c>
      <c r="G340" s="43"/>
      <c r="H340" s="45"/>
      <c r="I340" s="45"/>
      <c r="J340" s="45"/>
      <c r="K340" s="45"/>
      <c r="L340" s="45"/>
      <c r="M340" s="45"/>
      <c r="N340" s="45"/>
      <c r="O340" s="45"/>
      <c r="P340" s="524"/>
      <c r="Q340" s="49">
        <v>46005</v>
      </c>
      <c r="R340" s="52" t="s">
        <v>379</v>
      </c>
      <c r="S340" s="51" t="s">
        <v>61</v>
      </c>
      <c r="T340" s="59"/>
      <c r="U340" s="59"/>
      <c r="V340" s="59"/>
      <c r="W340" s="141">
        <v>45994</v>
      </c>
    </row>
    <row r="341" spans="2:23" ht="25" customHeight="1" x14ac:dyDescent="0.35">
      <c r="B341" s="43"/>
      <c r="C341" s="48" t="s">
        <v>746</v>
      </c>
      <c r="D341" s="44" t="s">
        <v>79</v>
      </c>
      <c r="E341" s="43"/>
      <c r="F341" s="43"/>
      <c r="G341" s="43"/>
      <c r="H341" s="45"/>
      <c r="I341" s="45"/>
      <c r="J341" s="45"/>
      <c r="K341" s="45"/>
      <c r="L341" s="45"/>
      <c r="M341" s="45"/>
      <c r="N341" s="45"/>
      <c r="O341" s="45"/>
      <c r="P341" s="524"/>
      <c r="Q341" s="49">
        <v>45975</v>
      </c>
      <c r="R341" s="52"/>
      <c r="S341" s="47"/>
      <c r="T341" s="59"/>
      <c r="U341" s="59"/>
      <c r="V341" s="59"/>
      <c r="W341" s="141"/>
    </row>
    <row r="342" spans="2:23" ht="25" customHeight="1" x14ac:dyDescent="0.35">
      <c r="B342" s="43"/>
      <c r="C342" s="48" t="s">
        <v>829</v>
      </c>
      <c r="D342" s="44" t="s">
        <v>77</v>
      </c>
      <c r="E342" s="43"/>
      <c r="F342" s="43"/>
      <c r="G342" s="43"/>
      <c r="H342" s="45"/>
      <c r="I342" s="45"/>
      <c r="J342" s="45"/>
      <c r="K342" s="45"/>
      <c r="L342" s="45"/>
      <c r="M342" s="45"/>
      <c r="N342" s="45"/>
      <c r="O342" s="45"/>
      <c r="P342" s="524"/>
      <c r="Q342" s="49">
        <v>45975</v>
      </c>
      <c r="R342" s="52"/>
      <c r="S342" s="47"/>
      <c r="T342" s="59"/>
      <c r="U342" s="59"/>
      <c r="V342" s="59"/>
      <c r="W342" s="141"/>
    </row>
    <row r="343" spans="2:23" ht="25" customHeight="1" x14ac:dyDescent="0.35">
      <c r="B343" s="43"/>
      <c r="C343" s="48" t="s">
        <v>749</v>
      </c>
      <c r="D343" s="44" t="s">
        <v>79</v>
      </c>
      <c r="E343" s="43"/>
      <c r="F343" s="43"/>
      <c r="G343" s="43"/>
      <c r="H343" s="45"/>
      <c r="I343" s="45"/>
      <c r="J343" s="45"/>
      <c r="K343" s="45"/>
      <c r="L343" s="45"/>
      <c r="M343" s="45"/>
      <c r="N343" s="45"/>
      <c r="O343" s="45"/>
      <c r="P343" s="524"/>
      <c r="Q343" s="49">
        <v>46005</v>
      </c>
      <c r="R343" s="50" t="s">
        <v>97</v>
      </c>
      <c r="S343" s="51" t="s">
        <v>61</v>
      </c>
      <c r="T343" s="59"/>
      <c r="U343" s="59"/>
      <c r="V343" s="59"/>
      <c r="W343" s="141">
        <v>45997</v>
      </c>
    </row>
    <row r="344" spans="2:23" ht="25" customHeight="1" x14ac:dyDescent="0.35">
      <c r="B344" s="43"/>
      <c r="C344" s="48" t="s">
        <v>748</v>
      </c>
      <c r="D344" s="44" t="s">
        <v>79</v>
      </c>
      <c r="E344" s="44" t="s">
        <v>74</v>
      </c>
      <c r="F344" s="44" t="s">
        <v>279</v>
      </c>
      <c r="G344" s="43"/>
      <c r="H344" s="45"/>
      <c r="I344" s="45"/>
      <c r="J344" s="45"/>
      <c r="K344" s="45"/>
      <c r="L344" s="45"/>
      <c r="M344" s="45"/>
      <c r="N344" s="45"/>
      <c r="O344" s="45"/>
      <c r="P344" s="524"/>
      <c r="Q344" s="49">
        <v>45975</v>
      </c>
      <c r="R344" s="50" t="s">
        <v>97</v>
      </c>
      <c r="S344" s="51" t="s">
        <v>61</v>
      </c>
      <c r="T344" s="59"/>
      <c r="U344" s="59"/>
      <c r="V344" s="59"/>
      <c r="W344" s="141">
        <v>45988</v>
      </c>
    </row>
    <row r="345" spans="2:23" ht="25" customHeight="1" x14ac:dyDescent="0.35">
      <c r="B345" s="43"/>
      <c r="C345" s="48" t="s">
        <v>703</v>
      </c>
      <c r="D345" s="44" t="s">
        <v>170</v>
      </c>
      <c r="E345" s="43"/>
      <c r="F345" s="43"/>
      <c r="G345" s="43"/>
      <c r="H345" s="45"/>
      <c r="I345" s="45"/>
      <c r="J345" s="45"/>
      <c r="K345" s="45"/>
      <c r="L345" s="45"/>
      <c r="M345" s="45"/>
      <c r="N345" s="45"/>
      <c r="O345" s="45"/>
      <c r="P345" s="524"/>
      <c r="Q345" s="49">
        <v>46005</v>
      </c>
      <c r="R345" s="52" t="s">
        <v>548</v>
      </c>
      <c r="S345" s="51" t="s">
        <v>61</v>
      </c>
      <c r="T345" s="59"/>
      <c r="U345" s="59"/>
      <c r="V345" s="59"/>
      <c r="W345" s="141">
        <v>46004</v>
      </c>
    </row>
    <row r="346" spans="2:23" ht="25" customHeight="1" x14ac:dyDescent="0.35">
      <c r="B346" s="43"/>
      <c r="C346" s="48" t="s">
        <v>704</v>
      </c>
      <c r="D346" s="44" t="s">
        <v>706</v>
      </c>
      <c r="E346" s="43"/>
      <c r="F346" s="43"/>
      <c r="G346" s="43"/>
      <c r="H346" s="45"/>
      <c r="I346" s="45"/>
      <c r="J346" s="45"/>
      <c r="K346" s="45"/>
      <c r="L346" s="45"/>
      <c r="M346" s="45"/>
      <c r="N346" s="45"/>
      <c r="O346" s="45"/>
      <c r="P346" s="524"/>
      <c r="Q346" s="49">
        <v>45975</v>
      </c>
      <c r="R346" s="52"/>
      <c r="S346" s="47"/>
      <c r="T346" s="59"/>
      <c r="U346" s="59"/>
      <c r="V346" s="59"/>
      <c r="W346" s="141"/>
    </row>
    <row r="347" spans="2:23" ht="25" customHeight="1" x14ac:dyDescent="0.35">
      <c r="B347" s="529"/>
      <c r="C347" s="516" t="s">
        <v>707</v>
      </c>
      <c r="D347" s="515" t="s">
        <v>77</v>
      </c>
      <c r="E347" s="529"/>
      <c r="F347" s="529"/>
      <c r="G347" s="529"/>
      <c r="H347" s="530"/>
      <c r="I347" s="530"/>
      <c r="J347" s="530"/>
      <c r="K347" s="530"/>
      <c r="L347" s="530"/>
      <c r="M347" s="530"/>
      <c r="N347" s="530"/>
      <c r="O347" s="530"/>
      <c r="P347" s="531"/>
      <c r="Q347" s="219">
        <v>45975</v>
      </c>
      <c r="R347" s="532"/>
      <c r="S347" s="557"/>
      <c r="T347" s="59"/>
      <c r="U347" s="59"/>
      <c r="V347" s="59"/>
      <c r="W347" s="558"/>
    </row>
    <row r="348" spans="2:23" ht="28.5" customHeight="1" x14ac:dyDescent="0.35">
      <c r="B348" s="43"/>
      <c r="C348" s="48" t="s">
        <v>745</v>
      </c>
      <c r="D348" s="44" t="s">
        <v>65</v>
      </c>
      <c r="E348" s="44" t="s">
        <v>74</v>
      </c>
      <c r="F348" s="44" t="s">
        <v>279</v>
      </c>
      <c r="G348" s="43"/>
      <c r="H348" s="45"/>
      <c r="I348" s="45"/>
      <c r="J348" s="45"/>
      <c r="K348" s="45"/>
      <c r="L348" s="45"/>
      <c r="M348" s="45"/>
      <c r="N348" s="45"/>
      <c r="O348" s="45"/>
      <c r="P348" s="524"/>
      <c r="Q348" s="49">
        <v>45975</v>
      </c>
      <c r="R348" s="50" t="s">
        <v>97</v>
      </c>
      <c r="S348" s="51" t="s">
        <v>61</v>
      </c>
      <c r="T348" s="141"/>
      <c r="U348" s="141"/>
      <c r="V348" s="141"/>
      <c r="W348" s="141">
        <v>45979</v>
      </c>
    </row>
    <row r="349" spans="2:23" ht="29" x14ac:dyDescent="0.35">
      <c r="B349" s="43"/>
      <c r="C349" s="48" t="s">
        <v>650</v>
      </c>
      <c r="D349" s="44" t="s">
        <v>65</v>
      </c>
      <c r="E349" s="43"/>
      <c r="F349" s="44" t="s">
        <v>278</v>
      </c>
      <c r="G349" s="43"/>
      <c r="H349" s="45"/>
      <c r="I349" s="45"/>
      <c r="J349" s="45"/>
      <c r="K349" s="45"/>
      <c r="L349" s="45"/>
      <c r="M349" s="45"/>
      <c r="N349" s="45"/>
      <c r="O349" s="45"/>
      <c r="P349" s="524"/>
      <c r="Q349" s="49">
        <v>46005</v>
      </c>
      <c r="R349" s="52" t="s">
        <v>379</v>
      </c>
      <c r="S349" s="51" t="s">
        <v>61</v>
      </c>
      <c r="T349" s="141"/>
      <c r="U349" s="141"/>
      <c r="V349" s="141"/>
      <c r="W349" s="141">
        <v>45999</v>
      </c>
    </row>
    <row r="350" spans="2:23" ht="29" x14ac:dyDescent="0.35">
      <c r="B350" s="43"/>
      <c r="C350" s="48" t="s">
        <v>739</v>
      </c>
      <c r="D350" s="44" t="s">
        <v>65</v>
      </c>
      <c r="E350" s="44"/>
      <c r="F350" s="44" t="s">
        <v>279</v>
      </c>
      <c r="G350" s="43"/>
      <c r="H350" s="45"/>
      <c r="I350" s="45"/>
      <c r="J350" s="45"/>
      <c r="K350" s="45"/>
      <c r="L350" s="45"/>
      <c r="M350" s="45"/>
      <c r="N350" s="45"/>
      <c r="O350" s="45"/>
      <c r="P350" s="524"/>
      <c r="Q350" s="49">
        <v>46005</v>
      </c>
      <c r="R350" s="52" t="s">
        <v>847</v>
      </c>
      <c r="S350" s="51" t="s">
        <v>61</v>
      </c>
      <c r="T350" s="141"/>
      <c r="U350" s="141"/>
      <c r="V350" s="141"/>
      <c r="W350" s="141">
        <v>46001</v>
      </c>
    </row>
    <row r="351" spans="2:23" ht="29" x14ac:dyDescent="0.35">
      <c r="B351" s="43"/>
      <c r="C351" s="48" t="s">
        <v>652</v>
      </c>
      <c r="D351" s="44" t="s">
        <v>79</v>
      </c>
      <c r="E351" s="43"/>
      <c r="F351" s="44" t="s">
        <v>278</v>
      </c>
      <c r="G351" s="43"/>
      <c r="H351" s="45"/>
      <c r="I351" s="45"/>
      <c r="J351" s="45"/>
      <c r="K351" s="45"/>
      <c r="L351" s="45"/>
      <c r="M351" s="45"/>
      <c r="N351" s="45"/>
      <c r="O351" s="45"/>
      <c r="P351" s="524"/>
      <c r="Q351" s="49">
        <v>46005</v>
      </c>
      <c r="R351" s="52" t="s">
        <v>379</v>
      </c>
      <c r="S351" s="51" t="s">
        <v>61</v>
      </c>
      <c r="T351" s="141"/>
      <c r="U351" s="141"/>
      <c r="V351" s="141"/>
      <c r="W351" s="141">
        <v>46003</v>
      </c>
    </row>
    <row r="352" spans="2:23" x14ac:dyDescent="0.35">
      <c r="T352" s="59"/>
      <c r="U352" s="59"/>
      <c r="V352" s="59"/>
      <c r="W352" s="59"/>
    </row>
    <row r="353" spans="20:23" x14ac:dyDescent="0.35">
      <c r="T353" s="59"/>
      <c r="U353" s="59"/>
      <c r="V353" s="59"/>
      <c r="W353" s="59"/>
    </row>
    <row r="354" spans="20:23" x14ac:dyDescent="0.35">
      <c r="T354" s="59"/>
      <c r="U354" s="59"/>
      <c r="V354" s="59"/>
      <c r="W354" s="59"/>
    </row>
    <row r="355" spans="20:23" x14ac:dyDescent="0.35">
      <c r="T355" s="59"/>
      <c r="U355" s="59"/>
      <c r="V355" s="59"/>
      <c r="W355" s="59"/>
    </row>
    <row r="356" spans="20:23" x14ac:dyDescent="0.35">
      <c r="T356" s="59"/>
      <c r="U356" s="59"/>
      <c r="V356" s="59"/>
      <c r="W356" s="59"/>
    </row>
    <row r="357" spans="20:23" x14ac:dyDescent="0.35">
      <c r="T357" s="59"/>
      <c r="U357" s="59"/>
      <c r="V357" s="59"/>
      <c r="W357" s="59"/>
    </row>
    <row r="358" spans="20:23" x14ac:dyDescent="0.35">
      <c r="T358" s="59"/>
      <c r="U358" s="59"/>
      <c r="V358" s="59"/>
      <c r="W358" s="59"/>
    </row>
    <row r="359" spans="20:23" x14ac:dyDescent="0.35">
      <c r="T359" s="59"/>
      <c r="U359" s="59"/>
      <c r="V359" s="59"/>
      <c r="W359" s="59"/>
    </row>
    <row r="360" spans="20:23" x14ac:dyDescent="0.35">
      <c r="T360" s="59"/>
      <c r="U360" s="59"/>
      <c r="V360" s="59"/>
      <c r="W360" s="59"/>
    </row>
    <row r="361" spans="20:23" x14ac:dyDescent="0.35">
      <c r="T361" s="59"/>
      <c r="U361" s="59"/>
      <c r="V361" s="59"/>
      <c r="W361" s="59"/>
    </row>
    <row r="362" spans="20:23" x14ac:dyDescent="0.35">
      <c r="T362" s="59"/>
      <c r="U362" s="59"/>
      <c r="V362" s="59"/>
      <c r="W362" s="59"/>
    </row>
    <row r="363" spans="20:23" x14ac:dyDescent="0.35">
      <c r="T363" s="59"/>
      <c r="U363" s="59"/>
      <c r="V363" s="59"/>
      <c r="W363" s="59"/>
    </row>
    <row r="364" spans="20:23" x14ac:dyDescent="0.35">
      <c r="T364" s="59"/>
      <c r="U364" s="59"/>
      <c r="V364" s="59"/>
      <c r="W364" s="59"/>
    </row>
    <row r="365" spans="20:23" x14ac:dyDescent="0.35">
      <c r="T365" s="59"/>
      <c r="U365" s="59"/>
      <c r="V365" s="59"/>
      <c r="W365" s="59"/>
    </row>
    <row r="366" spans="20:23" x14ac:dyDescent="0.35">
      <c r="T366" s="59"/>
      <c r="U366" s="59"/>
      <c r="V366" s="59"/>
      <c r="W366" s="59"/>
    </row>
    <row r="367" spans="20:23" x14ac:dyDescent="0.35">
      <c r="T367" s="59"/>
      <c r="U367" s="59"/>
      <c r="V367" s="59"/>
      <c r="W367" s="59"/>
    </row>
    <row r="368" spans="20:23" x14ac:dyDescent="0.35">
      <c r="T368" s="59"/>
      <c r="U368" s="59"/>
      <c r="V368" s="59"/>
      <c r="W368" s="59"/>
    </row>
    <row r="369" spans="20:23" x14ac:dyDescent="0.35">
      <c r="T369" s="59"/>
      <c r="U369" s="59"/>
      <c r="V369" s="59"/>
      <c r="W369" s="59"/>
    </row>
    <row r="370" spans="20:23" x14ac:dyDescent="0.35">
      <c r="T370" s="59"/>
      <c r="U370" s="59"/>
      <c r="V370" s="59"/>
      <c r="W370" s="59"/>
    </row>
    <row r="371" spans="20:23" x14ac:dyDescent="0.35">
      <c r="T371" s="59"/>
      <c r="U371" s="59"/>
      <c r="V371" s="59"/>
      <c r="W371" s="59"/>
    </row>
    <row r="372" spans="20:23" x14ac:dyDescent="0.35">
      <c r="T372" s="59"/>
      <c r="U372" s="59"/>
      <c r="V372" s="59"/>
      <c r="W372" s="59"/>
    </row>
    <row r="373" spans="20:23" x14ac:dyDescent="0.35">
      <c r="T373" s="59"/>
      <c r="U373" s="59"/>
      <c r="V373" s="59"/>
      <c r="W373" s="59"/>
    </row>
    <row r="374" spans="20:23" x14ac:dyDescent="0.35">
      <c r="T374" s="59"/>
      <c r="U374" s="59"/>
      <c r="V374" s="59"/>
      <c r="W374" s="59"/>
    </row>
    <row r="375" spans="20:23" x14ac:dyDescent="0.35">
      <c r="T375" s="59"/>
      <c r="U375" s="59"/>
      <c r="V375" s="59"/>
      <c r="W375" s="59"/>
    </row>
    <row r="376" spans="20:23" x14ac:dyDescent="0.35">
      <c r="T376" s="59"/>
      <c r="U376" s="59"/>
      <c r="V376" s="59"/>
      <c r="W376" s="59"/>
    </row>
    <row r="377" spans="20:23" x14ac:dyDescent="0.35">
      <c r="T377" s="59"/>
      <c r="U377" s="59"/>
      <c r="V377" s="59"/>
      <c r="W377" s="59"/>
    </row>
    <row r="378" spans="20:23" x14ac:dyDescent="0.35">
      <c r="T378" s="59"/>
      <c r="U378" s="59"/>
      <c r="V378" s="59"/>
      <c r="W378" s="59"/>
    </row>
    <row r="379" spans="20:23" x14ac:dyDescent="0.35">
      <c r="T379" s="59"/>
      <c r="U379" s="59"/>
      <c r="V379" s="59"/>
      <c r="W379" s="59"/>
    </row>
    <row r="380" spans="20:23" x14ac:dyDescent="0.35">
      <c r="T380" s="59"/>
      <c r="U380" s="59"/>
      <c r="V380" s="59"/>
      <c r="W380" s="59"/>
    </row>
    <row r="381" spans="20:23" x14ac:dyDescent="0.35">
      <c r="T381" s="59"/>
      <c r="U381" s="59"/>
      <c r="V381" s="59"/>
      <c r="W381" s="59"/>
    </row>
    <row r="382" spans="20:23" x14ac:dyDescent="0.35">
      <c r="T382" s="59"/>
      <c r="U382" s="59"/>
      <c r="V382" s="59"/>
      <c r="W382" s="59"/>
    </row>
    <row r="383" spans="20:23" x14ac:dyDescent="0.35">
      <c r="T383" s="59"/>
      <c r="U383" s="59"/>
      <c r="V383" s="59"/>
      <c r="W383" s="59"/>
    </row>
    <row r="384" spans="20:23" x14ac:dyDescent="0.35">
      <c r="T384" s="59"/>
      <c r="U384" s="59"/>
      <c r="V384" s="59"/>
      <c r="W384" s="59"/>
    </row>
    <row r="385" spans="20:23" x14ac:dyDescent="0.35">
      <c r="T385" s="59"/>
      <c r="U385" s="59"/>
      <c r="V385" s="59"/>
      <c r="W385" s="59"/>
    </row>
    <row r="386" spans="20:23" x14ac:dyDescent="0.35">
      <c r="T386" s="59"/>
      <c r="U386" s="59"/>
      <c r="V386" s="59"/>
      <c r="W386" s="59"/>
    </row>
    <row r="387" spans="20:23" x14ac:dyDescent="0.35">
      <c r="T387" s="59"/>
      <c r="U387" s="59"/>
      <c r="V387" s="59"/>
      <c r="W387" s="59"/>
    </row>
    <row r="388" spans="20:23" x14ac:dyDescent="0.35">
      <c r="T388" s="59"/>
      <c r="U388" s="59"/>
      <c r="V388" s="59"/>
      <c r="W388" s="59"/>
    </row>
    <row r="389" spans="20:23" x14ac:dyDescent="0.35">
      <c r="T389" s="59"/>
      <c r="U389" s="59"/>
      <c r="V389" s="59"/>
      <c r="W389" s="59"/>
    </row>
    <row r="390" spans="20:23" x14ac:dyDescent="0.35">
      <c r="T390" s="59"/>
      <c r="U390" s="59"/>
      <c r="V390" s="59"/>
      <c r="W390" s="59"/>
    </row>
    <row r="391" spans="20:23" x14ac:dyDescent="0.35">
      <c r="T391" s="59"/>
      <c r="U391" s="59"/>
      <c r="V391" s="59"/>
      <c r="W391" s="59"/>
    </row>
    <row r="392" spans="20:23" x14ac:dyDescent="0.35">
      <c r="T392" s="59"/>
      <c r="U392" s="59"/>
      <c r="V392" s="59"/>
      <c r="W392" s="59"/>
    </row>
    <row r="393" spans="20:23" x14ac:dyDescent="0.35">
      <c r="T393" s="59"/>
      <c r="U393" s="59"/>
      <c r="V393" s="59"/>
      <c r="W393" s="59"/>
    </row>
    <row r="394" spans="20:23" x14ac:dyDescent="0.35">
      <c r="T394" s="59"/>
      <c r="U394" s="59"/>
      <c r="V394" s="59"/>
      <c r="W394" s="59"/>
    </row>
    <row r="395" spans="20:23" x14ac:dyDescent="0.35">
      <c r="T395" s="59"/>
      <c r="U395" s="59"/>
      <c r="V395" s="59"/>
      <c r="W395" s="59"/>
    </row>
    <row r="396" spans="20:23" x14ac:dyDescent="0.35">
      <c r="T396" s="59"/>
      <c r="U396" s="59"/>
      <c r="V396" s="59"/>
      <c r="W396" s="59"/>
    </row>
    <row r="397" spans="20:23" x14ac:dyDescent="0.35">
      <c r="T397" s="59"/>
      <c r="U397" s="59"/>
      <c r="V397" s="59"/>
      <c r="W397" s="59"/>
    </row>
    <row r="398" spans="20:23" x14ac:dyDescent="0.35">
      <c r="T398" s="59"/>
      <c r="U398" s="59"/>
      <c r="V398" s="59"/>
      <c r="W398" s="59"/>
    </row>
    <row r="399" spans="20:23" x14ac:dyDescent="0.35">
      <c r="T399" s="59"/>
      <c r="U399" s="59"/>
      <c r="V399" s="59"/>
      <c r="W399" s="59"/>
    </row>
    <row r="400" spans="20:23" x14ac:dyDescent="0.35">
      <c r="T400" s="59"/>
      <c r="U400" s="59"/>
      <c r="V400" s="59"/>
      <c r="W400" s="59"/>
    </row>
    <row r="401" spans="20:23" x14ac:dyDescent="0.35">
      <c r="T401" s="59"/>
      <c r="U401" s="59"/>
      <c r="V401" s="59"/>
      <c r="W401" s="59"/>
    </row>
    <row r="402" spans="20:23" x14ac:dyDescent="0.35">
      <c r="T402" s="59"/>
      <c r="U402" s="59"/>
      <c r="V402" s="59"/>
      <c r="W402" s="59"/>
    </row>
    <row r="403" spans="20:23" x14ac:dyDescent="0.35">
      <c r="T403" s="59"/>
      <c r="U403" s="59"/>
      <c r="V403" s="59"/>
      <c r="W403" s="59"/>
    </row>
    <row r="404" spans="20:23" x14ac:dyDescent="0.35">
      <c r="T404" s="59"/>
      <c r="U404" s="59"/>
      <c r="V404" s="59"/>
      <c r="W404" s="59"/>
    </row>
    <row r="405" spans="20:23" x14ac:dyDescent="0.35">
      <c r="T405" s="59"/>
      <c r="U405" s="59"/>
      <c r="V405" s="59"/>
      <c r="W405" s="59"/>
    </row>
    <row r="406" spans="20:23" x14ac:dyDescent="0.35">
      <c r="T406" s="59"/>
      <c r="U406" s="59"/>
      <c r="V406" s="59"/>
      <c r="W406" s="59"/>
    </row>
    <row r="407" spans="20:23" x14ac:dyDescent="0.35">
      <c r="T407" s="59"/>
      <c r="U407" s="59"/>
      <c r="V407" s="59"/>
      <c r="W407" s="59"/>
    </row>
    <row r="408" spans="20:23" x14ac:dyDescent="0.35">
      <c r="T408" s="59"/>
      <c r="U408" s="59"/>
      <c r="V408" s="59"/>
      <c r="W408" s="59"/>
    </row>
    <row r="409" spans="20:23" x14ac:dyDescent="0.35">
      <c r="T409" s="59"/>
      <c r="U409" s="59"/>
      <c r="V409" s="59"/>
      <c r="W409" s="59"/>
    </row>
    <row r="410" spans="20:23" x14ac:dyDescent="0.35">
      <c r="T410" s="59"/>
      <c r="U410" s="59"/>
      <c r="V410" s="59"/>
      <c r="W410" s="59"/>
    </row>
    <row r="411" spans="20:23" x14ac:dyDescent="0.35">
      <c r="T411" s="59"/>
      <c r="U411" s="59"/>
      <c r="V411" s="59"/>
      <c r="W411" s="59"/>
    </row>
    <row r="412" spans="20:23" x14ac:dyDescent="0.35">
      <c r="T412" s="59"/>
      <c r="U412" s="59"/>
      <c r="V412" s="59"/>
      <c r="W412" s="59"/>
    </row>
    <row r="413" spans="20:23" x14ac:dyDescent="0.35">
      <c r="T413" s="59"/>
      <c r="U413" s="59"/>
      <c r="V413" s="59"/>
      <c r="W413" s="59"/>
    </row>
    <row r="414" spans="20:23" x14ac:dyDescent="0.35">
      <c r="T414" s="59"/>
      <c r="U414" s="59"/>
      <c r="V414" s="59"/>
      <c r="W414" s="59"/>
    </row>
    <row r="415" spans="20:23" x14ac:dyDescent="0.35">
      <c r="T415" s="59"/>
      <c r="U415" s="59"/>
      <c r="V415" s="59"/>
      <c r="W415" s="59"/>
    </row>
    <row r="416" spans="20:23" x14ac:dyDescent="0.35">
      <c r="T416" s="59"/>
      <c r="U416" s="59"/>
      <c r="V416" s="59"/>
      <c r="W416" s="59"/>
    </row>
    <row r="417" spans="20:23" x14ac:dyDescent="0.35">
      <c r="T417" s="59"/>
      <c r="U417" s="59"/>
      <c r="V417" s="59"/>
      <c r="W417" s="59"/>
    </row>
    <row r="418" spans="20:23" x14ac:dyDescent="0.35">
      <c r="T418" s="59"/>
      <c r="U418" s="59"/>
      <c r="V418" s="59"/>
      <c r="W418" s="59"/>
    </row>
    <row r="419" spans="20:23" x14ac:dyDescent="0.35">
      <c r="T419" s="59"/>
      <c r="U419" s="59"/>
      <c r="V419" s="59"/>
      <c r="W419" s="59"/>
    </row>
    <row r="420" spans="20:23" x14ac:dyDescent="0.35">
      <c r="T420" s="59"/>
      <c r="U420" s="59"/>
      <c r="V420" s="59"/>
      <c r="W420" s="59"/>
    </row>
    <row r="421" spans="20:23" x14ac:dyDescent="0.35">
      <c r="T421" s="59"/>
      <c r="U421" s="59"/>
      <c r="V421" s="59"/>
      <c r="W421" s="59"/>
    </row>
    <row r="422" spans="20:23" x14ac:dyDescent="0.35">
      <c r="T422" s="59"/>
      <c r="U422" s="59"/>
      <c r="V422" s="59"/>
      <c r="W422" s="59"/>
    </row>
    <row r="423" spans="20:23" x14ac:dyDescent="0.35">
      <c r="T423" s="59"/>
      <c r="U423" s="59"/>
      <c r="V423" s="59"/>
      <c r="W423" s="59"/>
    </row>
    <row r="424" spans="20:23" x14ac:dyDescent="0.35">
      <c r="T424" s="59"/>
      <c r="U424" s="59"/>
      <c r="V424" s="59"/>
      <c r="W424" s="59"/>
    </row>
    <row r="425" spans="20:23" x14ac:dyDescent="0.35">
      <c r="T425" s="59"/>
      <c r="U425" s="59"/>
      <c r="V425" s="59"/>
      <c r="W425" s="59"/>
    </row>
    <row r="426" spans="20:23" x14ac:dyDescent="0.35">
      <c r="T426" s="59"/>
      <c r="U426" s="59"/>
      <c r="V426" s="59"/>
      <c r="W426" s="59"/>
    </row>
    <row r="427" spans="20:23" x14ac:dyDescent="0.35">
      <c r="T427" s="59"/>
      <c r="U427" s="59"/>
      <c r="V427" s="59"/>
      <c r="W427" s="59"/>
    </row>
    <row r="428" spans="20:23" x14ac:dyDescent="0.35">
      <c r="T428" s="59"/>
      <c r="U428" s="59"/>
      <c r="V428" s="59"/>
      <c r="W428" s="59"/>
    </row>
    <row r="429" spans="20:23" x14ac:dyDescent="0.35">
      <c r="T429" s="59"/>
      <c r="U429" s="59"/>
      <c r="V429" s="59"/>
      <c r="W429" s="59"/>
    </row>
    <row r="430" spans="20:23" x14ac:dyDescent="0.35">
      <c r="T430" s="59"/>
      <c r="U430" s="59"/>
      <c r="V430" s="59"/>
      <c r="W430" s="59"/>
    </row>
    <row r="431" spans="20:23" x14ac:dyDescent="0.35">
      <c r="T431" s="59"/>
      <c r="U431" s="59"/>
      <c r="V431" s="59"/>
      <c r="W431" s="59"/>
    </row>
    <row r="432" spans="20:23" x14ac:dyDescent="0.35">
      <c r="T432" s="59"/>
      <c r="U432" s="59"/>
      <c r="V432" s="59"/>
      <c r="W432" s="59"/>
    </row>
    <row r="433" spans="20:23" x14ac:dyDescent="0.35">
      <c r="T433" s="59"/>
      <c r="U433" s="59"/>
      <c r="V433" s="59"/>
      <c r="W433" s="59"/>
    </row>
    <row r="434" spans="20:23" x14ac:dyDescent="0.35">
      <c r="T434" s="59"/>
      <c r="U434" s="59"/>
      <c r="V434" s="59"/>
      <c r="W434" s="59"/>
    </row>
    <row r="435" spans="20:23" x14ac:dyDescent="0.35">
      <c r="T435" s="59"/>
      <c r="U435" s="59"/>
      <c r="V435" s="59"/>
      <c r="W435" s="59"/>
    </row>
    <row r="436" spans="20:23" x14ac:dyDescent="0.35">
      <c r="T436" s="59"/>
      <c r="U436" s="59"/>
      <c r="V436" s="59"/>
      <c r="W436" s="59"/>
    </row>
    <row r="437" spans="20:23" x14ac:dyDescent="0.35">
      <c r="T437" s="59"/>
      <c r="U437" s="59"/>
      <c r="V437" s="59"/>
      <c r="W437" s="59"/>
    </row>
    <row r="438" spans="20:23" x14ac:dyDescent="0.35">
      <c r="T438" s="59"/>
      <c r="U438" s="59"/>
      <c r="V438" s="59"/>
      <c r="W438" s="59"/>
    </row>
    <row r="439" spans="20:23" x14ac:dyDescent="0.35">
      <c r="T439" s="59"/>
      <c r="U439" s="59"/>
      <c r="V439" s="59"/>
      <c r="W439" s="59"/>
    </row>
    <row r="440" spans="20:23" x14ac:dyDescent="0.35">
      <c r="T440" s="59"/>
      <c r="U440" s="59"/>
      <c r="V440" s="59"/>
      <c r="W440" s="59"/>
    </row>
    <row r="441" spans="20:23" x14ac:dyDescent="0.35">
      <c r="T441" s="59"/>
      <c r="U441" s="59"/>
      <c r="V441" s="59"/>
      <c r="W441" s="59"/>
    </row>
    <row r="442" spans="20:23" x14ac:dyDescent="0.35">
      <c r="T442" s="59"/>
      <c r="U442" s="59"/>
      <c r="V442" s="59"/>
      <c r="W442" s="59"/>
    </row>
    <row r="443" spans="20:23" x14ac:dyDescent="0.35">
      <c r="T443" s="59"/>
      <c r="U443" s="59"/>
      <c r="V443" s="59"/>
      <c r="W443" s="59"/>
    </row>
    <row r="444" spans="20:23" x14ac:dyDescent="0.35">
      <c r="T444" s="59"/>
      <c r="U444" s="59"/>
      <c r="V444" s="59"/>
      <c r="W444" s="59"/>
    </row>
    <row r="445" spans="20:23" x14ac:dyDescent="0.35">
      <c r="T445" s="59"/>
      <c r="U445" s="59"/>
      <c r="V445" s="59"/>
      <c r="W445" s="59"/>
    </row>
    <row r="446" spans="20:23" x14ac:dyDescent="0.35">
      <c r="T446" s="59"/>
      <c r="U446" s="59"/>
      <c r="V446" s="59"/>
      <c r="W446" s="59"/>
    </row>
    <row r="447" spans="20:23" x14ac:dyDescent="0.35">
      <c r="T447" s="59"/>
      <c r="U447" s="59"/>
      <c r="V447" s="59"/>
      <c r="W447" s="59"/>
    </row>
    <row r="448" spans="20:23" x14ac:dyDescent="0.35">
      <c r="T448" s="59"/>
      <c r="U448" s="59"/>
      <c r="V448" s="59"/>
      <c r="W448" s="59"/>
    </row>
    <row r="449" spans="20:23" x14ac:dyDescent="0.35">
      <c r="T449" s="59"/>
      <c r="U449" s="59"/>
      <c r="V449" s="59"/>
      <c r="W449" s="59"/>
    </row>
    <row r="450" spans="20:23" x14ac:dyDescent="0.35">
      <c r="T450" s="59"/>
      <c r="U450" s="59"/>
      <c r="V450" s="59"/>
      <c r="W450" s="59"/>
    </row>
    <row r="451" spans="20:23" x14ac:dyDescent="0.35">
      <c r="T451" s="59"/>
      <c r="U451" s="59"/>
      <c r="V451" s="59"/>
      <c r="W451" s="59"/>
    </row>
    <row r="452" spans="20:23" x14ac:dyDescent="0.35">
      <c r="T452" s="59"/>
      <c r="U452" s="59"/>
      <c r="V452" s="59"/>
      <c r="W452" s="59"/>
    </row>
    <row r="453" spans="20:23" x14ac:dyDescent="0.35">
      <c r="T453" s="59"/>
      <c r="U453" s="59"/>
      <c r="V453" s="59"/>
      <c r="W453" s="59"/>
    </row>
    <row r="454" spans="20:23" x14ac:dyDescent="0.35">
      <c r="T454" s="59"/>
      <c r="U454" s="59"/>
      <c r="V454" s="59"/>
      <c r="W454" s="59"/>
    </row>
    <row r="455" spans="20:23" x14ac:dyDescent="0.35">
      <c r="T455" s="59"/>
      <c r="U455" s="59"/>
      <c r="V455" s="59"/>
      <c r="W455" s="59"/>
    </row>
    <row r="456" spans="20:23" x14ac:dyDescent="0.35">
      <c r="T456" s="59"/>
      <c r="U456" s="59"/>
      <c r="V456" s="59"/>
      <c r="W456" s="59"/>
    </row>
    <row r="457" spans="20:23" x14ac:dyDescent="0.35">
      <c r="T457" s="59"/>
      <c r="U457" s="59"/>
      <c r="V457" s="59"/>
      <c r="W457" s="59"/>
    </row>
    <row r="458" spans="20:23" x14ac:dyDescent="0.35">
      <c r="T458" s="59"/>
      <c r="U458" s="59"/>
      <c r="V458" s="59"/>
      <c r="W458" s="59"/>
    </row>
    <row r="459" spans="20:23" x14ac:dyDescent="0.35">
      <c r="T459" s="59"/>
      <c r="U459" s="59"/>
      <c r="V459" s="59"/>
      <c r="W459" s="59"/>
    </row>
    <row r="460" spans="20:23" x14ac:dyDescent="0.35">
      <c r="T460" s="59"/>
      <c r="U460" s="59"/>
      <c r="V460" s="59"/>
      <c r="W460" s="59"/>
    </row>
    <row r="461" spans="20:23" x14ac:dyDescent="0.35">
      <c r="T461" s="59"/>
      <c r="U461" s="59"/>
      <c r="V461" s="59"/>
      <c r="W461" s="59"/>
    </row>
    <row r="462" spans="20:23" x14ac:dyDescent="0.35">
      <c r="T462" s="59"/>
      <c r="U462" s="59"/>
      <c r="V462" s="59"/>
      <c r="W462" s="59"/>
    </row>
    <row r="463" spans="20:23" x14ac:dyDescent="0.35">
      <c r="T463" s="59"/>
      <c r="U463" s="59"/>
      <c r="V463" s="59"/>
      <c r="W463" s="59"/>
    </row>
    <row r="464" spans="20:23" x14ac:dyDescent="0.35">
      <c r="T464" s="59"/>
      <c r="U464" s="59"/>
      <c r="V464" s="59"/>
      <c r="W464" s="59"/>
    </row>
  </sheetData>
  <autoFilter ref="B25:W349" xr:uid="{D046FCDF-79A8-488B-A1EB-33662C848DF5}">
    <filterColumn colId="6" showButton="0"/>
    <filterColumn colId="7" showButton="0"/>
    <filterColumn colId="9" showButton="0"/>
    <filterColumn colId="18" showButton="0"/>
    <filterColumn colId="20" showButton="0"/>
  </autoFilter>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21 C172 C175:C202 C23:C163 C204:C1048576">
    <cfRule type="duplicateValues" dxfId="3648" priority="49"/>
  </conditionalFormatting>
  <conditionalFormatting sqref="C28:C29">
    <cfRule type="duplicateValues" dxfId="3647" priority="375"/>
  </conditionalFormatting>
  <conditionalFormatting sqref="C30">
    <cfRule type="duplicateValues" dxfId="3646" priority="376"/>
  </conditionalFormatting>
  <conditionalFormatting sqref="C31">
    <cfRule type="duplicateValues" dxfId="3645" priority="368"/>
    <cfRule type="duplicateValues" dxfId="3644" priority="367"/>
  </conditionalFormatting>
  <conditionalFormatting sqref="C32">
    <cfRule type="duplicateValues" dxfId="3643" priority="370"/>
    <cfRule type="duplicateValues" dxfId="3642" priority="371"/>
  </conditionalFormatting>
  <conditionalFormatting sqref="C35">
    <cfRule type="duplicateValues" dxfId="3641" priority="369"/>
  </conditionalFormatting>
  <conditionalFormatting sqref="C36:C39">
    <cfRule type="duplicateValues" dxfId="3640" priority="365"/>
    <cfRule type="duplicateValues" dxfId="3639" priority="364"/>
    <cfRule type="duplicateValues" dxfId="3638" priority="366"/>
  </conditionalFormatting>
  <conditionalFormatting sqref="C40">
    <cfRule type="duplicateValues" dxfId="3637" priority="363"/>
    <cfRule type="duplicateValues" dxfId="3636" priority="362"/>
    <cfRule type="duplicateValues" dxfId="3635" priority="361"/>
  </conditionalFormatting>
  <conditionalFormatting sqref="C41:C42">
    <cfRule type="duplicateValues" dxfId="3634" priority="360"/>
    <cfRule type="duplicateValues" dxfId="3633" priority="359"/>
    <cfRule type="duplicateValues" dxfId="3632" priority="358"/>
  </conditionalFormatting>
  <conditionalFormatting sqref="C43 C45">
    <cfRule type="duplicateValues" dxfId="3631" priority="356"/>
  </conditionalFormatting>
  <conditionalFormatting sqref="C43">
    <cfRule type="duplicateValues" dxfId="3630" priority="357"/>
    <cfRule type="duplicateValues" dxfId="3629" priority="355"/>
  </conditionalFormatting>
  <conditionalFormatting sqref="C44">
    <cfRule type="duplicateValues" dxfId="3628" priority="354"/>
    <cfRule type="duplicateValues" dxfId="3627" priority="353"/>
    <cfRule type="duplicateValues" dxfId="3626" priority="352"/>
  </conditionalFormatting>
  <conditionalFormatting sqref="C46">
    <cfRule type="duplicateValues" dxfId="3625" priority="350"/>
    <cfRule type="duplicateValues" dxfId="3624" priority="349"/>
    <cfRule type="duplicateValues" dxfId="3623" priority="351"/>
  </conditionalFormatting>
  <conditionalFormatting sqref="C47">
    <cfRule type="duplicateValues" dxfId="3622" priority="348"/>
    <cfRule type="duplicateValues" dxfId="3621" priority="347"/>
    <cfRule type="duplicateValues" dxfId="3620" priority="346"/>
  </conditionalFormatting>
  <conditionalFormatting sqref="C48">
    <cfRule type="duplicateValues" dxfId="3619" priority="345"/>
    <cfRule type="duplicateValues" dxfId="3618" priority="344"/>
    <cfRule type="duplicateValues" dxfId="3617" priority="343"/>
  </conditionalFormatting>
  <conditionalFormatting sqref="C49">
    <cfRule type="duplicateValues" dxfId="3616" priority="341"/>
    <cfRule type="duplicateValues" dxfId="3615" priority="342"/>
    <cfRule type="duplicateValues" dxfId="3614" priority="340"/>
  </conditionalFormatting>
  <conditionalFormatting sqref="C50">
    <cfRule type="duplicateValues" dxfId="3613" priority="337"/>
    <cfRule type="duplicateValues" dxfId="3612" priority="338"/>
    <cfRule type="duplicateValues" dxfId="3611" priority="339"/>
  </conditionalFormatting>
  <conditionalFormatting sqref="C51">
    <cfRule type="duplicateValues" dxfId="3610" priority="334"/>
    <cfRule type="duplicateValues" dxfId="3609" priority="335"/>
    <cfRule type="duplicateValues" dxfId="3608" priority="336"/>
  </conditionalFormatting>
  <conditionalFormatting sqref="C52">
    <cfRule type="duplicateValues" dxfId="3607" priority="333"/>
    <cfRule type="duplicateValues" dxfId="3606" priority="331"/>
    <cfRule type="duplicateValues" dxfId="3605" priority="332"/>
  </conditionalFormatting>
  <conditionalFormatting sqref="C53:C54">
    <cfRule type="duplicateValues" dxfId="3604" priority="328"/>
    <cfRule type="duplicateValues" dxfId="3603" priority="329"/>
    <cfRule type="duplicateValues" dxfId="3602" priority="330"/>
  </conditionalFormatting>
  <conditionalFormatting sqref="C57">
    <cfRule type="duplicateValues" dxfId="3601" priority="325"/>
    <cfRule type="duplicateValues" dxfId="3600" priority="326"/>
    <cfRule type="duplicateValues" dxfId="3599" priority="327"/>
  </conditionalFormatting>
  <conditionalFormatting sqref="C58">
    <cfRule type="duplicateValues" dxfId="3598" priority="322"/>
    <cfRule type="duplicateValues" dxfId="3597" priority="324"/>
    <cfRule type="duplicateValues" dxfId="3596" priority="323"/>
  </conditionalFormatting>
  <conditionalFormatting sqref="C59">
    <cfRule type="duplicateValues" dxfId="3595" priority="321"/>
    <cfRule type="duplicateValues" dxfId="3594" priority="320"/>
    <cfRule type="duplicateValues" dxfId="3593" priority="319"/>
  </conditionalFormatting>
  <conditionalFormatting sqref="C60">
    <cfRule type="duplicateValues" dxfId="3592" priority="318"/>
    <cfRule type="duplicateValues" dxfId="3591" priority="317"/>
    <cfRule type="duplicateValues" dxfId="3590" priority="316"/>
  </conditionalFormatting>
  <conditionalFormatting sqref="C62">
    <cfRule type="duplicateValues" dxfId="3589" priority="313"/>
    <cfRule type="duplicateValues" dxfId="3588" priority="314"/>
    <cfRule type="duplicateValues" dxfId="3587" priority="315"/>
  </conditionalFormatting>
  <conditionalFormatting sqref="C63">
    <cfRule type="duplicateValues" dxfId="3586" priority="310"/>
    <cfRule type="duplicateValues" dxfId="3585" priority="311"/>
    <cfRule type="duplicateValues" dxfId="3584" priority="312"/>
  </conditionalFormatting>
  <conditionalFormatting sqref="C64">
    <cfRule type="duplicateValues" dxfId="3583" priority="308"/>
    <cfRule type="duplicateValues" dxfId="3582" priority="307"/>
    <cfRule type="duplicateValues" dxfId="3581" priority="309"/>
  </conditionalFormatting>
  <conditionalFormatting sqref="C65:C66">
    <cfRule type="duplicateValues" dxfId="3580" priority="304"/>
    <cfRule type="duplicateValues" dxfId="3579" priority="305"/>
    <cfRule type="duplicateValues" dxfId="3578" priority="306"/>
  </conditionalFormatting>
  <conditionalFormatting sqref="C67">
    <cfRule type="duplicateValues" dxfId="3577" priority="303"/>
    <cfRule type="duplicateValues" dxfId="3576" priority="301"/>
    <cfRule type="duplicateValues" dxfId="3575" priority="302"/>
  </conditionalFormatting>
  <conditionalFormatting sqref="C68">
    <cfRule type="duplicateValues" dxfId="3574" priority="299"/>
    <cfRule type="duplicateValues" dxfId="3573" priority="298"/>
    <cfRule type="duplicateValues" dxfId="3572" priority="297"/>
    <cfRule type="duplicateValues" dxfId="3571" priority="300"/>
  </conditionalFormatting>
  <conditionalFormatting sqref="C69">
    <cfRule type="duplicateValues" dxfId="3570" priority="295"/>
    <cfRule type="duplicateValues" dxfId="3569" priority="296"/>
    <cfRule type="duplicateValues" dxfId="3568" priority="294"/>
    <cfRule type="duplicateValues" dxfId="3567" priority="293"/>
  </conditionalFormatting>
  <conditionalFormatting sqref="C70">
    <cfRule type="duplicateValues" dxfId="3566" priority="291"/>
    <cfRule type="duplicateValues" dxfId="3565" priority="290"/>
    <cfRule type="duplicateValues" dxfId="3564" priority="289"/>
    <cfRule type="duplicateValues" dxfId="3563" priority="292"/>
  </conditionalFormatting>
  <conditionalFormatting sqref="C71:C73">
    <cfRule type="duplicateValues" dxfId="3562" priority="288"/>
    <cfRule type="duplicateValues" dxfId="3561" priority="287"/>
    <cfRule type="duplicateValues" dxfId="3560" priority="286"/>
    <cfRule type="duplicateValues" dxfId="3559" priority="285"/>
  </conditionalFormatting>
  <conditionalFormatting sqref="C74:C77">
    <cfRule type="duplicateValues" dxfId="3558" priority="284"/>
    <cfRule type="duplicateValues" dxfId="3557" priority="283"/>
    <cfRule type="duplicateValues" dxfId="3556" priority="282"/>
    <cfRule type="duplicateValues" dxfId="3555" priority="281"/>
  </conditionalFormatting>
  <conditionalFormatting sqref="C78">
    <cfRule type="duplicateValues" dxfId="3554" priority="277"/>
    <cfRule type="duplicateValues" dxfId="3553" priority="280"/>
    <cfRule type="duplicateValues" dxfId="3552" priority="279"/>
    <cfRule type="duplicateValues" dxfId="3551" priority="278"/>
  </conditionalFormatting>
  <conditionalFormatting sqref="C79">
    <cfRule type="duplicateValues" dxfId="3550" priority="275"/>
    <cfRule type="duplicateValues" dxfId="3549" priority="274"/>
    <cfRule type="duplicateValues" dxfId="3548" priority="273"/>
    <cfRule type="duplicateValues" dxfId="3547" priority="276"/>
  </conditionalFormatting>
  <conditionalFormatting sqref="C80:C82">
    <cfRule type="duplicateValues" dxfId="3546" priority="272"/>
    <cfRule type="duplicateValues" dxfId="3545" priority="271"/>
    <cfRule type="duplicateValues" dxfId="3544" priority="270"/>
    <cfRule type="duplicateValues" dxfId="3543" priority="269"/>
  </conditionalFormatting>
  <conditionalFormatting sqref="C83">
    <cfRule type="duplicateValues" dxfId="3542" priority="267"/>
    <cfRule type="duplicateValues" dxfId="3541" priority="266"/>
    <cfRule type="duplicateValues" dxfId="3540" priority="265"/>
    <cfRule type="duplicateValues" dxfId="3539" priority="268"/>
  </conditionalFormatting>
  <conditionalFormatting sqref="C87">
    <cfRule type="duplicateValues" dxfId="3538" priority="261"/>
    <cfRule type="duplicateValues" dxfId="3537" priority="262"/>
    <cfRule type="duplicateValues" dxfId="3536" priority="264"/>
    <cfRule type="duplicateValues" dxfId="3535" priority="263"/>
  </conditionalFormatting>
  <conditionalFormatting sqref="C92">
    <cfRule type="duplicateValues" dxfId="3534" priority="260"/>
    <cfRule type="duplicateValues" dxfId="3533" priority="259"/>
    <cfRule type="duplicateValues" dxfId="3532" priority="257"/>
    <cfRule type="duplicateValues" dxfId="3531" priority="258"/>
  </conditionalFormatting>
  <conditionalFormatting sqref="C96:C98">
    <cfRule type="duplicateValues" dxfId="3530" priority="254"/>
    <cfRule type="duplicateValues" dxfId="3529" priority="255"/>
    <cfRule type="duplicateValues" dxfId="3528" priority="256"/>
    <cfRule type="duplicateValues" dxfId="3527" priority="253"/>
  </conditionalFormatting>
  <conditionalFormatting sqref="C99">
    <cfRule type="duplicateValues" dxfId="3526" priority="249"/>
    <cfRule type="duplicateValues" dxfId="3525" priority="250"/>
    <cfRule type="duplicateValues" dxfId="3524" priority="252"/>
    <cfRule type="duplicateValues" dxfId="3523" priority="251"/>
  </conditionalFormatting>
  <conditionalFormatting sqref="C101:C102">
    <cfRule type="duplicateValues" dxfId="3522" priority="247"/>
    <cfRule type="duplicateValues" dxfId="3521" priority="248"/>
    <cfRule type="duplicateValues" dxfId="3520" priority="246"/>
    <cfRule type="duplicateValues" dxfId="3519" priority="245"/>
  </conditionalFormatting>
  <conditionalFormatting sqref="C103:C104">
    <cfRule type="duplicateValues" dxfId="3518" priority="244"/>
    <cfRule type="duplicateValues" dxfId="3517" priority="243"/>
    <cfRule type="duplicateValues" dxfId="3516" priority="242"/>
    <cfRule type="duplicateValues" dxfId="3515" priority="241"/>
  </conditionalFormatting>
  <conditionalFormatting sqref="C105">
    <cfRule type="duplicateValues" dxfId="3514" priority="240"/>
    <cfRule type="duplicateValues" dxfId="3513" priority="239"/>
    <cfRule type="duplicateValues" dxfId="3512" priority="238"/>
    <cfRule type="duplicateValues" dxfId="3511" priority="237"/>
  </conditionalFormatting>
  <conditionalFormatting sqref="C106">
    <cfRule type="duplicateValues" dxfId="3510" priority="236"/>
    <cfRule type="duplicateValues" dxfId="3509" priority="235"/>
    <cfRule type="duplicateValues" dxfId="3508" priority="234"/>
    <cfRule type="duplicateValues" dxfId="3507" priority="233"/>
  </conditionalFormatting>
  <conditionalFormatting sqref="C110">
    <cfRule type="duplicateValues" dxfId="3506" priority="232"/>
    <cfRule type="duplicateValues" dxfId="3505" priority="231"/>
    <cfRule type="duplicateValues" dxfId="3504" priority="230"/>
    <cfRule type="duplicateValues" dxfId="3503" priority="229"/>
  </conditionalFormatting>
  <conditionalFormatting sqref="C114:C117 C120 C122:C123 C125">
    <cfRule type="duplicateValues" dxfId="3502" priority="228"/>
    <cfRule type="duplicateValues" dxfId="3501" priority="227"/>
    <cfRule type="duplicateValues" dxfId="3500" priority="226"/>
  </conditionalFormatting>
  <conditionalFormatting sqref="C114:C117 C120 C122:C125">
    <cfRule type="expression" dxfId="3499" priority="1654" stopIfTrue="1">
      <formula>AND(COUNTIF($C$239:$C$65365, C114)+COUNTIF($C$221:$C$222, C114)+COUNTIF($C$185:$C$186, C114)+COUNTIF($C$142:$C$145, C114)+COUNTIF($C$121:$C$122, C114)+COUNTIF($C$94:$C$95, C114)+COUNTIF(#REF!, C114)+COUNTIF(#REF!, C114)+COUNTIF(#REF!, C114)+COUNTIF(#REF!, C114)+COUNTIF($C$11:$C$11, C114)+COUNTIF($C$5:$C$21, C114)+COUNTIF(#REF!, C114)+COUNTIF($C$2:$C$3, C114)&gt;1,NOT(ISBLANK(C114)))</formula>
    </cfRule>
    <cfRule type="expression" dxfId="3498" priority="1653" stopIfTrue="1">
      <formula>AND(COUNTIF($C$2:$C$65365, C114)+COUNTIF(#REF!, C114)&gt;1,NOT(ISBLANK(C114)))</formula>
    </cfRule>
  </conditionalFormatting>
  <conditionalFormatting sqref="C116">
    <cfRule type="expression" dxfId="3497" priority="1659" stopIfTrue="1">
      <formula>AND(COUNTIF($E$2:$E$65369, C116)+COUNTIF(#REF!, C116)&gt;1,NOT(ISBLANK(C116)))</formula>
    </cfRule>
    <cfRule type="expression" dxfId="3496" priority="1660" stopIfTrue="1">
      <formula>AND(COUNTIF($E$285:$E$65369,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3495" priority="1661" stopIfTrue="1">
      <formula>AND(COUNTIF($E$2:$E$65359, C116)+COUNTIF(#REF!, C116)&gt;1,NOT(ISBLANK(C116)))</formula>
    </cfRule>
    <cfRule type="expression" dxfId="3494" priority="1662" stopIfTrue="1">
      <formula>AND(COUNTIF($E$275:$E$65359,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493" priority="225"/>
    <cfRule type="duplicateValues" dxfId="3492" priority="224"/>
    <cfRule type="duplicateValues" dxfId="3491" priority="223"/>
    <cfRule type="duplicateValues" dxfId="3490" priority="222"/>
  </conditionalFormatting>
  <conditionalFormatting sqref="C119">
    <cfRule type="duplicateValues" dxfId="3489" priority="221"/>
    <cfRule type="duplicateValues" dxfId="3488" priority="220"/>
    <cfRule type="duplicateValues" dxfId="3487" priority="219"/>
    <cfRule type="duplicateValues" dxfId="3486" priority="218"/>
  </conditionalFormatting>
  <conditionalFormatting sqref="C120 C122:C124">
    <cfRule type="expression" dxfId="3485" priority="1664" stopIfTrue="1">
      <formula>AND(COUNTIF($C$2:$C$65384, C120)+COUNTIF(#REF!, C120)&gt;1,NOT(ISBLANK(C120)))</formula>
    </cfRule>
    <cfRule type="expression" dxfId="3484" priority="1663" stopIfTrue="1">
      <formula>AND(COUNTIF($C$258:$C$65384, C120)+COUNTIF($C$238:$C$239, C120)+COUNTIF($C$204:$C$205, C120)+COUNTIF($C$161:$C$164, C120)+COUNTIF($C$138:$C$139, C120)+COUNTIF($C$113:$C$114, C120)+COUNTIF($C$92:$C$92, C120)+COUNTIF(#REF!, C120)+COUNTIF(#REF!, C120)+COUNTIF(#REF!, C120)+COUNTIF(#REF!, C120)+COUNTIF($C$11:$C$11, C120)+COUNTIF($B$10:$B$20, C120)+COUNTIF($C$2:$C$10, C120)&gt;1,NOT(ISBLANK(C120)))</formula>
    </cfRule>
  </conditionalFormatting>
  <conditionalFormatting sqref="C121">
    <cfRule type="duplicateValues" dxfId="3483" priority="216"/>
    <cfRule type="duplicateValues" dxfId="3482" priority="215"/>
    <cfRule type="duplicateValues" dxfId="3481" priority="214"/>
    <cfRule type="duplicateValues" dxfId="3480" priority="213"/>
  </conditionalFormatting>
  <conditionalFormatting sqref="C124">
    <cfRule type="duplicateValues" dxfId="3479" priority="212"/>
    <cfRule type="duplicateValues" dxfId="3478" priority="211"/>
    <cfRule type="duplicateValues" dxfId="3477" priority="210"/>
    <cfRule type="duplicateValues" dxfId="3476" priority="209"/>
  </conditionalFormatting>
  <conditionalFormatting sqref="C125">
    <cfRule type="expression" dxfId="3475" priority="1667" stopIfTrue="1">
      <formula>AND(COUNTIF($C$262:$C$65388,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3474" priority="1668" stopIfTrue="1">
      <formula>AND(COUNTIF($C$1:$C$65388, C125)+COUNTIF(#REF!, C125)&gt;1,NOT(ISBLANK(C125)))</formula>
    </cfRule>
  </conditionalFormatting>
  <conditionalFormatting sqref="C126:C127">
    <cfRule type="duplicateValues" dxfId="3473" priority="205"/>
    <cfRule type="duplicateValues" dxfId="3472" priority="208"/>
    <cfRule type="duplicateValues" dxfId="3471" priority="207"/>
    <cfRule type="duplicateValues" dxfId="3470" priority="206"/>
  </conditionalFormatting>
  <conditionalFormatting sqref="C128">
    <cfRule type="duplicateValues" dxfId="3469" priority="201"/>
    <cfRule type="duplicateValues" dxfId="3468" priority="202"/>
    <cfRule type="duplicateValues" dxfId="3467" priority="203"/>
    <cfRule type="duplicateValues" dxfId="3466" priority="204"/>
  </conditionalFormatting>
  <conditionalFormatting sqref="C129:C130">
    <cfRule type="duplicateValues" dxfId="3465" priority="200"/>
    <cfRule type="duplicateValues" dxfId="3464" priority="197"/>
    <cfRule type="duplicateValues" dxfId="3463" priority="198"/>
    <cfRule type="duplicateValues" dxfId="3462" priority="199"/>
  </conditionalFormatting>
  <conditionalFormatting sqref="C131">
    <cfRule type="duplicateValues" dxfId="3461" priority="196"/>
    <cfRule type="duplicateValues" dxfId="3460" priority="195"/>
    <cfRule type="duplicateValues" dxfId="3459" priority="194"/>
    <cfRule type="duplicateValues" dxfId="3458" priority="193"/>
  </conditionalFormatting>
  <conditionalFormatting sqref="C133">
    <cfRule type="duplicateValues" dxfId="3457" priority="188"/>
    <cfRule type="duplicateValues" dxfId="3456" priority="187"/>
    <cfRule type="duplicateValues" dxfId="3455" priority="186"/>
    <cfRule type="duplicateValues" dxfId="3454" priority="185"/>
  </conditionalFormatting>
  <conditionalFormatting sqref="C134">
    <cfRule type="duplicateValues" dxfId="3453" priority="181"/>
    <cfRule type="duplicateValues" dxfId="3452" priority="184"/>
    <cfRule type="duplicateValues" dxfId="3451" priority="183"/>
    <cfRule type="duplicateValues" dxfId="3450" priority="182"/>
  </conditionalFormatting>
  <conditionalFormatting sqref="C135">
    <cfRule type="duplicateValues" dxfId="3449" priority="176"/>
    <cfRule type="duplicateValues" dxfId="3448" priority="179"/>
    <cfRule type="duplicateValues" dxfId="3447" priority="178"/>
    <cfRule type="duplicateValues" dxfId="3446" priority="177"/>
    <cfRule type="duplicateValues" dxfId="3445" priority="175"/>
  </conditionalFormatting>
  <conditionalFormatting sqref="C136">
    <cfRule type="duplicateValues" dxfId="3444" priority="174"/>
    <cfRule type="duplicateValues" dxfId="3443" priority="173"/>
    <cfRule type="duplicateValues" dxfId="3442" priority="172"/>
    <cfRule type="duplicateValues" dxfId="3441" priority="171"/>
    <cfRule type="duplicateValues" dxfId="3440" priority="170"/>
  </conditionalFormatting>
  <conditionalFormatting sqref="C137">
    <cfRule type="duplicateValues" dxfId="3439" priority="168"/>
    <cfRule type="duplicateValues" dxfId="3438" priority="167"/>
    <cfRule type="duplicateValues" dxfId="3437" priority="166"/>
    <cfRule type="duplicateValues" dxfId="3436" priority="165"/>
    <cfRule type="duplicateValues" dxfId="3435" priority="169"/>
  </conditionalFormatting>
  <conditionalFormatting sqref="C138">
    <cfRule type="duplicateValues" dxfId="3434" priority="164"/>
    <cfRule type="duplicateValues" dxfId="3433" priority="163"/>
    <cfRule type="duplicateValues" dxfId="3432" priority="162"/>
    <cfRule type="duplicateValues" dxfId="3431" priority="161"/>
    <cfRule type="duplicateValues" dxfId="3430" priority="160"/>
  </conditionalFormatting>
  <conditionalFormatting sqref="C139">
    <cfRule type="duplicateValues" dxfId="3429" priority="158"/>
    <cfRule type="duplicateValues" dxfId="3428" priority="157"/>
    <cfRule type="duplicateValues" dxfId="3427" priority="156"/>
    <cfRule type="duplicateValues" dxfId="3426" priority="155"/>
    <cfRule type="duplicateValues" dxfId="3425" priority="159"/>
  </conditionalFormatting>
  <conditionalFormatting sqref="C140">
    <cfRule type="duplicateValues" dxfId="3424" priority="153"/>
    <cfRule type="duplicateValues" dxfId="3423" priority="152"/>
    <cfRule type="duplicateValues" dxfId="3422" priority="154"/>
    <cfRule type="duplicateValues" dxfId="3421" priority="150"/>
    <cfRule type="duplicateValues" dxfId="3420" priority="151"/>
  </conditionalFormatting>
  <conditionalFormatting sqref="C141">
    <cfRule type="duplicateValues" dxfId="3419" priority="141"/>
    <cfRule type="duplicateValues" dxfId="3418" priority="140"/>
    <cfRule type="duplicateValues" dxfId="3417" priority="144"/>
    <cfRule type="duplicateValues" dxfId="3416" priority="143"/>
    <cfRule type="duplicateValues" dxfId="3415" priority="142"/>
  </conditionalFormatting>
  <conditionalFormatting sqref="C142">
    <cfRule type="duplicateValues" dxfId="3414" priority="136"/>
    <cfRule type="duplicateValues" dxfId="3413" priority="135"/>
    <cfRule type="duplicateValues" dxfId="3412" priority="137"/>
    <cfRule type="duplicateValues" dxfId="3411" priority="138"/>
    <cfRule type="duplicateValues" dxfId="3410" priority="139"/>
  </conditionalFormatting>
  <conditionalFormatting sqref="C143">
    <cfRule type="duplicateValues" dxfId="3409" priority="130"/>
    <cfRule type="duplicateValues" dxfId="3408" priority="131"/>
    <cfRule type="duplicateValues" dxfId="3407" priority="132"/>
    <cfRule type="duplicateValues" dxfId="3406" priority="133"/>
    <cfRule type="duplicateValues" dxfId="3405" priority="134"/>
  </conditionalFormatting>
  <conditionalFormatting sqref="C144">
    <cfRule type="duplicateValues" dxfId="3404" priority="128"/>
    <cfRule type="duplicateValues" dxfId="3403" priority="129"/>
    <cfRule type="duplicateValues" dxfId="3402" priority="127"/>
    <cfRule type="duplicateValues" dxfId="3401" priority="126"/>
    <cfRule type="duplicateValues" dxfId="3400" priority="125"/>
  </conditionalFormatting>
  <conditionalFormatting sqref="C145">
    <cfRule type="duplicateValues" dxfId="3399" priority="124"/>
    <cfRule type="duplicateValues" dxfId="3398" priority="123"/>
    <cfRule type="duplicateValues" dxfId="3397" priority="122"/>
    <cfRule type="duplicateValues" dxfId="3396" priority="121"/>
    <cfRule type="duplicateValues" dxfId="3395" priority="120"/>
  </conditionalFormatting>
  <conditionalFormatting sqref="C146">
    <cfRule type="duplicateValues" dxfId="3394" priority="115"/>
    <cfRule type="duplicateValues" dxfId="3393" priority="116"/>
    <cfRule type="duplicateValues" dxfId="3392" priority="117"/>
    <cfRule type="duplicateValues" dxfId="3391" priority="118"/>
    <cfRule type="duplicateValues" dxfId="3390" priority="119"/>
  </conditionalFormatting>
  <conditionalFormatting sqref="C147">
    <cfRule type="duplicateValues" dxfId="3389" priority="113"/>
    <cfRule type="duplicateValues" dxfId="3388" priority="111"/>
    <cfRule type="duplicateValues" dxfId="3387" priority="114"/>
    <cfRule type="duplicateValues" dxfId="3386" priority="110"/>
    <cfRule type="duplicateValues" dxfId="3385" priority="112"/>
  </conditionalFormatting>
  <conditionalFormatting sqref="C148">
    <cfRule type="duplicateValues" dxfId="3384" priority="105"/>
    <cfRule type="duplicateValues" dxfId="3383" priority="107"/>
    <cfRule type="duplicateValues" dxfId="3382" priority="108"/>
    <cfRule type="duplicateValues" dxfId="3381" priority="109"/>
    <cfRule type="duplicateValues" dxfId="3380" priority="106"/>
  </conditionalFormatting>
  <conditionalFormatting sqref="C149:C151">
    <cfRule type="duplicateValues" dxfId="3379" priority="104"/>
    <cfRule type="duplicateValues" dxfId="3378" priority="103"/>
    <cfRule type="duplicateValues" dxfId="3377" priority="101"/>
    <cfRule type="duplicateValues" dxfId="3376" priority="102"/>
    <cfRule type="duplicateValues" dxfId="3375" priority="100"/>
  </conditionalFormatting>
  <conditionalFormatting sqref="C152 C1:C21 C122:C123 C125 C172 C175:C202 C23:C120 C204:C1048576">
    <cfRule type="duplicateValues" dxfId="3374" priority="1669"/>
  </conditionalFormatting>
  <conditionalFormatting sqref="C152 C1:C21 C172 C175:C202 C23:C134 C204:C1048576">
    <cfRule type="duplicateValues" dxfId="3373" priority="1679"/>
  </conditionalFormatting>
  <conditionalFormatting sqref="C152 C55:C56 C33:C35 C24:C26 C28:C29 C61 C84:C86 C88:C91 C93:C95 C100 C107:C109 C111:C113 C172 C175:C202 C204:C1048576">
    <cfRule type="duplicateValues" dxfId="3372" priority="1687"/>
  </conditionalFormatting>
  <conditionalFormatting sqref="C152 C55:C56 C33:C35 C24:C26 C28:C30 C61 C84:C86 C88:C91 C93:C95 C100 C107:C109 C111:C113 C172 C175:C202 C204:C1048576">
    <cfRule type="duplicateValues" dxfId="3371" priority="1704"/>
  </conditionalFormatting>
  <conditionalFormatting sqref="C152 C55:C56 C33:C35 C61 C84:C86 C88:C91 C93:C95 C100 C107:C109 C111:C113 C172 C175:C202 C204:C1048576">
    <cfRule type="duplicateValues" dxfId="3370" priority="1721"/>
  </conditionalFormatting>
  <conditionalFormatting sqref="C153">
    <cfRule type="duplicateValues" dxfId="3369" priority="97"/>
    <cfRule type="duplicateValues" dxfId="3368" priority="99"/>
    <cfRule type="duplicateValues" dxfId="3367" priority="98"/>
    <cfRule type="duplicateValues" dxfId="3366" priority="96"/>
    <cfRule type="duplicateValues" dxfId="3365" priority="95"/>
  </conditionalFormatting>
  <conditionalFormatting sqref="C154">
    <cfRule type="duplicateValues" dxfId="3364" priority="94"/>
    <cfRule type="duplicateValues" dxfId="3363" priority="93"/>
    <cfRule type="duplicateValues" dxfId="3362" priority="92"/>
    <cfRule type="duplicateValues" dxfId="3361" priority="91"/>
    <cfRule type="duplicateValues" dxfId="3360" priority="90"/>
  </conditionalFormatting>
  <conditionalFormatting sqref="C155">
    <cfRule type="duplicateValues" dxfId="3359" priority="88"/>
    <cfRule type="duplicateValues" dxfId="3358" priority="86"/>
    <cfRule type="duplicateValues" dxfId="3357" priority="85"/>
    <cfRule type="duplicateValues" dxfId="3356" priority="87"/>
    <cfRule type="duplicateValues" dxfId="3355" priority="89"/>
  </conditionalFormatting>
  <conditionalFormatting sqref="C156">
    <cfRule type="duplicateValues" dxfId="3354" priority="84"/>
    <cfRule type="duplicateValues" dxfId="3353" priority="83"/>
    <cfRule type="duplicateValues" dxfId="3352" priority="82"/>
    <cfRule type="duplicateValues" dxfId="3351" priority="81"/>
    <cfRule type="duplicateValues" dxfId="3350" priority="80"/>
  </conditionalFormatting>
  <conditionalFormatting sqref="C157:C158">
    <cfRule type="duplicateValues" dxfId="3349" priority="78"/>
    <cfRule type="duplicateValues" dxfId="3348" priority="77"/>
    <cfRule type="duplicateValues" dxfId="3347" priority="76"/>
    <cfRule type="duplicateValues" dxfId="3346" priority="75"/>
    <cfRule type="duplicateValues" dxfId="3345" priority="79"/>
  </conditionalFormatting>
  <conditionalFormatting sqref="C159">
    <cfRule type="duplicateValues" dxfId="3344" priority="74"/>
    <cfRule type="duplicateValues" dxfId="3343" priority="73"/>
    <cfRule type="duplicateValues" dxfId="3342" priority="72"/>
    <cfRule type="duplicateValues" dxfId="3341" priority="71"/>
    <cfRule type="duplicateValues" dxfId="3340" priority="70"/>
  </conditionalFormatting>
  <conditionalFormatting sqref="C160">
    <cfRule type="duplicateValues" dxfId="3339" priority="69"/>
    <cfRule type="duplicateValues" dxfId="3338" priority="68"/>
    <cfRule type="duplicateValues" dxfId="3337" priority="67"/>
    <cfRule type="duplicateValues" dxfId="3336" priority="66"/>
    <cfRule type="duplicateValues" dxfId="3335" priority="65"/>
  </conditionalFormatting>
  <conditionalFormatting sqref="C161">
    <cfRule type="duplicateValues" dxfId="3334" priority="63"/>
    <cfRule type="duplicateValues" dxfId="3333" priority="64"/>
    <cfRule type="duplicateValues" dxfId="3332" priority="62"/>
    <cfRule type="duplicateValues" dxfId="3331" priority="60"/>
    <cfRule type="duplicateValues" dxfId="3330" priority="61"/>
  </conditionalFormatting>
  <conditionalFormatting sqref="C162">
    <cfRule type="duplicateValues" dxfId="3329" priority="55"/>
    <cfRule type="duplicateValues" dxfId="3328" priority="58"/>
    <cfRule type="duplicateValues" dxfId="3327" priority="57"/>
    <cfRule type="duplicateValues" dxfId="3326" priority="56"/>
    <cfRule type="duplicateValues" dxfId="3325" priority="59"/>
  </conditionalFormatting>
  <conditionalFormatting sqref="C163">
    <cfRule type="duplicateValues" dxfId="3324" priority="50"/>
    <cfRule type="duplicateValues" dxfId="3323" priority="51"/>
    <cfRule type="duplicateValues" dxfId="3322" priority="52"/>
    <cfRule type="duplicateValues" dxfId="3321" priority="53"/>
    <cfRule type="duplicateValues" dxfId="3320" priority="54"/>
  </conditionalFormatting>
  <conditionalFormatting sqref="C164:C165">
    <cfRule type="duplicateValues" dxfId="3319" priority="45"/>
    <cfRule type="duplicateValues" dxfId="3318" priority="48"/>
    <cfRule type="duplicateValues" dxfId="3317" priority="46"/>
    <cfRule type="duplicateValues" dxfId="3316" priority="47"/>
    <cfRule type="duplicateValues" dxfId="3315" priority="44"/>
  </conditionalFormatting>
  <conditionalFormatting sqref="C166">
    <cfRule type="duplicateValues" dxfId="3314" priority="43"/>
    <cfRule type="duplicateValues" dxfId="3313" priority="42"/>
    <cfRule type="duplicateValues" dxfId="3312" priority="41"/>
    <cfRule type="duplicateValues" dxfId="3311" priority="40"/>
    <cfRule type="duplicateValues" dxfId="3310" priority="39"/>
  </conditionalFormatting>
  <conditionalFormatting sqref="C167">
    <cfRule type="duplicateValues" dxfId="3309" priority="38"/>
    <cfRule type="duplicateValues" dxfId="3308" priority="36"/>
    <cfRule type="duplicateValues" dxfId="3307" priority="35"/>
    <cfRule type="duplicateValues" dxfId="3306" priority="34"/>
    <cfRule type="duplicateValues" dxfId="3305" priority="37"/>
  </conditionalFormatting>
  <conditionalFormatting sqref="C168">
    <cfRule type="duplicateValues" dxfId="3304" priority="29"/>
    <cfRule type="duplicateValues" dxfId="3303" priority="33"/>
    <cfRule type="duplicateValues" dxfId="3302" priority="32"/>
    <cfRule type="duplicateValues" dxfId="3301" priority="31"/>
    <cfRule type="duplicateValues" dxfId="3300" priority="30"/>
  </conditionalFormatting>
  <conditionalFormatting sqref="C169:C170">
    <cfRule type="duplicateValues" dxfId="3299" priority="28"/>
    <cfRule type="duplicateValues" dxfId="3298" priority="27"/>
    <cfRule type="duplicateValues" dxfId="3297" priority="26"/>
    <cfRule type="duplicateValues" dxfId="3296" priority="25"/>
    <cfRule type="duplicateValues" dxfId="3295" priority="24"/>
  </conditionalFormatting>
  <conditionalFormatting sqref="C171">
    <cfRule type="duplicateValues" dxfId="3294" priority="23"/>
    <cfRule type="duplicateValues" dxfId="3293" priority="22"/>
    <cfRule type="duplicateValues" dxfId="3292" priority="20"/>
    <cfRule type="duplicateValues" dxfId="3291" priority="19"/>
    <cfRule type="duplicateValues" dxfId="3290" priority="21"/>
  </conditionalFormatting>
  <conditionalFormatting sqref="C173:C174">
    <cfRule type="duplicateValues" dxfId="3289" priority="18"/>
    <cfRule type="duplicateValues" dxfId="3288" priority="17"/>
    <cfRule type="duplicateValues" dxfId="3287" priority="16"/>
    <cfRule type="duplicateValues" dxfId="3286" priority="15"/>
    <cfRule type="duplicateValues" dxfId="3285" priority="14"/>
  </conditionalFormatting>
  <conditionalFormatting sqref="C203">
    <cfRule type="duplicateValues" dxfId="3284" priority="12"/>
    <cfRule type="duplicateValues" dxfId="3283" priority="11"/>
    <cfRule type="duplicateValues" dxfId="3282" priority="10"/>
    <cfRule type="duplicateValues" dxfId="3281" priority="8"/>
    <cfRule type="duplicateValues" dxfId="3280" priority="9"/>
  </conditionalFormatting>
  <conditionalFormatting sqref="C132:D132">
    <cfRule type="duplicateValues" dxfId="3279" priority="192"/>
    <cfRule type="duplicateValues" dxfId="3278" priority="189"/>
    <cfRule type="duplicateValues" dxfId="3277" priority="190"/>
    <cfRule type="duplicateValues" dxfId="3276" priority="191"/>
  </conditionalFormatting>
  <conditionalFormatting sqref="S1:S20 W21 S23:S1048576">
    <cfRule type="containsText" dxfId="3275" priority="13" operator="containsText" text="Complete">
      <formula>NOT(ISERROR(SEARCH("Complete",S1)))</formula>
    </cfRule>
  </conditionalFormatting>
  <conditionalFormatting sqref="T21">
    <cfRule type="duplicateValues" dxfId="3274" priority="145"/>
    <cfRule type="duplicateValues" dxfId="3273" priority="146"/>
    <cfRule type="duplicateValues" dxfId="3272" priority="147"/>
    <cfRule type="duplicateValues" dxfId="3271" priority="148"/>
    <cfRule type="duplicateValues" dxfId="3270" priority="149"/>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zoomScale="66" zoomScaleNormal="66" zoomScaleSheetLayoutView="61" workbookViewId="0">
      <selection activeCell="D5" sqref="D5:I5"/>
    </sheetView>
  </sheetViews>
  <sheetFormatPr defaultColWidth="9.1796875" defaultRowHeight="14.5" x14ac:dyDescent="0.35"/>
  <cols>
    <col min="1" max="1" width="3" style="254" customWidth="1"/>
    <col min="2" max="2" width="7.1796875" style="254" customWidth="1"/>
    <col min="3" max="3" width="6.7265625" style="254" customWidth="1"/>
    <col min="4" max="16" width="7.1796875" style="254" customWidth="1"/>
    <col min="17" max="17" width="7.7265625" style="406" customWidth="1"/>
    <col min="18" max="29" width="7.1796875" style="254" customWidth="1"/>
    <col min="30" max="30" width="6.7265625" style="254" customWidth="1"/>
    <col min="31" max="31" width="6.81640625" style="254" customWidth="1"/>
    <col min="32" max="32" width="1.453125" style="254" customWidth="1"/>
    <col min="33" max="33" width="6.453125" style="254" customWidth="1"/>
    <col min="34" max="34" width="5.7265625" style="254" customWidth="1"/>
    <col min="35" max="35" width="6.54296875" style="254" customWidth="1"/>
    <col min="36" max="36" width="5.7265625" style="254" customWidth="1"/>
    <col min="37" max="37" width="6.7265625" style="254" hidden="1" customWidth="1"/>
    <col min="38" max="38" width="9.1796875" style="254" hidden="1" customWidth="1"/>
    <col min="39" max="16384" width="9.1796875" style="254"/>
  </cols>
  <sheetData>
    <row r="1" spans="1:37" s="234" customFormat="1" ht="15" thickBot="1" x14ac:dyDescent="0.4">
      <c r="A1" s="231"/>
      <c r="B1" s="231"/>
      <c r="C1" s="231"/>
      <c r="D1" s="231"/>
      <c r="E1" s="231"/>
      <c r="F1" s="231"/>
      <c r="G1" s="231"/>
      <c r="H1" s="231"/>
      <c r="I1" s="231"/>
      <c r="J1" s="231"/>
      <c r="K1" s="231"/>
      <c r="L1" s="231"/>
      <c r="M1" s="231"/>
      <c r="N1" s="231"/>
      <c r="O1" s="231"/>
      <c r="P1" s="231"/>
      <c r="Q1" s="232"/>
      <c r="R1" s="231"/>
      <c r="S1" s="231"/>
      <c r="T1" s="231"/>
      <c r="U1" s="231"/>
      <c r="V1" s="231"/>
      <c r="W1" s="231"/>
      <c r="X1" s="231"/>
      <c r="Y1" s="231"/>
      <c r="Z1" s="231"/>
      <c r="AA1" s="231"/>
      <c r="AB1" s="231"/>
      <c r="AC1" s="231"/>
      <c r="AD1" s="231"/>
      <c r="AE1" s="231"/>
      <c r="AF1" s="231"/>
      <c r="AG1" s="231"/>
      <c r="AH1" s="231"/>
      <c r="AI1" s="231"/>
      <c r="AJ1" s="231"/>
      <c r="AK1" s="233"/>
    </row>
    <row r="2" spans="1:37" s="234" customFormat="1" ht="18" customHeight="1" x14ac:dyDescent="0.35">
      <c r="A2" s="231"/>
      <c r="B2" s="235"/>
      <c r="C2" s="236"/>
      <c r="D2" s="236"/>
      <c r="E2" s="237"/>
      <c r="F2" s="236"/>
      <c r="G2" s="236"/>
      <c r="H2" s="236"/>
      <c r="I2" s="236"/>
      <c r="J2" s="236"/>
      <c r="K2" s="236"/>
      <c r="L2" s="236"/>
      <c r="M2" s="854" t="s">
        <v>609</v>
      </c>
      <c r="N2" s="854"/>
      <c r="O2" s="854"/>
      <c r="P2" s="854"/>
      <c r="Q2" s="854"/>
      <c r="R2" s="854"/>
      <c r="S2" s="236"/>
      <c r="T2" s="236"/>
      <c r="U2" s="855"/>
      <c r="V2" s="857"/>
      <c r="W2" s="855"/>
      <c r="X2" s="855"/>
      <c r="Y2" s="855"/>
      <c r="Z2" s="855"/>
      <c r="AA2" s="855"/>
      <c r="AB2" s="855"/>
      <c r="AC2" s="855"/>
      <c r="AD2" s="855"/>
      <c r="AE2" s="855"/>
      <c r="AF2" s="855"/>
      <c r="AG2" s="855"/>
      <c r="AH2" s="855"/>
      <c r="AI2" s="855"/>
      <c r="AJ2" s="859"/>
      <c r="AK2" s="233"/>
    </row>
    <row r="3" spans="1:37" s="234" customFormat="1" ht="18.5" x14ac:dyDescent="0.35">
      <c r="A3" s="231"/>
      <c r="B3" s="238"/>
      <c r="C3" s="410"/>
      <c r="D3" s="410"/>
      <c r="E3" s="410"/>
      <c r="F3" s="410"/>
      <c r="G3" s="410"/>
      <c r="H3" s="410"/>
      <c r="I3" s="410"/>
      <c r="J3" s="410"/>
      <c r="K3" s="410"/>
      <c r="L3" s="410"/>
      <c r="M3" s="410"/>
      <c r="N3" s="410"/>
      <c r="O3" s="410"/>
      <c r="P3" s="410"/>
      <c r="Q3" s="411"/>
      <c r="R3" s="410"/>
      <c r="S3" s="410"/>
      <c r="T3" s="410"/>
      <c r="U3" s="856"/>
      <c r="V3" s="858"/>
      <c r="W3" s="856"/>
      <c r="X3" s="856"/>
      <c r="Y3" s="856"/>
      <c r="Z3" s="856"/>
      <c r="AA3" s="856"/>
      <c r="AB3" s="856"/>
      <c r="AC3" s="856"/>
      <c r="AD3" s="856"/>
      <c r="AE3" s="856"/>
      <c r="AF3" s="856"/>
      <c r="AG3" s="856"/>
      <c r="AH3" s="856"/>
      <c r="AI3" s="856"/>
      <c r="AJ3" s="860"/>
      <c r="AK3" s="233"/>
    </row>
    <row r="4" spans="1:37" s="234" customFormat="1" ht="18.5" x14ac:dyDescent="0.35">
      <c r="A4" s="231"/>
      <c r="B4" s="238"/>
      <c r="C4" s="410"/>
      <c r="D4" s="410"/>
      <c r="E4" s="410"/>
      <c r="F4" s="410"/>
      <c r="G4" s="410"/>
      <c r="H4" s="410"/>
      <c r="I4" s="410"/>
      <c r="J4" s="410"/>
      <c r="K4" s="410"/>
      <c r="L4" s="410"/>
      <c r="M4" s="412"/>
      <c r="N4" s="410"/>
      <c r="O4" s="410"/>
      <c r="P4" s="410"/>
      <c r="Q4" s="411"/>
      <c r="R4" s="410"/>
      <c r="S4" s="410"/>
      <c r="T4" s="410"/>
      <c r="U4" s="856"/>
      <c r="V4" s="413"/>
      <c r="W4" s="410"/>
      <c r="X4" s="410"/>
      <c r="Y4" s="410"/>
      <c r="Z4" s="410"/>
      <c r="AA4" s="410"/>
      <c r="AB4" s="410"/>
      <c r="AC4" s="410"/>
      <c r="AD4" s="410"/>
      <c r="AE4" s="410"/>
      <c r="AF4" s="410"/>
      <c r="AG4" s="410"/>
      <c r="AH4" s="410"/>
      <c r="AI4" s="410"/>
      <c r="AJ4" s="239"/>
      <c r="AK4" s="233"/>
    </row>
    <row r="5" spans="1:37" s="234" customFormat="1" ht="18.5" x14ac:dyDescent="0.35">
      <c r="A5" s="231"/>
      <c r="B5" s="240" t="s">
        <v>610</v>
      </c>
      <c r="C5" s="414"/>
      <c r="D5" s="861">
        <v>46004</v>
      </c>
      <c r="E5" s="861"/>
      <c r="F5" s="861"/>
      <c r="G5" s="861"/>
      <c r="H5" s="861"/>
      <c r="I5" s="861"/>
      <c r="J5" s="415"/>
      <c r="K5" s="415"/>
      <c r="L5" s="415"/>
      <c r="M5" s="415"/>
      <c r="N5" s="415"/>
      <c r="O5" s="415"/>
      <c r="P5" s="415"/>
      <c r="Q5" s="416"/>
      <c r="R5" s="415"/>
      <c r="S5" s="415"/>
      <c r="T5" s="415"/>
      <c r="U5" s="862"/>
      <c r="V5" s="862"/>
      <c r="W5" s="410"/>
      <c r="X5" s="410"/>
      <c r="Y5" s="410"/>
      <c r="Z5" s="410"/>
      <c r="AA5" s="410"/>
      <c r="AB5" s="410"/>
      <c r="AC5" s="410"/>
      <c r="AD5" s="410"/>
      <c r="AE5" s="410"/>
      <c r="AF5" s="410"/>
      <c r="AG5" s="410"/>
      <c r="AH5" s="410"/>
      <c r="AI5" s="410"/>
      <c r="AJ5" s="241"/>
      <c r="AK5" s="233"/>
    </row>
    <row r="6" spans="1:37" s="234" customFormat="1" ht="18.5" x14ac:dyDescent="0.35">
      <c r="A6" s="231"/>
      <c r="B6" s="240" t="s">
        <v>611</v>
      </c>
      <c r="C6" s="414"/>
      <c r="D6" s="231"/>
      <c r="E6" s="414" t="s">
        <v>612</v>
      </c>
      <c r="F6" s="414"/>
      <c r="G6" s="414"/>
      <c r="H6" s="414"/>
      <c r="I6" s="414"/>
      <c r="J6" s="414"/>
      <c r="K6" s="414"/>
      <c r="L6" s="414"/>
      <c r="M6" s="414"/>
      <c r="N6" s="414"/>
      <c r="O6" s="414"/>
      <c r="P6" s="414"/>
      <c r="Q6" s="411"/>
      <c r="R6" s="414"/>
      <c r="S6" s="414"/>
      <c r="T6" s="414"/>
      <c r="U6" s="414"/>
      <c r="V6" s="417"/>
      <c r="W6" s="414"/>
      <c r="X6" s="414"/>
      <c r="Y6" s="414"/>
      <c r="Z6" s="414"/>
      <c r="AA6" s="414"/>
      <c r="AB6" s="414"/>
      <c r="AC6" s="414"/>
      <c r="AD6" s="414"/>
      <c r="AE6" s="414"/>
      <c r="AF6" s="414"/>
      <c r="AG6" s="414"/>
      <c r="AH6" s="414"/>
      <c r="AI6" s="414"/>
      <c r="AJ6" s="242"/>
      <c r="AK6" s="233"/>
    </row>
    <row r="7" spans="1:37" s="234" customFormat="1" ht="15.5" x14ac:dyDescent="0.35">
      <c r="A7" s="231"/>
      <c r="B7" s="240" t="s">
        <v>613</v>
      </c>
      <c r="C7" s="414"/>
      <c r="D7" s="414"/>
      <c r="E7" s="231"/>
      <c r="F7" s="843" t="s">
        <v>614</v>
      </c>
      <c r="G7" s="843"/>
      <c r="H7" s="843"/>
      <c r="I7" s="843"/>
      <c r="J7" s="843"/>
      <c r="K7" s="414"/>
      <c r="L7" s="414"/>
      <c r="M7" s="414"/>
      <c r="N7" s="414"/>
      <c r="O7" s="414"/>
      <c r="P7" s="414"/>
      <c r="Q7" s="411"/>
      <c r="R7" s="414"/>
      <c r="S7" s="414"/>
      <c r="T7" s="414"/>
      <c r="U7" s="414"/>
      <c r="V7" s="414"/>
      <c r="W7" s="414"/>
      <c r="X7" s="414"/>
      <c r="Y7" s="414"/>
      <c r="Z7" s="414"/>
      <c r="AA7" s="414"/>
      <c r="AB7" s="414"/>
      <c r="AC7" s="414"/>
      <c r="AD7" s="414"/>
      <c r="AE7" s="414"/>
      <c r="AF7" s="414"/>
      <c r="AG7" s="414"/>
      <c r="AH7" s="414"/>
      <c r="AI7" s="414"/>
      <c r="AJ7" s="242"/>
      <c r="AK7" s="233"/>
    </row>
    <row r="8" spans="1:37" s="234" customFormat="1" ht="15" thickBot="1" x14ac:dyDescent="0.4">
      <c r="A8" s="231"/>
      <c r="B8" s="243" t="s">
        <v>615</v>
      </c>
      <c r="C8" s="244"/>
      <c r="D8" s="244"/>
      <c r="E8" s="245"/>
      <c r="F8" s="244" t="s">
        <v>616</v>
      </c>
      <c r="G8" s="244"/>
      <c r="H8" s="244"/>
      <c r="I8" s="244"/>
      <c r="J8" s="244"/>
      <c r="K8" s="244"/>
      <c r="L8" s="244"/>
      <c r="M8" s="244"/>
      <c r="N8" s="244"/>
      <c r="O8" s="244"/>
      <c r="P8" s="244"/>
      <c r="Q8" s="246"/>
      <c r="R8" s="244"/>
      <c r="S8" s="244"/>
      <c r="T8" s="244"/>
      <c r="U8" s="244"/>
      <c r="V8" s="244"/>
      <c r="W8" s="244"/>
      <c r="X8" s="244"/>
      <c r="Y8" s="244"/>
      <c r="Z8" s="244"/>
      <c r="AA8" s="244"/>
      <c r="AB8" s="244"/>
      <c r="AC8" s="244"/>
      <c r="AD8" s="244"/>
      <c r="AE8" s="244"/>
      <c r="AF8" s="244"/>
      <c r="AG8" s="414"/>
      <c r="AH8" s="414"/>
      <c r="AI8" s="414"/>
      <c r="AJ8" s="247"/>
      <c r="AK8" s="233"/>
    </row>
    <row r="9" spans="1:37" s="234" customFormat="1" x14ac:dyDescent="0.35">
      <c r="A9" s="231"/>
      <c r="B9" s="240"/>
      <c r="C9" s="414"/>
      <c r="D9" s="414"/>
      <c r="E9" s="231"/>
      <c r="F9" s="414"/>
      <c r="G9" s="414"/>
      <c r="H9" s="414"/>
      <c r="I9" s="414"/>
      <c r="J9" s="414"/>
      <c r="K9" s="414"/>
      <c r="L9" s="414"/>
      <c r="M9" s="414"/>
      <c r="N9" s="414"/>
      <c r="O9" s="414"/>
      <c r="P9" s="414"/>
      <c r="Q9" s="411"/>
      <c r="R9" s="414"/>
      <c r="S9" s="414"/>
      <c r="T9" s="414"/>
      <c r="U9" s="414"/>
      <c r="V9" s="414"/>
      <c r="W9" s="414"/>
      <c r="X9" s="414"/>
      <c r="Y9" s="414"/>
      <c r="Z9" s="414"/>
      <c r="AA9" s="414"/>
      <c r="AB9" s="414"/>
      <c r="AC9" s="414"/>
      <c r="AD9" s="414"/>
      <c r="AE9" s="414"/>
      <c r="AF9" s="414"/>
      <c r="AG9" s="844" t="s">
        <v>617</v>
      </c>
      <c r="AH9" s="846" t="s">
        <v>618</v>
      </c>
      <c r="AI9" s="846" t="s">
        <v>619</v>
      </c>
      <c r="AJ9" s="848" t="s">
        <v>620</v>
      </c>
      <c r="AK9" s="233"/>
    </row>
    <row r="10" spans="1:37" s="234" customFormat="1" ht="15" thickBot="1" x14ac:dyDescent="0.4">
      <c r="A10" s="231"/>
      <c r="B10" s="240"/>
      <c r="C10" s="414"/>
      <c r="D10" s="414"/>
      <c r="E10" s="231"/>
      <c r="F10" s="414"/>
      <c r="G10" s="414"/>
      <c r="H10" s="414"/>
      <c r="I10" s="231"/>
      <c r="J10" s="231"/>
      <c r="K10" s="231"/>
      <c r="L10" s="231"/>
      <c r="M10" s="231"/>
      <c r="N10" s="231"/>
      <c r="O10" s="231"/>
      <c r="P10" s="231"/>
      <c r="Q10" s="231"/>
      <c r="R10" s="231"/>
      <c r="S10" s="231"/>
      <c r="T10" s="231"/>
      <c r="V10" s="418" t="s">
        <v>621</v>
      </c>
      <c r="W10" s="414"/>
      <c r="X10" s="414"/>
      <c r="Y10" s="414"/>
      <c r="Z10" s="414"/>
      <c r="AA10" s="414"/>
      <c r="AB10" s="411"/>
      <c r="AC10" s="414"/>
      <c r="AD10" s="414"/>
      <c r="AE10" s="414"/>
      <c r="AF10" s="414"/>
      <c r="AG10" s="845"/>
      <c r="AH10" s="847"/>
      <c r="AI10" s="847"/>
      <c r="AJ10" s="849"/>
      <c r="AK10" s="233"/>
    </row>
    <row r="11" spans="1:37" s="234" customFormat="1" ht="15" thickBot="1" x14ac:dyDescent="0.4">
      <c r="A11" s="231"/>
      <c r="B11" s="240"/>
      <c r="C11" s="414"/>
      <c r="D11" s="414"/>
      <c r="E11" s="231"/>
      <c r="F11" s="414"/>
      <c r="G11" s="414"/>
      <c r="H11" s="414"/>
      <c r="I11" s="231"/>
      <c r="J11" s="231"/>
      <c r="K11" s="231"/>
      <c r="L11" s="231"/>
      <c r="M11" s="231"/>
      <c r="N11" s="231"/>
      <c r="O11" s="231"/>
      <c r="P11" s="231"/>
      <c r="Q11" s="231"/>
      <c r="R11" s="231"/>
      <c r="S11" s="231"/>
      <c r="T11" s="414"/>
      <c r="U11" s="418"/>
      <c r="V11" s="418" t="s">
        <v>622</v>
      </c>
      <c r="W11" s="418"/>
      <c r="X11" s="418" t="s">
        <v>623</v>
      </c>
      <c r="Y11" s="418"/>
      <c r="Z11" s="418" t="s">
        <v>624</v>
      </c>
      <c r="AA11" s="418"/>
      <c r="AB11" s="418" t="s">
        <v>625</v>
      </c>
      <c r="AC11" s="418"/>
      <c r="AD11" s="418" t="s">
        <v>626</v>
      </c>
      <c r="AE11" s="414"/>
      <c r="AF11" s="414"/>
      <c r="AG11" s="248">
        <v>4</v>
      </c>
      <c r="AH11" s="249">
        <v>0</v>
      </c>
      <c r="AI11" s="249">
        <v>1</v>
      </c>
      <c r="AJ11" s="250"/>
      <c r="AK11" s="233"/>
    </row>
    <row r="12" spans="1:37" s="234" customFormat="1" x14ac:dyDescent="0.35">
      <c r="A12" s="231"/>
      <c r="B12" s="240"/>
      <c r="C12" s="414"/>
      <c r="D12" s="414"/>
      <c r="E12" s="231"/>
      <c r="F12" s="414"/>
      <c r="G12" s="414"/>
      <c r="H12" s="414"/>
      <c r="I12" s="231"/>
      <c r="J12" s="231"/>
      <c r="K12" s="231"/>
      <c r="L12" s="231"/>
      <c r="M12" s="231"/>
      <c r="N12" s="231"/>
      <c r="O12" s="231"/>
      <c r="P12" s="231"/>
      <c r="Q12" s="231"/>
      <c r="R12" s="231"/>
      <c r="S12" s="231"/>
      <c r="T12" s="414"/>
      <c r="U12" s="407"/>
      <c r="V12" s="407"/>
      <c r="W12" s="407"/>
      <c r="X12" s="407"/>
      <c r="Y12" s="407"/>
      <c r="Z12" s="407">
        <v>1</v>
      </c>
      <c r="AA12" s="407"/>
      <c r="AB12" s="407">
        <v>1</v>
      </c>
      <c r="AC12" s="407"/>
      <c r="AD12" s="407"/>
      <c r="AE12" s="414"/>
      <c r="AF12" s="414"/>
      <c r="AG12" s="240"/>
      <c r="AH12" s="414"/>
      <c r="AI12" s="414"/>
      <c r="AJ12" s="247"/>
      <c r="AK12" s="233"/>
    </row>
    <row r="13" spans="1:37" s="234" customFormat="1" ht="15" thickBot="1" x14ac:dyDescent="0.4">
      <c r="A13" s="231"/>
      <c r="B13" s="240"/>
      <c r="C13" s="414"/>
      <c r="D13" s="414"/>
      <c r="E13" s="231"/>
      <c r="F13" s="414"/>
      <c r="G13" s="414"/>
      <c r="H13" s="414"/>
      <c r="I13" s="231"/>
      <c r="J13" s="231"/>
      <c r="K13" s="231"/>
      <c r="L13" s="231"/>
      <c r="M13" s="231"/>
      <c r="N13" s="231"/>
      <c r="O13" s="231"/>
      <c r="P13" s="231"/>
      <c r="Q13" s="231"/>
      <c r="R13" s="231"/>
      <c r="S13" s="231"/>
      <c r="T13" s="414"/>
      <c r="U13" s="407"/>
      <c r="V13" s="407">
        <v>1</v>
      </c>
      <c r="W13" s="407"/>
      <c r="X13" s="407">
        <v>2</v>
      </c>
      <c r="Y13" s="407"/>
      <c r="Z13" s="407">
        <v>3</v>
      </c>
      <c r="AA13" s="407"/>
      <c r="AB13" s="407">
        <v>4</v>
      </c>
      <c r="AC13" s="407"/>
      <c r="AD13" s="407">
        <v>1</v>
      </c>
      <c r="AE13" s="414"/>
      <c r="AF13" s="414"/>
      <c r="AG13" s="240"/>
      <c r="AH13" s="414"/>
      <c r="AI13" s="414"/>
      <c r="AJ13" s="247"/>
      <c r="AK13" s="233"/>
    </row>
    <row r="14" spans="1:37" s="234" customFormat="1" x14ac:dyDescent="0.35">
      <c r="A14" s="231"/>
      <c r="B14" s="240"/>
      <c r="C14" s="414"/>
      <c r="D14" s="414"/>
      <c r="E14" s="231"/>
      <c r="F14" s="414"/>
      <c r="G14" s="414"/>
      <c r="H14" s="414"/>
      <c r="I14" s="231"/>
      <c r="J14" s="231"/>
      <c r="K14" s="231"/>
      <c r="L14" s="231"/>
      <c r="M14" s="231"/>
      <c r="N14" s="231"/>
      <c r="O14" s="231"/>
      <c r="P14" s="231"/>
      <c r="Q14" s="231"/>
      <c r="R14" s="231"/>
      <c r="S14" s="414" t="s">
        <v>627</v>
      </c>
      <c r="U14" s="419">
        <v>0</v>
      </c>
      <c r="V14" s="850" t="s">
        <v>814</v>
      </c>
      <c r="W14" s="420">
        <v>360</v>
      </c>
      <c r="X14" s="852"/>
      <c r="Y14" s="421">
        <v>420</v>
      </c>
      <c r="Z14" s="790"/>
      <c r="AA14" s="421">
        <v>410</v>
      </c>
      <c r="AB14" s="852"/>
      <c r="AC14" s="421">
        <v>382</v>
      </c>
      <c r="AD14" s="790"/>
      <c r="AE14" s="414"/>
      <c r="AF14" s="414"/>
      <c r="AG14" s="240"/>
      <c r="AH14" s="414"/>
      <c r="AI14" s="414"/>
      <c r="AJ14" s="247"/>
      <c r="AK14" s="233"/>
    </row>
    <row r="15" spans="1:37" s="234" customFormat="1" x14ac:dyDescent="0.35">
      <c r="A15" s="231"/>
      <c r="B15" s="240"/>
      <c r="C15" s="414"/>
      <c r="D15" s="414"/>
      <c r="E15" s="231"/>
      <c r="F15" s="414"/>
      <c r="G15" s="414"/>
      <c r="H15" s="414"/>
      <c r="I15" s="231"/>
      <c r="J15" s="231"/>
      <c r="K15" s="231"/>
      <c r="L15" s="231"/>
      <c r="M15" s="231"/>
      <c r="N15" s="231"/>
      <c r="O15" s="231"/>
      <c r="P15" s="231"/>
      <c r="Q15" s="231"/>
      <c r="R15" s="231"/>
      <c r="S15" s="231"/>
      <c r="T15" s="414"/>
      <c r="U15" s="408"/>
      <c r="V15" s="851"/>
      <c r="W15" s="408"/>
      <c r="X15" s="853"/>
      <c r="Y15" s="408"/>
      <c r="Z15" s="791"/>
      <c r="AA15" s="408"/>
      <c r="AB15" s="853"/>
      <c r="AC15" s="408"/>
      <c r="AD15" s="791"/>
      <c r="AE15" s="414"/>
      <c r="AF15" s="414"/>
      <c r="AG15" s="240"/>
      <c r="AH15" s="414"/>
      <c r="AI15" s="414"/>
      <c r="AJ15" s="247"/>
      <c r="AK15" s="233"/>
    </row>
    <row r="16" spans="1:37" s="234" customFormat="1" ht="7" customHeight="1" x14ac:dyDescent="0.35">
      <c r="A16" s="231"/>
      <c r="B16" s="240"/>
      <c r="C16" s="414"/>
      <c r="D16" s="414"/>
      <c r="E16" s="231"/>
      <c r="F16" s="414"/>
      <c r="G16" s="414"/>
      <c r="H16" s="414"/>
      <c r="I16" s="231"/>
      <c r="J16" s="231"/>
      <c r="K16" s="231"/>
      <c r="L16" s="231"/>
      <c r="M16" s="231"/>
      <c r="N16" s="231"/>
      <c r="O16" s="231"/>
      <c r="P16" s="231"/>
      <c r="Q16" s="231"/>
      <c r="R16" s="231"/>
      <c r="S16" s="231"/>
      <c r="T16" s="414"/>
      <c r="U16" s="407"/>
      <c r="V16" s="251">
        <v>0</v>
      </c>
      <c r="W16" s="407"/>
      <c r="X16" s="251">
        <v>0</v>
      </c>
      <c r="Y16" s="407"/>
      <c r="Z16" s="251">
        <v>0</v>
      </c>
      <c r="AA16" s="407"/>
      <c r="AB16" s="251">
        <v>0</v>
      </c>
      <c r="AC16" s="407"/>
      <c r="AD16" s="251">
        <v>0</v>
      </c>
      <c r="AE16" s="414"/>
      <c r="AF16" s="414"/>
      <c r="AG16" s="240"/>
      <c r="AH16" s="414"/>
      <c r="AI16" s="414"/>
      <c r="AJ16" s="247"/>
      <c r="AK16" s="233"/>
    </row>
    <row r="17" spans="1:37" s="234" customFormat="1" x14ac:dyDescent="0.35">
      <c r="A17" s="231"/>
      <c r="B17" s="240"/>
      <c r="C17" s="414"/>
      <c r="D17" s="414"/>
      <c r="E17" s="231"/>
      <c r="F17" s="414"/>
      <c r="G17" s="414"/>
      <c r="H17" s="414"/>
      <c r="I17" s="231"/>
      <c r="J17" s="231"/>
      <c r="K17" s="231"/>
      <c r="L17" s="231"/>
      <c r="M17" s="231"/>
      <c r="N17" s="231"/>
      <c r="O17" s="231"/>
      <c r="P17" s="231"/>
      <c r="Q17" s="231"/>
      <c r="R17" s="231"/>
      <c r="S17" s="231"/>
      <c r="T17" s="414"/>
      <c r="U17" s="408"/>
      <c r="V17" s="418" t="s">
        <v>126</v>
      </c>
      <c r="W17" s="408"/>
      <c r="X17" s="418" t="s">
        <v>63</v>
      </c>
      <c r="Y17" s="408"/>
      <c r="Z17" s="418" t="s">
        <v>63</v>
      </c>
      <c r="AA17" s="408"/>
      <c r="AB17" s="418" t="s">
        <v>65</v>
      </c>
      <c r="AC17" s="408"/>
      <c r="AD17" s="418" t="s">
        <v>65</v>
      </c>
      <c r="AE17" s="414"/>
      <c r="AF17" s="414"/>
      <c r="AG17" s="240"/>
      <c r="AH17" s="414"/>
      <c r="AI17" s="414"/>
      <c r="AJ17" s="247"/>
      <c r="AK17" s="233"/>
    </row>
    <row r="18" spans="1:37" s="234" customFormat="1" ht="15" thickBot="1" x14ac:dyDescent="0.4">
      <c r="A18" s="231"/>
      <c r="B18" s="240"/>
      <c r="C18" s="414"/>
      <c r="D18" s="414"/>
      <c r="E18" s="231"/>
      <c r="F18" s="414"/>
      <c r="G18" s="414"/>
      <c r="H18" s="414"/>
      <c r="I18" s="231"/>
      <c r="J18" s="231"/>
      <c r="K18" s="231"/>
      <c r="L18" s="231"/>
      <c r="M18" s="231"/>
      <c r="N18" s="231"/>
      <c r="O18" s="231"/>
      <c r="P18" s="231"/>
      <c r="Q18" s="231"/>
      <c r="R18" s="231"/>
      <c r="S18" s="231"/>
      <c r="T18" s="414"/>
      <c r="U18" s="414"/>
      <c r="W18" s="414"/>
      <c r="X18" s="414"/>
      <c r="Y18" s="414"/>
      <c r="Z18" s="414"/>
      <c r="AA18" s="414"/>
      <c r="AB18" s="411"/>
      <c r="AE18" s="414"/>
      <c r="AF18" s="414"/>
      <c r="AG18" s="240"/>
      <c r="AH18" s="414"/>
      <c r="AI18" s="414"/>
      <c r="AJ18" s="247"/>
      <c r="AK18" s="233"/>
    </row>
    <row r="19" spans="1:37" s="234" customFormat="1" ht="15" thickBot="1" x14ac:dyDescent="0.4">
      <c r="A19" s="231"/>
      <c r="B19" s="240"/>
      <c r="C19" s="414"/>
      <c r="D19" s="414"/>
      <c r="E19" s="231"/>
      <c r="F19" s="414"/>
      <c r="G19" s="414"/>
      <c r="H19" s="414"/>
      <c r="I19" s="414"/>
      <c r="J19" s="414"/>
      <c r="K19" s="414"/>
      <c r="L19" s="414"/>
      <c r="M19" s="414"/>
      <c r="N19" s="414"/>
      <c r="O19" s="414"/>
      <c r="P19" s="414"/>
      <c r="Q19" s="411"/>
      <c r="R19" s="414"/>
      <c r="S19" s="414"/>
      <c r="T19" s="414"/>
      <c r="U19" s="803" t="s">
        <v>628</v>
      </c>
      <c r="V19" s="804"/>
      <c r="W19" s="804"/>
      <c r="X19" s="804"/>
      <c r="Y19" s="804"/>
      <c r="Z19" s="804"/>
      <c r="AA19" s="804"/>
      <c r="AB19" s="804"/>
      <c r="AC19" s="804"/>
      <c r="AD19" s="804"/>
      <c r="AE19" s="805"/>
      <c r="AF19" s="414"/>
      <c r="AG19" s="240"/>
      <c r="AH19" s="414"/>
      <c r="AI19" s="414"/>
      <c r="AJ19" s="247"/>
      <c r="AK19" s="233"/>
    </row>
    <row r="20" spans="1:37" s="234" customFormat="1" ht="13.5" customHeight="1" x14ac:dyDescent="0.35">
      <c r="A20" s="231"/>
      <c r="B20" s="271"/>
      <c r="C20" s="422"/>
      <c r="D20" s="408"/>
      <c r="E20" s="423"/>
      <c r="F20" s="408"/>
      <c r="G20" s="423"/>
      <c r="H20" s="408"/>
      <c r="L20" s="424"/>
      <c r="M20" s="424"/>
      <c r="N20" s="424"/>
      <c r="O20" s="424"/>
      <c r="P20" s="424"/>
      <c r="Q20" s="424"/>
      <c r="R20" s="424"/>
      <c r="S20" s="424"/>
      <c r="T20" s="424"/>
      <c r="U20" s="424"/>
      <c r="V20" s="424"/>
      <c r="W20" s="424"/>
      <c r="X20" s="424"/>
      <c r="Y20" s="424"/>
      <c r="Z20" s="424"/>
      <c r="AA20" s="424"/>
      <c r="AB20" s="424"/>
      <c r="AC20" s="424"/>
      <c r="AD20" s="423"/>
      <c r="AE20" s="423"/>
      <c r="AF20" s="231"/>
      <c r="AG20" s="252"/>
      <c r="AH20" s="231"/>
      <c r="AI20" s="231"/>
      <c r="AJ20" s="253"/>
      <c r="AK20" s="233"/>
    </row>
    <row r="21" spans="1:37" ht="15" thickBot="1" x14ac:dyDescent="0.4">
      <c r="A21" s="408"/>
      <c r="B21" s="271"/>
      <c r="C21" s="407"/>
      <c r="D21" s="408"/>
      <c r="E21" s="407"/>
      <c r="F21" s="408"/>
      <c r="I21" s="407"/>
      <c r="J21" s="418"/>
      <c r="L21" s="408"/>
      <c r="M21" s="425"/>
      <c r="N21" s="408"/>
      <c r="O21" s="407" t="str">
        <f>+LEFT(O28,1)</f>
        <v>D</v>
      </c>
      <c r="P21" s="408"/>
      <c r="Q21" s="407" t="str">
        <f>+LEFT(Q28,1)</f>
        <v>D</v>
      </c>
      <c r="R21" s="407"/>
      <c r="S21" s="426"/>
      <c r="T21" s="408"/>
      <c r="U21" s="407" t="str">
        <f>+LEFT(U28,1)</f>
        <v>D</v>
      </c>
      <c r="V21" s="408"/>
      <c r="W21" s="407" t="str">
        <f>+LEFT(W28,1)</f>
        <v>D</v>
      </c>
      <c r="X21" s="408"/>
      <c r="Y21" s="407" t="str">
        <f>+LEFT(Y28,1)</f>
        <v>D</v>
      </c>
      <c r="Z21" s="408"/>
      <c r="AA21" s="407" t="str">
        <f>+LEFT(AA28,1)</f>
        <v>D</v>
      </c>
      <c r="AB21" s="408"/>
      <c r="AC21" s="407" t="str">
        <f>+LEFT(AC28,1)</f>
        <v>D</v>
      </c>
      <c r="AD21" s="408"/>
      <c r="AE21" s="407" t="str">
        <f>+LEFT(AE28,1)</f>
        <v>D</v>
      </c>
      <c r="AF21" s="408"/>
      <c r="AG21" s="255"/>
      <c r="AH21" s="256"/>
      <c r="AI21" s="256"/>
      <c r="AJ21" s="257"/>
      <c r="AK21" s="4"/>
    </row>
    <row r="22" spans="1:37" x14ac:dyDescent="0.35">
      <c r="A22" s="408"/>
      <c r="B22" s="322"/>
      <c r="C22" s="418" t="s">
        <v>629</v>
      </c>
      <c r="D22" s="418"/>
      <c r="E22" s="418" t="s">
        <v>630</v>
      </c>
      <c r="F22" s="418"/>
      <c r="G22" s="418" t="s">
        <v>631</v>
      </c>
      <c r="H22" s="418"/>
      <c r="I22" s="418" t="s">
        <v>632</v>
      </c>
      <c r="J22" s="418"/>
      <c r="K22" s="418" t="s">
        <v>633</v>
      </c>
      <c r="L22" s="418"/>
      <c r="M22" s="418" t="s">
        <v>504</v>
      </c>
      <c r="N22" s="418"/>
      <c r="O22" s="418" t="s">
        <v>103</v>
      </c>
      <c r="P22" s="418"/>
      <c r="Q22" s="418" t="s">
        <v>56</v>
      </c>
      <c r="R22" s="418"/>
      <c r="S22" s="427" t="s">
        <v>76</v>
      </c>
      <c r="T22" s="418"/>
      <c r="U22" s="418" t="s">
        <v>62</v>
      </c>
      <c r="V22" s="418"/>
      <c r="W22" s="418" t="s">
        <v>64</v>
      </c>
      <c r="X22" s="418"/>
      <c r="Y22" s="418" t="s">
        <v>95</v>
      </c>
      <c r="Z22" s="418"/>
      <c r="AA22" s="418" t="s">
        <v>112</v>
      </c>
      <c r="AB22" s="418"/>
      <c r="AC22" s="418" t="s">
        <v>100</v>
      </c>
      <c r="AD22" s="418"/>
      <c r="AE22" s="418" t="s">
        <v>122</v>
      </c>
      <c r="AF22" s="408"/>
      <c r="AG22" s="258"/>
      <c r="AH22" s="408"/>
      <c r="AI22" s="408"/>
      <c r="AJ22" s="428"/>
      <c r="AK22" s="4"/>
    </row>
    <row r="23" spans="1:37" x14ac:dyDescent="0.35">
      <c r="A23" s="409"/>
      <c r="B23" s="276"/>
      <c r="C23" s="407"/>
      <c r="D23" s="407"/>
      <c r="E23" s="407"/>
      <c r="F23" s="407"/>
      <c r="G23" s="407">
        <v>1</v>
      </c>
      <c r="H23" s="407"/>
      <c r="I23" s="407">
        <v>1</v>
      </c>
      <c r="J23" s="407"/>
      <c r="K23" s="407"/>
      <c r="L23" s="407"/>
      <c r="M23" s="407"/>
      <c r="N23" s="407"/>
      <c r="O23" s="407">
        <v>1</v>
      </c>
      <c r="P23" s="407"/>
      <c r="Q23" s="407">
        <v>1</v>
      </c>
      <c r="R23" s="407"/>
      <c r="S23" s="429">
        <v>1</v>
      </c>
      <c r="T23" s="407"/>
      <c r="U23" s="407">
        <v>1</v>
      </c>
      <c r="V23" s="407"/>
      <c r="W23" s="407">
        <v>1</v>
      </c>
      <c r="X23" s="407"/>
      <c r="Y23" s="407">
        <v>1</v>
      </c>
      <c r="Z23" s="407"/>
      <c r="AA23" s="407">
        <v>1</v>
      </c>
      <c r="AB23" s="407"/>
      <c r="AC23" s="407">
        <v>1</v>
      </c>
      <c r="AD23" s="407"/>
      <c r="AE23" s="407"/>
      <c r="AF23" s="408"/>
      <c r="AG23" s="259"/>
      <c r="AH23" s="430"/>
      <c r="AI23" s="431"/>
      <c r="AJ23" s="428"/>
      <c r="AK23" s="4"/>
    </row>
    <row r="24" spans="1:37" s="261" customFormat="1" ht="15" thickBot="1" x14ac:dyDescent="0.4">
      <c r="A24" s="407"/>
      <c r="B24" s="276"/>
      <c r="C24" s="407">
        <v>1</v>
      </c>
      <c r="D24" s="407"/>
      <c r="E24" s="407">
        <v>2</v>
      </c>
      <c r="F24" s="407"/>
      <c r="G24" s="407">
        <v>3</v>
      </c>
      <c r="H24" s="407"/>
      <c r="I24" s="407">
        <v>4</v>
      </c>
      <c r="J24" s="407"/>
      <c r="K24" s="407">
        <v>1</v>
      </c>
      <c r="L24" s="407"/>
      <c r="M24" s="407">
        <v>2</v>
      </c>
      <c r="N24" s="407"/>
      <c r="O24" s="407">
        <v>3</v>
      </c>
      <c r="P24" s="407"/>
      <c r="Q24" s="407">
        <v>4</v>
      </c>
      <c r="R24" s="407"/>
      <c r="S24" s="429">
        <v>5</v>
      </c>
      <c r="T24" s="407"/>
      <c r="U24" s="407">
        <v>6</v>
      </c>
      <c r="V24" s="407"/>
      <c r="W24" s="407">
        <v>7</v>
      </c>
      <c r="X24" s="407"/>
      <c r="Y24" s="407">
        <v>8</v>
      </c>
      <c r="Z24" s="407"/>
      <c r="AA24" s="407">
        <v>9</v>
      </c>
      <c r="AB24" s="407"/>
      <c r="AC24" s="407">
        <v>10</v>
      </c>
      <c r="AD24" s="407"/>
      <c r="AE24" s="407">
        <v>11</v>
      </c>
      <c r="AF24" s="407"/>
      <c r="AG24" s="260"/>
      <c r="AH24" s="432"/>
      <c r="AI24" s="433"/>
      <c r="AJ24" s="324"/>
      <c r="AK24" s="4"/>
    </row>
    <row r="25" spans="1:37" ht="15" thickBot="1" x14ac:dyDescent="0.4">
      <c r="A25" s="407"/>
      <c r="B25" s="366">
        <v>338</v>
      </c>
      <c r="C25" s="790"/>
      <c r="D25" s="421">
        <v>370</v>
      </c>
      <c r="E25" s="790"/>
      <c r="F25" s="421">
        <v>380</v>
      </c>
      <c r="G25" s="841"/>
      <c r="H25" s="421">
        <v>400</v>
      </c>
      <c r="I25" s="785"/>
      <c r="J25" s="421">
        <v>418</v>
      </c>
      <c r="K25" s="785"/>
      <c r="L25" s="421">
        <v>418.57900000000001</v>
      </c>
      <c r="M25" s="790"/>
      <c r="N25" s="421">
        <v>425</v>
      </c>
      <c r="O25" s="811" t="s">
        <v>12</v>
      </c>
      <c r="P25" s="421">
        <v>312</v>
      </c>
      <c r="Q25" s="811" t="s">
        <v>12</v>
      </c>
      <c r="R25" s="421">
        <v>381</v>
      </c>
      <c r="S25" s="811" t="s">
        <v>12</v>
      </c>
      <c r="T25" s="421">
        <v>455</v>
      </c>
      <c r="U25" s="811" t="s">
        <v>12</v>
      </c>
      <c r="V25" s="421">
        <v>376</v>
      </c>
      <c r="W25" s="811" t="s">
        <v>12</v>
      </c>
      <c r="X25" s="421">
        <v>401</v>
      </c>
      <c r="Y25" s="839" t="s">
        <v>12</v>
      </c>
      <c r="Z25" s="421">
        <v>428</v>
      </c>
      <c r="AA25" s="811" t="s">
        <v>12</v>
      </c>
      <c r="AB25" s="421">
        <v>357</v>
      </c>
      <c r="AC25" s="811" t="s">
        <v>12</v>
      </c>
      <c r="AD25" s="421">
        <v>335.15800000000002</v>
      </c>
      <c r="AE25" s="811" t="s">
        <v>12</v>
      </c>
      <c r="AF25" s="408"/>
      <c r="AG25" s="262">
        <v>15</v>
      </c>
      <c r="AH25" s="249">
        <v>5</v>
      </c>
      <c r="AI25" s="249">
        <v>13</v>
      </c>
      <c r="AJ25" s="250"/>
      <c r="AK25" s="4"/>
    </row>
    <row r="26" spans="1:37" x14ac:dyDescent="0.35">
      <c r="A26" s="407"/>
      <c r="B26" s="271"/>
      <c r="C26" s="791"/>
      <c r="D26" s="408"/>
      <c r="E26" s="791"/>
      <c r="F26" s="408"/>
      <c r="G26" s="842"/>
      <c r="H26" s="408"/>
      <c r="I26" s="786"/>
      <c r="J26" s="408"/>
      <c r="K26" s="786"/>
      <c r="L26" s="408"/>
      <c r="M26" s="791"/>
      <c r="N26" s="408"/>
      <c r="O26" s="833"/>
      <c r="P26" s="408"/>
      <c r="Q26" s="833"/>
      <c r="R26" s="433"/>
      <c r="S26" s="833"/>
      <c r="T26" s="408"/>
      <c r="U26" s="833"/>
      <c r="V26" s="408"/>
      <c r="W26" s="833"/>
      <c r="X26" s="408"/>
      <c r="Y26" s="840"/>
      <c r="Z26" s="408"/>
      <c r="AA26" s="833"/>
      <c r="AB26" s="408"/>
      <c r="AC26" s="833"/>
      <c r="AD26" s="408"/>
      <c r="AE26" s="833"/>
      <c r="AF26" s="408"/>
      <c r="AG26" s="263"/>
      <c r="AH26" s="434"/>
      <c r="AI26" s="434"/>
      <c r="AJ26" s="273"/>
      <c r="AK26" s="4"/>
    </row>
    <row r="27" spans="1:37" ht="6" customHeight="1" x14ac:dyDescent="0.35">
      <c r="A27" s="407"/>
      <c r="B27" s="276"/>
      <c r="C27" s="251">
        <v>0</v>
      </c>
      <c r="D27" s="407"/>
      <c r="E27" s="251">
        <v>0</v>
      </c>
      <c r="F27" s="407"/>
      <c r="G27" s="251">
        <v>0</v>
      </c>
      <c r="H27" s="407"/>
      <c r="I27" s="251">
        <v>0</v>
      </c>
      <c r="J27" s="407"/>
      <c r="K27" s="251">
        <v>0</v>
      </c>
      <c r="L27" s="407"/>
      <c r="M27" s="251">
        <v>0</v>
      </c>
      <c r="N27" s="407"/>
      <c r="O27" s="251">
        <v>0</v>
      </c>
      <c r="P27" s="407"/>
      <c r="Q27" s="251">
        <v>0</v>
      </c>
      <c r="R27" s="433"/>
      <c r="S27" s="251">
        <v>0</v>
      </c>
      <c r="T27" s="407"/>
      <c r="U27" s="251">
        <v>0</v>
      </c>
      <c r="V27" s="407"/>
      <c r="W27" s="251" t="s">
        <v>12</v>
      </c>
      <c r="X27" s="407"/>
      <c r="Y27" s="251" t="s">
        <v>12</v>
      </c>
      <c r="Z27" s="407"/>
      <c r="AA27" s="251" t="s">
        <v>12</v>
      </c>
      <c r="AB27" s="407"/>
      <c r="AC27" s="251" t="s">
        <v>12</v>
      </c>
      <c r="AD27" s="425"/>
      <c r="AE27" s="251" t="s">
        <v>12</v>
      </c>
      <c r="AF27" s="408"/>
      <c r="AG27" s="263"/>
      <c r="AH27" s="434"/>
      <c r="AI27" s="434"/>
      <c r="AJ27" s="273"/>
      <c r="AK27" s="4"/>
    </row>
    <row r="28" spans="1:37" x14ac:dyDescent="0.35">
      <c r="A28" s="407"/>
      <c r="B28" s="271"/>
      <c r="C28" s="418" t="s">
        <v>65</v>
      </c>
      <c r="D28" s="408"/>
      <c r="E28" s="418" t="s">
        <v>65</v>
      </c>
      <c r="F28" s="408"/>
      <c r="G28" s="418" t="s">
        <v>65</v>
      </c>
      <c r="H28" s="408"/>
      <c r="I28" s="418" t="s">
        <v>63</v>
      </c>
      <c r="J28" s="408"/>
      <c r="K28" s="418" t="s">
        <v>181</v>
      </c>
      <c r="L28" s="408"/>
      <c r="M28" s="418" t="s">
        <v>475</v>
      </c>
      <c r="N28" s="408"/>
      <c r="O28" s="418" t="s">
        <v>77</v>
      </c>
      <c r="P28" s="408"/>
      <c r="Q28" s="418" t="s">
        <v>57</v>
      </c>
      <c r="R28" s="418"/>
      <c r="S28" s="427" t="s">
        <v>77</v>
      </c>
      <c r="T28" s="408"/>
      <c r="U28" s="418" t="s">
        <v>63</v>
      </c>
      <c r="V28" s="408"/>
      <c r="W28" s="418" t="s">
        <v>65</v>
      </c>
      <c r="X28" s="408"/>
      <c r="Y28" s="418" t="s">
        <v>77</v>
      </c>
      <c r="Z28" s="408"/>
      <c r="AA28" s="418" t="s">
        <v>77</v>
      </c>
      <c r="AB28" s="408"/>
      <c r="AC28" s="418" t="s">
        <v>79</v>
      </c>
      <c r="AD28" s="408"/>
      <c r="AE28" s="418" t="s">
        <v>123</v>
      </c>
      <c r="AF28" s="408"/>
      <c r="AG28" s="263"/>
      <c r="AH28" s="434"/>
      <c r="AI28" s="434"/>
      <c r="AJ28" s="273"/>
      <c r="AK28" s="4"/>
    </row>
    <row r="29" spans="1:37" s="264" customFormat="1" x14ac:dyDescent="0.35">
      <c r="A29" s="409"/>
      <c r="B29" s="274"/>
      <c r="C29" s="435"/>
      <c r="D29" s="435"/>
      <c r="E29" s="435"/>
      <c r="F29" s="435"/>
      <c r="G29" s="436"/>
      <c r="H29" s="436"/>
      <c r="I29" s="436"/>
      <c r="J29" s="409"/>
      <c r="K29" s="435"/>
      <c r="L29" s="435"/>
      <c r="M29" s="435"/>
      <c r="N29" s="435"/>
      <c r="O29" s="436" t="s">
        <v>58</v>
      </c>
      <c r="P29" s="436"/>
      <c r="Q29" s="436" t="s">
        <v>58</v>
      </c>
      <c r="R29" s="436"/>
      <c r="S29" s="437" t="s">
        <v>58</v>
      </c>
      <c r="T29" s="436"/>
      <c r="U29" s="436" t="s">
        <v>58</v>
      </c>
      <c r="V29" s="436"/>
      <c r="W29" s="436" t="s">
        <v>58</v>
      </c>
      <c r="X29" s="436"/>
      <c r="Y29" s="436" t="s">
        <v>58</v>
      </c>
      <c r="Z29" s="436"/>
      <c r="AA29" s="436" t="s">
        <v>58</v>
      </c>
      <c r="AB29" s="436"/>
      <c r="AC29" s="436" t="s">
        <v>101</v>
      </c>
      <c r="AD29" s="436"/>
      <c r="AE29" s="436" t="s">
        <v>101</v>
      </c>
      <c r="AF29" s="409"/>
      <c r="AG29" s="263"/>
      <c r="AH29" s="434"/>
      <c r="AI29" s="434"/>
      <c r="AJ29" s="277"/>
      <c r="AK29" s="10"/>
    </row>
    <row r="30" spans="1:37" s="264" customFormat="1" ht="15" thickBot="1" x14ac:dyDescent="0.4">
      <c r="A30" s="409"/>
      <c r="B30" s="274"/>
      <c r="C30" s="418"/>
      <c r="D30" s="409"/>
      <c r="E30" s="438"/>
      <c r="F30" s="409"/>
      <c r="I30" s="438"/>
      <c r="J30" s="409"/>
      <c r="K30" s="435"/>
      <c r="L30" s="435"/>
      <c r="M30" s="435"/>
      <c r="N30" s="435"/>
      <c r="O30" s="436"/>
      <c r="P30" s="436"/>
      <c r="Q30" s="436"/>
      <c r="R30" s="436"/>
      <c r="S30" s="437"/>
      <c r="T30" s="436"/>
      <c r="U30" s="436"/>
      <c r="V30" s="436"/>
      <c r="W30" s="436"/>
      <c r="X30" s="436"/>
      <c r="Y30" s="436"/>
      <c r="Z30" s="436"/>
      <c r="AA30" s="436"/>
      <c r="AB30" s="436"/>
      <c r="AC30" s="436"/>
      <c r="AD30" s="436"/>
      <c r="AE30" s="436"/>
      <c r="AF30" s="409"/>
      <c r="AG30" s="263"/>
      <c r="AH30" s="434"/>
      <c r="AI30" s="434"/>
      <c r="AJ30" s="277"/>
      <c r="AK30" s="10"/>
    </row>
    <row r="31" spans="1:37" s="264" customFormat="1" ht="15" thickBot="1" x14ac:dyDescent="0.4">
      <c r="A31" s="409"/>
      <c r="B31" s="836" t="s">
        <v>628</v>
      </c>
      <c r="C31" s="837"/>
      <c r="D31" s="837"/>
      <c r="E31" s="837"/>
      <c r="F31" s="837"/>
      <c r="G31" s="837"/>
      <c r="H31" s="837"/>
      <c r="I31" s="837"/>
      <c r="J31" s="837"/>
      <c r="K31" s="837"/>
      <c r="L31" s="837"/>
      <c r="M31" s="837"/>
      <c r="N31" s="837"/>
      <c r="O31" s="837"/>
      <c r="P31" s="837"/>
      <c r="Q31" s="837"/>
      <c r="R31" s="837"/>
      <c r="S31" s="837"/>
      <c r="T31" s="837"/>
      <c r="U31" s="837"/>
      <c r="V31" s="837"/>
      <c r="W31" s="837"/>
      <c r="X31" s="837"/>
      <c r="Y31" s="837"/>
      <c r="Z31" s="837"/>
      <c r="AA31" s="837"/>
      <c r="AB31" s="837"/>
      <c r="AC31" s="837"/>
      <c r="AD31" s="837"/>
      <c r="AE31" s="838"/>
      <c r="AF31" s="409"/>
      <c r="AG31" s="263"/>
      <c r="AH31" s="434"/>
      <c r="AI31" s="434"/>
      <c r="AJ31" s="277"/>
      <c r="AK31" s="10"/>
    </row>
    <row r="32" spans="1:37" x14ac:dyDescent="0.35">
      <c r="B32" s="284"/>
      <c r="C32" s="266"/>
      <c r="D32" s="265"/>
      <c r="E32" s="266"/>
      <c r="F32" s="265"/>
      <c r="G32" s="266"/>
      <c r="H32" s="267"/>
      <c r="I32" s="407"/>
      <c r="J32" s="408"/>
      <c r="K32" s="425"/>
      <c r="L32" s="408"/>
      <c r="M32" s="439" t="s">
        <v>634</v>
      </c>
      <c r="N32" s="264"/>
      <c r="O32" s="439"/>
      <c r="P32" s="439"/>
      <c r="Q32" s="440"/>
      <c r="R32" s="409"/>
      <c r="S32" s="441"/>
      <c r="T32" s="409"/>
      <c r="U32" s="409"/>
      <c r="W32" s="407"/>
      <c r="X32" s="408"/>
      <c r="Y32" s="407"/>
      <c r="Z32" s="408"/>
      <c r="AA32" s="407"/>
      <c r="AB32" s="408"/>
      <c r="AC32" s="407"/>
      <c r="AD32" s="265"/>
      <c r="AE32" s="266"/>
      <c r="AF32" s="265"/>
      <c r="AG32" s="268"/>
      <c r="AH32" s="269"/>
      <c r="AI32" s="269"/>
      <c r="AJ32" s="270"/>
      <c r="AK32" s="4"/>
    </row>
    <row r="33" spans="1:37" x14ac:dyDescent="0.35">
      <c r="A33" s="271"/>
      <c r="B33" s="271"/>
      <c r="C33" s="418" t="s">
        <v>489</v>
      </c>
      <c r="D33" s="418"/>
      <c r="E33" s="418" t="s">
        <v>478</v>
      </c>
      <c r="F33" s="418"/>
      <c r="G33" s="418" t="s">
        <v>432</v>
      </c>
      <c r="H33" s="418"/>
      <c r="I33" s="418" t="s">
        <v>407</v>
      </c>
      <c r="J33" s="418"/>
      <c r="K33" s="418" t="s">
        <v>422</v>
      </c>
      <c r="L33" s="418"/>
      <c r="M33" s="418" t="s">
        <v>222</v>
      </c>
      <c r="N33" s="418"/>
      <c r="O33" s="418" t="s">
        <v>456</v>
      </c>
      <c r="P33" s="418"/>
      <c r="Q33" s="427" t="s">
        <v>457</v>
      </c>
      <c r="R33" s="418"/>
      <c r="S33" s="418" t="s">
        <v>225</v>
      </c>
      <c r="T33" s="418"/>
      <c r="U33" s="418" t="s">
        <v>212</v>
      </c>
      <c r="V33" s="418"/>
      <c r="W33" s="418" t="s">
        <v>493</v>
      </c>
      <c r="X33" s="418"/>
      <c r="Y33" s="418" t="s">
        <v>635</v>
      </c>
      <c r="Z33" s="418"/>
      <c r="AA33" s="418" t="s">
        <v>230</v>
      </c>
      <c r="AB33" s="418"/>
      <c r="AC33" s="418" t="s">
        <v>129</v>
      </c>
      <c r="AD33" s="418"/>
      <c r="AE33" s="418" t="s">
        <v>109</v>
      </c>
      <c r="AF33" s="408"/>
      <c r="AG33" s="272"/>
      <c r="AH33" s="442"/>
      <c r="AI33" s="442"/>
      <c r="AJ33" s="273"/>
      <c r="AK33" s="4"/>
    </row>
    <row r="34" spans="1:37" x14ac:dyDescent="0.35">
      <c r="A34" s="274"/>
      <c r="B34" s="276"/>
      <c r="C34" s="407">
        <v>0</v>
      </c>
      <c r="D34" s="407"/>
      <c r="E34" s="407">
        <v>0</v>
      </c>
      <c r="F34" s="407"/>
      <c r="G34" s="407">
        <v>0</v>
      </c>
      <c r="H34" s="407"/>
      <c r="I34" s="407">
        <v>0</v>
      </c>
      <c r="J34" s="407"/>
      <c r="K34" s="407">
        <v>0</v>
      </c>
      <c r="L34" s="407"/>
      <c r="M34" s="407">
        <v>0</v>
      </c>
      <c r="N34" s="407"/>
      <c r="O34" s="407">
        <v>0</v>
      </c>
      <c r="P34" s="407"/>
      <c r="Q34" s="429"/>
      <c r="R34" s="407"/>
      <c r="S34" s="407">
        <v>0</v>
      </c>
      <c r="T34" s="407"/>
      <c r="U34" s="407"/>
      <c r="V34" s="407"/>
      <c r="W34" s="407">
        <v>0</v>
      </c>
      <c r="X34" s="407"/>
      <c r="Y34" s="407">
        <v>0</v>
      </c>
      <c r="Z34" s="407"/>
      <c r="AA34" s="407">
        <v>0</v>
      </c>
      <c r="AB34" s="407"/>
      <c r="AC34" s="407">
        <v>0</v>
      </c>
      <c r="AD34" s="407"/>
      <c r="AE34" s="407">
        <v>0</v>
      </c>
      <c r="AF34" s="408"/>
      <c r="AG34" s="275"/>
      <c r="AH34" s="443"/>
      <c r="AI34" s="444"/>
      <c r="AJ34" s="273"/>
      <c r="AK34" s="4"/>
    </row>
    <row r="35" spans="1:37" s="261" customFormat="1" ht="15" thickBot="1" x14ac:dyDescent="0.4">
      <c r="A35" s="276">
        <v>11</v>
      </c>
      <c r="B35" s="276"/>
      <c r="C35" s="407">
        <v>12</v>
      </c>
      <c r="D35" s="407"/>
      <c r="E35" s="407">
        <v>13</v>
      </c>
      <c r="F35" s="407"/>
      <c r="G35" s="407">
        <v>14</v>
      </c>
      <c r="H35" s="407"/>
      <c r="I35" s="407">
        <v>15</v>
      </c>
      <c r="J35" s="407"/>
      <c r="K35" s="407">
        <v>16</v>
      </c>
      <c r="L35" s="407"/>
      <c r="M35" s="407">
        <v>17</v>
      </c>
      <c r="N35" s="407"/>
      <c r="O35" s="407">
        <v>18</v>
      </c>
      <c r="P35" s="407"/>
      <c r="Q35" s="429"/>
      <c r="R35" s="407"/>
      <c r="S35" s="407">
        <v>19</v>
      </c>
      <c r="T35" s="407"/>
      <c r="U35" s="407">
        <v>20</v>
      </c>
      <c r="V35" s="407"/>
      <c r="W35" s="407">
        <v>21</v>
      </c>
      <c r="X35" s="407"/>
      <c r="Y35" s="407">
        <v>22</v>
      </c>
      <c r="Z35" s="407"/>
      <c r="AA35" s="407">
        <v>23</v>
      </c>
      <c r="AB35" s="407"/>
      <c r="AC35" s="407">
        <v>24</v>
      </c>
      <c r="AD35" s="407"/>
      <c r="AE35" s="407">
        <v>25</v>
      </c>
      <c r="AF35" s="407"/>
      <c r="AG35" s="275"/>
      <c r="AH35" s="443"/>
      <c r="AI35" s="445"/>
      <c r="AJ35" s="273"/>
      <c r="AK35" s="4"/>
    </row>
    <row r="36" spans="1:37" ht="15" thickBot="1" x14ac:dyDescent="0.4">
      <c r="A36" s="276"/>
      <c r="B36" s="366">
        <v>461.16399999999999</v>
      </c>
      <c r="C36" s="785"/>
      <c r="D36" s="421">
        <v>373</v>
      </c>
      <c r="E36" s="785"/>
      <c r="F36" s="421">
        <v>334.67</v>
      </c>
      <c r="G36" s="785"/>
      <c r="H36" s="421">
        <v>321.14999999999998</v>
      </c>
      <c r="I36" s="785"/>
      <c r="J36" s="421">
        <v>391</v>
      </c>
      <c r="K36" s="785"/>
      <c r="L36" s="421">
        <v>388</v>
      </c>
      <c r="M36" s="785"/>
      <c r="N36" s="421">
        <v>392</v>
      </c>
      <c r="O36" s="785"/>
      <c r="P36" s="446">
        <v>293</v>
      </c>
      <c r="Q36" s="785"/>
      <c r="R36" s="421">
        <v>274</v>
      </c>
      <c r="S36" s="785"/>
      <c r="T36" s="421">
        <v>218</v>
      </c>
      <c r="U36" s="753" t="s">
        <v>12</v>
      </c>
      <c r="V36" s="421">
        <v>422</v>
      </c>
      <c r="W36" s="785"/>
      <c r="X36" s="421">
        <v>339</v>
      </c>
      <c r="Y36" s="785"/>
      <c r="Z36" s="421">
        <v>423.63299999999998</v>
      </c>
      <c r="AA36" s="753" t="s">
        <v>12</v>
      </c>
      <c r="AB36" s="421">
        <v>335.19200000000001</v>
      </c>
      <c r="AC36" s="753" t="s">
        <v>12</v>
      </c>
      <c r="AD36" s="421">
        <v>326.577</v>
      </c>
      <c r="AE36" s="753" t="s">
        <v>12</v>
      </c>
      <c r="AF36" s="408"/>
      <c r="AG36" s="262">
        <v>15</v>
      </c>
      <c r="AH36" s="249">
        <v>3</v>
      </c>
      <c r="AI36" s="249">
        <v>15</v>
      </c>
      <c r="AJ36" s="250"/>
      <c r="AK36" s="4"/>
    </row>
    <row r="37" spans="1:37" x14ac:dyDescent="0.35">
      <c r="A37" s="276"/>
      <c r="B37" s="271"/>
      <c r="C37" s="786"/>
      <c r="D37" s="408"/>
      <c r="E37" s="786"/>
      <c r="F37" s="408"/>
      <c r="G37" s="786"/>
      <c r="H37" s="408"/>
      <c r="I37" s="786"/>
      <c r="J37" s="408"/>
      <c r="K37" s="786"/>
      <c r="L37" s="408"/>
      <c r="M37" s="786"/>
      <c r="N37" s="408"/>
      <c r="O37" s="786"/>
      <c r="P37" s="433"/>
      <c r="Q37" s="786"/>
      <c r="R37" s="408"/>
      <c r="S37" s="786"/>
      <c r="T37" s="408"/>
      <c r="U37" s="754"/>
      <c r="V37" s="408"/>
      <c r="W37" s="786"/>
      <c r="X37" s="408"/>
      <c r="Y37" s="786"/>
      <c r="Z37" s="408"/>
      <c r="AA37" s="754"/>
      <c r="AB37" s="408"/>
      <c r="AC37" s="754"/>
      <c r="AD37" s="408"/>
      <c r="AE37" s="754"/>
      <c r="AF37" s="408"/>
      <c r="AG37" s="263"/>
      <c r="AH37" s="434"/>
      <c r="AI37" s="434"/>
      <c r="AJ37" s="273"/>
      <c r="AK37" s="4"/>
    </row>
    <row r="38" spans="1:37" ht="6" customHeight="1" x14ac:dyDescent="0.35">
      <c r="A38" s="276"/>
      <c r="B38" s="271"/>
      <c r="C38" s="522"/>
      <c r="D38" s="407"/>
      <c r="E38" s="251">
        <v>0</v>
      </c>
      <c r="F38" s="407"/>
      <c r="G38" s="251">
        <v>0</v>
      </c>
      <c r="H38" s="407"/>
      <c r="I38" s="522"/>
      <c r="J38" s="407"/>
      <c r="K38" s="251">
        <v>0</v>
      </c>
      <c r="L38" s="407"/>
      <c r="M38" s="251" t="s">
        <v>636</v>
      </c>
      <c r="N38" s="407"/>
      <c r="O38" s="522"/>
      <c r="P38" s="433"/>
      <c r="Q38" s="522"/>
      <c r="R38" s="407"/>
      <c r="S38" s="522"/>
      <c r="T38" s="407"/>
      <c r="U38" s="251" t="s">
        <v>12</v>
      </c>
      <c r="V38" s="407"/>
      <c r="W38" s="251">
        <v>0</v>
      </c>
      <c r="X38" s="407"/>
      <c r="Y38" s="251">
        <v>0</v>
      </c>
      <c r="Z38" s="407"/>
      <c r="AA38" s="251" t="s">
        <v>12</v>
      </c>
      <c r="AB38" s="407"/>
      <c r="AC38" s="251">
        <v>0</v>
      </c>
      <c r="AD38" s="425"/>
      <c r="AE38" s="251" t="s">
        <v>12</v>
      </c>
      <c r="AF38" s="408"/>
      <c r="AG38" s="263"/>
      <c r="AH38" s="434"/>
      <c r="AI38" s="434"/>
      <c r="AJ38" s="273"/>
      <c r="AK38" s="4"/>
    </row>
    <row r="39" spans="1:37" x14ac:dyDescent="0.35">
      <c r="A39" s="276"/>
      <c r="B39" s="271"/>
      <c r="C39" s="418" t="s">
        <v>511</v>
      </c>
      <c r="D39" s="408"/>
      <c r="E39" s="418" t="s">
        <v>65</v>
      </c>
      <c r="F39" s="408"/>
      <c r="G39" s="418" t="s">
        <v>65</v>
      </c>
      <c r="H39" s="408"/>
      <c r="I39" s="418" t="s">
        <v>65</v>
      </c>
      <c r="J39" s="408"/>
      <c r="K39" s="418" t="s">
        <v>65</v>
      </c>
      <c r="L39" s="408"/>
      <c r="M39" s="474" t="s">
        <v>77</v>
      </c>
      <c r="N39" s="408"/>
      <c r="O39" s="418" t="s">
        <v>468</v>
      </c>
      <c r="P39" s="418"/>
      <c r="Q39" s="447" t="s">
        <v>79</v>
      </c>
      <c r="R39" s="408"/>
      <c r="S39" s="418" t="s">
        <v>181</v>
      </c>
      <c r="T39" s="408"/>
      <c r="U39" s="418" t="s">
        <v>63</v>
      </c>
      <c r="V39" s="408"/>
      <c r="W39" s="418" t="s">
        <v>77</v>
      </c>
      <c r="X39" s="408"/>
      <c r="Y39" s="418" t="s">
        <v>77</v>
      </c>
      <c r="Z39" s="408"/>
      <c r="AA39" s="418" t="s">
        <v>231</v>
      </c>
      <c r="AB39" s="408"/>
      <c r="AC39" s="418" t="s">
        <v>79</v>
      </c>
      <c r="AD39" s="408"/>
      <c r="AE39" s="418" t="s">
        <v>79</v>
      </c>
      <c r="AF39" s="408"/>
      <c r="AG39" s="263"/>
      <c r="AH39" s="434"/>
      <c r="AI39" s="434"/>
      <c r="AJ39" s="273"/>
      <c r="AK39" s="4"/>
    </row>
    <row r="40" spans="1:37" s="264" customFormat="1" x14ac:dyDescent="0.35">
      <c r="A40" s="274"/>
      <c r="B40" s="274"/>
      <c r="C40" s="441"/>
      <c r="D40" s="441"/>
      <c r="E40" s="441"/>
      <c r="F40" s="441"/>
      <c r="G40" s="441"/>
      <c r="H40" s="441"/>
      <c r="I40" s="441"/>
      <c r="J40" s="441"/>
      <c r="K40" s="441"/>
      <c r="L40" s="441"/>
      <c r="M40" s="441" t="s">
        <v>637</v>
      </c>
      <c r="N40" s="441"/>
      <c r="O40" s="441"/>
      <c r="P40" s="441"/>
      <c r="Q40" s="441"/>
      <c r="R40" s="441"/>
      <c r="S40" s="441" t="s">
        <v>637</v>
      </c>
      <c r="T40" s="435"/>
      <c r="U40" s="436" t="s">
        <v>74</v>
      </c>
      <c r="V40" s="436"/>
      <c r="W40" s="436"/>
      <c r="X40" s="436"/>
      <c r="Y40" s="436"/>
      <c r="Z40" s="409"/>
      <c r="AA40" s="436" t="s">
        <v>74</v>
      </c>
      <c r="AB40" s="436"/>
      <c r="AC40" s="436" t="s">
        <v>74</v>
      </c>
      <c r="AD40" s="436"/>
      <c r="AE40" s="436" t="s">
        <v>91</v>
      </c>
      <c r="AF40" s="409"/>
      <c r="AG40" s="263"/>
      <c r="AH40" s="434"/>
      <c r="AI40" s="434"/>
      <c r="AJ40" s="277"/>
      <c r="AK40" s="10"/>
    </row>
    <row r="41" spans="1:37" s="264" customFormat="1" ht="15" thickBot="1" x14ac:dyDescent="0.4">
      <c r="A41" s="278"/>
      <c r="B41" s="278"/>
      <c r="C41" s="436"/>
      <c r="D41" s="438"/>
      <c r="E41" s="438"/>
      <c r="F41" s="438"/>
      <c r="G41" s="438"/>
      <c r="H41" s="438"/>
      <c r="I41" s="438"/>
      <c r="J41" s="438"/>
      <c r="K41" s="438"/>
      <c r="L41" s="438"/>
      <c r="M41" s="438"/>
      <c r="N41" s="436"/>
      <c r="O41" s="436"/>
      <c r="P41" s="436"/>
      <c r="Q41" s="437"/>
      <c r="R41" s="435"/>
      <c r="S41" s="436"/>
      <c r="T41" s="436"/>
      <c r="U41" s="436"/>
      <c r="V41" s="436"/>
      <c r="W41" s="436"/>
      <c r="Y41" s="448"/>
      <c r="Z41" s="436"/>
      <c r="AA41" s="436"/>
      <c r="AB41" s="436"/>
      <c r="AC41" s="436"/>
      <c r="AD41" s="436"/>
      <c r="AE41" s="436"/>
      <c r="AF41" s="409"/>
      <c r="AG41" s="263"/>
      <c r="AH41" s="434"/>
      <c r="AI41" s="434"/>
      <c r="AJ41" s="277"/>
      <c r="AK41" s="10"/>
    </row>
    <row r="42" spans="1:37" s="264" customFormat="1" ht="15" thickBot="1" x14ac:dyDescent="0.4">
      <c r="A42" s="279"/>
      <c r="B42" s="836" t="s">
        <v>628</v>
      </c>
      <c r="C42" s="837"/>
      <c r="D42" s="837"/>
      <c r="E42" s="837"/>
      <c r="F42" s="837"/>
      <c r="G42" s="837"/>
      <c r="H42" s="837"/>
      <c r="I42" s="837"/>
      <c r="J42" s="837"/>
      <c r="K42" s="837"/>
      <c r="L42" s="837"/>
      <c r="M42" s="837"/>
      <c r="N42" s="837"/>
      <c r="O42" s="837"/>
      <c r="P42" s="837"/>
      <c r="Q42" s="837"/>
      <c r="R42" s="837"/>
      <c r="S42" s="837"/>
      <c r="T42" s="837"/>
      <c r="U42" s="837"/>
      <c r="V42" s="837"/>
      <c r="W42" s="837"/>
      <c r="X42" s="837"/>
      <c r="Y42" s="837"/>
      <c r="Z42" s="837"/>
      <c r="AA42" s="837"/>
      <c r="AB42" s="837"/>
      <c r="AC42" s="837"/>
      <c r="AD42" s="837"/>
      <c r="AE42" s="838"/>
      <c r="AF42" s="280"/>
      <c r="AG42" s="281"/>
      <c r="AH42" s="282"/>
      <c r="AI42" s="282"/>
      <c r="AJ42" s="283"/>
      <c r="AK42" s="10"/>
    </row>
    <row r="43" spans="1:37" x14ac:dyDescent="0.35">
      <c r="A43" s="284"/>
      <c r="B43" s="271"/>
      <c r="C43" s="407" t="s">
        <v>638</v>
      </c>
      <c r="D43" s="408"/>
      <c r="E43" s="407"/>
      <c r="F43" s="408"/>
      <c r="G43" s="407"/>
      <c r="H43" s="418" t="s">
        <v>639</v>
      </c>
      <c r="I43" s="407"/>
      <c r="J43" s="408"/>
      <c r="K43" s="425"/>
      <c r="L43" s="408"/>
      <c r="M43" s="407"/>
      <c r="N43" s="408"/>
      <c r="O43" s="407"/>
      <c r="P43" s="407"/>
      <c r="Q43" s="426"/>
      <c r="R43" s="408"/>
      <c r="S43" s="407"/>
      <c r="T43" s="408"/>
      <c r="U43" s="407"/>
      <c r="V43" s="408"/>
      <c r="W43" s="407"/>
      <c r="X43" s="408"/>
      <c r="Y43" s="448"/>
      <c r="Z43" s="408"/>
      <c r="AA43" s="407"/>
      <c r="AB43" s="408"/>
      <c r="AC43" s="407"/>
      <c r="AD43" s="407"/>
      <c r="AE43" s="407"/>
      <c r="AF43" s="265"/>
      <c r="AG43" s="268"/>
      <c r="AH43" s="269"/>
      <c r="AI43" s="269"/>
      <c r="AJ43" s="270"/>
      <c r="AK43" s="4"/>
    </row>
    <row r="44" spans="1:37" x14ac:dyDescent="0.35">
      <c r="A44" s="271"/>
      <c r="B44" s="271"/>
      <c r="C44" s="418" t="s">
        <v>131</v>
      </c>
      <c r="D44" s="418"/>
      <c r="E44" s="418" t="s">
        <v>85</v>
      </c>
      <c r="F44" s="418"/>
      <c r="G44" s="418" t="s">
        <v>445</v>
      </c>
      <c r="H44" s="418"/>
      <c r="I44" s="418" t="s">
        <v>640</v>
      </c>
      <c r="J44" s="418"/>
      <c r="K44" s="418" t="s">
        <v>78</v>
      </c>
      <c r="L44" s="418"/>
      <c r="M44" s="418" t="s">
        <v>90</v>
      </c>
      <c r="N44" s="418"/>
      <c r="O44" s="418" t="s">
        <v>156</v>
      </c>
      <c r="P44" s="418"/>
      <c r="Q44" s="427" t="s">
        <v>89</v>
      </c>
      <c r="R44" s="418"/>
      <c r="S44" s="418" t="s">
        <v>167</v>
      </c>
      <c r="T44" s="418"/>
      <c r="U44" s="418" t="s">
        <v>67</v>
      </c>
      <c r="V44" s="418"/>
      <c r="W44" s="418" t="s">
        <v>70</v>
      </c>
      <c r="X44" s="418"/>
      <c r="Y44" s="418" t="s">
        <v>83</v>
      </c>
      <c r="Z44" s="418"/>
      <c r="AA44" s="418" t="s">
        <v>84</v>
      </c>
      <c r="AB44" s="418"/>
      <c r="AC44" s="418" t="s">
        <v>135</v>
      </c>
      <c r="AD44" s="418"/>
      <c r="AE44" s="418"/>
      <c r="AF44" s="408"/>
      <c r="AG44" s="272"/>
      <c r="AH44" s="442"/>
      <c r="AI44" s="442"/>
      <c r="AJ44" s="273"/>
      <c r="AK44" s="4"/>
    </row>
    <row r="45" spans="1:37" x14ac:dyDescent="0.35">
      <c r="A45" s="274"/>
      <c r="B45" s="276"/>
      <c r="C45" s="407">
        <v>0</v>
      </c>
      <c r="D45" s="407"/>
      <c r="E45" s="407">
        <v>0</v>
      </c>
      <c r="F45" s="407"/>
      <c r="G45" s="407">
        <v>0</v>
      </c>
      <c r="H45" s="407"/>
      <c r="I45" s="407">
        <v>0</v>
      </c>
      <c r="J45" s="407"/>
      <c r="K45" s="407">
        <v>0</v>
      </c>
      <c r="L45" s="407"/>
      <c r="M45" s="407">
        <v>0</v>
      </c>
      <c r="N45" s="407"/>
      <c r="O45" s="407">
        <v>0</v>
      </c>
      <c r="P45" s="407"/>
      <c r="Q45" s="429">
        <v>0</v>
      </c>
      <c r="R45" s="407"/>
      <c r="S45" s="407">
        <v>0</v>
      </c>
      <c r="T45" s="407"/>
      <c r="U45" s="407">
        <v>1</v>
      </c>
      <c r="V45" s="407"/>
      <c r="W45" s="407">
        <v>1</v>
      </c>
      <c r="X45" s="407"/>
      <c r="Y45" s="407">
        <v>0</v>
      </c>
      <c r="Z45" s="407"/>
      <c r="AA45" s="407">
        <v>0</v>
      </c>
      <c r="AB45" s="407"/>
      <c r="AC45" s="407">
        <v>0</v>
      </c>
      <c r="AD45" s="407"/>
      <c r="AE45" s="407"/>
      <c r="AF45" s="408"/>
      <c r="AG45" s="275"/>
      <c r="AH45" s="443"/>
      <c r="AI45" s="444"/>
      <c r="AJ45" s="273"/>
      <c r="AK45" s="4"/>
    </row>
    <row r="46" spans="1:37" s="261" customFormat="1" ht="15" thickBot="1" x14ac:dyDescent="0.4">
      <c r="A46" s="276">
        <v>25</v>
      </c>
      <c r="B46" s="276"/>
      <c r="C46" s="407">
        <v>26</v>
      </c>
      <c r="D46" s="407"/>
      <c r="E46" s="407">
        <v>27</v>
      </c>
      <c r="F46" s="407"/>
      <c r="G46" s="407">
        <v>28</v>
      </c>
      <c r="H46" s="407"/>
      <c r="I46" s="407">
        <v>29</v>
      </c>
      <c r="J46" s="407"/>
      <c r="K46" s="407">
        <v>30</v>
      </c>
      <c r="L46" s="407"/>
      <c r="M46" s="407">
        <v>31</v>
      </c>
      <c r="N46" s="407"/>
      <c r="O46" s="407">
        <v>32</v>
      </c>
      <c r="P46" s="407"/>
      <c r="Q46" s="429">
        <v>33</v>
      </c>
      <c r="R46" s="407"/>
      <c r="S46" s="407">
        <v>34</v>
      </c>
      <c r="T46" s="407"/>
      <c r="U46" s="407">
        <v>35</v>
      </c>
      <c r="V46" s="407"/>
      <c r="W46" s="407">
        <v>36</v>
      </c>
      <c r="X46" s="407"/>
      <c r="Y46" s="407">
        <v>37</v>
      </c>
      <c r="Z46" s="407"/>
      <c r="AA46" s="407">
        <v>38</v>
      </c>
      <c r="AB46" s="407"/>
      <c r="AC46" s="407">
        <v>39</v>
      </c>
      <c r="AD46" s="407"/>
      <c r="AE46" s="407"/>
      <c r="AF46" s="407"/>
      <c r="AG46" s="275"/>
      <c r="AH46" s="443"/>
      <c r="AI46" s="445"/>
      <c r="AJ46" s="273"/>
      <c r="AK46" s="285"/>
    </row>
    <row r="47" spans="1:37" ht="15" thickBot="1" x14ac:dyDescent="0.4">
      <c r="A47" s="276"/>
      <c r="B47" s="366">
        <v>304.947</v>
      </c>
      <c r="C47" s="753" t="s">
        <v>12</v>
      </c>
      <c r="D47" s="421">
        <v>379.11</v>
      </c>
      <c r="E47" s="753" t="s">
        <v>12</v>
      </c>
      <c r="F47" s="421">
        <v>375.44200000000001</v>
      </c>
      <c r="G47" s="785"/>
      <c r="H47" s="421">
        <v>212.41800000000001</v>
      </c>
      <c r="I47" s="785"/>
      <c r="J47" s="421">
        <v>326.00099999999998</v>
      </c>
      <c r="K47" s="753" t="s">
        <v>12</v>
      </c>
      <c r="L47" s="421">
        <v>332</v>
      </c>
      <c r="M47" s="753" t="s">
        <v>12</v>
      </c>
      <c r="N47" s="421">
        <v>285</v>
      </c>
      <c r="O47" s="753" t="s">
        <v>12</v>
      </c>
      <c r="P47" s="421">
        <v>345</v>
      </c>
      <c r="Q47" s="753" t="s">
        <v>12</v>
      </c>
      <c r="R47" s="421">
        <v>380.28199999999998</v>
      </c>
      <c r="S47" s="753" t="s">
        <v>12</v>
      </c>
      <c r="T47" s="421">
        <v>384.99799999999999</v>
      </c>
      <c r="U47" s="753" t="s">
        <v>12</v>
      </c>
      <c r="V47" s="421">
        <v>360</v>
      </c>
      <c r="W47" s="753" t="s">
        <v>12</v>
      </c>
      <c r="X47" s="421">
        <v>378</v>
      </c>
      <c r="Y47" s="753" t="s">
        <v>12</v>
      </c>
      <c r="Z47" s="421">
        <v>387</v>
      </c>
      <c r="AA47" s="753" t="s">
        <v>12</v>
      </c>
      <c r="AB47" s="421">
        <v>439.322</v>
      </c>
      <c r="AC47" s="753" t="s">
        <v>12</v>
      </c>
      <c r="AD47" s="433"/>
      <c r="AE47" s="433"/>
      <c r="AF47" s="408"/>
      <c r="AG47" s="262">
        <v>14</v>
      </c>
      <c r="AH47" s="249">
        <v>11</v>
      </c>
      <c r="AI47" s="249">
        <v>13</v>
      </c>
      <c r="AJ47" s="250"/>
      <c r="AK47" s="4"/>
    </row>
    <row r="48" spans="1:37" x14ac:dyDescent="0.35">
      <c r="A48" s="276"/>
      <c r="B48" s="271"/>
      <c r="C48" s="754"/>
      <c r="D48" s="408"/>
      <c r="E48" s="754"/>
      <c r="F48" s="408"/>
      <c r="G48" s="786"/>
      <c r="H48" s="408"/>
      <c r="I48" s="786"/>
      <c r="J48" s="408"/>
      <c r="K48" s="754"/>
      <c r="L48" s="408"/>
      <c r="M48" s="754"/>
      <c r="N48" s="408"/>
      <c r="O48" s="754"/>
      <c r="P48" s="433"/>
      <c r="Q48" s="754"/>
      <c r="R48" s="408"/>
      <c r="S48" s="754"/>
      <c r="T48" s="408"/>
      <c r="U48" s="754"/>
      <c r="V48" s="408"/>
      <c r="W48" s="754"/>
      <c r="X48" s="408"/>
      <c r="Y48" s="754"/>
      <c r="Z48" s="408"/>
      <c r="AA48" s="754"/>
      <c r="AB48" s="408"/>
      <c r="AC48" s="754"/>
      <c r="AD48" s="433"/>
      <c r="AE48" s="433"/>
      <c r="AF48" s="408"/>
      <c r="AG48" s="263"/>
      <c r="AH48" s="434"/>
      <c r="AI48" s="434"/>
      <c r="AJ48" s="273"/>
      <c r="AK48" s="4"/>
    </row>
    <row r="49" spans="1:37" ht="6" customHeight="1" x14ac:dyDescent="0.35">
      <c r="A49" s="276"/>
      <c r="B49" s="271"/>
      <c r="C49" s="251">
        <v>0</v>
      </c>
      <c r="D49" s="407"/>
      <c r="E49" s="251" t="s">
        <v>12</v>
      </c>
      <c r="F49" s="407"/>
      <c r="G49" s="251">
        <v>0</v>
      </c>
      <c r="H49" s="407"/>
      <c r="I49" s="251">
        <v>0</v>
      </c>
      <c r="J49" s="407"/>
      <c r="K49" s="251" t="s">
        <v>12</v>
      </c>
      <c r="L49" s="407"/>
      <c r="M49" s="251" t="s">
        <v>12</v>
      </c>
      <c r="N49" s="407"/>
      <c r="O49" s="251" t="s">
        <v>12</v>
      </c>
      <c r="P49" s="433"/>
      <c r="Q49" s="251" t="s">
        <v>12</v>
      </c>
      <c r="R49" s="407"/>
      <c r="S49" s="251" t="s">
        <v>12</v>
      </c>
      <c r="T49" s="407"/>
      <c r="U49" s="251" t="s">
        <v>12</v>
      </c>
      <c r="V49" s="407"/>
      <c r="W49" s="251" t="s">
        <v>12</v>
      </c>
      <c r="X49" s="407"/>
      <c r="Y49" s="251" t="s">
        <v>12</v>
      </c>
      <c r="Z49" s="407"/>
      <c r="AA49" s="251" t="s">
        <v>12</v>
      </c>
      <c r="AB49" s="425"/>
      <c r="AC49" s="251" t="s">
        <v>12</v>
      </c>
      <c r="AD49" s="433"/>
      <c r="AE49" s="433"/>
      <c r="AF49" s="408"/>
      <c r="AG49" s="263"/>
      <c r="AH49" s="434"/>
      <c r="AI49" s="434"/>
      <c r="AJ49" s="273"/>
      <c r="AK49" s="4"/>
    </row>
    <row r="50" spans="1:37" x14ac:dyDescent="0.35">
      <c r="A50" s="276"/>
      <c r="B50" s="271"/>
      <c r="C50" s="418" t="s">
        <v>132</v>
      </c>
      <c r="D50" s="408"/>
      <c r="E50" s="418" t="s">
        <v>65</v>
      </c>
      <c r="F50" s="408"/>
      <c r="G50" s="418" t="s">
        <v>468</v>
      </c>
      <c r="H50" s="408"/>
      <c r="I50" s="418" t="s">
        <v>181</v>
      </c>
      <c r="J50" s="408"/>
      <c r="K50" s="418" t="s">
        <v>79</v>
      </c>
      <c r="L50" s="408"/>
      <c r="M50" s="418" t="s">
        <v>79</v>
      </c>
      <c r="N50" s="408"/>
      <c r="O50" s="418" t="s">
        <v>79</v>
      </c>
      <c r="P50" s="418"/>
      <c r="Q50" s="427" t="s">
        <v>65</v>
      </c>
      <c r="R50" s="408"/>
      <c r="S50" s="418" t="s">
        <v>132</v>
      </c>
      <c r="T50" s="408"/>
      <c r="U50" s="418" t="s">
        <v>68</v>
      </c>
      <c r="V50" s="408"/>
      <c r="W50" s="418" t="s">
        <v>68</v>
      </c>
      <c r="X50" s="408"/>
      <c r="Y50" s="418" t="s">
        <v>65</v>
      </c>
      <c r="Z50" s="408"/>
      <c r="AA50" s="418" t="s">
        <v>77</v>
      </c>
      <c r="AB50" s="408"/>
      <c r="AC50" s="418" t="s">
        <v>123</v>
      </c>
      <c r="AD50" s="418"/>
      <c r="AE50" s="418"/>
      <c r="AF50" s="408"/>
      <c r="AG50" s="263"/>
      <c r="AH50" s="434"/>
      <c r="AI50" s="434"/>
      <c r="AJ50" s="273"/>
      <c r="AK50" s="4"/>
    </row>
    <row r="51" spans="1:37" s="264" customFormat="1" x14ac:dyDescent="0.35">
      <c r="A51" s="286"/>
      <c r="B51" s="286"/>
      <c r="C51" s="436" t="s">
        <v>58</v>
      </c>
      <c r="E51" s="436" t="s">
        <v>58</v>
      </c>
      <c r="G51" s="436"/>
      <c r="I51" s="436"/>
      <c r="J51" s="436"/>
      <c r="K51" s="436" t="s">
        <v>74</v>
      </c>
      <c r="L51" s="436"/>
      <c r="M51" s="436" t="s">
        <v>91</v>
      </c>
      <c r="N51" s="436"/>
      <c r="O51" s="436" t="s">
        <v>91</v>
      </c>
      <c r="P51" s="436"/>
      <c r="Q51" s="437" t="s">
        <v>58</v>
      </c>
      <c r="R51" s="436"/>
      <c r="S51" s="436" t="s">
        <v>74</v>
      </c>
      <c r="T51" s="436"/>
      <c r="U51" s="436" t="s">
        <v>58</v>
      </c>
      <c r="V51" s="436"/>
      <c r="W51" s="436" t="s">
        <v>58</v>
      </c>
      <c r="X51" s="436"/>
      <c r="Y51" s="436" t="s">
        <v>58</v>
      </c>
      <c r="AA51" s="436" t="s">
        <v>58</v>
      </c>
      <c r="AC51" s="436" t="s">
        <v>58</v>
      </c>
      <c r="AD51" s="436"/>
      <c r="AE51" s="436"/>
      <c r="AG51" s="287"/>
      <c r="AH51" s="449"/>
      <c r="AI51" s="449"/>
      <c r="AJ51" s="288"/>
      <c r="AK51" s="10"/>
    </row>
    <row r="52" spans="1:37" ht="15" thickBot="1" x14ac:dyDescent="0.4">
      <c r="A52" s="271"/>
      <c r="B52" s="271"/>
      <c r="C52" s="407"/>
      <c r="D52" s="408"/>
      <c r="E52" s="407"/>
      <c r="F52" s="408"/>
      <c r="G52" s="407"/>
      <c r="H52" s="418"/>
      <c r="I52" s="407"/>
      <c r="J52" s="408"/>
      <c r="K52" s="425"/>
      <c r="L52" s="408"/>
      <c r="M52" s="407"/>
      <c r="N52" s="408"/>
      <c r="O52" s="407"/>
      <c r="P52" s="407"/>
      <c r="Q52" s="426"/>
      <c r="R52" s="408"/>
      <c r="S52" s="407"/>
      <c r="T52" s="408"/>
      <c r="U52" s="407"/>
      <c r="V52" s="408"/>
      <c r="W52" s="439"/>
      <c r="X52" s="408"/>
      <c r="Y52" s="407"/>
      <c r="Z52" s="408"/>
      <c r="AA52" s="448"/>
      <c r="AB52" s="408"/>
      <c r="AC52" s="407"/>
      <c r="AD52" s="407"/>
      <c r="AE52" s="407"/>
      <c r="AF52" s="408"/>
      <c r="AG52" s="263"/>
      <c r="AH52" s="434"/>
      <c r="AI52" s="434"/>
      <c r="AJ52" s="273"/>
      <c r="AK52" s="4"/>
    </row>
    <row r="53" spans="1:37" ht="15" thickBot="1" x14ac:dyDescent="0.4">
      <c r="A53" s="255"/>
      <c r="B53" s="803" t="s">
        <v>628</v>
      </c>
      <c r="C53" s="804"/>
      <c r="D53" s="804"/>
      <c r="E53" s="804"/>
      <c r="F53" s="804"/>
      <c r="G53" s="804"/>
      <c r="H53" s="804"/>
      <c r="I53" s="804"/>
      <c r="J53" s="804"/>
      <c r="K53" s="804"/>
      <c r="L53" s="804"/>
      <c r="M53" s="804"/>
      <c r="N53" s="804"/>
      <c r="O53" s="804"/>
      <c r="P53" s="804"/>
      <c r="Q53" s="804"/>
      <c r="R53" s="804"/>
      <c r="S53" s="804"/>
      <c r="T53" s="804"/>
      <c r="U53" s="804"/>
      <c r="V53" s="804"/>
      <c r="W53" s="804"/>
      <c r="X53" s="804"/>
      <c r="Y53" s="804"/>
      <c r="Z53" s="804"/>
      <c r="AA53" s="804"/>
      <c r="AB53" s="804"/>
      <c r="AC53" s="805"/>
      <c r="AD53" s="289"/>
      <c r="AE53" s="289"/>
      <c r="AF53" s="256"/>
      <c r="AG53" s="281"/>
      <c r="AH53" s="282"/>
      <c r="AI53" s="282"/>
      <c r="AJ53" s="290"/>
      <c r="AK53" s="4"/>
    </row>
    <row r="54" spans="1:37" x14ac:dyDescent="0.35">
      <c r="A54" s="284"/>
      <c r="B54" s="284"/>
      <c r="C54" s="267" t="s">
        <v>71</v>
      </c>
      <c r="D54" s="267"/>
      <c r="E54" s="267" t="s">
        <v>116</v>
      </c>
      <c r="F54" s="267"/>
      <c r="G54" s="267" t="s">
        <v>106</v>
      </c>
      <c r="H54" s="267"/>
      <c r="I54" s="267" t="s">
        <v>512</v>
      </c>
      <c r="J54" s="267"/>
      <c r="K54" s="267" t="s">
        <v>104</v>
      </c>
      <c r="L54" s="267"/>
      <c r="M54" s="267" t="s">
        <v>81</v>
      </c>
      <c r="N54" s="267"/>
      <c r="O54" s="267" t="s">
        <v>88</v>
      </c>
      <c r="P54" s="267"/>
      <c r="Q54" s="291" t="s">
        <v>87</v>
      </c>
      <c r="R54" s="267"/>
      <c r="S54" s="267" t="s">
        <v>125</v>
      </c>
      <c r="T54" s="267"/>
      <c r="U54" s="267" t="s">
        <v>96</v>
      </c>
      <c r="V54" s="267"/>
      <c r="W54" s="267" t="s">
        <v>73</v>
      </c>
      <c r="X54" s="267"/>
      <c r="Y54" s="267" t="s">
        <v>169</v>
      </c>
      <c r="Z54" s="267"/>
      <c r="AA54" s="267" t="s">
        <v>93</v>
      </c>
      <c r="AB54" s="267"/>
      <c r="AC54" s="267" t="s">
        <v>98</v>
      </c>
      <c r="AD54" s="267"/>
      <c r="AE54" s="267"/>
      <c r="AF54" s="265"/>
      <c r="AG54" s="292"/>
      <c r="AH54" s="293"/>
      <c r="AI54" s="293"/>
      <c r="AJ54" s="270"/>
      <c r="AK54" s="4"/>
    </row>
    <row r="55" spans="1:37" x14ac:dyDescent="0.35">
      <c r="A55" s="274"/>
      <c r="B55" s="276"/>
      <c r="C55" s="407" t="s">
        <v>277</v>
      </c>
      <c r="D55" s="407"/>
      <c r="E55" s="407">
        <v>0</v>
      </c>
      <c r="F55" s="407"/>
      <c r="G55" s="407">
        <v>0</v>
      </c>
      <c r="H55" s="407"/>
      <c r="I55" s="407">
        <v>0</v>
      </c>
      <c r="J55" s="407"/>
      <c r="K55" s="407">
        <v>1</v>
      </c>
      <c r="L55" s="407"/>
      <c r="M55" s="407">
        <v>0</v>
      </c>
      <c r="N55" s="407"/>
      <c r="O55" s="407">
        <v>1</v>
      </c>
      <c r="P55" s="407"/>
      <c r="Q55" s="429">
        <v>0</v>
      </c>
      <c r="R55" s="407"/>
      <c r="S55" s="407">
        <v>0</v>
      </c>
      <c r="T55" s="407"/>
      <c r="U55" s="407">
        <v>0</v>
      </c>
      <c r="V55" s="407"/>
      <c r="W55" s="407">
        <v>0</v>
      </c>
      <c r="X55" s="407"/>
      <c r="Y55" s="407">
        <v>0</v>
      </c>
      <c r="Z55" s="407"/>
      <c r="AA55" s="407">
        <v>0</v>
      </c>
      <c r="AB55" s="407"/>
      <c r="AC55" s="407">
        <v>0</v>
      </c>
      <c r="AD55" s="407"/>
      <c r="AE55" s="407"/>
      <c r="AF55" s="408"/>
      <c r="AG55" s="275"/>
      <c r="AH55" s="443"/>
      <c r="AI55" s="444"/>
      <c r="AJ55" s="273"/>
      <c r="AK55" s="4"/>
    </row>
    <row r="56" spans="1:37" s="261" customFormat="1" ht="15" thickBot="1" x14ac:dyDescent="0.4">
      <c r="A56" s="276">
        <v>39</v>
      </c>
      <c r="B56" s="276"/>
      <c r="C56" s="407">
        <v>40</v>
      </c>
      <c r="D56" s="407"/>
      <c r="E56" s="407">
        <v>41</v>
      </c>
      <c r="F56" s="407"/>
      <c r="G56" s="407">
        <v>42</v>
      </c>
      <c r="H56" s="407"/>
      <c r="I56" s="407">
        <v>43</v>
      </c>
      <c r="J56" s="407"/>
      <c r="K56" s="407">
        <v>44</v>
      </c>
      <c r="L56" s="407"/>
      <c r="M56" s="407">
        <v>45</v>
      </c>
      <c r="N56" s="407"/>
      <c r="O56" s="407">
        <v>46</v>
      </c>
      <c r="P56" s="407"/>
      <c r="Q56" s="429">
        <v>47</v>
      </c>
      <c r="R56" s="407"/>
      <c r="S56" s="407">
        <v>48</v>
      </c>
      <c r="T56" s="407"/>
      <c r="U56" s="407">
        <v>49</v>
      </c>
      <c r="V56" s="407"/>
      <c r="W56" s="407">
        <v>50</v>
      </c>
      <c r="X56" s="407"/>
      <c r="Y56" s="407">
        <v>51</v>
      </c>
      <c r="Z56" s="407"/>
      <c r="AA56" s="407">
        <v>52</v>
      </c>
      <c r="AB56" s="407"/>
      <c r="AC56" s="407">
        <v>53</v>
      </c>
      <c r="AD56" s="407"/>
      <c r="AE56" s="407"/>
      <c r="AF56" s="407"/>
      <c r="AG56" s="275"/>
      <c r="AH56" s="443"/>
      <c r="AI56" s="445"/>
      <c r="AJ56" s="273"/>
      <c r="AK56" s="285"/>
    </row>
    <row r="57" spans="1:37" ht="15" thickBot="1" x14ac:dyDescent="0.4">
      <c r="A57" s="276"/>
      <c r="B57" s="366">
        <v>386.733</v>
      </c>
      <c r="C57" s="753" t="s">
        <v>12</v>
      </c>
      <c r="D57" s="421">
        <v>358.96199999999999</v>
      </c>
      <c r="E57" s="753" t="s">
        <v>12</v>
      </c>
      <c r="F57" s="421">
        <v>399.964</v>
      </c>
      <c r="G57" s="753" t="s">
        <v>12</v>
      </c>
      <c r="H57" s="421">
        <v>375.84500000000003</v>
      </c>
      <c r="I57" s="785"/>
      <c r="J57" s="421">
        <v>417.79599999999999</v>
      </c>
      <c r="K57" s="753" t="s">
        <v>12</v>
      </c>
      <c r="L57" s="421">
        <v>403.67700000000002</v>
      </c>
      <c r="M57" s="753" t="s">
        <v>12</v>
      </c>
      <c r="N57" s="421">
        <v>414.51900000000001</v>
      </c>
      <c r="O57" s="753" t="s">
        <v>12</v>
      </c>
      <c r="P57" s="421">
        <v>415.77100000000002</v>
      </c>
      <c r="Q57" s="753" t="s">
        <v>12</v>
      </c>
      <c r="R57" s="421">
        <v>339.11</v>
      </c>
      <c r="S57" s="753" t="s">
        <v>12</v>
      </c>
      <c r="T57" s="421">
        <v>398.31</v>
      </c>
      <c r="U57" s="753" t="s">
        <v>12</v>
      </c>
      <c r="V57" s="421">
        <v>390.62599999999998</v>
      </c>
      <c r="W57" s="753" t="s">
        <v>12</v>
      </c>
      <c r="X57" s="421">
        <v>441.23399999999998</v>
      </c>
      <c r="Y57" s="753" t="s">
        <v>12</v>
      </c>
      <c r="Z57" s="421">
        <v>415.00291377528868</v>
      </c>
      <c r="AA57" s="753" t="s">
        <v>12</v>
      </c>
      <c r="AB57" s="421">
        <v>416.99985762722139</v>
      </c>
      <c r="AC57" s="753" t="s">
        <v>12</v>
      </c>
      <c r="AD57" s="433"/>
      <c r="AE57" s="433"/>
      <c r="AF57" s="408"/>
      <c r="AG57" s="262">
        <v>14</v>
      </c>
      <c r="AH57" s="249">
        <v>11</v>
      </c>
      <c r="AI57" s="249">
        <v>14</v>
      </c>
      <c r="AJ57" s="250"/>
      <c r="AK57" s="4"/>
    </row>
    <row r="58" spans="1:37" x14ac:dyDescent="0.35">
      <c r="A58" s="276"/>
      <c r="B58" s="271"/>
      <c r="C58" s="754"/>
      <c r="D58" s="408"/>
      <c r="E58" s="754"/>
      <c r="F58" s="408"/>
      <c r="G58" s="754"/>
      <c r="H58" s="408"/>
      <c r="I58" s="786"/>
      <c r="J58" s="408"/>
      <c r="K58" s="754"/>
      <c r="L58" s="408"/>
      <c r="M58" s="754"/>
      <c r="N58" s="408"/>
      <c r="O58" s="754"/>
      <c r="P58" s="433"/>
      <c r="Q58" s="754"/>
      <c r="R58" s="408"/>
      <c r="S58" s="754"/>
      <c r="T58" s="408"/>
      <c r="U58" s="754"/>
      <c r="V58" s="408"/>
      <c r="W58" s="754"/>
      <c r="X58" s="408"/>
      <c r="Y58" s="754"/>
      <c r="Z58" s="408"/>
      <c r="AA58" s="754"/>
      <c r="AB58" s="408"/>
      <c r="AC58" s="754"/>
      <c r="AD58" s="433"/>
      <c r="AE58" s="433"/>
      <c r="AF58" s="408"/>
      <c r="AG58" s="263"/>
      <c r="AH58" s="434"/>
      <c r="AI58" s="434"/>
      <c r="AJ58" s="273"/>
      <c r="AK58" s="4"/>
    </row>
    <row r="59" spans="1:37" ht="6" customHeight="1" x14ac:dyDescent="0.35">
      <c r="A59" s="276"/>
      <c r="B59" s="271"/>
      <c r="C59" s="251" t="s">
        <v>12</v>
      </c>
      <c r="D59" s="407"/>
      <c r="E59" s="251" t="s">
        <v>12</v>
      </c>
      <c r="F59" s="407"/>
      <c r="G59" s="251" t="s">
        <v>12</v>
      </c>
      <c r="H59" s="407"/>
      <c r="I59" s="251">
        <v>0</v>
      </c>
      <c r="J59" s="407"/>
      <c r="K59" s="251">
        <v>0</v>
      </c>
      <c r="L59" s="407"/>
      <c r="M59" s="251" t="s">
        <v>12</v>
      </c>
      <c r="N59" s="407"/>
      <c r="O59" s="251" t="s">
        <v>12</v>
      </c>
      <c r="P59" s="433"/>
      <c r="Q59" s="251" t="s">
        <v>12</v>
      </c>
      <c r="R59" s="407"/>
      <c r="S59" s="251">
        <v>0</v>
      </c>
      <c r="T59" s="407"/>
      <c r="U59" s="251" t="s">
        <v>12</v>
      </c>
      <c r="V59" s="407"/>
      <c r="W59" s="251" t="s">
        <v>12</v>
      </c>
      <c r="X59" s="407"/>
      <c r="Y59" s="251" t="s">
        <v>12</v>
      </c>
      <c r="Z59" s="407"/>
      <c r="AA59" s="251" t="s">
        <v>12</v>
      </c>
      <c r="AB59" s="425"/>
      <c r="AC59" s="251" t="s">
        <v>12</v>
      </c>
      <c r="AD59" s="433"/>
      <c r="AE59" s="433"/>
      <c r="AF59" s="408"/>
      <c r="AG59" s="263"/>
      <c r="AH59" s="434"/>
      <c r="AI59" s="434"/>
      <c r="AJ59" s="273"/>
      <c r="AK59" s="4"/>
    </row>
    <row r="60" spans="1:37" x14ac:dyDescent="0.35">
      <c r="A60" s="276"/>
      <c r="B60" s="271"/>
      <c r="C60" s="418" t="s">
        <v>68</v>
      </c>
      <c r="D60" s="408"/>
      <c r="E60" s="418" t="s">
        <v>65</v>
      </c>
      <c r="F60" s="408"/>
      <c r="G60" s="418" t="s">
        <v>77</v>
      </c>
      <c r="H60" s="408"/>
      <c r="I60" s="418" t="s">
        <v>77</v>
      </c>
      <c r="J60" s="408"/>
      <c r="K60" s="418" t="s">
        <v>77</v>
      </c>
      <c r="L60" s="408"/>
      <c r="M60" s="418" t="s">
        <v>65</v>
      </c>
      <c r="N60" s="408"/>
      <c r="O60" s="418" t="s">
        <v>77</v>
      </c>
      <c r="P60" s="418"/>
      <c r="Q60" s="427" t="s">
        <v>65</v>
      </c>
      <c r="R60" s="408"/>
      <c r="S60" s="418" t="s">
        <v>126</v>
      </c>
      <c r="T60" s="408"/>
      <c r="U60" s="418" t="s">
        <v>77</v>
      </c>
      <c r="V60" s="408"/>
      <c r="W60" s="418" t="s">
        <v>68</v>
      </c>
      <c r="X60" s="408"/>
      <c r="Y60" s="418" t="s">
        <v>170</v>
      </c>
      <c r="Z60" s="408"/>
      <c r="AA60" s="418" t="s">
        <v>77</v>
      </c>
      <c r="AB60" s="408"/>
      <c r="AC60" s="418" t="s">
        <v>77</v>
      </c>
      <c r="AD60" s="418"/>
      <c r="AE60" s="418"/>
      <c r="AF60" s="408"/>
      <c r="AG60" s="263"/>
      <c r="AH60" s="434"/>
      <c r="AI60" s="434"/>
      <c r="AJ60" s="273"/>
      <c r="AK60" s="4"/>
    </row>
    <row r="61" spans="1:37" s="264" customFormat="1" x14ac:dyDescent="0.35">
      <c r="A61" s="274"/>
      <c r="B61" s="274"/>
      <c r="C61" s="436" t="s">
        <v>58</v>
      </c>
      <c r="D61" s="436"/>
      <c r="E61" s="436" t="s">
        <v>58</v>
      </c>
      <c r="G61" s="436" t="s">
        <v>101</v>
      </c>
      <c r="I61" s="436"/>
      <c r="J61" s="436"/>
      <c r="K61" s="436" t="s">
        <v>91</v>
      </c>
      <c r="L61" s="436"/>
      <c r="M61" s="436" t="s">
        <v>58</v>
      </c>
      <c r="N61" s="436"/>
      <c r="O61" s="436" t="s">
        <v>58</v>
      </c>
      <c r="P61" s="436"/>
      <c r="Q61" s="437" t="s">
        <v>58</v>
      </c>
      <c r="S61" s="436" t="s">
        <v>74</v>
      </c>
      <c r="U61" s="436" t="s">
        <v>58</v>
      </c>
      <c r="W61" s="436" t="s">
        <v>74</v>
      </c>
      <c r="X61" s="436"/>
      <c r="Y61" s="436" t="s">
        <v>74</v>
      </c>
      <c r="Z61" s="436"/>
      <c r="AA61" s="436" t="s">
        <v>58</v>
      </c>
      <c r="AB61" s="436"/>
      <c r="AC61" s="436" t="s">
        <v>58</v>
      </c>
      <c r="AD61" s="436"/>
      <c r="AE61" s="436"/>
      <c r="AF61" s="409"/>
      <c r="AG61" s="263"/>
      <c r="AH61" s="434"/>
      <c r="AI61" s="434"/>
      <c r="AJ61" s="277"/>
      <c r="AK61" s="10"/>
    </row>
    <row r="62" spans="1:37" s="264" customFormat="1" ht="15" thickBot="1" x14ac:dyDescent="0.4">
      <c r="A62" s="274"/>
      <c r="B62" s="274"/>
      <c r="C62" s="436"/>
      <c r="D62" s="436"/>
      <c r="E62" s="436"/>
      <c r="G62" s="436"/>
      <c r="I62" s="436"/>
      <c r="J62" s="436"/>
      <c r="K62" s="436"/>
      <c r="L62" s="436"/>
      <c r="M62" s="436"/>
      <c r="N62" s="436"/>
      <c r="O62" s="436"/>
      <c r="P62" s="436"/>
      <c r="Q62" s="437"/>
      <c r="S62" s="435"/>
      <c r="U62" s="436"/>
      <c r="W62" s="441" t="s">
        <v>637</v>
      </c>
      <c r="X62" s="436"/>
      <c r="Y62" s="436"/>
      <c r="Z62" s="436"/>
      <c r="AA62" s="436"/>
      <c r="AB62" s="436"/>
      <c r="AC62" s="436"/>
      <c r="AD62" s="436"/>
      <c r="AE62" s="436"/>
      <c r="AF62" s="409"/>
      <c r="AG62" s="263"/>
      <c r="AH62" s="434"/>
      <c r="AI62" s="434"/>
      <c r="AJ62" s="277"/>
      <c r="AK62" s="10"/>
    </row>
    <row r="63" spans="1:37" s="264" customFormat="1" ht="15" thickBot="1" x14ac:dyDescent="0.4">
      <c r="A63" s="294"/>
      <c r="B63" s="803" t="s">
        <v>628</v>
      </c>
      <c r="C63" s="804"/>
      <c r="D63" s="804"/>
      <c r="E63" s="804"/>
      <c r="F63" s="804"/>
      <c r="G63" s="804"/>
      <c r="H63" s="804"/>
      <c r="I63" s="804"/>
      <c r="J63" s="804"/>
      <c r="K63" s="804"/>
      <c r="L63" s="804"/>
      <c r="M63" s="804"/>
      <c r="N63" s="804"/>
      <c r="O63" s="804"/>
      <c r="P63" s="804"/>
      <c r="Q63" s="804"/>
      <c r="R63" s="804"/>
      <c r="S63" s="804"/>
      <c r="T63" s="804"/>
      <c r="U63" s="804"/>
      <c r="V63" s="804"/>
      <c r="W63" s="804"/>
      <c r="X63" s="804"/>
      <c r="Y63" s="804"/>
      <c r="Z63" s="804"/>
      <c r="AA63" s="804"/>
      <c r="AB63" s="804"/>
      <c r="AC63" s="805"/>
      <c r="AD63" s="289"/>
      <c r="AE63" s="289"/>
      <c r="AF63" s="280"/>
      <c r="AG63" s="281"/>
      <c r="AH63" s="282"/>
      <c r="AI63" s="282"/>
      <c r="AJ63" s="283"/>
      <c r="AK63" s="10"/>
    </row>
    <row r="64" spans="1:37" ht="26.25" customHeight="1" x14ac:dyDescent="0.35">
      <c r="A64" s="284"/>
      <c r="B64" s="284"/>
      <c r="C64" s="266"/>
      <c r="D64" s="265"/>
      <c r="E64" s="295"/>
      <c r="F64" s="295"/>
      <c r="G64" s="296"/>
      <c r="H64" s="267" t="s">
        <v>641</v>
      </c>
      <c r="I64" s="297" t="s">
        <v>634</v>
      </c>
      <c r="J64" s="265"/>
      <c r="K64" s="298"/>
      <c r="L64" s="265"/>
      <c r="M64" s="266"/>
      <c r="N64" s="265"/>
      <c r="O64" s="299"/>
      <c r="P64" s="299"/>
      <c r="Q64" s="300"/>
      <c r="R64" s="265"/>
      <c r="S64" s="266"/>
      <c r="T64" s="265"/>
      <c r="U64" s="266"/>
      <c r="V64" s="265"/>
      <c r="W64" s="266"/>
      <c r="X64" s="265"/>
      <c r="Y64" s="266"/>
      <c r="Z64" s="265"/>
      <c r="AA64" s="266"/>
      <c r="AB64" s="265"/>
      <c r="AC64" s="266"/>
      <c r="AD64" s="266"/>
      <c r="AE64" s="266"/>
      <c r="AF64" s="265"/>
      <c r="AG64" s="268"/>
      <c r="AH64" s="269"/>
      <c r="AI64" s="269"/>
      <c r="AJ64" s="270"/>
      <c r="AK64" s="4"/>
    </row>
    <row r="65" spans="1:37" x14ac:dyDescent="0.35">
      <c r="A65" s="271"/>
      <c r="B65" s="271"/>
      <c r="C65" s="418" t="s">
        <v>110</v>
      </c>
      <c r="D65" s="418"/>
      <c r="E65" s="418" t="s">
        <v>144</v>
      </c>
      <c r="F65" s="418"/>
      <c r="G65" s="418" t="s">
        <v>199</v>
      </c>
      <c r="H65" s="418"/>
      <c r="I65" s="418" t="s">
        <v>642</v>
      </c>
      <c r="J65" s="418"/>
      <c r="K65" s="418" t="s">
        <v>121</v>
      </c>
      <c r="L65" s="418"/>
      <c r="M65" s="418" t="s">
        <v>99</v>
      </c>
      <c r="N65" s="418"/>
      <c r="O65" s="418" t="s">
        <v>111</v>
      </c>
      <c r="P65" s="418"/>
      <c r="Q65" s="427" t="s">
        <v>137</v>
      </c>
      <c r="R65" s="418"/>
      <c r="S65" s="418" t="s">
        <v>130</v>
      </c>
      <c r="T65" s="418"/>
      <c r="U65" s="418" t="s">
        <v>159</v>
      </c>
      <c r="V65" s="418"/>
      <c r="W65" s="418" t="s">
        <v>149</v>
      </c>
      <c r="X65" s="418"/>
      <c r="Y65" s="418" t="s">
        <v>160</v>
      </c>
      <c r="Z65" s="418"/>
      <c r="AA65" s="418" t="s">
        <v>145</v>
      </c>
      <c r="AB65" s="418"/>
      <c r="AC65" s="418" t="s">
        <v>139</v>
      </c>
      <c r="AD65" s="418"/>
      <c r="AE65" s="418"/>
      <c r="AF65" s="408"/>
      <c r="AG65" s="272"/>
      <c r="AH65" s="442"/>
      <c r="AI65" s="442"/>
      <c r="AJ65" s="273"/>
      <c r="AK65" s="4"/>
    </row>
    <row r="66" spans="1:37" x14ac:dyDescent="0.35">
      <c r="A66" s="274"/>
      <c r="B66" s="276"/>
      <c r="C66" s="407">
        <v>0</v>
      </c>
      <c r="D66" s="407"/>
      <c r="E66" s="407">
        <v>0</v>
      </c>
      <c r="F66" s="407"/>
      <c r="G66" s="407">
        <v>0</v>
      </c>
      <c r="H66" s="407"/>
      <c r="I66" s="407">
        <v>0</v>
      </c>
      <c r="J66" s="407"/>
      <c r="K66" s="407">
        <v>0</v>
      </c>
      <c r="L66" s="407"/>
      <c r="M66" s="407">
        <v>0</v>
      </c>
      <c r="N66" s="407"/>
      <c r="O66" s="407">
        <v>0</v>
      </c>
      <c r="P66" s="407"/>
      <c r="Q66" s="429">
        <v>0</v>
      </c>
      <c r="R66" s="407"/>
      <c r="S66" s="407">
        <v>0</v>
      </c>
      <c r="T66" s="407"/>
      <c r="U66" s="407">
        <v>0</v>
      </c>
      <c r="V66" s="407"/>
      <c r="W66" s="407">
        <v>0</v>
      </c>
      <c r="X66" s="407"/>
      <c r="Y66" s="407">
        <v>0</v>
      </c>
      <c r="Z66" s="407"/>
      <c r="AA66" s="407">
        <v>0</v>
      </c>
      <c r="AB66" s="407"/>
      <c r="AC66" s="407">
        <v>0</v>
      </c>
      <c r="AD66" s="407"/>
      <c r="AE66" s="407"/>
      <c r="AF66" s="408"/>
      <c r="AG66" s="275"/>
      <c r="AH66" s="443"/>
      <c r="AI66" s="444"/>
      <c r="AJ66" s="273"/>
      <c r="AK66" s="4"/>
    </row>
    <row r="67" spans="1:37" s="261" customFormat="1" ht="15" thickBot="1" x14ac:dyDescent="0.4">
      <c r="A67" s="276">
        <v>53</v>
      </c>
      <c r="B67" s="276"/>
      <c r="C67" s="407">
        <v>54</v>
      </c>
      <c r="D67" s="407"/>
      <c r="E67" s="407">
        <v>55</v>
      </c>
      <c r="F67" s="407"/>
      <c r="G67" s="407">
        <v>56</v>
      </c>
      <c r="H67" s="407"/>
      <c r="I67" s="407">
        <v>57</v>
      </c>
      <c r="J67" s="407"/>
      <c r="K67" s="407">
        <v>58</v>
      </c>
      <c r="L67" s="407"/>
      <c r="M67" s="407">
        <v>59</v>
      </c>
      <c r="N67" s="407"/>
      <c r="O67" s="407">
        <v>60</v>
      </c>
      <c r="P67" s="407"/>
      <c r="Q67" s="429">
        <v>61</v>
      </c>
      <c r="R67" s="407"/>
      <c r="S67" s="407">
        <v>62</v>
      </c>
      <c r="T67" s="407"/>
      <c r="U67" s="407">
        <v>63</v>
      </c>
      <c r="V67" s="407"/>
      <c r="W67" s="407">
        <v>64</v>
      </c>
      <c r="X67" s="407"/>
      <c r="Y67" s="407">
        <v>65</v>
      </c>
      <c r="Z67" s="407"/>
      <c r="AA67" s="407">
        <v>66</v>
      </c>
      <c r="AB67" s="407"/>
      <c r="AC67" s="407">
        <v>67</v>
      </c>
      <c r="AD67" s="407"/>
      <c r="AE67" s="407"/>
      <c r="AF67" s="407"/>
      <c r="AG67" s="275"/>
      <c r="AH67" s="443"/>
      <c r="AI67" s="445"/>
      <c r="AJ67" s="273"/>
      <c r="AK67" s="285"/>
    </row>
    <row r="68" spans="1:37" ht="15" thickBot="1" x14ac:dyDescent="0.4">
      <c r="A68" s="276"/>
      <c r="B68" s="366">
        <v>405.00084950040446</v>
      </c>
      <c r="C68" s="753" t="s">
        <v>12</v>
      </c>
      <c r="D68" s="421">
        <v>333.00004233177015</v>
      </c>
      <c r="E68" s="753" t="s">
        <v>12</v>
      </c>
      <c r="F68" s="421">
        <v>383.63685846119375</v>
      </c>
      <c r="G68" s="753" t="s">
        <v>12</v>
      </c>
      <c r="H68" s="421">
        <v>225.78200000000001</v>
      </c>
      <c r="I68" s="753" t="s">
        <v>15</v>
      </c>
      <c r="J68" s="421">
        <v>390</v>
      </c>
      <c r="K68" s="753" t="s">
        <v>12</v>
      </c>
      <c r="L68" s="421">
        <v>343</v>
      </c>
      <c r="M68" s="753" t="s">
        <v>12</v>
      </c>
      <c r="N68" s="421">
        <v>327</v>
      </c>
      <c r="O68" s="753" t="s">
        <v>12</v>
      </c>
      <c r="P68" s="421">
        <v>364</v>
      </c>
      <c r="Q68" s="753" t="s">
        <v>12</v>
      </c>
      <c r="R68" s="421">
        <v>308</v>
      </c>
      <c r="S68" s="753" t="s">
        <v>12</v>
      </c>
      <c r="T68" s="421">
        <v>465</v>
      </c>
      <c r="U68" s="753" t="s">
        <v>12</v>
      </c>
      <c r="V68" s="421">
        <v>367.66199999999998</v>
      </c>
      <c r="W68" s="753" t="s">
        <v>12</v>
      </c>
      <c r="X68" s="421">
        <v>399.99799999999999</v>
      </c>
      <c r="Y68" s="753" t="s">
        <v>12</v>
      </c>
      <c r="Z68" s="421">
        <v>426</v>
      </c>
      <c r="AA68" s="753" t="s">
        <v>12</v>
      </c>
      <c r="AB68" s="421">
        <v>362</v>
      </c>
      <c r="AC68" s="753" t="s">
        <v>12</v>
      </c>
      <c r="AD68" s="433"/>
      <c r="AE68" s="433"/>
      <c r="AF68" s="408"/>
      <c r="AG68" s="262">
        <v>13</v>
      </c>
      <c r="AH68" s="249">
        <v>13</v>
      </c>
      <c r="AI68" s="249">
        <v>13</v>
      </c>
      <c r="AJ68" s="250"/>
      <c r="AK68" s="4"/>
    </row>
    <row r="69" spans="1:37" x14ac:dyDescent="0.35">
      <c r="A69" s="276"/>
      <c r="B69" s="271"/>
      <c r="C69" s="754"/>
      <c r="D69" s="408"/>
      <c r="E69" s="754"/>
      <c r="F69" s="408"/>
      <c r="G69" s="754"/>
      <c r="H69" s="408"/>
      <c r="I69" s="754"/>
      <c r="J69" s="408"/>
      <c r="K69" s="754"/>
      <c r="L69" s="408"/>
      <c r="M69" s="754"/>
      <c r="N69" s="408"/>
      <c r="O69" s="754"/>
      <c r="P69" s="433"/>
      <c r="Q69" s="754"/>
      <c r="R69" s="408"/>
      <c r="S69" s="754"/>
      <c r="T69" s="408"/>
      <c r="U69" s="754"/>
      <c r="V69" s="408"/>
      <c r="W69" s="754"/>
      <c r="X69" s="408"/>
      <c r="Y69" s="754"/>
      <c r="Z69" s="408"/>
      <c r="AA69" s="754"/>
      <c r="AB69" s="408"/>
      <c r="AC69" s="754"/>
      <c r="AD69" s="433"/>
      <c r="AE69" s="433"/>
      <c r="AF69" s="408"/>
      <c r="AG69" s="263"/>
      <c r="AH69" s="434"/>
      <c r="AI69" s="434"/>
      <c r="AJ69" s="273"/>
      <c r="AK69" s="4"/>
    </row>
    <row r="70" spans="1:37" ht="6" customHeight="1" x14ac:dyDescent="0.35">
      <c r="A70" s="276"/>
      <c r="B70" s="271"/>
      <c r="C70" s="251" t="s">
        <v>12</v>
      </c>
      <c r="D70" s="407"/>
      <c r="E70" s="251" t="s">
        <v>12</v>
      </c>
      <c r="F70" s="407"/>
      <c r="G70" s="251" t="s">
        <v>12</v>
      </c>
      <c r="H70" s="407"/>
      <c r="I70" s="251">
        <v>0</v>
      </c>
      <c r="J70" s="407"/>
      <c r="K70" s="251" t="s">
        <v>12</v>
      </c>
      <c r="L70" s="407"/>
      <c r="M70" s="251" t="s">
        <v>12</v>
      </c>
      <c r="N70" s="407"/>
      <c r="O70" s="251" t="s">
        <v>12</v>
      </c>
      <c r="P70" s="433"/>
      <c r="Q70" s="251" t="s">
        <v>12</v>
      </c>
      <c r="R70" s="407"/>
      <c r="S70" s="251" t="s">
        <v>12</v>
      </c>
      <c r="T70" s="407"/>
      <c r="U70" s="251" t="s">
        <v>12</v>
      </c>
      <c r="V70" s="407"/>
      <c r="W70" s="251" t="s">
        <v>12</v>
      </c>
      <c r="X70" s="407"/>
      <c r="Y70" s="251" t="s">
        <v>12</v>
      </c>
      <c r="Z70" s="407"/>
      <c r="AA70" s="251" t="s">
        <v>12</v>
      </c>
      <c r="AB70" s="425"/>
      <c r="AC70" s="251" t="s">
        <v>12</v>
      </c>
      <c r="AD70" s="433"/>
      <c r="AE70" s="433"/>
      <c r="AF70" s="408"/>
      <c r="AG70" s="263"/>
      <c r="AH70" s="434"/>
      <c r="AI70" s="434"/>
      <c r="AJ70" s="273"/>
      <c r="AK70" s="4"/>
    </row>
    <row r="71" spans="1:37" x14ac:dyDescent="0.35">
      <c r="A71" s="276"/>
      <c r="B71" s="271"/>
      <c r="C71" s="418" t="s">
        <v>65</v>
      </c>
      <c r="D71" s="408"/>
      <c r="E71" s="418" t="s">
        <v>57</v>
      </c>
      <c r="F71" s="408"/>
      <c r="G71" s="418" t="s">
        <v>200</v>
      </c>
      <c r="H71" s="408"/>
      <c r="I71" s="418" t="s">
        <v>643</v>
      </c>
      <c r="J71" s="408"/>
      <c r="K71" s="418" t="s">
        <v>79</v>
      </c>
      <c r="L71" s="408"/>
      <c r="M71" s="418" t="s">
        <v>68</v>
      </c>
      <c r="N71" s="408"/>
      <c r="O71" s="418" t="s">
        <v>79</v>
      </c>
      <c r="P71" s="418"/>
      <c r="Q71" s="427" t="s">
        <v>65</v>
      </c>
      <c r="R71" s="408"/>
      <c r="S71" s="418" t="s">
        <v>63</v>
      </c>
      <c r="T71" s="408"/>
      <c r="U71" s="418" t="s">
        <v>63</v>
      </c>
      <c r="V71" s="408"/>
      <c r="W71" s="418" t="s">
        <v>150</v>
      </c>
      <c r="X71" s="408"/>
      <c r="Y71" s="418" t="s">
        <v>77</v>
      </c>
      <c r="Z71" s="408"/>
      <c r="AA71" s="418" t="s">
        <v>65</v>
      </c>
      <c r="AB71" s="408"/>
      <c r="AC71" s="418" t="s">
        <v>65</v>
      </c>
      <c r="AD71" s="418"/>
      <c r="AE71" s="418"/>
      <c r="AF71" s="408"/>
      <c r="AG71" s="263"/>
      <c r="AH71" s="434"/>
      <c r="AI71" s="434"/>
      <c r="AJ71" s="273"/>
      <c r="AK71" s="4"/>
    </row>
    <row r="72" spans="1:37" s="264" customFormat="1" x14ac:dyDescent="0.35">
      <c r="A72" s="274"/>
      <c r="B72" s="274"/>
      <c r="C72" s="436" t="s">
        <v>91</v>
      </c>
      <c r="D72" s="409"/>
      <c r="E72" s="436" t="s">
        <v>74</v>
      </c>
      <c r="F72" s="409"/>
      <c r="G72" s="436" t="s">
        <v>74</v>
      </c>
      <c r="H72" s="409"/>
      <c r="I72" s="436"/>
      <c r="J72" s="436"/>
      <c r="K72" s="436" t="s">
        <v>74</v>
      </c>
      <c r="L72" s="436"/>
      <c r="M72" s="436" t="s">
        <v>58</v>
      </c>
      <c r="N72" s="436"/>
      <c r="O72" s="436" t="s">
        <v>74</v>
      </c>
      <c r="P72" s="436"/>
      <c r="Q72" s="437" t="s">
        <v>74</v>
      </c>
      <c r="R72" s="436"/>
      <c r="S72" s="436" t="s">
        <v>74</v>
      </c>
      <c r="T72" s="436"/>
      <c r="U72" s="436" t="s">
        <v>74</v>
      </c>
      <c r="V72" s="436"/>
      <c r="W72" s="436" t="s">
        <v>91</v>
      </c>
      <c r="X72" s="436"/>
      <c r="Y72" s="436" t="s">
        <v>74</v>
      </c>
      <c r="Z72" s="436"/>
      <c r="AA72" s="436" t="s">
        <v>58</v>
      </c>
      <c r="AB72" s="436"/>
      <c r="AC72" s="436" t="s">
        <v>58</v>
      </c>
      <c r="AD72" s="436"/>
      <c r="AE72" s="436"/>
      <c r="AF72" s="409"/>
      <c r="AG72" s="263"/>
      <c r="AH72" s="434"/>
      <c r="AI72" s="434"/>
      <c r="AJ72" s="277"/>
      <c r="AK72" s="10"/>
    </row>
    <row r="73" spans="1:37" s="264" customFormat="1" ht="15" thickBot="1" x14ac:dyDescent="0.4">
      <c r="A73" s="274"/>
      <c r="B73" s="274"/>
      <c r="C73" s="436"/>
      <c r="D73" s="409"/>
      <c r="E73" s="436"/>
      <c r="F73" s="409"/>
      <c r="G73" s="436"/>
      <c r="H73" s="409"/>
      <c r="I73" s="436"/>
      <c r="J73" s="436"/>
      <c r="K73" s="436"/>
      <c r="L73" s="436"/>
      <c r="M73" s="436"/>
      <c r="N73" s="436"/>
      <c r="O73" s="436"/>
      <c r="P73" s="436"/>
      <c r="Q73" s="437"/>
      <c r="R73" s="436"/>
      <c r="S73" s="436"/>
      <c r="T73" s="436"/>
      <c r="U73" s="436"/>
      <c r="V73" s="436"/>
      <c r="W73" s="436"/>
      <c r="X73" s="436"/>
      <c r="Y73" s="436"/>
      <c r="Z73" s="436"/>
      <c r="AA73" s="436"/>
      <c r="AB73" s="436"/>
      <c r="AC73" s="436"/>
      <c r="AD73" s="436"/>
      <c r="AE73" s="436"/>
      <c r="AF73" s="409"/>
      <c r="AG73" s="263"/>
      <c r="AH73" s="434"/>
      <c r="AI73" s="434"/>
      <c r="AJ73" s="277"/>
      <c r="AK73" s="10"/>
    </row>
    <row r="74" spans="1:37" s="264" customFormat="1" ht="15" thickBot="1" x14ac:dyDescent="0.4">
      <c r="A74" s="294"/>
      <c r="B74" s="803" t="s">
        <v>628</v>
      </c>
      <c r="C74" s="804"/>
      <c r="D74" s="804"/>
      <c r="E74" s="804"/>
      <c r="F74" s="804"/>
      <c r="G74" s="804"/>
      <c r="H74" s="804"/>
      <c r="I74" s="804"/>
      <c r="J74" s="804"/>
      <c r="K74" s="804"/>
      <c r="L74" s="804"/>
      <c r="M74" s="804"/>
      <c r="N74" s="804"/>
      <c r="O74" s="804"/>
      <c r="P74" s="804"/>
      <c r="Q74" s="804"/>
      <c r="R74" s="804"/>
      <c r="S74" s="804"/>
      <c r="T74" s="804"/>
      <c r="U74" s="804"/>
      <c r="V74" s="804"/>
      <c r="W74" s="804"/>
      <c r="X74" s="804"/>
      <c r="Y74" s="804"/>
      <c r="Z74" s="804"/>
      <c r="AA74" s="804"/>
      <c r="AB74" s="804"/>
      <c r="AC74" s="805"/>
      <c r="AD74" s="289"/>
      <c r="AE74" s="289"/>
      <c r="AF74" s="280"/>
      <c r="AG74" s="281"/>
      <c r="AH74" s="282"/>
      <c r="AI74" s="282"/>
      <c r="AJ74" s="283"/>
      <c r="AK74" s="10"/>
    </row>
    <row r="75" spans="1:37" x14ac:dyDescent="0.35">
      <c r="A75" s="284"/>
      <c r="B75" s="284"/>
      <c r="C75" s="266"/>
      <c r="D75" s="265"/>
      <c r="E75" s="266"/>
      <c r="F75" s="265"/>
      <c r="G75" s="266"/>
      <c r="H75" s="267"/>
      <c r="I75" s="266"/>
      <c r="J75" s="265"/>
      <c r="K75" s="298"/>
      <c r="L75" s="265"/>
      <c r="M75" s="266"/>
      <c r="N75" s="265"/>
      <c r="O75" s="266"/>
      <c r="P75" s="266"/>
      <c r="Q75" s="300"/>
      <c r="R75" s="301" t="s">
        <v>644</v>
      </c>
      <c r="S75" s="266"/>
      <c r="T75" s="265"/>
      <c r="U75" s="266"/>
      <c r="V75" s="265"/>
      <c r="W75" s="266"/>
      <c r="X75" s="301"/>
      <c r="Y75" s="266"/>
      <c r="Z75" s="301" t="s">
        <v>645</v>
      </c>
      <c r="AA75" s="266"/>
      <c r="AB75" s="301"/>
      <c r="AC75" s="835"/>
      <c r="AD75" s="835"/>
      <c r="AE75" s="835"/>
      <c r="AF75" s="835"/>
      <c r="AG75" s="268"/>
      <c r="AH75" s="269"/>
      <c r="AI75" s="269"/>
      <c r="AJ75" s="270"/>
      <c r="AK75" s="4"/>
    </row>
    <row r="76" spans="1:37" ht="12" customHeight="1" x14ac:dyDescent="0.35">
      <c r="A76" s="271"/>
      <c r="B76" s="271"/>
      <c r="C76" s="418" t="s">
        <v>549</v>
      </c>
      <c r="D76" s="418"/>
      <c r="E76" s="418" t="s">
        <v>138</v>
      </c>
      <c r="F76" s="418"/>
      <c r="G76" s="418" t="s">
        <v>128</v>
      </c>
      <c r="H76" s="418"/>
      <c r="I76" s="418" t="s">
        <v>113</v>
      </c>
      <c r="J76" s="418"/>
      <c r="K76" s="418" t="s">
        <v>120</v>
      </c>
      <c r="L76" s="418"/>
      <c r="M76" s="418" t="s">
        <v>119</v>
      </c>
      <c r="N76" s="418"/>
      <c r="O76" s="418" t="s">
        <v>117</v>
      </c>
      <c r="P76" s="418"/>
      <c r="Q76" s="427" t="s">
        <v>390</v>
      </c>
      <c r="R76" s="418"/>
      <c r="S76" s="418" t="s">
        <v>380</v>
      </c>
      <c r="T76" s="418"/>
      <c r="U76" s="418" t="s">
        <v>178</v>
      </c>
      <c r="V76" s="418"/>
      <c r="W76" s="418" t="s">
        <v>134</v>
      </c>
      <c r="X76" s="418"/>
      <c r="Y76" s="418" t="s">
        <v>646</v>
      </c>
      <c r="Z76" s="418"/>
      <c r="AA76" s="418" t="s">
        <v>259</v>
      </c>
      <c r="AB76" s="418"/>
      <c r="AC76" s="418" t="s">
        <v>381</v>
      </c>
      <c r="AD76" s="418"/>
      <c r="AE76" s="418"/>
      <c r="AF76" s="408"/>
      <c r="AG76" s="272"/>
      <c r="AH76" s="442"/>
      <c r="AI76" s="442"/>
      <c r="AJ76" s="273"/>
      <c r="AK76" s="4"/>
    </row>
    <row r="77" spans="1:37" x14ac:dyDescent="0.35">
      <c r="A77" s="274"/>
      <c r="B77" s="276"/>
      <c r="C77" s="407">
        <v>0</v>
      </c>
      <c r="D77" s="407"/>
      <c r="E77" s="407">
        <v>0</v>
      </c>
      <c r="F77" s="407"/>
      <c r="G77" s="407">
        <v>0</v>
      </c>
      <c r="H77" s="407"/>
      <c r="I77" s="407">
        <v>0</v>
      </c>
      <c r="J77" s="407"/>
      <c r="K77" s="407">
        <v>0</v>
      </c>
      <c r="L77" s="407"/>
      <c r="M77" s="407">
        <v>0</v>
      </c>
      <c r="N77" s="407"/>
      <c r="O77" s="407">
        <v>0</v>
      </c>
      <c r="P77" s="407"/>
      <c r="Q77" s="429">
        <v>0</v>
      </c>
      <c r="R77" s="407"/>
      <c r="S77" s="407">
        <v>0</v>
      </c>
      <c r="T77" s="407"/>
      <c r="U77" s="407">
        <v>0</v>
      </c>
      <c r="V77" s="407"/>
      <c r="W77" s="407">
        <v>0</v>
      </c>
      <c r="X77" s="407"/>
      <c r="Y77" s="407">
        <v>0</v>
      </c>
      <c r="Z77" s="407"/>
      <c r="AA77" s="407">
        <v>0</v>
      </c>
      <c r="AB77" s="407"/>
      <c r="AC77" s="407">
        <v>0</v>
      </c>
      <c r="AD77" s="407"/>
      <c r="AE77" s="407"/>
      <c r="AF77" s="408"/>
      <c r="AG77" s="275"/>
      <c r="AH77" s="443"/>
      <c r="AI77" s="444"/>
      <c r="AJ77" s="273"/>
      <c r="AK77" s="4"/>
    </row>
    <row r="78" spans="1:37" s="261" customFormat="1" ht="15" thickBot="1" x14ac:dyDescent="0.4">
      <c r="A78" s="276">
        <v>67</v>
      </c>
      <c r="B78" s="276"/>
      <c r="C78" s="407">
        <v>68</v>
      </c>
      <c r="D78" s="407"/>
      <c r="E78" s="407">
        <v>69</v>
      </c>
      <c r="F78" s="407"/>
      <c r="G78" s="407">
        <v>70</v>
      </c>
      <c r="H78" s="407"/>
      <c r="I78" s="407">
        <v>71</v>
      </c>
      <c r="J78" s="407"/>
      <c r="K78" s="407">
        <v>72</v>
      </c>
      <c r="L78" s="407"/>
      <c r="M78" s="407">
        <v>73</v>
      </c>
      <c r="N78" s="407"/>
      <c r="O78" s="407">
        <v>74</v>
      </c>
      <c r="P78" s="407"/>
      <c r="Q78" s="429">
        <v>75</v>
      </c>
      <c r="R78" s="407"/>
      <c r="S78" s="407">
        <v>76</v>
      </c>
      <c r="T78" s="407"/>
      <c r="U78" s="407">
        <v>77</v>
      </c>
      <c r="V78" s="407"/>
      <c r="W78" s="407">
        <v>78</v>
      </c>
      <c r="X78" s="407"/>
      <c r="Y78" s="407">
        <v>79</v>
      </c>
      <c r="Z78" s="407"/>
      <c r="AA78" s="407">
        <v>80</v>
      </c>
      <c r="AB78" s="407"/>
      <c r="AC78" s="407">
        <v>81</v>
      </c>
      <c r="AD78" s="407"/>
      <c r="AE78" s="407"/>
      <c r="AF78" s="407"/>
      <c r="AG78" s="275"/>
      <c r="AH78" s="443"/>
      <c r="AI78" s="445"/>
      <c r="AJ78" s="273"/>
      <c r="AK78" s="285"/>
    </row>
    <row r="79" spans="1:37" ht="15" thickBot="1" x14ac:dyDescent="0.4">
      <c r="A79" s="276"/>
      <c r="B79" s="366">
        <v>382</v>
      </c>
      <c r="C79" s="785"/>
      <c r="D79" s="421">
        <v>441</v>
      </c>
      <c r="E79" s="811" t="s">
        <v>12</v>
      </c>
      <c r="F79" s="421">
        <v>309</v>
      </c>
      <c r="G79" s="811" t="s">
        <v>12</v>
      </c>
      <c r="H79" s="421">
        <v>331</v>
      </c>
      <c r="I79" s="811" t="s">
        <v>12</v>
      </c>
      <c r="J79" s="421">
        <v>431</v>
      </c>
      <c r="K79" s="811" t="s">
        <v>12</v>
      </c>
      <c r="L79" s="421">
        <v>396</v>
      </c>
      <c r="M79" s="811" t="s">
        <v>12</v>
      </c>
      <c r="N79" s="421">
        <v>444</v>
      </c>
      <c r="O79" s="753" t="s">
        <v>12</v>
      </c>
      <c r="P79" s="421">
        <v>381.62200000000001</v>
      </c>
      <c r="Q79" s="785"/>
      <c r="R79" s="421">
        <v>200.19399999999999</v>
      </c>
      <c r="S79" s="785"/>
      <c r="T79" s="421">
        <v>323.899</v>
      </c>
      <c r="U79" s="811" t="s">
        <v>12</v>
      </c>
      <c r="V79" s="421">
        <v>403</v>
      </c>
      <c r="W79" s="753" t="s">
        <v>12</v>
      </c>
      <c r="X79" s="421">
        <v>419.71300000000002</v>
      </c>
      <c r="Y79" s="753" t="s">
        <v>235</v>
      </c>
      <c r="Z79" s="421">
        <v>239.88200000000001</v>
      </c>
      <c r="AA79" s="753" t="s">
        <v>12</v>
      </c>
      <c r="AB79" s="421">
        <v>421.01100000000002</v>
      </c>
      <c r="AC79" s="785"/>
      <c r="AD79" s="433"/>
      <c r="AE79" s="433"/>
      <c r="AF79" s="408"/>
      <c r="AG79" s="262">
        <v>13</v>
      </c>
      <c r="AH79" s="249">
        <v>8</v>
      </c>
      <c r="AI79" s="249">
        <v>12</v>
      </c>
      <c r="AJ79" s="250"/>
      <c r="AK79" s="4"/>
    </row>
    <row r="80" spans="1:37" x14ac:dyDescent="0.35">
      <c r="A80" s="276"/>
      <c r="B80" s="271"/>
      <c r="C80" s="786"/>
      <c r="D80" s="408"/>
      <c r="E80" s="833"/>
      <c r="F80" s="408"/>
      <c r="G80" s="833"/>
      <c r="H80" s="408"/>
      <c r="I80" s="833"/>
      <c r="J80" s="408"/>
      <c r="K80" s="833"/>
      <c r="L80" s="408"/>
      <c r="M80" s="833"/>
      <c r="N80" s="408"/>
      <c r="O80" s="754"/>
      <c r="P80" s="433"/>
      <c r="Q80" s="786"/>
      <c r="R80" s="408"/>
      <c r="S80" s="786"/>
      <c r="T80" s="408"/>
      <c r="U80" s="833"/>
      <c r="V80" s="408"/>
      <c r="W80" s="754"/>
      <c r="X80" s="408"/>
      <c r="Y80" s="754"/>
      <c r="Z80" s="408"/>
      <c r="AA80" s="754"/>
      <c r="AB80" s="408"/>
      <c r="AC80" s="786"/>
      <c r="AD80" s="433"/>
      <c r="AE80" s="433"/>
      <c r="AF80" s="408"/>
      <c r="AG80" s="263"/>
      <c r="AH80" s="434"/>
      <c r="AI80" s="434"/>
      <c r="AJ80" s="273"/>
      <c r="AK80" s="4"/>
    </row>
    <row r="81" spans="1:37" ht="6" customHeight="1" x14ac:dyDescent="0.35">
      <c r="A81" s="276"/>
      <c r="B81" s="271"/>
      <c r="C81" s="522"/>
      <c r="D81" s="407"/>
      <c r="E81" s="251" t="s">
        <v>12</v>
      </c>
      <c r="F81" s="407"/>
      <c r="G81" s="251" t="s">
        <v>12</v>
      </c>
      <c r="H81" s="407"/>
      <c r="I81" s="251" t="s">
        <v>12</v>
      </c>
      <c r="J81" s="407"/>
      <c r="K81" s="251" t="s">
        <v>12</v>
      </c>
      <c r="L81" s="407"/>
      <c r="M81" s="251" t="s">
        <v>12</v>
      </c>
      <c r="N81" s="407"/>
      <c r="O81" s="251" t="s">
        <v>12</v>
      </c>
      <c r="P81" s="433"/>
      <c r="Q81" s="522"/>
      <c r="R81" s="407"/>
      <c r="S81" s="522"/>
      <c r="T81" s="407"/>
      <c r="U81" s="251" t="s">
        <v>12</v>
      </c>
      <c r="V81" s="407"/>
      <c r="W81" s="251" t="s">
        <v>12</v>
      </c>
      <c r="X81" s="407"/>
      <c r="Y81" s="251">
        <v>0</v>
      </c>
      <c r="Z81" s="407"/>
      <c r="AA81" s="251">
        <v>0</v>
      </c>
      <c r="AB81" s="425"/>
      <c r="AC81" s="522"/>
      <c r="AD81" s="433"/>
      <c r="AE81" s="433"/>
      <c r="AF81" s="408"/>
      <c r="AG81" s="263"/>
      <c r="AH81" s="434"/>
      <c r="AI81" s="434"/>
      <c r="AJ81" s="273"/>
      <c r="AK81" s="4"/>
    </row>
    <row r="82" spans="1:37" x14ac:dyDescent="0.35">
      <c r="A82" s="276"/>
      <c r="B82" s="271"/>
      <c r="C82" s="418" t="s">
        <v>77</v>
      </c>
      <c r="D82" s="408"/>
      <c r="E82" s="418" t="s">
        <v>63</v>
      </c>
      <c r="F82" s="408"/>
      <c r="G82" s="418" t="s">
        <v>79</v>
      </c>
      <c r="H82" s="408"/>
      <c r="I82" s="418" t="s">
        <v>77</v>
      </c>
      <c r="J82" s="408"/>
      <c r="K82" s="418" t="s">
        <v>63</v>
      </c>
      <c r="L82" s="408"/>
      <c r="M82" s="418" t="s">
        <v>77</v>
      </c>
      <c r="N82" s="408"/>
      <c r="O82" s="418" t="s">
        <v>63</v>
      </c>
      <c r="P82" s="418"/>
      <c r="Q82" s="427" t="s">
        <v>391</v>
      </c>
      <c r="R82" s="408"/>
      <c r="S82" s="418" t="s">
        <v>231</v>
      </c>
      <c r="T82" s="408"/>
      <c r="U82" s="418" t="s">
        <v>77</v>
      </c>
      <c r="V82" s="408"/>
      <c r="W82" s="418" t="s">
        <v>77</v>
      </c>
      <c r="X82" s="408"/>
      <c r="Y82" s="418" t="s">
        <v>287</v>
      </c>
      <c r="Z82" s="408"/>
      <c r="AA82" s="418" t="s">
        <v>197</v>
      </c>
      <c r="AB82" s="408"/>
      <c r="AC82" s="418" t="s">
        <v>150</v>
      </c>
      <c r="AD82" s="418"/>
      <c r="AE82" s="418"/>
      <c r="AF82" s="408"/>
      <c r="AG82" s="263"/>
      <c r="AH82" s="434"/>
      <c r="AI82" s="434"/>
      <c r="AJ82" s="273"/>
      <c r="AK82" s="4"/>
    </row>
    <row r="83" spans="1:37" s="264" customFormat="1" x14ac:dyDescent="0.35">
      <c r="A83" s="274"/>
      <c r="B83" s="274"/>
      <c r="C83" s="436"/>
      <c r="D83" s="436"/>
      <c r="E83" s="436" t="s">
        <v>74</v>
      </c>
      <c r="F83" s="436"/>
      <c r="G83" s="436" t="s">
        <v>74</v>
      </c>
      <c r="H83" s="436"/>
      <c r="I83" s="436" t="s">
        <v>74</v>
      </c>
      <c r="J83" s="436"/>
      <c r="K83" s="436" t="s">
        <v>91</v>
      </c>
      <c r="L83" s="436"/>
      <c r="M83" s="436" t="s">
        <v>91</v>
      </c>
      <c r="O83" s="436" t="s">
        <v>74</v>
      </c>
      <c r="P83" s="436"/>
      <c r="Q83" s="437"/>
      <c r="S83" s="436"/>
      <c r="T83" s="436"/>
      <c r="U83" s="436" t="s">
        <v>58</v>
      </c>
      <c r="V83" s="409"/>
      <c r="W83" s="436" t="s">
        <v>58</v>
      </c>
      <c r="X83" s="409"/>
      <c r="Y83" s="438"/>
      <c r="Z83" s="409"/>
      <c r="AA83" s="436" t="s">
        <v>58</v>
      </c>
      <c r="AB83" s="409"/>
      <c r="AC83" s="436"/>
      <c r="AD83" s="438"/>
      <c r="AE83" s="438"/>
      <c r="AF83" s="409"/>
      <c r="AG83" s="263"/>
      <c r="AH83" s="434"/>
      <c r="AI83" s="434"/>
      <c r="AJ83" s="277"/>
      <c r="AK83" s="10"/>
    </row>
    <row r="84" spans="1:37" s="264" customFormat="1" ht="15" thickBot="1" x14ac:dyDescent="0.4">
      <c r="A84" s="274"/>
      <c r="B84" s="274"/>
      <c r="C84" s="436"/>
      <c r="D84" s="436"/>
      <c r="E84" s="441" t="s">
        <v>637</v>
      </c>
      <c r="F84" s="436"/>
      <c r="G84" s="436"/>
      <c r="H84" s="436"/>
      <c r="I84" s="436"/>
      <c r="J84" s="436"/>
      <c r="K84" s="436"/>
      <c r="L84" s="436"/>
      <c r="M84" s="436"/>
      <c r="O84" s="436"/>
      <c r="P84" s="436"/>
      <c r="Q84" s="437"/>
      <c r="S84" s="436"/>
      <c r="T84" s="436"/>
      <c r="U84" s="436"/>
      <c r="V84" s="409"/>
      <c r="W84" s="436"/>
      <c r="X84" s="409"/>
      <c r="Y84" s="438"/>
      <c r="Z84" s="409"/>
      <c r="AA84" s="435"/>
      <c r="AB84" s="409"/>
      <c r="AC84" s="438"/>
      <c r="AD84" s="438"/>
      <c r="AE84" s="438"/>
      <c r="AF84" s="409"/>
      <c r="AG84" s="263"/>
      <c r="AH84" s="434"/>
      <c r="AI84" s="434"/>
      <c r="AJ84" s="277"/>
      <c r="AK84" s="10"/>
    </row>
    <row r="85" spans="1:37" s="264" customFormat="1" ht="15" thickBot="1" x14ac:dyDescent="0.4">
      <c r="A85" s="294"/>
      <c r="B85" s="803" t="s">
        <v>628</v>
      </c>
      <c r="C85" s="804"/>
      <c r="D85" s="804"/>
      <c r="E85" s="804"/>
      <c r="F85" s="804"/>
      <c r="G85" s="804"/>
      <c r="H85" s="804"/>
      <c r="I85" s="804"/>
      <c r="J85" s="804"/>
      <c r="K85" s="804"/>
      <c r="L85" s="804"/>
      <c r="M85" s="804"/>
      <c r="N85" s="804"/>
      <c r="O85" s="804"/>
      <c r="P85" s="804"/>
      <c r="Q85" s="804"/>
      <c r="R85" s="804"/>
      <c r="S85" s="804"/>
      <c r="T85" s="804"/>
      <c r="U85" s="804"/>
      <c r="V85" s="804"/>
      <c r="W85" s="804"/>
      <c r="X85" s="804"/>
      <c r="Y85" s="804"/>
      <c r="Z85" s="804"/>
      <c r="AA85" s="804"/>
      <c r="AB85" s="804"/>
      <c r="AC85" s="805"/>
      <c r="AD85" s="289"/>
      <c r="AE85" s="289"/>
      <c r="AF85" s="280"/>
      <c r="AG85" s="281"/>
      <c r="AH85" s="282"/>
      <c r="AI85" s="282"/>
      <c r="AJ85" s="283"/>
      <c r="AK85" s="10"/>
    </row>
    <row r="86" spans="1:37" x14ac:dyDescent="0.35">
      <c r="A86" s="284"/>
      <c r="B86" s="311" t="s">
        <v>645</v>
      </c>
      <c r="C86" s="302"/>
      <c r="D86" s="302"/>
      <c r="E86" s="302"/>
      <c r="F86" s="265"/>
      <c r="G86" s="266"/>
      <c r="H86" s="267"/>
      <c r="I86" s="303"/>
      <c r="J86" s="303"/>
      <c r="K86" s="303"/>
      <c r="L86" s="265"/>
      <c r="M86" s="266"/>
      <c r="N86" s="265" t="s">
        <v>786</v>
      </c>
      <c r="O86" s="304"/>
      <c r="P86" s="304"/>
      <c r="Q86" s="305"/>
      <c r="R86" s="304"/>
      <c r="S86" s="304"/>
      <c r="T86" s="304"/>
      <c r="U86" s="304"/>
      <c r="V86" s="304"/>
      <c r="W86" s="304"/>
      <c r="X86" s="265" t="s">
        <v>647</v>
      </c>
      <c r="Y86" s="266"/>
      <c r="Z86" s="265"/>
      <c r="AA86" s="306"/>
      <c r="AB86" s="265"/>
      <c r="AC86" s="266"/>
      <c r="AD86" s="266"/>
      <c r="AE86" s="266"/>
      <c r="AF86" s="265"/>
      <c r="AG86" s="268"/>
      <c r="AH86" s="269"/>
      <c r="AI86" s="269"/>
      <c r="AJ86" s="270"/>
      <c r="AK86" s="4"/>
    </row>
    <row r="87" spans="1:37" x14ac:dyDescent="0.35">
      <c r="A87" s="271"/>
      <c r="B87" s="271"/>
      <c r="C87" s="418" t="s">
        <v>382</v>
      </c>
      <c r="D87" s="418"/>
      <c r="E87" s="418" t="s">
        <v>140</v>
      </c>
      <c r="F87" s="418"/>
      <c r="G87" s="418" t="s">
        <v>142</v>
      </c>
      <c r="H87" s="418"/>
      <c r="I87" s="418" t="s">
        <v>143</v>
      </c>
      <c r="J87" s="418"/>
      <c r="K87" s="418" t="s">
        <v>506</v>
      </c>
      <c r="L87" s="418"/>
      <c r="M87" s="418" t="s">
        <v>648</v>
      </c>
      <c r="N87" s="418"/>
      <c r="O87" s="418" t="s">
        <v>649</v>
      </c>
      <c r="P87" s="418"/>
      <c r="Q87" s="427" t="s">
        <v>650</v>
      </c>
      <c r="R87" s="418"/>
      <c r="S87" s="418" t="s">
        <v>651</v>
      </c>
      <c r="T87" s="418"/>
      <c r="U87" s="418" t="s">
        <v>652</v>
      </c>
      <c r="V87" s="418"/>
      <c r="W87" s="418" t="s">
        <v>653</v>
      </c>
      <c r="X87" s="418"/>
      <c r="Y87" s="418" t="s">
        <v>654</v>
      </c>
      <c r="Z87" s="418"/>
      <c r="AA87" s="418" t="s">
        <v>655</v>
      </c>
      <c r="AB87" s="418"/>
      <c r="AC87" s="418" t="s">
        <v>146</v>
      </c>
      <c r="AD87" s="418"/>
      <c r="AE87" s="418"/>
      <c r="AF87" s="408"/>
      <c r="AG87" s="272"/>
      <c r="AH87" s="442"/>
      <c r="AI87" s="442"/>
      <c r="AJ87" s="273"/>
      <c r="AK87" s="4"/>
    </row>
    <row r="88" spans="1:37" x14ac:dyDescent="0.35">
      <c r="A88" s="274"/>
      <c r="B88" s="276"/>
      <c r="C88" s="407">
        <v>0</v>
      </c>
      <c r="D88" s="407"/>
      <c r="E88" s="407">
        <v>0</v>
      </c>
      <c r="F88" s="407"/>
      <c r="G88" s="407">
        <v>0</v>
      </c>
      <c r="H88" s="407"/>
      <c r="I88" s="407">
        <v>0</v>
      </c>
      <c r="J88" s="407"/>
      <c r="K88" s="407">
        <v>0</v>
      </c>
      <c r="L88" s="407"/>
      <c r="M88" s="407">
        <v>0</v>
      </c>
      <c r="N88" s="407"/>
      <c r="O88" s="407">
        <v>0</v>
      </c>
      <c r="P88" s="407"/>
      <c r="Q88" s="429">
        <v>0</v>
      </c>
      <c r="R88" s="407"/>
      <c r="S88" s="407">
        <v>0</v>
      </c>
      <c r="T88" s="407"/>
      <c r="U88" s="407">
        <v>0</v>
      </c>
      <c r="V88" s="407"/>
      <c r="W88" s="407">
        <v>0</v>
      </c>
      <c r="X88" s="407"/>
      <c r="Y88" s="407">
        <v>0</v>
      </c>
      <c r="Z88" s="407"/>
      <c r="AA88" s="407">
        <v>0</v>
      </c>
      <c r="AB88" s="407"/>
      <c r="AC88" s="407">
        <v>0</v>
      </c>
      <c r="AD88" s="407"/>
      <c r="AE88" s="407"/>
      <c r="AF88" s="408"/>
      <c r="AG88" s="275"/>
      <c r="AH88" s="443"/>
      <c r="AI88" s="444"/>
      <c r="AJ88" s="273"/>
      <c r="AK88" s="4"/>
    </row>
    <row r="89" spans="1:37" s="261" customFormat="1" ht="15" thickBot="1" x14ac:dyDescent="0.4">
      <c r="A89" s="307">
        <v>81</v>
      </c>
      <c r="B89" s="450"/>
      <c r="C89" s="261">
        <v>82</v>
      </c>
      <c r="D89" s="451"/>
      <c r="E89" s="261">
        <v>83</v>
      </c>
      <c r="F89" s="451"/>
      <c r="G89" s="261">
        <v>84</v>
      </c>
      <c r="H89" s="451"/>
      <c r="I89" s="261">
        <v>85</v>
      </c>
      <c r="J89" s="451"/>
      <c r="K89" s="261">
        <v>86</v>
      </c>
      <c r="L89" s="451"/>
      <c r="M89" s="261">
        <v>87</v>
      </c>
      <c r="O89" s="261">
        <v>88</v>
      </c>
      <c r="Q89" s="452">
        <v>89</v>
      </c>
      <c r="R89" s="451"/>
      <c r="S89" s="261">
        <v>90</v>
      </c>
      <c r="T89" s="451"/>
      <c r="U89" s="261">
        <v>91</v>
      </c>
      <c r="V89" s="451"/>
      <c r="W89" s="261">
        <v>92</v>
      </c>
      <c r="Y89" s="261">
        <v>93</v>
      </c>
      <c r="AA89" s="261">
        <v>94</v>
      </c>
      <c r="AC89" s="261">
        <v>95</v>
      </c>
      <c r="AG89" s="308"/>
      <c r="AH89" s="453"/>
      <c r="AI89" s="454"/>
      <c r="AJ89" s="309"/>
      <c r="AK89" s="4"/>
    </row>
    <row r="90" spans="1:37" ht="15" thickBot="1" x14ac:dyDescent="0.4">
      <c r="A90" s="276"/>
      <c r="B90" s="366">
        <v>193.16800000000001</v>
      </c>
      <c r="C90" s="785"/>
      <c r="D90" s="421">
        <v>416.99700000000001</v>
      </c>
      <c r="E90" s="753" t="s">
        <v>12</v>
      </c>
      <c r="F90" s="421">
        <v>363</v>
      </c>
      <c r="G90" s="753" t="s">
        <v>12</v>
      </c>
      <c r="H90" s="421">
        <v>339</v>
      </c>
      <c r="I90" s="753" t="s">
        <v>12</v>
      </c>
      <c r="J90" s="421">
        <v>473.767</v>
      </c>
      <c r="K90" s="785"/>
      <c r="L90" s="421">
        <v>360.17</v>
      </c>
      <c r="M90" s="785"/>
      <c r="N90" s="421">
        <v>272</v>
      </c>
      <c r="O90" s="785"/>
      <c r="P90" s="421">
        <v>301.25</v>
      </c>
      <c r="Q90" s="785"/>
      <c r="R90" s="421">
        <v>349</v>
      </c>
      <c r="S90" s="783" t="s">
        <v>15</v>
      </c>
      <c r="T90" s="421">
        <v>299</v>
      </c>
      <c r="U90" s="785"/>
      <c r="V90" s="421">
        <v>318</v>
      </c>
      <c r="W90" s="753" t="s">
        <v>223</v>
      </c>
      <c r="X90" s="421">
        <v>244</v>
      </c>
      <c r="Y90" s="753" t="s">
        <v>223</v>
      </c>
      <c r="Z90" s="421">
        <v>343</v>
      </c>
      <c r="AA90" s="753"/>
      <c r="AB90" s="421">
        <v>399</v>
      </c>
      <c r="AC90" s="753" t="s">
        <v>12</v>
      </c>
      <c r="AD90" s="433"/>
      <c r="AE90" s="433"/>
      <c r="AF90" s="408"/>
      <c r="AG90" s="262">
        <v>10</v>
      </c>
      <c r="AH90" s="249">
        <v>4</v>
      </c>
      <c r="AI90" s="249">
        <v>6</v>
      </c>
      <c r="AJ90" s="250"/>
      <c r="AK90" s="4"/>
    </row>
    <row r="91" spans="1:37" x14ac:dyDescent="0.35">
      <c r="A91" s="276"/>
      <c r="B91" s="271"/>
      <c r="C91" s="786"/>
      <c r="D91" s="408"/>
      <c r="E91" s="754"/>
      <c r="F91" s="408"/>
      <c r="G91" s="754"/>
      <c r="H91" s="408"/>
      <c r="I91" s="754"/>
      <c r="J91" s="408"/>
      <c r="K91" s="786"/>
      <c r="L91" s="408"/>
      <c r="M91" s="786"/>
      <c r="N91" s="408"/>
      <c r="O91" s="786"/>
      <c r="P91" s="433"/>
      <c r="Q91" s="786"/>
      <c r="R91" s="408"/>
      <c r="S91" s="784"/>
      <c r="T91" s="408"/>
      <c r="U91" s="786"/>
      <c r="V91" s="408"/>
      <c r="W91" s="754"/>
      <c r="X91" s="408"/>
      <c r="Y91" s="754"/>
      <c r="Z91" s="408"/>
      <c r="AA91" s="754"/>
      <c r="AB91" s="408"/>
      <c r="AC91" s="754"/>
      <c r="AD91" s="433"/>
      <c r="AE91" s="433"/>
      <c r="AF91" s="408"/>
      <c r="AG91" s="263"/>
      <c r="AH91" s="434"/>
      <c r="AI91" s="434"/>
      <c r="AJ91" s="273"/>
      <c r="AK91" s="4"/>
    </row>
    <row r="92" spans="1:37" ht="6" customHeight="1" x14ac:dyDescent="0.35">
      <c r="A92" s="276"/>
      <c r="B92" s="271"/>
      <c r="C92" s="522">
        <v>0</v>
      </c>
      <c r="D92" s="407"/>
      <c r="E92" s="251" t="s">
        <v>12</v>
      </c>
      <c r="F92" s="407"/>
      <c r="G92" s="251" t="s">
        <v>12</v>
      </c>
      <c r="H92" s="407"/>
      <c r="I92" s="251" t="s">
        <v>12</v>
      </c>
      <c r="J92" s="407"/>
      <c r="K92" s="251">
        <v>0</v>
      </c>
      <c r="L92" s="407"/>
      <c r="M92" s="251">
        <v>0</v>
      </c>
      <c r="N92" s="407"/>
      <c r="O92" s="251">
        <v>0</v>
      </c>
      <c r="P92" s="433"/>
      <c r="Q92" s="251">
        <v>0</v>
      </c>
      <c r="R92" s="407"/>
      <c r="S92" s="251">
        <v>0</v>
      </c>
      <c r="T92" s="407"/>
      <c r="U92" s="251">
        <v>0</v>
      </c>
      <c r="V92" s="407"/>
      <c r="W92" s="251">
        <v>0</v>
      </c>
      <c r="X92" s="407"/>
      <c r="Y92" s="251">
        <v>0</v>
      </c>
      <c r="Z92" s="407"/>
      <c r="AA92" s="251">
        <v>0</v>
      </c>
      <c r="AB92" s="425"/>
      <c r="AC92" s="251" t="s">
        <v>12</v>
      </c>
      <c r="AD92" s="433"/>
      <c r="AE92" s="433"/>
      <c r="AF92" s="408"/>
      <c r="AG92" s="263"/>
      <c r="AH92" s="434"/>
      <c r="AI92" s="434"/>
      <c r="AJ92" s="273"/>
      <c r="AK92" s="4"/>
    </row>
    <row r="93" spans="1:37" x14ac:dyDescent="0.35">
      <c r="A93" s="276"/>
      <c r="B93" s="455"/>
      <c r="C93" s="418" t="s">
        <v>231</v>
      </c>
      <c r="D93" s="408"/>
      <c r="E93" s="418" t="s">
        <v>65</v>
      </c>
      <c r="F93" s="408"/>
      <c r="G93" s="418" t="s">
        <v>68</v>
      </c>
      <c r="H93" s="408"/>
      <c r="I93" s="418" t="s">
        <v>57</v>
      </c>
      <c r="J93" s="408"/>
      <c r="K93" s="418" t="s">
        <v>170</v>
      </c>
      <c r="L93" s="408"/>
      <c r="M93" s="418" t="s">
        <v>391</v>
      </c>
      <c r="N93" s="408"/>
      <c r="O93" s="418" t="s">
        <v>197</v>
      </c>
      <c r="P93" s="418"/>
      <c r="Q93" s="427" t="s">
        <v>65</v>
      </c>
      <c r="R93" s="408"/>
      <c r="S93" s="418" t="s">
        <v>65</v>
      </c>
      <c r="T93" s="408"/>
      <c r="U93" s="418" t="s">
        <v>79</v>
      </c>
      <c r="V93" s="408"/>
      <c r="W93" s="418" t="s">
        <v>231</v>
      </c>
      <c r="X93" s="408"/>
      <c r="Y93" s="418" t="s">
        <v>391</v>
      </c>
      <c r="Z93" s="408"/>
      <c r="AA93" s="418" t="s">
        <v>65</v>
      </c>
      <c r="AB93" s="408"/>
      <c r="AC93" s="418" t="s">
        <v>126</v>
      </c>
      <c r="AD93" s="418"/>
      <c r="AE93" s="418"/>
      <c r="AF93" s="408"/>
      <c r="AG93" s="263"/>
      <c r="AH93" s="434"/>
      <c r="AI93" s="434"/>
      <c r="AJ93" s="273"/>
      <c r="AK93" s="4"/>
    </row>
    <row r="94" spans="1:37" s="264" customFormat="1" ht="14.25" customHeight="1" x14ac:dyDescent="0.35">
      <c r="A94" s="274"/>
      <c r="B94" s="274"/>
      <c r="C94" s="438"/>
      <c r="D94" s="10"/>
      <c r="E94" s="436" t="s">
        <v>58</v>
      </c>
      <c r="F94" s="10"/>
      <c r="G94" s="436" t="s">
        <v>58</v>
      </c>
      <c r="H94" s="409"/>
      <c r="I94" s="436" t="s">
        <v>58</v>
      </c>
      <c r="J94" s="409"/>
      <c r="K94" s="438"/>
      <c r="L94" s="409"/>
      <c r="M94" s="438"/>
      <c r="N94" s="409"/>
      <c r="O94" s="438"/>
      <c r="P94" s="438"/>
      <c r="Q94" s="456"/>
      <c r="R94" s="409"/>
      <c r="S94" s="834"/>
      <c r="T94" s="834"/>
      <c r="U94" s="458"/>
      <c r="V94" s="409"/>
      <c r="W94" s="409"/>
      <c r="X94" s="458"/>
      <c r="Y94" s="459"/>
      <c r="Z94" s="458"/>
      <c r="AA94" s="409"/>
      <c r="AB94" s="409"/>
      <c r="AC94" s="436" t="s">
        <v>74</v>
      </c>
      <c r="AD94" s="436"/>
      <c r="AE94" s="436"/>
      <c r="AG94" s="263"/>
      <c r="AH94" s="434"/>
      <c r="AI94" s="434"/>
      <c r="AJ94" s="277"/>
      <c r="AK94" s="10"/>
    </row>
    <row r="95" spans="1:37" s="264" customFormat="1" ht="14.25" customHeight="1" thickBot="1" x14ac:dyDescent="0.4">
      <c r="A95" s="274"/>
      <c r="B95" s="274"/>
      <c r="C95" s="10"/>
      <c r="D95" s="10"/>
      <c r="E95" s="436"/>
      <c r="F95" s="10"/>
      <c r="G95" s="436"/>
      <c r="H95" s="409"/>
      <c r="I95" s="436"/>
      <c r="J95" s="409"/>
      <c r="K95" s="438"/>
      <c r="L95" s="409"/>
      <c r="M95" s="438"/>
      <c r="N95" s="409"/>
      <c r="O95" s="438"/>
      <c r="P95" s="438"/>
      <c r="Q95" s="456"/>
      <c r="R95" s="409"/>
      <c r="S95" s="457"/>
      <c r="T95" s="457"/>
      <c r="U95" s="458"/>
      <c r="V95" s="409"/>
      <c r="W95" s="409"/>
      <c r="X95" s="458"/>
      <c r="Y95" s="459"/>
      <c r="Z95" s="458"/>
      <c r="AA95" s="409"/>
      <c r="AB95" s="409"/>
      <c r="AC95" s="436"/>
      <c r="AD95" s="436"/>
      <c r="AE95" s="436"/>
      <c r="AG95" s="263"/>
      <c r="AH95" s="434"/>
      <c r="AI95" s="434"/>
      <c r="AJ95" s="277"/>
      <c r="AK95" s="10"/>
    </row>
    <row r="96" spans="1:37" s="264" customFormat="1" ht="18" customHeight="1" thickBot="1" x14ac:dyDescent="0.4">
      <c r="A96" s="294"/>
      <c r="B96" s="803" t="s">
        <v>628</v>
      </c>
      <c r="C96" s="804"/>
      <c r="D96" s="804"/>
      <c r="E96" s="804"/>
      <c r="F96" s="804"/>
      <c r="G96" s="804"/>
      <c r="H96" s="804"/>
      <c r="I96" s="804"/>
      <c r="J96" s="804"/>
      <c r="K96" s="804"/>
      <c r="L96" s="804"/>
      <c r="M96" s="804"/>
      <c r="N96" s="804"/>
      <c r="O96" s="804"/>
      <c r="P96" s="804"/>
      <c r="Q96" s="804"/>
      <c r="R96" s="804"/>
      <c r="S96" s="804"/>
      <c r="T96" s="804"/>
      <c r="U96" s="804"/>
      <c r="V96" s="804"/>
      <c r="W96" s="804"/>
      <c r="X96" s="804"/>
      <c r="Y96" s="804"/>
      <c r="Z96" s="804"/>
      <c r="AA96" s="804"/>
      <c r="AB96" s="804"/>
      <c r="AC96" s="805"/>
      <c r="AD96" s="289"/>
      <c r="AE96" s="289"/>
      <c r="AF96" s="310"/>
      <c r="AG96" s="281"/>
      <c r="AH96" s="282"/>
      <c r="AI96" s="282"/>
      <c r="AJ96" s="283"/>
      <c r="AK96" s="10"/>
    </row>
    <row r="97" spans="1:37" s="264" customFormat="1" ht="15.75" customHeight="1" thickBot="1" x14ac:dyDescent="0.4">
      <c r="A97" s="311"/>
      <c r="B97" s="311"/>
      <c r="C97" s="312"/>
      <c r="D97" s="312"/>
      <c r="E97" s="313"/>
      <c r="F97" s="312"/>
      <c r="G97" s="313"/>
      <c r="H97" s="301"/>
      <c r="I97" s="313"/>
      <c r="J97" s="301"/>
      <c r="K97" s="299"/>
      <c r="L97" s="301"/>
      <c r="M97" s="299"/>
      <c r="N97" s="301"/>
      <c r="O97" s="299"/>
      <c r="P97" s="299"/>
      <c r="Q97" s="314"/>
      <c r="R97" s="301"/>
      <c r="S97" s="315"/>
      <c r="T97" s="315"/>
      <c r="U97" s="829" t="s">
        <v>656</v>
      </c>
      <c r="V97" s="830"/>
      <c r="W97" s="831"/>
      <c r="X97" s="316"/>
      <c r="Y97" s="317"/>
      <c r="Z97" s="316"/>
      <c r="AA97" s="301"/>
      <c r="AB97" s="301"/>
      <c r="AC97" s="313"/>
      <c r="AD97" s="313"/>
      <c r="AE97" s="313"/>
      <c r="AF97" s="318"/>
      <c r="AG97" s="268"/>
      <c r="AH97" s="269"/>
      <c r="AI97" s="269"/>
      <c r="AJ97" s="319"/>
      <c r="AK97" s="10"/>
    </row>
    <row r="98" spans="1:37" x14ac:dyDescent="0.35">
      <c r="A98" s="271"/>
      <c r="B98" s="271"/>
      <c r="C98" s="439" t="s">
        <v>634</v>
      </c>
      <c r="D98" s="409"/>
      <c r="E98" s="407"/>
      <c r="F98" s="408"/>
      <c r="G98" s="407"/>
      <c r="H98" s="409" t="s">
        <v>657</v>
      </c>
      <c r="I98" s="264"/>
      <c r="J98" s="460"/>
      <c r="K98" s="460"/>
      <c r="L98" s="461"/>
      <c r="M98" s="461"/>
      <c r="N98" s="461"/>
      <c r="O98" s="9"/>
      <c r="P98" s="9"/>
      <c r="Q98" s="462"/>
      <c r="R98" s="9"/>
      <c r="S98" s="9"/>
      <c r="T98" s="9"/>
      <c r="U98" s="320" t="s">
        <v>634</v>
      </c>
      <c r="V98" s="264"/>
      <c r="W98" s="321" t="s">
        <v>658</v>
      </c>
      <c r="X98" s="408"/>
      <c r="Y98" s="460"/>
      <c r="Z98" s="460"/>
      <c r="AA98" s="460"/>
      <c r="AB98" s="408"/>
      <c r="AC98" s="407"/>
      <c r="AD98" s="407"/>
      <c r="AE98" s="407"/>
      <c r="AF98" s="408"/>
      <c r="AG98" s="263"/>
      <c r="AH98" s="434"/>
      <c r="AI98" s="434"/>
      <c r="AJ98" s="273"/>
      <c r="AK98" s="4"/>
    </row>
    <row r="99" spans="1:37" x14ac:dyDescent="0.35">
      <c r="A99" s="271"/>
      <c r="B99" s="271"/>
      <c r="C99" s="418" t="s">
        <v>557</v>
      </c>
      <c r="D99" s="418"/>
      <c r="E99" s="418" t="s">
        <v>147</v>
      </c>
      <c r="F99" s="418"/>
      <c r="G99" s="418" t="s">
        <v>214</v>
      </c>
      <c r="H99" s="418"/>
      <c r="I99" s="418" t="s">
        <v>148</v>
      </c>
      <c r="J99" s="418"/>
      <c r="K99" s="418" t="s">
        <v>180</v>
      </c>
      <c r="L99" s="418"/>
      <c r="M99" s="418" t="s">
        <v>152</v>
      </c>
      <c r="N99" s="418"/>
      <c r="O99" s="418" t="s">
        <v>153</v>
      </c>
      <c r="P99" s="418"/>
      <c r="Q99" s="427" t="s">
        <v>154</v>
      </c>
      <c r="R99" s="418"/>
      <c r="S99" s="418" t="s">
        <v>227</v>
      </c>
      <c r="T99" s="418"/>
      <c r="U99" s="322" t="s">
        <v>659</v>
      </c>
      <c r="V99" s="418"/>
      <c r="W99" s="323" t="s">
        <v>660</v>
      </c>
      <c r="X99" s="418"/>
      <c r="Y99" s="418" t="s">
        <v>661</v>
      </c>
      <c r="Z99" s="418"/>
      <c r="AA99" s="418" t="s">
        <v>239</v>
      </c>
      <c r="AB99" s="418"/>
      <c r="AC99" s="418" t="s">
        <v>240</v>
      </c>
      <c r="AD99" s="418"/>
      <c r="AE99" s="418"/>
      <c r="AF99" s="408"/>
      <c r="AG99" s="272"/>
      <c r="AH99" s="442"/>
      <c r="AI99" s="442"/>
      <c r="AJ99" s="273"/>
      <c r="AK99" s="4"/>
    </row>
    <row r="100" spans="1:37" x14ac:dyDescent="0.35">
      <c r="A100" s="274"/>
      <c r="B100" s="276"/>
      <c r="C100" s="407">
        <v>0</v>
      </c>
      <c r="D100" s="407"/>
      <c r="E100" s="407">
        <v>0</v>
      </c>
      <c r="F100" s="407"/>
      <c r="G100" s="407">
        <v>0</v>
      </c>
      <c r="H100" s="407"/>
      <c r="I100" s="407">
        <v>0</v>
      </c>
      <c r="J100" s="407"/>
      <c r="K100" s="407">
        <v>0</v>
      </c>
      <c r="L100" s="407"/>
      <c r="M100" s="407">
        <v>0</v>
      </c>
      <c r="N100" s="407"/>
      <c r="O100" s="407">
        <v>0</v>
      </c>
      <c r="P100" s="407"/>
      <c r="Q100" s="429">
        <v>0</v>
      </c>
      <c r="R100" s="407"/>
      <c r="S100" s="407">
        <v>0</v>
      </c>
      <c r="T100" s="407"/>
      <c r="U100" s="276">
        <v>0</v>
      </c>
      <c r="V100" s="407"/>
      <c r="W100" s="324">
        <v>0</v>
      </c>
      <c r="X100" s="407"/>
      <c r="Y100" s="407">
        <v>0</v>
      </c>
      <c r="Z100" s="407"/>
      <c r="AA100" s="407">
        <v>0</v>
      </c>
      <c r="AB100" s="407"/>
      <c r="AC100" s="407">
        <v>0</v>
      </c>
      <c r="AD100" s="407"/>
      <c r="AE100" s="407"/>
      <c r="AF100" s="408"/>
      <c r="AG100" s="275"/>
      <c r="AH100" s="443"/>
      <c r="AI100" s="444"/>
      <c r="AJ100" s="273"/>
      <c r="AK100" s="4"/>
    </row>
    <row r="101" spans="1:37" s="261" customFormat="1" ht="15" thickBot="1" x14ac:dyDescent="0.4">
      <c r="A101" s="307">
        <v>95</v>
      </c>
      <c r="B101" s="307"/>
      <c r="C101" s="261">
        <v>96</v>
      </c>
      <c r="E101" s="261">
        <v>97</v>
      </c>
      <c r="G101" s="261">
        <v>98</v>
      </c>
      <c r="H101" s="451"/>
      <c r="I101" s="261">
        <v>99</v>
      </c>
      <c r="J101" s="451"/>
      <c r="K101" s="261">
        <v>100</v>
      </c>
      <c r="L101" s="451"/>
      <c r="M101" s="261">
        <v>101</v>
      </c>
      <c r="N101" s="451"/>
      <c r="O101" s="261">
        <v>102</v>
      </c>
      <c r="Q101" s="452">
        <v>103</v>
      </c>
      <c r="R101" s="451"/>
      <c r="S101" s="261">
        <v>104</v>
      </c>
      <c r="T101" s="451"/>
      <c r="U101" s="307">
        <v>105</v>
      </c>
      <c r="V101" s="451"/>
      <c r="W101" s="325">
        <v>106</v>
      </c>
      <c r="X101" s="451"/>
      <c r="Y101" s="261">
        <v>107</v>
      </c>
      <c r="Z101" s="451"/>
      <c r="AA101" s="261">
        <v>108</v>
      </c>
      <c r="AB101" s="451"/>
      <c r="AC101" s="261">
        <v>109</v>
      </c>
      <c r="AF101" s="451"/>
      <c r="AG101" s="308"/>
      <c r="AH101" s="453"/>
      <c r="AI101" s="454"/>
      <c r="AJ101" s="309"/>
      <c r="AK101" s="4"/>
    </row>
    <row r="102" spans="1:37" ht="15" thickBot="1" x14ac:dyDescent="0.4">
      <c r="A102" s="276"/>
      <c r="B102" s="366">
        <v>412</v>
      </c>
      <c r="C102" s="785"/>
      <c r="D102" s="421">
        <v>420</v>
      </c>
      <c r="E102" s="753" t="s">
        <v>12</v>
      </c>
      <c r="F102" s="421">
        <v>339</v>
      </c>
      <c r="G102" s="753" t="s">
        <v>12</v>
      </c>
      <c r="H102" s="421">
        <v>461</v>
      </c>
      <c r="I102" s="753" t="s">
        <v>12</v>
      </c>
      <c r="J102" s="421">
        <v>324.66000000000003</v>
      </c>
      <c r="K102" s="753" t="s">
        <v>12</v>
      </c>
      <c r="L102" s="421">
        <v>342</v>
      </c>
      <c r="M102" s="753" t="s">
        <v>12</v>
      </c>
      <c r="N102" s="421">
        <v>392</v>
      </c>
      <c r="O102" s="753" t="s">
        <v>12</v>
      </c>
      <c r="P102" s="421">
        <v>371</v>
      </c>
      <c r="Q102" s="753" t="s">
        <v>12</v>
      </c>
      <c r="R102" s="421">
        <v>335.58699999999999</v>
      </c>
      <c r="S102" s="753" t="s">
        <v>12</v>
      </c>
      <c r="T102" s="421">
        <v>421.97300000000001</v>
      </c>
      <c r="U102" s="753" t="s">
        <v>223</v>
      </c>
      <c r="V102" s="421">
        <v>330</v>
      </c>
      <c r="W102" s="753" t="s">
        <v>223</v>
      </c>
      <c r="X102" s="421">
        <v>474.91199999999998</v>
      </c>
      <c r="Y102" s="753" t="s">
        <v>15</v>
      </c>
      <c r="Z102" s="421">
        <v>321</v>
      </c>
      <c r="AA102" s="753" t="s">
        <v>12</v>
      </c>
      <c r="AB102" s="421">
        <v>400.55</v>
      </c>
      <c r="AC102" s="753" t="s">
        <v>12</v>
      </c>
      <c r="AD102" s="433"/>
      <c r="AE102" s="433"/>
      <c r="AF102" s="408"/>
      <c r="AG102" s="262">
        <v>11</v>
      </c>
      <c r="AH102" s="249">
        <v>6</v>
      </c>
      <c r="AI102" s="249">
        <v>11</v>
      </c>
      <c r="AJ102" s="326"/>
      <c r="AK102" s="4"/>
    </row>
    <row r="103" spans="1:37" x14ac:dyDescent="0.35">
      <c r="A103" s="276"/>
      <c r="B103" s="271"/>
      <c r="C103" s="786"/>
      <c r="D103" s="408"/>
      <c r="E103" s="754"/>
      <c r="F103" s="408"/>
      <c r="G103" s="754"/>
      <c r="H103" s="408"/>
      <c r="I103" s="754"/>
      <c r="J103" s="408"/>
      <c r="K103" s="754"/>
      <c r="L103" s="408"/>
      <c r="M103" s="754"/>
      <c r="N103" s="408"/>
      <c r="O103" s="754"/>
      <c r="P103" s="433"/>
      <c r="Q103" s="754"/>
      <c r="R103" s="408"/>
      <c r="S103" s="754"/>
      <c r="T103" s="408"/>
      <c r="U103" s="754"/>
      <c r="V103" s="408"/>
      <c r="W103" s="754"/>
      <c r="X103" s="408"/>
      <c r="Y103" s="754"/>
      <c r="Z103" s="408"/>
      <c r="AA103" s="754"/>
      <c r="AB103" s="408"/>
      <c r="AC103" s="754"/>
      <c r="AD103" s="433"/>
      <c r="AE103" s="433"/>
      <c r="AF103" s="408"/>
      <c r="AG103" s="263"/>
      <c r="AH103" s="434"/>
      <c r="AI103" s="434"/>
      <c r="AJ103" s="273"/>
      <c r="AK103" s="4"/>
    </row>
    <row r="104" spans="1:37" ht="6" customHeight="1" x14ac:dyDescent="0.35">
      <c r="A104" s="276"/>
      <c r="B104" s="271"/>
      <c r="C104" s="522"/>
      <c r="D104" s="407"/>
      <c r="E104" s="251" t="s">
        <v>12</v>
      </c>
      <c r="F104" s="407"/>
      <c r="G104" s="251" t="s">
        <v>12</v>
      </c>
      <c r="H104" s="407"/>
      <c r="I104" s="251" t="s">
        <v>12</v>
      </c>
      <c r="J104" s="407"/>
      <c r="K104" s="251" t="s">
        <v>12</v>
      </c>
      <c r="L104" s="407"/>
      <c r="M104" s="251" t="s">
        <v>12</v>
      </c>
      <c r="N104" s="407"/>
      <c r="O104" s="251">
        <v>0</v>
      </c>
      <c r="P104" s="433"/>
      <c r="Q104" s="251">
        <v>0</v>
      </c>
      <c r="R104" s="407"/>
      <c r="S104" s="251" t="s">
        <v>12</v>
      </c>
      <c r="T104" s="407"/>
      <c r="U104" s="327">
        <v>0</v>
      </c>
      <c r="V104" s="407"/>
      <c r="W104" s="328">
        <v>0</v>
      </c>
      <c r="X104" s="407"/>
      <c r="Y104" s="251">
        <v>0</v>
      </c>
      <c r="Z104" s="407"/>
      <c r="AA104" s="251">
        <v>0</v>
      </c>
      <c r="AB104" s="425"/>
      <c r="AC104" s="251">
        <v>0</v>
      </c>
      <c r="AD104" s="433"/>
      <c r="AE104" s="433"/>
      <c r="AF104" s="408"/>
      <c r="AG104" s="263"/>
      <c r="AH104" s="434"/>
      <c r="AI104" s="434"/>
      <c r="AJ104" s="273"/>
      <c r="AK104" s="4"/>
    </row>
    <row r="105" spans="1:37" ht="15" thickBot="1" x14ac:dyDescent="0.4">
      <c r="A105" s="307"/>
      <c r="B105" s="463"/>
      <c r="C105" s="418" t="s">
        <v>57</v>
      </c>
      <c r="D105" s="408"/>
      <c r="E105" s="418" t="s">
        <v>79</v>
      </c>
      <c r="F105" s="408"/>
      <c r="G105" s="418" t="s">
        <v>77</v>
      </c>
      <c r="H105" s="408"/>
      <c r="I105" s="418" t="s">
        <v>57</v>
      </c>
      <c r="J105" s="408"/>
      <c r="K105" s="418" t="s">
        <v>181</v>
      </c>
      <c r="L105" s="408"/>
      <c r="M105" s="418" t="s">
        <v>65</v>
      </c>
      <c r="N105" s="408"/>
      <c r="O105" s="418" t="s">
        <v>65</v>
      </c>
      <c r="P105" s="418"/>
      <c r="Q105" s="427" t="s">
        <v>63</v>
      </c>
      <c r="R105" s="408"/>
      <c r="S105" s="418" t="s">
        <v>228</v>
      </c>
      <c r="T105" s="408"/>
      <c r="U105" s="329" t="s">
        <v>206</v>
      </c>
      <c r="V105" s="256"/>
      <c r="W105" s="330" t="s">
        <v>662</v>
      </c>
      <c r="X105" s="408"/>
      <c r="Y105" s="418" t="s">
        <v>181</v>
      </c>
      <c r="Z105" s="408"/>
      <c r="AA105" s="418" t="s">
        <v>65</v>
      </c>
      <c r="AB105" s="408"/>
      <c r="AC105" s="418" t="s">
        <v>65</v>
      </c>
      <c r="AD105" s="418"/>
      <c r="AE105" s="418"/>
      <c r="AG105" s="287"/>
      <c r="AH105" s="449"/>
      <c r="AI105" s="449"/>
      <c r="AJ105" s="309"/>
      <c r="AK105" s="4"/>
    </row>
    <row r="106" spans="1:37" s="264" customFormat="1" x14ac:dyDescent="0.35">
      <c r="A106" s="274"/>
      <c r="B106" s="274"/>
      <c r="C106" s="436" t="s">
        <v>637</v>
      </c>
      <c r="D106" s="435"/>
      <c r="E106" s="436" t="s">
        <v>74</v>
      </c>
      <c r="F106" s="436"/>
      <c r="G106" s="436" t="s">
        <v>74</v>
      </c>
      <c r="H106" s="409"/>
      <c r="I106" s="436" t="s">
        <v>74</v>
      </c>
      <c r="J106" s="436"/>
      <c r="K106" s="436" t="s">
        <v>74</v>
      </c>
      <c r="L106" s="436"/>
      <c r="M106" s="436" t="s">
        <v>74</v>
      </c>
      <c r="N106" s="409"/>
      <c r="O106" s="436" t="s">
        <v>74</v>
      </c>
      <c r="P106" s="436"/>
      <c r="Q106" s="437" t="s">
        <v>101</v>
      </c>
      <c r="R106" s="436"/>
      <c r="S106" s="436" t="s">
        <v>74</v>
      </c>
      <c r="T106" s="435"/>
      <c r="U106" s="435" t="s">
        <v>637</v>
      </c>
      <c r="V106" s="435"/>
      <c r="W106" s="435" t="s">
        <v>637</v>
      </c>
      <c r="X106" s="435"/>
      <c r="Y106" s="435"/>
      <c r="Z106" s="435"/>
      <c r="AA106" s="436" t="s">
        <v>74</v>
      </c>
      <c r="AC106" s="436" t="s">
        <v>74</v>
      </c>
      <c r="AD106" s="436"/>
      <c r="AE106" s="436"/>
      <c r="AF106" s="409"/>
      <c r="AG106" s="263"/>
      <c r="AH106" s="434"/>
      <c r="AI106" s="434"/>
      <c r="AJ106" s="277"/>
      <c r="AK106" s="10"/>
    </row>
    <row r="107" spans="1:37" s="264" customFormat="1" ht="15" thickBot="1" x14ac:dyDescent="0.4">
      <c r="A107" s="274"/>
      <c r="B107" s="274"/>
      <c r="C107" s="436"/>
      <c r="D107" s="435"/>
      <c r="E107" s="436"/>
      <c r="F107" s="436"/>
      <c r="G107" s="436"/>
      <c r="H107" s="409"/>
      <c r="I107" s="436"/>
      <c r="J107" s="436"/>
      <c r="K107" s="436"/>
      <c r="L107" s="436"/>
      <c r="M107" s="436" t="s">
        <v>637</v>
      </c>
      <c r="N107" s="409"/>
      <c r="O107" s="436"/>
      <c r="P107" s="436"/>
      <c r="Q107" s="437"/>
      <c r="R107" s="436"/>
      <c r="S107" s="436"/>
      <c r="T107" s="435"/>
      <c r="U107" s="435"/>
      <c r="V107" s="435"/>
      <c r="W107" s="435"/>
      <c r="X107" s="435"/>
      <c r="Y107" s="435"/>
      <c r="Z107" s="435"/>
      <c r="AA107" s="435"/>
      <c r="AC107" s="435"/>
      <c r="AD107" s="435"/>
      <c r="AE107" s="435"/>
      <c r="AF107" s="409"/>
      <c r="AG107" s="263"/>
      <c r="AH107" s="434"/>
      <c r="AI107" s="434"/>
      <c r="AJ107" s="277"/>
      <c r="AK107" s="10"/>
    </row>
    <row r="108" spans="1:37" s="264" customFormat="1" ht="15" thickBot="1" x14ac:dyDescent="0.4">
      <c r="A108" s="294"/>
      <c r="B108" s="803" t="s">
        <v>628</v>
      </c>
      <c r="C108" s="804"/>
      <c r="D108" s="804"/>
      <c r="E108" s="804"/>
      <c r="F108" s="804"/>
      <c r="G108" s="804"/>
      <c r="H108" s="804"/>
      <c r="I108" s="804"/>
      <c r="J108" s="804"/>
      <c r="K108" s="804"/>
      <c r="L108" s="804"/>
      <c r="M108" s="804"/>
      <c r="N108" s="804"/>
      <c r="O108" s="804"/>
      <c r="P108" s="804"/>
      <c r="Q108" s="804"/>
      <c r="R108" s="804"/>
      <c r="S108" s="804"/>
      <c r="T108" s="804"/>
      <c r="U108" s="804"/>
      <c r="V108" s="804"/>
      <c r="W108" s="804"/>
      <c r="X108" s="804"/>
      <c r="Y108" s="804"/>
      <c r="Z108" s="804"/>
      <c r="AA108" s="804"/>
      <c r="AB108" s="804"/>
      <c r="AC108" s="805"/>
      <c r="AD108" s="289"/>
      <c r="AE108" s="289"/>
      <c r="AF108" s="280"/>
      <c r="AG108" s="281"/>
      <c r="AH108" s="282"/>
      <c r="AI108" s="282"/>
      <c r="AJ108" s="283"/>
      <c r="AK108" s="10"/>
    </row>
    <row r="109" spans="1:37" ht="15" thickBot="1" x14ac:dyDescent="0.4">
      <c r="A109" s="284"/>
      <c r="B109" s="284"/>
      <c r="C109" s="266"/>
      <c r="D109" s="265"/>
      <c r="E109" s="266"/>
      <c r="F109" s="265"/>
      <c r="G109" s="331"/>
      <c r="H109" s="316"/>
      <c r="I109" s="316"/>
      <c r="J109" s="316"/>
      <c r="K109" s="316"/>
      <c r="L109" s="316"/>
      <c r="M109" s="316"/>
      <c r="N109" s="265"/>
      <c r="O109" s="829" t="s">
        <v>656</v>
      </c>
      <c r="P109" s="830"/>
      <c r="Q109" s="831"/>
      <c r="R109" s="303"/>
      <c r="S109" s="303"/>
      <c r="T109" s="303"/>
      <c r="U109" s="303"/>
      <c r="V109" s="303"/>
      <c r="W109" s="303"/>
      <c r="X109" s="303"/>
      <c r="Y109" s="303"/>
      <c r="Z109" s="303"/>
      <c r="AA109" s="303"/>
      <c r="AB109" s="301" t="s">
        <v>663</v>
      </c>
      <c r="AC109" s="266"/>
      <c r="AD109" s="266"/>
      <c r="AE109" s="266"/>
      <c r="AF109" s="265"/>
      <c r="AG109" s="268"/>
      <c r="AH109" s="269"/>
      <c r="AI109" s="269"/>
      <c r="AJ109" s="270"/>
      <c r="AK109" s="4"/>
    </row>
    <row r="110" spans="1:37" x14ac:dyDescent="0.35">
      <c r="A110" s="271"/>
      <c r="B110" s="271"/>
      <c r="C110" s="407"/>
      <c r="D110" s="408"/>
      <c r="E110" s="407"/>
      <c r="F110" s="408"/>
      <c r="H110" s="458"/>
      <c r="I110" s="458"/>
      <c r="J110" s="458"/>
      <c r="K110" s="458"/>
      <c r="L110" s="458"/>
      <c r="M110" s="458"/>
      <c r="N110" s="408"/>
      <c r="O110" s="320" t="s">
        <v>658</v>
      </c>
      <c r="P110" s="439"/>
      <c r="Q110" s="332" t="s">
        <v>634</v>
      </c>
      <c r="R110" s="460"/>
      <c r="S110" s="460"/>
      <c r="T110" s="460"/>
      <c r="U110" s="460"/>
      <c r="V110" s="460"/>
      <c r="W110" s="460"/>
      <c r="X110" s="460"/>
      <c r="Y110" s="460"/>
      <c r="Z110" s="460"/>
      <c r="AA110" s="460"/>
      <c r="AB110" s="409"/>
      <c r="AC110" s="407"/>
      <c r="AD110" s="407"/>
      <c r="AE110" s="407"/>
      <c r="AF110" s="408"/>
      <c r="AG110" s="263"/>
      <c r="AH110" s="434"/>
      <c r="AI110" s="434"/>
      <c r="AJ110" s="273"/>
      <c r="AK110" s="4"/>
    </row>
    <row r="111" spans="1:37" x14ac:dyDescent="0.35">
      <c r="A111" s="271"/>
      <c r="B111" s="271"/>
      <c r="C111" s="418" t="s">
        <v>238</v>
      </c>
      <c r="D111" s="418"/>
      <c r="E111" s="418" t="s">
        <v>241</v>
      </c>
      <c r="F111" s="418"/>
      <c r="G111" s="418" t="s">
        <v>208</v>
      </c>
      <c r="H111" s="418"/>
      <c r="I111" s="418" t="s">
        <v>213</v>
      </c>
      <c r="J111" s="418"/>
      <c r="K111" s="418" t="s">
        <v>209</v>
      </c>
      <c r="L111" s="418"/>
      <c r="M111" s="418" t="s">
        <v>429</v>
      </c>
      <c r="N111" s="418"/>
      <c r="O111" s="322" t="s">
        <v>664</v>
      </c>
      <c r="P111" s="418"/>
      <c r="Q111" s="333" t="s">
        <v>665</v>
      </c>
      <c r="R111" s="418"/>
      <c r="S111" s="418" t="s">
        <v>27</v>
      </c>
      <c r="T111" s="418"/>
      <c r="U111" s="418" t="s">
        <v>245</v>
      </c>
      <c r="V111" s="418"/>
      <c r="W111" s="418" t="s">
        <v>250</v>
      </c>
      <c r="X111" s="418"/>
      <c r="Y111" s="418" t="s">
        <v>258</v>
      </c>
      <c r="Z111" s="418"/>
      <c r="AA111" s="418" t="s">
        <v>443</v>
      </c>
      <c r="AB111" s="418"/>
      <c r="AC111" s="418" t="s">
        <v>155</v>
      </c>
      <c r="AD111" s="418"/>
      <c r="AE111" s="418"/>
      <c r="AF111" s="408"/>
      <c r="AG111" s="272"/>
      <c r="AH111" s="442"/>
      <c r="AI111" s="442"/>
      <c r="AJ111" s="273"/>
      <c r="AK111" s="4"/>
    </row>
    <row r="112" spans="1:37" x14ac:dyDescent="0.35">
      <c r="A112" s="274"/>
      <c r="B112" s="276"/>
      <c r="C112" s="407">
        <v>0</v>
      </c>
      <c r="D112" s="407"/>
      <c r="E112" s="407">
        <v>0</v>
      </c>
      <c r="F112" s="407"/>
      <c r="G112" s="407">
        <v>0</v>
      </c>
      <c r="H112" s="407"/>
      <c r="I112" s="407">
        <v>0</v>
      </c>
      <c r="J112" s="407"/>
      <c r="K112" s="407">
        <v>0</v>
      </c>
      <c r="L112" s="407"/>
      <c r="M112" s="407">
        <v>0</v>
      </c>
      <c r="N112" s="407"/>
      <c r="O112" s="276">
        <v>0</v>
      </c>
      <c r="P112" s="407"/>
      <c r="Q112" s="334">
        <v>0</v>
      </c>
      <c r="R112" s="407"/>
      <c r="S112" s="407">
        <v>0</v>
      </c>
      <c r="T112" s="407"/>
      <c r="U112" s="407">
        <v>0</v>
      </c>
      <c r="V112" s="407"/>
      <c r="W112" s="407">
        <v>0</v>
      </c>
      <c r="X112" s="407"/>
      <c r="Y112" s="407">
        <v>0</v>
      </c>
      <c r="Z112" s="407"/>
      <c r="AA112" s="407">
        <v>0</v>
      </c>
      <c r="AB112" s="407"/>
      <c r="AC112" s="407">
        <v>0</v>
      </c>
      <c r="AD112" s="407"/>
      <c r="AE112" s="407"/>
      <c r="AF112" s="408"/>
      <c r="AG112" s="275"/>
      <c r="AH112" s="443"/>
      <c r="AI112" s="444"/>
      <c r="AJ112" s="273"/>
      <c r="AK112" s="4"/>
    </row>
    <row r="113" spans="1:37" s="261" customFormat="1" ht="15" thickBot="1" x14ac:dyDescent="0.4">
      <c r="A113" s="307">
        <v>109</v>
      </c>
      <c r="B113" s="307"/>
      <c r="C113" s="261">
        <v>110</v>
      </c>
      <c r="E113" s="261">
        <v>111</v>
      </c>
      <c r="G113" s="261">
        <v>112</v>
      </c>
      <c r="I113" s="261">
        <v>113</v>
      </c>
      <c r="K113" s="261">
        <v>114</v>
      </c>
      <c r="M113" s="261">
        <v>115</v>
      </c>
      <c r="O113" s="307">
        <v>116</v>
      </c>
      <c r="Q113" s="335">
        <v>117</v>
      </c>
      <c r="S113" s="261">
        <v>118</v>
      </c>
      <c r="U113" s="261">
        <v>119</v>
      </c>
      <c r="W113" s="261">
        <v>120</v>
      </c>
      <c r="Y113" s="261">
        <v>121</v>
      </c>
      <c r="AA113" s="261">
        <v>122</v>
      </c>
      <c r="AC113" s="261">
        <v>123</v>
      </c>
      <c r="AG113" s="308"/>
      <c r="AH113" s="453"/>
      <c r="AI113" s="454"/>
      <c r="AJ113" s="309"/>
      <c r="AK113" s="285"/>
    </row>
    <row r="114" spans="1:37" ht="15" thickBot="1" x14ac:dyDescent="0.4">
      <c r="A114" s="276"/>
      <c r="B114" s="366">
        <v>342</v>
      </c>
      <c r="C114" s="753" t="s">
        <v>12</v>
      </c>
      <c r="D114" s="421">
        <v>280</v>
      </c>
      <c r="E114" s="753" t="s">
        <v>12</v>
      </c>
      <c r="F114" s="421">
        <v>387.99599999999998</v>
      </c>
      <c r="G114" s="753" t="s">
        <v>12</v>
      </c>
      <c r="H114" s="421">
        <v>319</v>
      </c>
      <c r="I114" s="753" t="s">
        <v>12</v>
      </c>
      <c r="J114" s="421">
        <v>429.45299999999997</v>
      </c>
      <c r="K114" s="753" t="s">
        <v>12</v>
      </c>
      <c r="L114" s="421">
        <v>484.387</v>
      </c>
      <c r="M114" s="785"/>
      <c r="N114" s="421">
        <v>372.19400000000002</v>
      </c>
      <c r="O114" s="753" t="s">
        <v>223</v>
      </c>
      <c r="P114" s="421">
        <v>552.22299999999996</v>
      </c>
      <c r="Q114" s="753" t="s">
        <v>223</v>
      </c>
      <c r="R114" s="421">
        <v>396.82299999999998</v>
      </c>
      <c r="S114" s="753" t="s">
        <v>12</v>
      </c>
      <c r="T114" s="421">
        <v>357.99599999999998</v>
      </c>
      <c r="U114" s="753" t="s">
        <v>12</v>
      </c>
      <c r="V114" s="421">
        <v>401</v>
      </c>
      <c r="W114" s="833" t="s">
        <v>12</v>
      </c>
      <c r="X114" s="421">
        <v>395.00900000000001</v>
      </c>
      <c r="Y114" s="833" t="s">
        <v>12</v>
      </c>
      <c r="Z114" s="421">
        <v>445.37900000000002</v>
      </c>
      <c r="AA114" s="785"/>
      <c r="AB114" s="421">
        <v>396.995</v>
      </c>
      <c r="AC114" s="753" t="s">
        <v>12</v>
      </c>
      <c r="AD114" s="433"/>
      <c r="AE114" s="433"/>
      <c r="AF114" s="408"/>
      <c r="AG114" s="262">
        <v>12</v>
      </c>
      <c r="AH114" s="249">
        <v>2</v>
      </c>
      <c r="AI114" s="249">
        <v>10</v>
      </c>
      <c r="AJ114" s="326"/>
      <c r="AK114" s="4"/>
    </row>
    <row r="115" spans="1:37" ht="15" thickBot="1" x14ac:dyDescent="0.4">
      <c r="A115" s="276"/>
      <c r="B115" s="271"/>
      <c r="C115" s="754"/>
      <c r="D115" s="408"/>
      <c r="E115" s="754"/>
      <c r="F115" s="408"/>
      <c r="G115" s="754"/>
      <c r="H115" s="408"/>
      <c r="I115" s="754"/>
      <c r="J115" s="408"/>
      <c r="K115" s="754"/>
      <c r="L115" s="408"/>
      <c r="M115" s="786"/>
      <c r="N115" s="408"/>
      <c r="O115" s="754"/>
      <c r="P115" s="433"/>
      <c r="Q115" s="754"/>
      <c r="R115" s="408"/>
      <c r="S115" s="754"/>
      <c r="T115" s="408"/>
      <c r="U115" s="754"/>
      <c r="V115" s="408"/>
      <c r="W115" s="754"/>
      <c r="X115" s="408"/>
      <c r="Y115" s="754"/>
      <c r="Z115" s="408"/>
      <c r="AA115" s="799"/>
      <c r="AB115" s="408"/>
      <c r="AC115" s="802"/>
      <c r="AD115" s="433"/>
      <c r="AE115" s="433"/>
      <c r="AF115" s="408"/>
      <c r="AG115" s="263"/>
      <c r="AH115" s="434"/>
      <c r="AI115" s="434"/>
      <c r="AJ115" s="273"/>
      <c r="AK115" s="4"/>
    </row>
    <row r="116" spans="1:37" ht="6" customHeight="1" x14ac:dyDescent="0.35">
      <c r="A116" s="276"/>
      <c r="B116" s="271"/>
      <c r="C116" s="251">
        <v>0</v>
      </c>
      <c r="D116" s="407"/>
      <c r="E116" s="336" t="s">
        <v>12</v>
      </c>
      <c r="F116" s="407"/>
      <c r="G116" s="336">
        <v>0</v>
      </c>
      <c r="H116" s="407"/>
      <c r="I116" s="336">
        <v>0</v>
      </c>
      <c r="J116" s="407"/>
      <c r="K116" s="336" t="s">
        <v>12</v>
      </c>
      <c r="L116" s="407"/>
      <c r="M116" s="336">
        <v>0</v>
      </c>
      <c r="N116" s="407"/>
      <c r="O116" s="327">
        <v>0</v>
      </c>
      <c r="P116" s="433"/>
      <c r="Q116" s="328">
        <v>0</v>
      </c>
      <c r="R116" s="407"/>
      <c r="S116" s="251">
        <v>0</v>
      </c>
      <c r="T116" s="407"/>
      <c r="U116" s="251">
        <v>0</v>
      </c>
      <c r="V116" s="407"/>
      <c r="W116" s="251">
        <v>0</v>
      </c>
      <c r="X116" s="407"/>
      <c r="Y116" s="251">
        <v>0</v>
      </c>
      <c r="Z116" s="407"/>
      <c r="AA116" s="251">
        <v>0</v>
      </c>
      <c r="AB116" s="425"/>
      <c r="AC116" s="251">
        <v>0</v>
      </c>
      <c r="AD116" s="433"/>
      <c r="AE116" s="433"/>
      <c r="AF116" s="408"/>
      <c r="AG116" s="263"/>
      <c r="AH116" s="434"/>
      <c r="AI116" s="434"/>
      <c r="AJ116" s="273"/>
      <c r="AK116" s="4"/>
    </row>
    <row r="117" spans="1:37" ht="15" thickBot="1" x14ac:dyDescent="0.4">
      <c r="A117" s="307"/>
      <c r="B117" s="463"/>
      <c r="C117" s="418" t="s">
        <v>65</v>
      </c>
      <c r="D117" s="408"/>
      <c r="E117" s="418" t="s">
        <v>126</v>
      </c>
      <c r="F117" s="408"/>
      <c r="G117" s="418" t="s">
        <v>65</v>
      </c>
      <c r="H117" s="408"/>
      <c r="I117" s="418" t="s">
        <v>68</v>
      </c>
      <c r="J117" s="408"/>
      <c r="K117" s="418" t="s">
        <v>210</v>
      </c>
      <c r="L117" s="408"/>
      <c r="M117" s="418" t="s">
        <v>197</v>
      </c>
      <c r="N117" s="408"/>
      <c r="O117" s="329" t="s">
        <v>401</v>
      </c>
      <c r="P117" s="337"/>
      <c r="Q117" s="338" t="s">
        <v>132</v>
      </c>
      <c r="R117" s="408"/>
      <c r="S117" s="418" t="s">
        <v>181</v>
      </c>
      <c r="T117" s="408"/>
      <c r="U117" s="418" t="s">
        <v>77</v>
      </c>
      <c r="V117" s="408"/>
      <c r="W117" s="418" t="s">
        <v>57</v>
      </c>
      <c r="X117" s="408"/>
      <c r="Y117" s="418" t="s">
        <v>57</v>
      </c>
      <c r="Z117" s="408"/>
      <c r="AA117" s="418" t="s">
        <v>123</v>
      </c>
      <c r="AB117" s="408"/>
      <c r="AC117" s="418" t="s">
        <v>77</v>
      </c>
      <c r="AD117" s="418"/>
      <c r="AE117" s="418"/>
      <c r="AG117" s="287"/>
      <c r="AH117" s="449"/>
      <c r="AI117" s="449"/>
      <c r="AJ117" s="309"/>
      <c r="AK117" s="4"/>
    </row>
    <row r="118" spans="1:37" s="264" customFormat="1" x14ac:dyDescent="0.35">
      <c r="A118" s="274"/>
      <c r="B118" s="274"/>
      <c r="C118" s="436" t="s">
        <v>58</v>
      </c>
      <c r="D118" s="409"/>
      <c r="E118" s="436" t="s">
        <v>58</v>
      </c>
      <c r="F118" s="409"/>
      <c r="G118" s="436" t="s">
        <v>58</v>
      </c>
      <c r="H118" s="409"/>
      <c r="I118" s="436" t="s">
        <v>58</v>
      </c>
      <c r="J118" s="436"/>
      <c r="K118" s="436" t="s">
        <v>58</v>
      </c>
      <c r="L118" s="435"/>
      <c r="M118" s="436"/>
      <c r="N118" s="435"/>
      <c r="O118" s="435" t="s">
        <v>637</v>
      </c>
      <c r="P118" s="435"/>
      <c r="Q118" s="435" t="s">
        <v>637</v>
      </c>
      <c r="R118" s="435"/>
      <c r="S118" s="436" t="s">
        <v>74</v>
      </c>
      <c r="T118" s="435"/>
      <c r="U118" s="436" t="s">
        <v>74</v>
      </c>
      <c r="V118" s="409"/>
      <c r="W118" s="436" t="s">
        <v>74</v>
      </c>
      <c r="X118" s="435"/>
      <c r="Y118" s="436" t="s">
        <v>74</v>
      </c>
      <c r="Z118" s="435"/>
      <c r="AA118" s="436"/>
      <c r="AB118" s="435"/>
      <c r="AC118" s="436" t="s">
        <v>74</v>
      </c>
      <c r="AD118" s="436"/>
      <c r="AE118" s="436"/>
      <c r="AF118" s="409"/>
      <c r="AG118" s="263"/>
      <c r="AH118" s="434"/>
      <c r="AI118" s="434"/>
      <c r="AJ118" s="277"/>
      <c r="AK118" s="10"/>
    </row>
    <row r="119" spans="1:37" s="264" customFormat="1" ht="15" thickBot="1" x14ac:dyDescent="0.4">
      <c r="A119" s="274"/>
      <c r="B119" s="274"/>
      <c r="C119" s="435"/>
      <c r="D119" s="409"/>
      <c r="E119" s="435"/>
      <c r="F119" s="409"/>
      <c r="G119" s="435"/>
      <c r="H119" s="409"/>
      <c r="I119" s="435"/>
      <c r="J119" s="435"/>
      <c r="K119" s="435"/>
      <c r="L119" s="435"/>
      <c r="M119" s="435"/>
      <c r="N119" s="435"/>
      <c r="O119" s="435"/>
      <c r="P119" s="435"/>
      <c r="Q119" s="462"/>
      <c r="R119" s="435"/>
      <c r="S119" s="436"/>
      <c r="T119" s="435"/>
      <c r="U119" s="436"/>
      <c r="V119" s="409"/>
      <c r="W119" s="436"/>
      <c r="X119" s="436"/>
      <c r="Y119" s="435" t="s">
        <v>637</v>
      </c>
      <c r="Z119" s="435"/>
      <c r="AA119" s="435"/>
      <c r="AB119" s="435"/>
      <c r="AC119" s="436"/>
      <c r="AD119" s="436"/>
      <c r="AE119" s="436"/>
      <c r="AF119" s="409"/>
      <c r="AG119" s="263"/>
      <c r="AH119" s="434"/>
      <c r="AI119" s="434"/>
      <c r="AJ119" s="277"/>
      <c r="AK119" s="10"/>
    </row>
    <row r="120" spans="1:37" s="264" customFormat="1" ht="15" thickBot="1" x14ac:dyDescent="0.4">
      <c r="A120" s="294"/>
      <c r="B120" s="803" t="s">
        <v>628</v>
      </c>
      <c r="C120" s="804"/>
      <c r="D120" s="804"/>
      <c r="E120" s="804"/>
      <c r="F120" s="804"/>
      <c r="G120" s="804"/>
      <c r="H120" s="804"/>
      <c r="I120" s="804"/>
      <c r="J120" s="804"/>
      <c r="K120" s="804"/>
      <c r="L120" s="804"/>
      <c r="M120" s="804"/>
      <c r="N120" s="804"/>
      <c r="O120" s="804"/>
      <c r="P120" s="804"/>
      <c r="Q120" s="804"/>
      <c r="R120" s="804"/>
      <c r="S120" s="804"/>
      <c r="T120" s="804"/>
      <c r="U120" s="804"/>
      <c r="V120" s="804"/>
      <c r="W120" s="804"/>
      <c r="X120" s="804"/>
      <c r="Y120" s="804"/>
      <c r="Z120" s="804"/>
      <c r="AA120" s="804"/>
      <c r="AB120" s="804"/>
      <c r="AC120" s="805"/>
      <c r="AD120" s="289"/>
      <c r="AE120" s="289"/>
      <c r="AF120" s="280"/>
      <c r="AG120" s="281"/>
      <c r="AH120" s="282"/>
      <c r="AI120" s="282"/>
      <c r="AJ120" s="283"/>
      <c r="AK120" s="10"/>
    </row>
    <row r="121" spans="1:37" ht="15" thickBot="1" x14ac:dyDescent="0.4">
      <c r="A121" s="284"/>
      <c r="B121" s="284"/>
      <c r="C121" s="266"/>
      <c r="D121" s="265"/>
      <c r="E121" s="306"/>
      <c r="F121" s="265"/>
      <c r="G121" s="266"/>
      <c r="H121" s="339"/>
      <c r="I121" s="339"/>
      <c r="J121" s="265"/>
      <c r="K121" s="312"/>
      <c r="L121" s="340"/>
      <c r="M121" s="340"/>
      <c r="N121" s="340"/>
      <c r="O121" s="340"/>
      <c r="P121" s="340"/>
      <c r="Q121" s="829" t="s">
        <v>656</v>
      </c>
      <c r="R121" s="830"/>
      <c r="S121" s="830"/>
      <c r="T121" s="830"/>
      <c r="U121" s="830"/>
      <c r="V121" s="830"/>
      <c r="W121" s="830"/>
      <c r="X121" s="830"/>
      <c r="Y121" s="831"/>
      <c r="Z121" s="301"/>
      <c r="AA121" s="341"/>
      <c r="AB121" s="341"/>
      <c r="AC121" s="832"/>
      <c r="AD121" s="832"/>
      <c r="AE121" s="832"/>
      <c r="AF121" s="832"/>
      <c r="AG121" s="268"/>
      <c r="AH121" s="269"/>
      <c r="AI121" s="269"/>
      <c r="AJ121" s="270"/>
      <c r="AK121" s="4"/>
    </row>
    <row r="122" spans="1:37" x14ac:dyDescent="0.35">
      <c r="A122" s="271"/>
      <c r="B122" s="463"/>
      <c r="C122" s="261"/>
      <c r="E122" s="464"/>
      <c r="G122" s="465" t="s">
        <v>666</v>
      </c>
      <c r="H122" s="466"/>
      <c r="I122" s="466"/>
      <c r="K122" s="10" t="s">
        <v>634</v>
      </c>
      <c r="L122" s="9"/>
      <c r="M122" s="10" t="s">
        <v>634</v>
      </c>
      <c r="N122" s="9"/>
      <c r="O122" s="9" t="s">
        <v>658</v>
      </c>
      <c r="P122" s="9"/>
      <c r="Q122" s="342"/>
      <c r="R122" s="10"/>
      <c r="S122" s="10" t="s">
        <v>634</v>
      </c>
      <c r="T122" s="435"/>
      <c r="U122" s="10" t="s">
        <v>634</v>
      </c>
      <c r="V122" s="10"/>
      <c r="W122" s="10"/>
      <c r="X122" s="10"/>
      <c r="Y122" s="343"/>
      <c r="Z122" s="264"/>
      <c r="AA122" s="467"/>
      <c r="AB122" s="467"/>
      <c r="AC122" s="448"/>
      <c r="AD122" s="448"/>
      <c r="AE122" s="448"/>
      <c r="AF122" s="448"/>
      <c r="AG122" s="263"/>
      <c r="AH122" s="434"/>
      <c r="AI122" s="434"/>
      <c r="AJ122" s="273"/>
      <c r="AK122" s="4"/>
    </row>
    <row r="123" spans="1:37" x14ac:dyDescent="0.35">
      <c r="A123" s="271"/>
      <c r="B123" s="271"/>
      <c r="C123" s="418" t="s">
        <v>444</v>
      </c>
      <c r="D123" s="418"/>
      <c r="E123" s="418" t="s">
        <v>667</v>
      </c>
      <c r="F123" s="418"/>
      <c r="G123" s="418" t="s">
        <v>668</v>
      </c>
      <c r="H123" s="418"/>
      <c r="I123" s="418" t="s">
        <v>264</v>
      </c>
      <c r="J123" s="418"/>
      <c r="K123" s="418" t="s">
        <v>669</v>
      </c>
      <c r="L123" s="418"/>
      <c r="M123" s="418" t="s">
        <v>670</v>
      </c>
      <c r="N123" s="418"/>
      <c r="O123" s="418" t="s">
        <v>671</v>
      </c>
      <c r="P123" s="418"/>
      <c r="Q123" s="344" t="s">
        <v>672</v>
      </c>
      <c r="R123" s="418"/>
      <c r="S123" s="418" t="s">
        <v>673</v>
      </c>
      <c r="T123" s="418"/>
      <c r="U123" s="418" t="s">
        <v>674</v>
      </c>
      <c r="V123" s="418"/>
      <c r="W123" s="418" t="s">
        <v>675</v>
      </c>
      <c r="X123" s="418"/>
      <c r="Y123" s="323" t="s">
        <v>676</v>
      </c>
      <c r="Z123" s="418"/>
      <c r="AA123" s="418" t="s">
        <v>274</v>
      </c>
      <c r="AB123" s="418"/>
      <c r="AC123" s="418" t="s">
        <v>220</v>
      </c>
      <c r="AD123" s="418"/>
      <c r="AE123" s="418"/>
      <c r="AF123" s="408"/>
      <c r="AG123" s="272"/>
      <c r="AH123" s="442"/>
      <c r="AI123" s="442"/>
      <c r="AJ123" s="273"/>
      <c r="AK123" s="4"/>
    </row>
    <row r="124" spans="1:37" x14ac:dyDescent="0.35">
      <c r="A124" s="274"/>
      <c r="B124" s="276"/>
      <c r="C124" s="407">
        <v>0</v>
      </c>
      <c r="D124" s="407"/>
      <c r="E124" s="407">
        <v>0</v>
      </c>
      <c r="F124" s="407"/>
      <c r="G124" s="407">
        <v>0</v>
      </c>
      <c r="H124" s="407"/>
      <c r="I124" s="407">
        <v>0</v>
      </c>
      <c r="J124" s="407"/>
      <c r="K124" s="407">
        <v>0</v>
      </c>
      <c r="L124" s="407"/>
      <c r="M124" s="407">
        <v>0</v>
      </c>
      <c r="N124" s="407"/>
      <c r="O124" s="407">
        <v>0</v>
      </c>
      <c r="P124" s="407"/>
      <c r="Q124" s="345">
        <v>0</v>
      </c>
      <c r="R124" s="407"/>
      <c r="S124" s="407">
        <v>0</v>
      </c>
      <c r="T124" s="407"/>
      <c r="U124" s="407">
        <v>0</v>
      </c>
      <c r="V124" s="407"/>
      <c r="W124" s="407">
        <v>0</v>
      </c>
      <c r="X124" s="407"/>
      <c r="Y124" s="324">
        <v>0</v>
      </c>
      <c r="Z124" s="407"/>
      <c r="AA124" s="407">
        <v>0</v>
      </c>
      <c r="AB124" s="407"/>
      <c r="AC124" s="407">
        <v>0</v>
      </c>
      <c r="AD124" s="407"/>
      <c r="AE124" s="407"/>
      <c r="AF124" s="408"/>
      <c r="AG124" s="275"/>
      <c r="AH124" s="443"/>
      <c r="AI124" s="444"/>
      <c r="AJ124" s="273"/>
      <c r="AK124" s="4"/>
    </row>
    <row r="125" spans="1:37" s="261" customFormat="1" ht="15" thickBot="1" x14ac:dyDescent="0.4">
      <c r="A125" s="307">
        <v>123</v>
      </c>
      <c r="B125" s="307"/>
      <c r="E125" s="261">
        <v>125</v>
      </c>
      <c r="G125" s="261">
        <v>126</v>
      </c>
      <c r="I125" s="261">
        <v>127</v>
      </c>
      <c r="K125" s="261">
        <v>128</v>
      </c>
      <c r="M125" s="261">
        <v>129</v>
      </c>
      <c r="O125" s="261">
        <v>130</v>
      </c>
      <c r="Q125" s="346">
        <v>131</v>
      </c>
      <c r="S125" s="261">
        <v>132</v>
      </c>
      <c r="U125" s="261">
        <v>133</v>
      </c>
      <c r="W125" s="261">
        <v>134</v>
      </c>
      <c r="Y125" s="325">
        <v>135</v>
      </c>
      <c r="AA125" s="261">
        <v>136</v>
      </c>
      <c r="AC125" s="261">
        <v>137</v>
      </c>
      <c r="AG125" s="308"/>
      <c r="AH125" s="453"/>
      <c r="AI125" s="454"/>
      <c r="AJ125" s="309"/>
      <c r="AK125" s="285"/>
    </row>
    <row r="126" spans="1:37" ht="15" thickBot="1" x14ac:dyDescent="0.4">
      <c r="A126" s="276"/>
      <c r="B126" s="366">
        <v>374.005</v>
      </c>
      <c r="C126" s="785"/>
      <c r="D126" s="421">
        <v>433</v>
      </c>
      <c r="E126" s="753" t="s">
        <v>235</v>
      </c>
      <c r="F126" s="421">
        <v>390</v>
      </c>
      <c r="G126" s="753" t="s">
        <v>235</v>
      </c>
      <c r="H126" s="421">
        <v>406.995</v>
      </c>
      <c r="I126" s="753" t="s">
        <v>12</v>
      </c>
      <c r="J126" s="421">
        <v>411.48200000000003</v>
      </c>
      <c r="K126" s="753" t="s">
        <v>235</v>
      </c>
      <c r="L126" s="421">
        <v>566.68100000000004</v>
      </c>
      <c r="M126" s="753"/>
      <c r="N126" s="421">
        <v>326.63200000000001</v>
      </c>
      <c r="O126" s="785"/>
      <c r="P126" s="421">
        <v>371.99700000000001</v>
      </c>
      <c r="Q126" s="753" t="s">
        <v>223</v>
      </c>
      <c r="R126" s="421">
        <v>441</v>
      </c>
      <c r="S126" s="753" t="s">
        <v>223</v>
      </c>
      <c r="T126" s="421">
        <v>445</v>
      </c>
      <c r="U126" s="753" t="s">
        <v>223</v>
      </c>
      <c r="V126" s="421">
        <v>332.73099999999999</v>
      </c>
      <c r="W126" s="753" t="s">
        <v>223</v>
      </c>
      <c r="X126" s="421">
        <v>241.999</v>
      </c>
      <c r="Y126" s="753" t="s">
        <v>223</v>
      </c>
      <c r="Z126" s="421">
        <v>473.13099999999997</v>
      </c>
      <c r="AA126" s="785"/>
      <c r="AB126" s="421">
        <v>439.99900000000002</v>
      </c>
      <c r="AC126" s="753" t="s">
        <v>12</v>
      </c>
      <c r="AD126" s="433"/>
      <c r="AE126" s="433"/>
      <c r="AF126" s="408"/>
      <c r="AG126" s="262">
        <v>5</v>
      </c>
      <c r="AH126" s="249">
        <v>0</v>
      </c>
      <c r="AI126" s="249">
        <v>3</v>
      </c>
      <c r="AJ126" s="326"/>
      <c r="AK126" s="4"/>
    </row>
    <row r="127" spans="1:37" x14ac:dyDescent="0.35">
      <c r="A127" s="276"/>
      <c r="B127" s="271"/>
      <c r="C127" s="786"/>
      <c r="D127" s="408"/>
      <c r="E127" s="754"/>
      <c r="F127" s="408"/>
      <c r="G127" s="754"/>
      <c r="H127" s="408"/>
      <c r="I127" s="754"/>
      <c r="J127" s="408"/>
      <c r="K127" s="754"/>
      <c r="L127" s="408"/>
      <c r="M127" s="754"/>
      <c r="N127" s="408"/>
      <c r="O127" s="786"/>
      <c r="P127" s="433"/>
      <c r="Q127" s="754"/>
      <c r="R127" s="408"/>
      <c r="S127" s="754"/>
      <c r="T127" s="408"/>
      <c r="U127" s="754"/>
      <c r="V127" s="408"/>
      <c r="W127" s="754"/>
      <c r="X127" s="408"/>
      <c r="Y127" s="754"/>
      <c r="Z127" s="408"/>
      <c r="AA127" s="786"/>
      <c r="AB127" s="408"/>
      <c r="AC127" s="754"/>
      <c r="AD127" s="433"/>
      <c r="AE127" s="433"/>
      <c r="AF127" s="408"/>
      <c r="AG127" s="263"/>
      <c r="AH127" s="434"/>
      <c r="AI127" s="434"/>
      <c r="AJ127" s="273"/>
      <c r="AK127" s="4"/>
    </row>
    <row r="128" spans="1:37" ht="6" customHeight="1" x14ac:dyDescent="0.35">
      <c r="A128" s="276"/>
      <c r="B128" s="271"/>
      <c r="C128" s="251">
        <v>0</v>
      </c>
      <c r="D128" s="407"/>
      <c r="E128" s="251">
        <v>0</v>
      </c>
      <c r="F128" s="407"/>
      <c r="G128" s="251">
        <v>0</v>
      </c>
      <c r="H128" s="407"/>
      <c r="I128" s="251">
        <v>0</v>
      </c>
      <c r="J128" s="407"/>
      <c r="K128" s="251">
        <v>0</v>
      </c>
      <c r="L128" s="407"/>
      <c r="M128" s="251">
        <v>0</v>
      </c>
      <c r="N128" s="407"/>
      <c r="O128" s="251">
        <v>0</v>
      </c>
      <c r="P128" s="433"/>
      <c r="Q128" s="327">
        <v>0</v>
      </c>
      <c r="R128" s="407"/>
      <c r="S128" s="251">
        <v>0</v>
      </c>
      <c r="T128" s="407"/>
      <c r="U128" s="251">
        <v>0</v>
      </c>
      <c r="V128" s="407"/>
      <c r="W128" s="251">
        <v>0</v>
      </c>
      <c r="X128" s="407"/>
      <c r="Y128" s="328">
        <v>0</v>
      </c>
      <c r="Z128" s="407"/>
      <c r="AA128" s="251">
        <v>0</v>
      </c>
      <c r="AB128" s="425"/>
      <c r="AC128" s="251">
        <v>0</v>
      </c>
      <c r="AD128" s="433"/>
      <c r="AE128" s="433"/>
      <c r="AF128" s="408"/>
      <c r="AG128" s="263"/>
      <c r="AH128" s="434"/>
      <c r="AI128" s="434"/>
      <c r="AJ128" s="273"/>
      <c r="AK128" s="4"/>
    </row>
    <row r="129" spans="1:37" ht="15" thickBot="1" x14ac:dyDescent="0.4">
      <c r="A129" s="307"/>
      <c r="B129" s="463"/>
      <c r="C129" s="474" t="s">
        <v>77</v>
      </c>
      <c r="D129" s="408"/>
      <c r="E129" s="418" t="s">
        <v>65</v>
      </c>
      <c r="F129" s="408"/>
      <c r="G129" s="418" t="s">
        <v>150</v>
      </c>
      <c r="H129" s="408"/>
      <c r="I129" s="418" t="s">
        <v>77</v>
      </c>
      <c r="J129" s="408"/>
      <c r="K129" s="418" t="s">
        <v>643</v>
      </c>
      <c r="L129" s="408"/>
      <c r="M129" s="418" t="s">
        <v>677</v>
      </c>
      <c r="N129" s="408"/>
      <c r="O129" s="418" t="s">
        <v>206</v>
      </c>
      <c r="P129" s="418"/>
      <c r="Q129" s="347" t="s">
        <v>79</v>
      </c>
      <c r="R129" s="256"/>
      <c r="S129" s="337" t="s">
        <v>662</v>
      </c>
      <c r="T129" s="256"/>
      <c r="U129" s="337" t="s">
        <v>77</v>
      </c>
      <c r="V129" s="256"/>
      <c r="W129" s="337" t="s">
        <v>126</v>
      </c>
      <c r="X129" s="256"/>
      <c r="Y129" s="330" t="s">
        <v>206</v>
      </c>
      <c r="Z129" s="408"/>
      <c r="AA129" s="418" t="s">
        <v>275</v>
      </c>
      <c r="AB129" s="408"/>
      <c r="AC129" s="418" t="s">
        <v>77</v>
      </c>
      <c r="AD129" s="418"/>
      <c r="AE129" s="418"/>
      <c r="AF129" s="261"/>
      <c r="AG129" s="287"/>
      <c r="AH129" s="449"/>
      <c r="AI129" s="449"/>
      <c r="AJ129" s="309"/>
      <c r="AK129" s="4"/>
    </row>
    <row r="130" spans="1:37" s="264" customFormat="1" x14ac:dyDescent="0.35">
      <c r="A130" s="274"/>
      <c r="B130" s="274"/>
      <c r="C130" s="436"/>
      <c r="D130" s="435"/>
      <c r="E130" s="435"/>
      <c r="F130" s="409"/>
      <c r="G130" s="438"/>
      <c r="H130" s="409"/>
      <c r="I130" s="436" t="s">
        <v>74</v>
      </c>
      <c r="J130" s="409"/>
      <c r="K130" s="438"/>
      <c r="L130" s="409"/>
      <c r="M130" s="438" t="s">
        <v>637</v>
      </c>
      <c r="N130" s="409"/>
      <c r="O130" s="438" t="s">
        <v>637</v>
      </c>
      <c r="P130" s="438"/>
      <c r="Q130" s="456"/>
      <c r="R130" s="409"/>
      <c r="S130" s="438"/>
      <c r="T130" s="409"/>
      <c r="U130" s="438" t="s">
        <v>637</v>
      </c>
      <c r="V130" s="409"/>
      <c r="W130" s="10"/>
      <c r="X130" s="409"/>
      <c r="Y130" s="438"/>
      <c r="Z130" s="409"/>
      <c r="AA130" s="436" t="s">
        <v>74</v>
      </c>
      <c r="AB130" s="409"/>
      <c r="AC130" s="436" t="s">
        <v>74</v>
      </c>
      <c r="AD130" s="436"/>
      <c r="AE130" s="436"/>
      <c r="AF130" s="409"/>
      <c r="AG130" s="263"/>
      <c r="AH130" s="434"/>
      <c r="AI130" s="434"/>
      <c r="AJ130" s="277"/>
      <c r="AK130" s="10"/>
    </row>
    <row r="131" spans="1:37" s="264" customFormat="1" ht="15" thickBot="1" x14ac:dyDescent="0.4">
      <c r="A131" s="274"/>
      <c r="B131" s="274"/>
      <c r="C131" s="435"/>
      <c r="D131" s="435"/>
      <c r="E131" s="435"/>
      <c r="F131" s="409"/>
      <c r="G131" s="438"/>
      <c r="H131" s="409"/>
      <c r="I131" s="436"/>
      <c r="J131" s="409"/>
      <c r="K131" s="438"/>
      <c r="L131" s="409"/>
      <c r="M131" s="438"/>
      <c r="N131" s="409"/>
      <c r="O131" s="438"/>
      <c r="P131" s="438"/>
      <c r="Q131" s="456"/>
      <c r="R131" s="409"/>
      <c r="S131" s="438"/>
      <c r="T131" s="409"/>
      <c r="U131" s="438"/>
      <c r="V131" s="409"/>
      <c r="W131" s="10"/>
      <c r="X131" s="409"/>
      <c r="Y131" s="438"/>
      <c r="Z131" s="409"/>
      <c r="AA131" s="436"/>
      <c r="AB131" s="409"/>
      <c r="AC131" s="436"/>
      <c r="AD131" s="436"/>
      <c r="AE131" s="436"/>
      <c r="AF131" s="409"/>
      <c r="AG131" s="263"/>
      <c r="AH131" s="434"/>
      <c r="AI131" s="434"/>
      <c r="AJ131" s="277"/>
      <c r="AK131" s="10"/>
    </row>
    <row r="132" spans="1:37" s="264" customFormat="1" ht="15" thickBot="1" x14ac:dyDescent="0.4">
      <c r="A132" s="294"/>
      <c r="B132" s="803" t="s">
        <v>628</v>
      </c>
      <c r="C132" s="804"/>
      <c r="D132" s="804"/>
      <c r="E132" s="804"/>
      <c r="F132" s="804"/>
      <c r="G132" s="804"/>
      <c r="H132" s="804"/>
      <c r="I132" s="804"/>
      <c r="J132" s="804"/>
      <c r="K132" s="804"/>
      <c r="L132" s="804"/>
      <c r="M132" s="804"/>
      <c r="N132" s="804"/>
      <c r="O132" s="804"/>
      <c r="P132" s="804"/>
      <c r="Q132" s="804"/>
      <c r="R132" s="804"/>
      <c r="S132" s="804"/>
      <c r="T132" s="804"/>
      <c r="U132" s="804"/>
      <c r="V132" s="804"/>
      <c r="W132" s="804"/>
      <c r="X132" s="804"/>
      <c r="Y132" s="804"/>
      <c r="Z132" s="804"/>
      <c r="AA132" s="804"/>
      <c r="AB132" s="804"/>
      <c r="AC132" s="805"/>
      <c r="AD132" s="289"/>
      <c r="AE132" s="289"/>
      <c r="AF132" s="280"/>
      <c r="AG132" s="281"/>
      <c r="AH132" s="282"/>
      <c r="AI132" s="282"/>
      <c r="AJ132" s="283"/>
      <c r="AK132" s="10"/>
    </row>
    <row r="133" spans="1:37" s="264" customFormat="1" ht="15" thickBot="1" x14ac:dyDescent="0.4">
      <c r="A133" s="311"/>
      <c r="B133" s="311"/>
      <c r="C133" s="348"/>
      <c r="D133" s="348"/>
      <c r="E133" s="348"/>
      <c r="F133" s="301"/>
      <c r="G133" s="823" t="s">
        <v>656</v>
      </c>
      <c r="H133" s="824"/>
      <c r="I133" s="824"/>
      <c r="J133" s="824"/>
      <c r="K133" s="825"/>
      <c r="L133" s="301"/>
      <c r="M133" s="299"/>
      <c r="N133" s="301"/>
      <c r="O133" s="299"/>
      <c r="P133" s="299"/>
      <c r="Q133" s="314"/>
      <c r="R133" s="301"/>
      <c r="S133" s="299"/>
      <c r="T133" s="301"/>
      <c r="U133" s="299"/>
      <c r="V133" s="301"/>
      <c r="W133" s="826" t="s">
        <v>656</v>
      </c>
      <c r="X133" s="827"/>
      <c r="Y133" s="828"/>
      <c r="Z133" s="301"/>
      <c r="AA133" s="299"/>
      <c r="AB133" s="301"/>
      <c r="AC133" s="313"/>
      <c r="AD133" s="313"/>
      <c r="AE133" s="313"/>
      <c r="AF133" s="301"/>
      <c r="AG133" s="268"/>
      <c r="AH133" s="269"/>
      <c r="AI133" s="269"/>
      <c r="AJ133" s="319"/>
      <c r="AK133" s="10"/>
    </row>
    <row r="134" spans="1:37" x14ac:dyDescent="0.35">
      <c r="A134" s="286"/>
      <c r="B134" s="286"/>
      <c r="C134" s="458"/>
      <c r="D134" s="458" t="s">
        <v>644</v>
      </c>
      <c r="E134" s="458"/>
      <c r="G134" s="349" t="s">
        <v>634</v>
      </c>
      <c r="H134" s="264"/>
      <c r="I134" s="9" t="s">
        <v>658</v>
      </c>
      <c r="J134" s="264"/>
      <c r="K134" s="321" t="s">
        <v>678</v>
      </c>
      <c r="L134" s="458"/>
      <c r="M134" s="10"/>
      <c r="O134" s="261"/>
      <c r="P134" s="261"/>
      <c r="Q134" s="462"/>
      <c r="R134" s="9"/>
      <c r="S134" s="9"/>
      <c r="U134" s="261"/>
      <c r="V134" s="468" t="s">
        <v>641</v>
      </c>
      <c r="W134" s="320" t="s">
        <v>634</v>
      </c>
      <c r="X134" s="467"/>
      <c r="Y134" s="350"/>
      <c r="Z134" s="467"/>
      <c r="AA134" s="467"/>
      <c r="AB134" s="467"/>
      <c r="AC134" s="467"/>
      <c r="AD134" s="467"/>
      <c r="AE134" s="467"/>
      <c r="AG134" s="287"/>
      <c r="AH134" s="449"/>
      <c r="AI134" s="449"/>
      <c r="AJ134" s="309"/>
      <c r="AK134" s="4"/>
    </row>
    <row r="135" spans="1:37" x14ac:dyDescent="0.35">
      <c r="A135" s="271"/>
      <c r="B135" s="271"/>
      <c r="C135" s="418" t="s">
        <v>479</v>
      </c>
      <c r="D135" s="418"/>
      <c r="E135" s="418" t="s">
        <v>486</v>
      </c>
      <c r="F135" s="418"/>
      <c r="G135" s="322" t="s">
        <v>679</v>
      </c>
      <c r="H135" s="418"/>
      <c r="I135" s="418" t="s">
        <v>680</v>
      </c>
      <c r="J135" s="418"/>
      <c r="K135" s="323" t="s">
        <v>681</v>
      </c>
      <c r="L135" s="418"/>
      <c r="M135" s="418" t="s">
        <v>286</v>
      </c>
      <c r="N135" s="418"/>
      <c r="O135" s="418" t="s">
        <v>218</v>
      </c>
      <c r="P135" s="418"/>
      <c r="Q135" s="427" t="s">
        <v>370</v>
      </c>
      <c r="R135" s="418"/>
      <c r="S135" s="418" t="s">
        <v>205</v>
      </c>
      <c r="T135" s="418"/>
      <c r="U135" s="418" t="s">
        <v>544</v>
      </c>
      <c r="V135" s="418"/>
      <c r="W135" s="322" t="s">
        <v>682</v>
      </c>
      <c r="X135" s="418"/>
      <c r="Y135" s="323" t="s">
        <v>683</v>
      </c>
      <c r="Z135" s="418"/>
      <c r="AA135" s="418" t="s">
        <v>398</v>
      </c>
      <c r="AB135" s="418"/>
      <c r="AC135" s="418" t="s">
        <v>177</v>
      </c>
      <c r="AD135" s="418"/>
      <c r="AE135" s="418"/>
      <c r="AF135" s="408"/>
      <c r="AG135" s="272"/>
      <c r="AH135" s="442"/>
      <c r="AI135" s="442"/>
      <c r="AJ135" s="273"/>
      <c r="AK135" s="4"/>
    </row>
    <row r="136" spans="1:37" x14ac:dyDescent="0.35">
      <c r="A136" s="274"/>
      <c r="B136" s="276" t="s">
        <v>684</v>
      </c>
      <c r="C136" s="407">
        <v>0</v>
      </c>
      <c r="D136" s="407"/>
      <c r="E136" s="407">
        <v>0</v>
      </c>
      <c r="F136" s="407"/>
      <c r="G136" s="276">
        <v>0</v>
      </c>
      <c r="H136" s="407"/>
      <c r="I136" s="407">
        <v>0</v>
      </c>
      <c r="J136" s="407"/>
      <c r="K136" s="324">
        <v>0</v>
      </c>
      <c r="L136" s="407"/>
      <c r="M136" s="407">
        <v>0</v>
      </c>
      <c r="N136" s="407"/>
      <c r="O136" s="407">
        <v>0</v>
      </c>
      <c r="P136" s="407"/>
      <c r="Q136" s="429">
        <v>0</v>
      </c>
      <c r="R136" s="407"/>
      <c r="S136" s="407">
        <v>0</v>
      </c>
      <c r="T136" s="407"/>
      <c r="U136" s="407">
        <v>0</v>
      </c>
      <c r="V136" s="407"/>
      <c r="W136" s="276">
        <v>0</v>
      </c>
      <c r="X136" s="407"/>
      <c r="Y136" s="324">
        <v>0</v>
      </c>
      <c r="Z136" s="407"/>
      <c r="AA136" s="407">
        <v>0</v>
      </c>
      <c r="AB136" s="407"/>
      <c r="AC136" s="407">
        <v>0</v>
      </c>
      <c r="AD136" s="407"/>
      <c r="AE136" s="407"/>
      <c r="AF136" s="408"/>
      <c r="AG136" s="275"/>
      <c r="AH136" s="443"/>
      <c r="AI136" s="444"/>
      <c r="AJ136" s="273"/>
      <c r="AK136" s="4"/>
    </row>
    <row r="137" spans="1:37" s="261" customFormat="1" ht="15" thickBot="1" x14ac:dyDescent="0.4">
      <c r="A137" s="307">
        <v>137</v>
      </c>
      <c r="B137" s="307"/>
      <c r="C137" s="261">
        <v>138</v>
      </c>
      <c r="E137" s="261">
        <v>139</v>
      </c>
      <c r="G137" s="307">
        <v>140</v>
      </c>
      <c r="I137" s="261">
        <v>141</v>
      </c>
      <c r="K137" s="325">
        <v>142</v>
      </c>
      <c r="M137" s="261">
        <v>143</v>
      </c>
      <c r="O137" s="261">
        <v>144</v>
      </c>
      <c r="Q137" s="452" t="s">
        <v>793</v>
      </c>
      <c r="S137" s="261">
        <v>146</v>
      </c>
      <c r="U137" s="261">
        <v>147</v>
      </c>
      <c r="W137" s="307">
        <v>148</v>
      </c>
      <c r="Y137" s="325">
        <v>149</v>
      </c>
      <c r="AA137" s="261" t="s">
        <v>793</v>
      </c>
      <c r="AC137" s="261">
        <v>151</v>
      </c>
      <c r="AG137" s="308"/>
      <c r="AH137" s="453"/>
      <c r="AI137" s="454"/>
      <c r="AJ137" s="309"/>
      <c r="AK137" s="285"/>
    </row>
    <row r="138" spans="1:37" ht="15" thickBot="1" x14ac:dyDescent="0.4">
      <c r="A138" s="276"/>
      <c r="B138" s="366">
        <v>398.255</v>
      </c>
      <c r="C138" s="785"/>
      <c r="D138" s="421">
        <v>211.13499999999999</v>
      </c>
      <c r="E138" s="785"/>
      <c r="F138" s="421">
        <v>224</v>
      </c>
      <c r="G138" s="753" t="s">
        <v>223</v>
      </c>
      <c r="H138" s="421">
        <v>293.49299999999999</v>
      </c>
      <c r="I138" s="753" t="s">
        <v>223</v>
      </c>
      <c r="J138" s="421">
        <v>332.85599999999999</v>
      </c>
      <c r="K138" s="753" t="s">
        <v>223</v>
      </c>
      <c r="L138" s="421">
        <v>412.34500000000003</v>
      </c>
      <c r="M138" s="785"/>
      <c r="N138" s="421">
        <v>429.00299999999999</v>
      </c>
      <c r="O138" s="753" t="s">
        <v>12</v>
      </c>
      <c r="P138" s="421">
        <v>389</v>
      </c>
      <c r="Q138" s="785"/>
      <c r="R138" s="421">
        <v>418</v>
      </c>
      <c r="S138" s="753" t="s">
        <v>12</v>
      </c>
      <c r="T138" s="421">
        <v>365.834</v>
      </c>
      <c r="U138" s="785"/>
      <c r="V138" s="421">
        <v>236.06100000000001</v>
      </c>
      <c r="W138" s="753" t="s">
        <v>223</v>
      </c>
      <c r="X138" s="421">
        <v>424.99799999999999</v>
      </c>
      <c r="Y138" s="753" t="s">
        <v>223</v>
      </c>
      <c r="Z138" s="421">
        <v>413.45</v>
      </c>
      <c r="AA138" s="785"/>
      <c r="AB138" s="421">
        <v>458</v>
      </c>
      <c r="AC138" s="753" t="s">
        <v>12</v>
      </c>
      <c r="AD138" s="433"/>
      <c r="AE138" s="433"/>
      <c r="AF138" s="408"/>
      <c r="AG138" s="262">
        <v>9</v>
      </c>
      <c r="AH138" s="249">
        <v>1</v>
      </c>
      <c r="AI138" s="249">
        <v>5</v>
      </c>
      <c r="AJ138" s="326"/>
      <c r="AK138" s="4"/>
    </row>
    <row r="139" spans="1:37" x14ac:dyDescent="0.35">
      <c r="A139" s="276"/>
      <c r="B139" s="271"/>
      <c r="C139" s="786"/>
      <c r="D139" s="408"/>
      <c r="E139" s="786"/>
      <c r="F139" s="408"/>
      <c r="G139" s="754"/>
      <c r="H139" s="408"/>
      <c r="I139" s="754"/>
      <c r="J139" s="408"/>
      <c r="K139" s="754"/>
      <c r="L139" s="408"/>
      <c r="M139" s="786"/>
      <c r="N139" s="408"/>
      <c r="O139" s="754"/>
      <c r="P139" s="433"/>
      <c r="Q139" s="786"/>
      <c r="R139" s="408"/>
      <c r="S139" s="754"/>
      <c r="T139" s="408"/>
      <c r="U139" s="786"/>
      <c r="V139" s="408"/>
      <c r="W139" s="754"/>
      <c r="X139" s="408"/>
      <c r="Y139" s="754"/>
      <c r="Z139" s="408"/>
      <c r="AA139" s="786"/>
      <c r="AB139" s="408"/>
      <c r="AC139" s="754"/>
      <c r="AD139" s="433"/>
      <c r="AE139" s="433"/>
      <c r="AF139" s="408"/>
      <c r="AG139" s="263"/>
      <c r="AH139" s="434"/>
      <c r="AI139" s="434"/>
      <c r="AJ139" s="273"/>
      <c r="AK139" s="4"/>
    </row>
    <row r="140" spans="1:37" ht="6" customHeight="1" x14ac:dyDescent="0.35">
      <c r="A140" s="276"/>
      <c r="B140" s="271"/>
      <c r="C140" s="251">
        <v>0</v>
      </c>
      <c r="D140" s="407"/>
      <c r="E140" s="251">
        <v>0</v>
      </c>
      <c r="F140" s="407"/>
      <c r="G140" s="327">
        <v>0</v>
      </c>
      <c r="H140" s="407"/>
      <c r="I140" s="251">
        <v>0</v>
      </c>
      <c r="J140" s="407"/>
      <c r="K140" s="328">
        <v>0</v>
      </c>
      <c r="L140" s="407"/>
      <c r="M140" s="251">
        <v>0</v>
      </c>
      <c r="N140" s="407"/>
      <c r="O140" s="251" t="s">
        <v>12</v>
      </c>
      <c r="P140" s="433"/>
      <c r="Q140" s="251">
        <v>0</v>
      </c>
      <c r="R140" s="407"/>
      <c r="S140" s="251">
        <v>0</v>
      </c>
      <c r="T140" s="407"/>
      <c r="U140" s="251">
        <v>0</v>
      </c>
      <c r="V140" s="407"/>
      <c r="W140" s="327">
        <v>0</v>
      </c>
      <c r="X140" s="407"/>
      <c r="Y140" s="328">
        <v>0</v>
      </c>
      <c r="Z140" s="407"/>
      <c r="AA140" s="251">
        <v>0</v>
      </c>
      <c r="AB140" s="425"/>
      <c r="AC140" s="251">
        <v>0</v>
      </c>
      <c r="AD140" s="433"/>
      <c r="AE140" s="433"/>
      <c r="AF140" s="408"/>
      <c r="AG140" s="263"/>
      <c r="AH140" s="434"/>
      <c r="AI140" s="434"/>
      <c r="AJ140" s="273"/>
      <c r="AK140" s="4"/>
    </row>
    <row r="141" spans="1:37" ht="15" thickBot="1" x14ac:dyDescent="0.4">
      <c r="A141" s="307"/>
      <c r="B141" s="307"/>
      <c r="C141" s="418" t="s">
        <v>181</v>
      </c>
      <c r="D141" s="408"/>
      <c r="E141" s="418" t="s">
        <v>231</v>
      </c>
      <c r="F141" s="408"/>
      <c r="G141" s="329" t="s">
        <v>79</v>
      </c>
      <c r="H141" s="256"/>
      <c r="I141" s="337" t="s">
        <v>181</v>
      </c>
      <c r="J141" s="256"/>
      <c r="K141" s="330" t="s">
        <v>132</v>
      </c>
      <c r="L141" s="408"/>
      <c r="M141" s="418" t="s">
        <v>287</v>
      </c>
      <c r="N141" s="408"/>
      <c r="O141" s="418" t="s">
        <v>65</v>
      </c>
      <c r="P141" s="418"/>
      <c r="Q141" s="427" t="s">
        <v>77</v>
      </c>
      <c r="R141" s="408"/>
      <c r="S141" s="418" t="s">
        <v>206</v>
      </c>
      <c r="T141" s="408"/>
      <c r="U141" s="418" t="s">
        <v>200</v>
      </c>
      <c r="V141" s="408"/>
      <c r="W141" s="351" t="s">
        <v>200</v>
      </c>
      <c r="X141" s="256"/>
      <c r="Y141" s="330" t="s">
        <v>57</v>
      </c>
      <c r="Z141" s="408"/>
      <c r="AA141" s="418" t="s">
        <v>399</v>
      </c>
      <c r="AB141" s="408"/>
      <c r="AC141" s="418" t="s">
        <v>57</v>
      </c>
      <c r="AD141" s="418"/>
      <c r="AE141" s="418"/>
      <c r="AG141" s="287"/>
      <c r="AH141" s="449"/>
      <c r="AI141" s="449"/>
      <c r="AJ141" s="309"/>
      <c r="AK141" s="4"/>
    </row>
    <row r="142" spans="1:37" s="264" customFormat="1" x14ac:dyDescent="0.35">
      <c r="A142" s="278"/>
      <c r="B142" s="278"/>
      <c r="C142" s="436"/>
      <c r="E142" s="436"/>
      <c r="G142" s="436" t="s">
        <v>637</v>
      </c>
      <c r="I142" s="436" t="s">
        <v>637</v>
      </c>
      <c r="K142" s="436" t="s">
        <v>637</v>
      </c>
      <c r="M142" s="10" t="s">
        <v>91</v>
      </c>
      <c r="N142" s="9"/>
      <c r="O142" s="436" t="s">
        <v>58</v>
      </c>
      <c r="P142" s="436"/>
      <c r="Q142" s="462"/>
      <c r="R142" s="9"/>
      <c r="S142" s="436" t="s">
        <v>91</v>
      </c>
      <c r="T142" s="9"/>
      <c r="U142" s="9"/>
      <c r="V142" s="9"/>
      <c r="W142" s="9" t="s">
        <v>637</v>
      </c>
      <c r="X142" s="9"/>
      <c r="Y142" s="9"/>
      <c r="Z142" s="9"/>
      <c r="AA142" s="9"/>
      <c r="AC142" s="436" t="s">
        <v>91</v>
      </c>
      <c r="AD142" s="436"/>
      <c r="AE142" s="436"/>
      <c r="AG142" s="287"/>
      <c r="AH142" s="449"/>
      <c r="AI142" s="449"/>
      <c r="AJ142" s="288"/>
      <c r="AK142" s="10"/>
    </row>
    <row r="143" spans="1:37" s="264" customFormat="1" ht="15" thickBot="1" x14ac:dyDescent="0.4">
      <c r="A143" s="278"/>
      <c r="B143" s="278"/>
      <c r="C143" s="436"/>
      <c r="E143" s="436"/>
      <c r="G143" s="436"/>
      <c r="I143" s="436"/>
      <c r="K143" s="436"/>
      <c r="M143" s="10"/>
      <c r="N143" s="9"/>
      <c r="O143" s="436"/>
      <c r="P143" s="436"/>
      <c r="Q143" s="437"/>
      <c r="R143" s="9"/>
      <c r="S143" s="436"/>
      <c r="T143" s="9"/>
      <c r="U143" s="9"/>
      <c r="V143" s="9"/>
      <c r="W143" s="9"/>
      <c r="X143" s="9"/>
      <c r="Y143" s="9"/>
      <c r="Z143" s="9"/>
      <c r="AA143" s="10"/>
      <c r="AC143" s="436"/>
      <c r="AD143" s="436"/>
      <c r="AE143" s="436"/>
      <c r="AG143" s="287"/>
      <c r="AH143" s="449"/>
      <c r="AI143" s="449"/>
      <c r="AJ143" s="288"/>
      <c r="AK143" s="10"/>
    </row>
    <row r="144" spans="1:37" s="264" customFormat="1" ht="15" thickBot="1" x14ac:dyDescent="0.4">
      <c r="A144" s="279"/>
      <c r="B144" s="803" t="s">
        <v>628</v>
      </c>
      <c r="C144" s="804"/>
      <c r="D144" s="804"/>
      <c r="E144" s="804"/>
      <c r="F144" s="804"/>
      <c r="G144" s="804"/>
      <c r="H144" s="804"/>
      <c r="I144" s="804"/>
      <c r="J144" s="804"/>
      <c r="K144" s="804"/>
      <c r="L144" s="804"/>
      <c r="M144" s="804"/>
      <c r="N144" s="804"/>
      <c r="O144" s="804"/>
      <c r="P144" s="804"/>
      <c r="Q144" s="804"/>
      <c r="R144" s="804"/>
      <c r="S144" s="804"/>
      <c r="T144" s="804"/>
      <c r="U144" s="804"/>
      <c r="V144" s="804"/>
      <c r="W144" s="804"/>
      <c r="X144" s="804"/>
      <c r="Y144" s="804"/>
      <c r="Z144" s="804"/>
      <c r="AA144" s="804"/>
      <c r="AB144" s="804"/>
      <c r="AC144" s="805"/>
      <c r="AD144" s="289"/>
      <c r="AE144" s="289"/>
      <c r="AF144" s="310"/>
      <c r="AG144" s="352"/>
      <c r="AH144" s="353"/>
      <c r="AI144" s="353"/>
      <c r="AJ144" s="354"/>
      <c r="AK144" s="10"/>
    </row>
    <row r="145" spans="1:37" s="264" customFormat="1" ht="15" thickBot="1" x14ac:dyDescent="0.4">
      <c r="A145" s="355"/>
      <c r="B145" s="355"/>
      <c r="C145" s="313"/>
      <c r="D145" s="318"/>
      <c r="E145" s="313"/>
      <c r="F145" s="318"/>
      <c r="G145" s="313"/>
      <c r="H145" s="318"/>
      <c r="I145" s="313"/>
      <c r="J145" s="318"/>
      <c r="K145" s="313"/>
      <c r="L145" s="318"/>
      <c r="M145" s="340"/>
      <c r="N145" s="340"/>
      <c r="O145" s="313"/>
      <c r="P145" s="313"/>
      <c r="Q145" s="356"/>
      <c r="R145" s="340"/>
      <c r="S145" s="313"/>
      <c r="T145" s="340"/>
      <c r="U145" s="357"/>
      <c r="V145" s="340"/>
      <c r="W145" s="823" t="s">
        <v>656</v>
      </c>
      <c r="X145" s="824"/>
      <c r="Y145" s="824"/>
      <c r="Z145" s="824"/>
      <c r="AA145" s="825"/>
      <c r="AB145" s="807" t="s">
        <v>685</v>
      </c>
      <c r="AC145" s="808"/>
      <c r="AD145" s="358"/>
      <c r="AE145" s="358"/>
      <c r="AF145" s="301"/>
      <c r="AG145" s="359"/>
      <c r="AH145" s="360"/>
      <c r="AI145" s="360"/>
      <c r="AJ145" s="361"/>
      <c r="AK145" s="10"/>
    </row>
    <row r="146" spans="1:37" x14ac:dyDescent="0.35">
      <c r="A146" s="271"/>
      <c r="B146" s="271"/>
      <c r="C146" s="407"/>
      <c r="D146" s="408"/>
      <c r="E146" s="407"/>
      <c r="F146" s="408"/>
      <c r="G146" s="407"/>
      <c r="H146" s="418"/>
      <c r="I146" s="407"/>
      <c r="J146" s="408"/>
      <c r="K146" s="425"/>
      <c r="L146" s="408"/>
      <c r="M146" s="407"/>
      <c r="N146" s="408"/>
      <c r="O146" s="407"/>
      <c r="P146" s="407"/>
      <c r="Q146" s="426"/>
      <c r="R146" s="408"/>
      <c r="S146" s="460"/>
      <c r="T146" s="460"/>
      <c r="U146" s="439" t="s">
        <v>658</v>
      </c>
      <c r="W146" s="320" t="s">
        <v>634</v>
      </c>
      <c r="X146" s="331"/>
      <c r="Y146" s="331"/>
      <c r="Z146" s="331"/>
      <c r="AA146" s="321" t="s">
        <v>658</v>
      </c>
      <c r="AB146" s="331"/>
      <c r="AC146" s="362"/>
      <c r="AF146" s="408"/>
      <c r="AG146" s="263"/>
      <c r="AH146" s="434"/>
      <c r="AI146" s="434"/>
      <c r="AJ146" s="273"/>
      <c r="AK146" s="4"/>
    </row>
    <row r="147" spans="1:37" x14ac:dyDescent="0.35">
      <c r="A147" s="271"/>
      <c r="B147" s="271"/>
      <c r="C147" s="418" t="s">
        <v>408</v>
      </c>
      <c r="D147" s="418"/>
      <c r="E147" s="418" t="s">
        <v>161</v>
      </c>
      <c r="F147" s="418"/>
      <c r="G147" s="418" t="s">
        <v>157</v>
      </c>
      <c r="H147" s="418"/>
      <c r="I147" s="418" t="s">
        <v>419</v>
      </c>
      <c r="J147" s="418"/>
      <c r="K147" s="418" t="s">
        <v>158</v>
      </c>
      <c r="L147" s="418"/>
      <c r="M147" s="418" t="s">
        <v>162</v>
      </c>
      <c r="N147" s="418"/>
      <c r="O147" s="418" t="s">
        <v>196</v>
      </c>
      <c r="P147" s="418"/>
      <c r="Q147" s="427" t="s">
        <v>234</v>
      </c>
      <c r="R147" s="418"/>
      <c r="S147" s="418" t="s">
        <v>237</v>
      </c>
      <c r="T147" s="418"/>
      <c r="U147" s="418" t="s">
        <v>686</v>
      </c>
      <c r="V147" s="418"/>
      <c r="W147" s="322" t="s">
        <v>687</v>
      </c>
      <c r="X147" s="418"/>
      <c r="Y147" s="418" t="s">
        <v>688</v>
      </c>
      <c r="Z147" s="418"/>
      <c r="AA147" s="323" t="s">
        <v>689</v>
      </c>
      <c r="AB147" s="418"/>
      <c r="AC147" s="323" t="s">
        <v>690</v>
      </c>
      <c r="AD147" s="418"/>
      <c r="AE147" s="418"/>
      <c r="AF147" s="408"/>
      <c r="AG147" s="272"/>
      <c r="AH147" s="442"/>
      <c r="AI147" s="442"/>
      <c r="AJ147" s="273"/>
      <c r="AK147" s="4"/>
    </row>
    <row r="148" spans="1:37" x14ac:dyDescent="0.35">
      <c r="A148" s="274"/>
      <c r="B148" s="276"/>
      <c r="C148" s="407">
        <v>0</v>
      </c>
      <c r="D148" s="407"/>
      <c r="E148" s="407">
        <v>0</v>
      </c>
      <c r="F148" s="407"/>
      <c r="G148" s="407">
        <v>0</v>
      </c>
      <c r="H148" s="407"/>
      <c r="I148" s="407">
        <v>0</v>
      </c>
      <c r="J148" s="407"/>
      <c r="K148" s="407">
        <v>0</v>
      </c>
      <c r="L148" s="407"/>
      <c r="M148" s="407">
        <v>0</v>
      </c>
      <c r="N148" s="407"/>
      <c r="O148" s="407">
        <v>0</v>
      </c>
      <c r="P148" s="407"/>
      <c r="Q148" s="429">
        <v>0</v>
      </c>
      <c r="R148" s="407"/>
      <c r="S148" s="407">
        <v>0</v>
      </c>
      <c r="T148" s="407"/>
      <c r="U148" s="407">
        <v>0</v>
      </c>
      <c r="V148" s="407"/>
      <c r="W148" s="276">
        <v>0</v>
      </c>
      <c r="X148" s="407"/>
      <c r="Y148" s="407">
        <v>0</v>
      </c>
      <c r="Z148" s="407"/>
      <c r="AA148" s="324">
        <v>0</v>
      </c>
      <c r="AB148" s="407"/>
      <c r="AC148" s="324">
        <v>0</v>
      </c>
      <c r="AD148" s="407"/>
      <c r="AE148" s="407"/>
      <c r="AF148" s="408"/>
      <c r="AG148" s="275"/>
      <c r="AH148" s="443"/>
      <c r="AI148" s="444"/>
      <c r="AJ148" s="273"/>
      <c r="AK148" s="4"/>
    </row>
    <row r="149" spans="1:37" s="261" customFormat="1" ht="15" thickBot="1" x14ac:dyDescent="0.4">
      <c r="A149" s="307">
        <v>151</v>
      </c>
      <c r="B149" s="307"/>
      <c r="C149" s="261">
        <v>152</v>
      </c>
      <c r="E149" s="261">
        <v>153</v>
      </c>
      <c r="G149" s="261">
        <v>154</v>
      </c>
      <c r="I149" s="261">
        <v>155</v>
      </c>
      <c r="K149" s="261">
        <v>156</v>
      </c>
      <c r="M149" s="261">
        <v>157</v>
      </c>
      <c r="O149" s="261">
        <v>158</v>
      </c>
      <c r="Q149" s="452">
        <v>159</v>
      </c>
      <c r="S149" s="261">
        <v>160</v>
      </c>
      <c r="U149" s="261">
        <v>161</v>
      </c>
      <c r="W149" s="307">
        <v>162</v>
      </c>
      <c r="Y149" s="261">
        <v>163</v>
      </c>
      <c r="AA149" s="325">
        <v>164</v>
      </c>
      <c r="AC149" s="325">
        <v>165</v>
      </c>
      <c r="AG149" s="308"/>
      <c r="AH149" s="453"/>
      <c r="AI149" s="454"/>
      <c r="AJ149" s="309"/>
      <c r="AK149" s="285"/>
    </row>
    <row r="150" spans="1:37" ht="15" thickBot="1" x14ac:dyDescent="0.4">
      <c r="A150" s="276"/>
      <c r="B150" s="366">
        <v>378.05200000000002</v>
      </c>
      <c r="C150" s="785"/>
      <c r="D150" s="421">
        <v>319</v>
      </c>
      <c r="E150" s="753" t="s">
        <v>12</v>
      </c>
      <c r="F150" s="421">
        <v>365</v>
      </c>
      <c r="G150" s="753" t="s">
        <v>12</v>
      </c>
      <c r="H150" s="421">
        <v>441</v>
      </c>
      <c r="I150" s="785"/>
      <c r="J150" s="421">
        <v>394</v>
      </c>
      <c r="K150" s="753" t="s">
        <v>12</v>
      </c>
      <c r="L150" s="421">
        <v>314</v>
      </c>
      <c r="M150" s="753" t="s">
        <v>12</v>
      </c>
      <c r="N150" s="421">
        <v>473.22</v>
      </c>
      <c r="O150" s="753" t="s">
        <v>12</v>
      </c>
      <c r="P150" s="421">
        <v>337</v>
      </c>
      <c r="Q150" s="785"/>
      <c r="R150" s="421">
        <v>337.57400000000001</v>
      </c>
      <c r="S150" s="753" t="s">
        <v>12</v>
      </c>
      <c r="T150" s="421">
        <v>402.80799999999999</v>
      </c>
      <c r="U150" s="753" t="s">
        <v>223</v>
      </c>
      <c r="V150" s="421">
        <v>344</v>
      </c>
      <c r="W150" s="753" t="s">
        <v>223</v>
      </c>
      <c r="X150" s="421">
        <v>383</v>
      </c>
      <c r="Y150" s="753" t="s">
        <v>223</v>
      </c>
      <c r="Z150" s="421">
        <v>376.82600000000002</v>
      </c>
      <c r="AA150" s="753" t="s">
        <v>223</v>
      </c>
      <c r="AB150" s="421">
        <v>481.108</v>
      </c>
      <c r="AC150" s="753" t="s">
        <v>223</v>
      </c>
      <c r="AD150" s="433"/>
      <c r="AE150" s="433"/>
      <c r="AF150" s="408"/>
      <c r="AG150" s="262">
        <v>9</v>
      </c>
      <c r="AH150" s="249">
        <v>1</v>
      </c>
      <c r="AI150" s="249">
        <v>8</v>
      </c>
      <c r="AJ150" s="326"/>
      <c r="AK150" s="4"/>
    </row>
    <row r="151" spans="1:37" ht="15" thickBot="1" x14ac:dyDescent="0.4">
      <c r="A151" s="276"/>
      <c r="B151" s="271"/>
      <c r="C151" s="799"/>
      <c r="D151" s="408"/>
      <c r="E151" s="802"/>
      <c r="F151" s="408"/>
      <c r="G151" s="802"/>
      <c r="H151" s="408"/>
      <c r="I151" s="799"/>
      <c r="J151" s="408"/>
      <c r="K151" s="802"/>
      <c r="L151" s="408"/>
      <c r="M151" s="802"/>
      <c r="N151" s="408"/>
      <c r="O151" s="802"/>
      <c r="P151" s="433"/>
      <c r="Q151" s="799"/>
      <c r="R151" s="408"/>
      <c r="S151" s="802"/>
      <c r="T151" s="408"/>
      <c r="U151" s="802"/>
      <c r="V151" s="408"/>
      <c r="W151" s="802"/>
      <c r="X151" s="408"/>
      <c r="Y151" s="802"/>
      <c r="Z151" s="408"/>
      <c r="AA151" s="802"/>
      <c r="AB151" s="408"/>
      <c r="AC151" s="802"/>
      <c r="AD151" s="433"/>
      <c r="AE151" s="433"/>
      <c r="AF151" s="408"/>
      <c r="AG151" s="263"/>
      <c r="AH151" s="434"/>
      <c r="AI151" s="434"/>
      <c r="AJ151" s="273"/>
      <c r="AK151" s="4"/>
    </row>
    <row r="152" spans="1:37" ht="6" customHeight="1" x14ac:dyDescent="0.35">
      <c r="A152" s="276"/>
      <c r="B152" s="271"/>
      <c r="C152" s="251">
        <v>0</v>
      </c>
      <c r="D152" s="407"/>
      <c r="E152" s="251" t="s">
        <v>12</v>
      </c>
      <c r="F152" s="407"/>
      <c r="G152" s="251">
        <v>0</v>
      </c>
      <c r="H152" s="407"/>
      <c r="I152" s="251">
        <v>0</v>
      </c>
      <c r="J152" s="407"/>
      <c r="K152" s="251">
        <v>0</v>
      </c>
      <c r="L152" s="407"/>
      <c r="M152" s="251">
        <v>0</v>
      </c>
      <c r="N152" s="407"/>
      <c r="O152" s="251">
        <v>0</v>
      </c>
      <c r="P152" s="433"/>
      <c r="Q152" s="251">
        <v>0</v>
      </c>
      <c r="R152" s="407"/>
      <c r="S152" s="251">
        <v>0</v>
      </c>
      <c r="T152" s="407"/>
      <c r="U152" s="251">
        <v>0</v>
      </c>
      <c r="V152" s="407"/>
      <c r="W152" s="327">
        <v>0</v>
      </c>
      <c r="X152" s="407"/>
      <c r="Y152" s="251">
        <v>0</v>
      </c>
      <c r="Z152" s="407"/>
      <c r="AA152" s="328">
        <v>0</v>
      </c>
      <c r="AB152" s="425"/>
      <c r="AC152" s="328">
        <v>0</v>
      </c>
      <c r="AD152" s="433"/>
      <c r="AE152" s="433"/>
      <c r="AF152" s="408"/>
      <c r="AG152" s="263"/>
      <c r="AH152" s="434"/>
      <c r="AI152" s="434"/>
      <c r="AJ152" s="273"/>
      <c r="AK152" s="4"/>
    </row>
    <row r="153" spans="1:37" ht="15" thickBot="1" x14ac:dyDescent="0.4">
      <c r="A153" s="307"/>
      <c r="B153" s="307"/>
      <c r="C153" s="418" t="s">
        <v>203</v>
      </c>
      <c r="D153" s="408"/>
      <c r="E153" s="418" t="s">
        <v>68</v>
      </c>
      <c r="F153" s="408"/>
      <c r="G153" s="418" t="s">
        <v>63</v>
      </c>
      <c r="H153" s="408"/>
      <c r="I153" s="418" t="s">
        <v>63</v>
      </c>
      <c r="J153" s="408"/>
      <c r="K153" s="418" t="s">
        <v>77</v>
      </c>
      <c r="L153" s="408"/>
      <c r="M153" s="418" t="s">
        <v>57</v>
      </c>
      <c r="N153" s="408"/>
      <c r="O153" s="418" t="s">
        <v>197</v>
      </c>
      <c r="P153" s="418"/>
      <c r="Q153" s="427" t="s">
        <v>65</v>
      </c>
      <c r="R153" s="408"/>
      <c r="S153" s="418" t="s">
        <v>170</v>
      </c>
      <c r="T153" s="408"/>
      <c r="U153" s="418" t="s">
        <v>203</v>
      </c>
      <c r="V153" s="408"/>
      <c r="W153" s="329" t="s">
        <v>65</v>
      </c>
      <c r="X153" s="256"/>
      <c r="Y153" s="337" t="s">
        <v>63</v>
      </c>
      <c r="Z153" s="256"/>
      <c r="AA153" s="330" t="s">
        <v>662</v>
      </c>
      <c r="AB153" s="256"/>
      <c r="AC153" s="363" t="s">
        <v>210</v>
      </c>
      <c r="AD153" s="469"/>
      <c r="AE153" s="469"/>
      <c r="AG153" s="287"/>
      <c r="AH153" s="449"/>
      <c r="AI153" s="449"/>
      <c r="AJ153" s="309"/>
      <c r="AK153" s="4"/>
    </row>
    <row r="154" spans="1:37" s="264" customFormat="1" x14ac:dyDescent="0.35">
      <c r="A154" s="278"/>
      <c r="B154" s="278"/>
      <c r="C154" s="10"/>
      <c r="D154" s="435"/>
      <c r="E154" s="436" t="s">
        <v>74</v>
      </c>
      <c r="F154" s="435"/>
      <c r="G154" s="436" t="s">
        <v>58</v>
      </c>
      <c r="I154" s="10"/>
      <c r="K154" s="436" t="s">
        <v>74</v>
      </c>
      <c r="M154" s="436" t="s">
        <v>58</v>
      </c>
      <c r="O154" s="436" t="s">
        <v>58</v>
      </c>
      <c r="P154" s="436"/>
      <c r="Q154" s="437"/>
      <c r="S154" s="436" t="s">
        <v>91</v>
      </c>
      <c r="U154" s="436" t="s">
        <v>637</v>
      </c>
      <c r="W154" s="436" t="s">
        <v>637</v>
      </c>
      <c r="Y154" s="436"/>
      <c r="AA154" s="436" t="s">
        <v>637</v>
      </c>
      <c r="AC154" s="436"/>
      <c r="AD154" s="436"/>
      <c r="AE154" s="436"/>
      <c r="AG154" s="287"/>
      <c r="AH154" s="449"/>
      <c r="AI154" s="449"/>
      <c r="AJ154" s="288"/>
      <c r="AK154" s="10"/>
    </row>
    <row r="155" spans="1:37" s="264" customFormat="1" ht="15" thickBot="1" x14ac:dyDescent="0.4">
      <c r="A155" s="278"/>
      <c r="B155" s="278"/>
      <c r="C155" s="436"/>
      <c r="D155" s="435"/>
      <c r="E155" s="436"/>
      <c r="F155" s="435"/>
      <c r="G155" s="436"/>
      <c r="I155" s="436"/>
      <c r="K155" s="436"/>
      <c r="M155" s="436"/>
      <c r="O155" s="436"/>
      <c r="P155" s="436"/>
      <c r="Q155" s="437"/>
      <c r="S155" s="436"/>
      <c r="U155" s="436"/>
      <c r="W155" s="436"/>
      <c r="Y155" s="436"/>
      <c r="AA155" s="436"/>
      <c r="AC155" s="436"/>
      <c r="AD155" s="438"/>
      <c r="AE155" s="438"/>
      <c r="AF155" s="409"/>
      <c r="AG155" s="287"/>
      <c r="AH155" s="449"/>
      <c r="AI155" s="449"/>
      <c r="AJ155" s="288"/>
      <c r="AK155" s="10"/>
    </row>
    <row r="156" spans="1:37" s="264" customFormat="1" ht="15" thickBot="1" x14ac:dyDescent="0.4">
      <c r="A156" s="279"/>
      <c r="B156" s="803" t="s">
        <v>628</v>
      </c>
      <c r="C156" s="804"/>
      <c r="D156" s="804"/>
      <c r="E156" s="804"/>
      <c r="F156" s="804"/>
      <c r="G156" s="804"/>
      <c r="H156" s="804"/>
      <c r="I156" s="804"/>
      <c r="J156" s="804"/>
      <c r="K156" s="804"/>
      <c r="L156" s="804"/>
      <c r="M156" s="804"/>
      <c r="N156" s="804"/>
      <c r="O156" s="804"/>
      <c r="P156" s="804"/>
      <c r="Q156" s="804"/>
      <c r="R156" s="804"/>
      <c r="S156" s="804"/>
      <c r="T156" s="804"/>
      <c r="U156" s="804"/>
      <c r="V156" s="804"/>
      <c r="W156" s="804"/>
      <c r="X156" s="804"/>
      <c r="Y156" s="804"/>
      <c r="Z156" s="804"/>
      <c r="AA156" s="805"/>
      <c r="AB156" s="820" t="s">
        <v>691</v>
      </c>
      <c r="AC156" s="822"/>
      <c r="AD156" s="289"/>
      <c r="AE156" s="289"/>
      <c r="AF156" s="280"/>
      <c r="AG156" s="352"/>
      <c r="AH156" s="353"/>
      <c r="AI156" s="353"/>
      <c r="AJ156" s="354"/>
      <c r="AK156" s="10"/>
    </row>
    <row r="157" spans="1:37" ht="15" thickBot="1" x14ac:dyDescent="0.4">
      <c r="A157" s="284"/>
      <c r="B157" s="806" t="s">
        <v>685</v>
      </c>
      <c r="C157" s="807"/>
      <c r="D157" s="807"/>
      <c r="E157" s="807"/>
      <c r="F157" s="807"/>
      <c r="G157" s="808"/>
      <c r="H157" s="267"/>
      <c r="I157" s="266"/>
      <c r="J157" s="265"/>
      <c r="K157" s="298"/>
      <c r="L157" s="265"/>
      <c r="M157" s="357" t="s">
        <v>634</v>
      </c>
      <c r="N157" s="331"/>
      <c r="O157" s="357" t="s">
        <v>634</v>
      </c>
      <c r="P157" s="357"/>
      <c r="Q157" s="357" t="s">
        <v>634</v>
      </c>
      <c r="R157" s="265"/>
      <c r="S157" s="266"/>
      <c r="T157" s="301"/>
      <c r="U157" s="364"/>
      <c r="V157" s="301"/>
      <c r="W157" s="266"/>
      <c r="X157" s="265"/>
      <c r="Y157" s="266"/>
      <c r="Z157" s="265"/>
      <c r="AA157" s="266"/>
      <c r="AB157" s="265"/>
      <c r="AC157" s="266"/>
      <c r="AD157" s="266"/>
      <c r="AE157" s="266"/>
      <c r="AF157" s="265"/>
      <c r="AG157" s="268"/>
      <c r="AH157" s="269"/>
      <c r="AI157" s="269"/>
      <c r="AJ157" s="270"/>
      <c r="AK157" s="4"/>
    </row>
    <row r="158" spans="1:37" x14ac:dyDescent="0.35">
      <c r="A158" s="271"/>
      <c r="B158" s="271"/>
      <c r="C158" s="418" t="s">
        <v>692</v>
      </c>
      <c r="D158" s="418"/>
      <c r="E158" s="418" t="s">
        <v>693</v>
      </c>
      <c r="F158" s="418"/>
      <c r="G158" s="365" t="s">
        <v>694</v>
      </c>
      <c r="H158" s="418"/>
      <c r="I158" s="418" t="s">
        <v>695</v>
      </c>
      <c r="J158" s="418"/>
      <c r="K158" s="418" t="s">
        <v>696</v>
      </c>
      <c r="L158" s="418"/>
      <c r="M158" s="418" t="s">
        <v>697</v>
      </c>
      <c r="N158" s="418"/>
      <c r="O158" s="418" t="s">
        <v>552</v>
      </c>
      <c r="P158" s="418"/>
      <c r="Q158" s="427" t="s">
        <v>698</v>
      </c>
      <c r="R158" s="418"/>
      <c r="S158" s="418" t="s">
        <v>505</v>
      </c>
      <c r="T158" s="418"/>
      <c r="U158" s="418" t="s">
        <v>164</v>
      </c>
      <c r="V158" s="418"/>
      <c r="W158" s="418" t="s">
        <v>195</v>
      </c>
      <c r="X158" s="418"/>
      <c r="Y158" s="418" t="s">
        <v>165</v>
      </c>
      <c r="Z158" s="418"/>
      <c r="AA158" s="418" t="s">
        <v>176</v>
      </c>
      <c r="AB158" s="418"/>
      <c r="AC158" s="418" t="s">
        <v>166</v>
      </c>
      <c r="AD158" s="418"/>
      <c r="AE158" s="418"/>
      <c r="AF158" s="408"/>
      <c r="AG158" s="272"/>
      <c r="AH158" s="442"/>
      <c r="AI158" s="442"/>
      <c r="AJ158" s="273"/>
      <c r="AK158" s="4"/>
    </row>
    <row r="159" spans="1:37" x14ac:dyDescent="0.35">
      <c r="A159" s="274"/>
      <c r="B159" s="276"/>
      <c r="C159" s="407">
        <v>0</v>
      </c>
      <c r="D159" s="407"/>
      <c r="E159" s="407">
        <v>0</v>
      </c>
      <c r="F159" s="407"/>
      <c r="G159" s="324">
        <v>0</v>
      </c>
      <c r="H159" s="407"/>
      <c r="I159" s="407">
        <v>0</v>
      </c>
      <c r="J159" s="407"/>
      <c r="K159" s="407">
        <v>0</v>
      </c>
      <c r="L159" s="407"/>
      <c r="M159" s="407">
        <v>0</v>
      </c>
      <c r="N159" s="407"/>
      <c r="O159" s="407">
        <v>0</v>
      </c>
      <c r="P159" s="407"/>
      <c r="Q159" s="429">
        <v>0</v>
      </c>
      <c r="R159" s="407"/>
      <c r="S159" s="407">
        <v>0</v>
      </c>
      <c r="T159" s="407"/>
      <c r="U159" s="407">
        <v>0</v>
      </c>
      <c r="V159" s="407"/>
      <c r="W159" s="407">
        <v>0</v>
      </c>
      <c r="X159" s="407"/>
      <c r="Y159" s="407">
        <v>0</v>
      </c>
      <c r="Z159" s="407"/>
      <c r="AA159" s="407">
        <v>0</v>
      </c>
      <c r="AB159" s="407"/>
      <c r="AC159" s="407">
        <v>0</v>
      </c>
      <c r="AD159" s="407"/>
      <c r="AE159" s="407"/>
      <c r="AF159" s="408"/>
      <c r="AG159" s="275"/>
      <c r="AH159" s="443"/>
      <c r="AI159" s="444"/>
      <c r="AJ159" s="273"/>
      <c r="AK159" s="4"/>
    </row>
    <row r="160" spans="1:37" s="261" customFormat="1" ht="15" thickBot="1" x14ac:dyDescent="0.4">
      <c r="A160" s="276">
        <v>165</v>
      </c>
      <c r="B160" s="276"/>
      <c r="C160" s="407">
        <v>166</v>
      </c>
      <c r="D160" s="407"/>
      <c r="E160" s="407">
        <v>167</v>
      </c>
      <c r="F160" s="407"/>
      <c r="G160" s="324">
        <v>168</v>
      </c>
      <c r="H160" s="407"/>
      <c r="I160" s="407">
        <v>169</v>
      </c>
      <c r="J160" s="407"/>
      <c r="K160" s="407">
        <v>170</v>
      </c>
      <c r="L160" s="407"/>
      <c r="M160" s="407">
        <v>171</v>
      </c>
      <c r="N160" s="407"/>
      <c r="O160" s="407">
        <v>172</v>
      </c>
      <c r="P160" s="407"/>
      <c r="Q160" s="429">
        <v>173</v>
      </c>
      <c r="R160" s="407"/>
      <c r="S160" s="407">
        <v>174</v>
      </c>
      <c r="T160" s="407"/>
      <c r="U160" s="407">
        <v>175</v>
      </c>
      <c r="V160" s="407"/>
      <c r="W160" s="407">
        <v>176</v>
      </c>
      <c r="X160" s="407"/>
      <c r="Y160" s="407">
        <v>177</v>
      </c>
      <c r="Z160" s="407"/>
      <c r="AA160" s="407">
        <v>178</v>
      </c>
      <c r="AB160" s="407"/>
      <c r="AC160" s="407">
        <v>179</v>
      </c>
      <c r="AD160" s="407"/>
      <c r="AE160" s="407"/>
      <c r="AF160" s="407"/>
      <c r="AG160" s="275"/>
      <c r="AH160" s="443"/>
      <c r="AI160" s="445"/>
      <c r="AJ160" s="273"/>
      <c r="AK160" s="285"/>
    </row>
    <row r="161" spans="1:37" ht="15" thickBot="1" x14ac:dyDescent="0.4">
      <c r="A161" s="276"/>
      <c r="B161" s="366">
        <v>317</v>
      </c>
      <c r="C161" s="753" t="s">
        <v>223</v>
      </c>
      <c r="D161" s="421">
        <v>341</v>
      </c>
      <c r="E161" s="753" t="s">
        <v>223</v>
      </c>
      <c r="F161" s="421">
        <v>329.47</v>
      </c>
      <c r="G161" s="753" t="s">
        <v>223</v>
      </c>
      <c r="H161" s="421">
        <v>523.19299999999998</v>
      </c>
      <c r="I161" s="753" t="s">
        <v>15</v>
      </c>
      <c r="J161" s="421">
        <v>328</v>
      </c>
      <c r="K161" s="785"/>
      <c r="L161" s="421">
        <v>389</v>
      </c>
      <c r="M161" s="785"/>
      <c r="N161" s="421">
        <v>396</v>
      </c>
      <c r="O161" s="785"/>
      <c r="P161" s="421">
        <v>350</v>
      </c>
      <c r="Q161" s="785"/>
      <c r="R161" s="421">
        <v>397.48</v>
      </c>
      <c r="S161" s="785"/>
      <c r="T161" s="421">
        <v>323.99799999999999</v>
      </c>
      <c r="U161" s="753" t="s">
        <v>12</v>
      </c>
      <c r="V161" s="421">
        <v>426</v>
      </c>
      <c r="W161" s="753" t="s">
        <v>12</v>
      </c>
      <c r="X161" s="421">
        <v>374</v>
      </c>
      <c r="Y161" s="753" t="s">
        <v>12</v>
      </c>
      <c r="Z161" s="421">
        <v>461</v>
      </c>
      <c r="AA161" s="753" t="s">
        <v>12</v>
      </c>
      <c r="AB161" s="421">
        <v>372</v>
      </c>
      <c r="AC161" s="753" t="s">
        <v>12</v>
      </c>
      <c r="AD161" s="433"/>
      <c r="AE161" s="433"/>
      <c r="AF161" s="408"/>
      <c r="AG161" s="262">
        <v>10</v>
      </c>
      <c r="AH161" s="249">
        <v>0</v>
      </c>
      <c r="AI161" s="249">
        <v>9</v>
      </c>
      <c r="AJ161" s="326"/>
      <c r="AK161" s="4"/>
    </row>
    <row r="162" spans="1:37" ht="15" thickBot="1" x14ac:dyDescent="0.4">
      <c r="A162" s="276"/>
      <c r="B162" s="271"/>
      <c r="C162" s="754"/>
      <c r="D162" s="408"/>
      <c r="E162" s="754"/>
      <c r="F162" s="408"/>
      <c r="G162" s="754"/>
      <c r="H162" s="408"/>
      <c r="I162" s="754"/>
      <c r="J162" s="408"/>
      <c r="K162" s="786"/>
      <c r="L162" s="408"/>
      <c r="M162" s="786"/>
      <c r="N162" s="408"/>
      <c r="O162" s="786"/>
      <c r="P162" s="433"/>
      <c r="Q162" s="786"/>
      <c r="R162" s="408"/>
      <c r="S162" s="799"/>
      <c r="T162" s="408"/>
      <c r="U162" s="754"/>
      <c r="V162" s="408"/>
      <c r="W162" s="754"/>
      <c r="X162" s="408"/>
      <c r="Y162" s="802"/>
      <c r="Z162" s="408"/>
      <c r="AA162" s="802"/>
      <c r="AB162" s="408"/>
      <c r="AC162" s="802"/>
      <c r="AD162" s="433"/>
      <c r="AE162" s="433"/>
      <c r="AF162" s="408"/>
      <c r="AG162" s="263"/>
      <c r="AH162" s="434"/>
      <c r="AI162" s="434"/>
      <c r="AJ162" s="273"/>
      <c r="AK162" s="4"/>
    </row>
    <row r="163" spans="1:37" ht="6" customHeight="1" x14ac:dyDescent="0.35">
      <c r="A163" s="276"/>
      <c r="B163" s="271"/>
      <c r="C163" s="251">
        <v>0</v>
      </c>
      <c r="D163" s="407"/>
      <c r="E163" s="251">
        <v>0</v>
      </c>
      <c r="F163" s="407"/>
      <c r="G163" s="328">
        <v>0</v>
      </c>
      <c r="H163" s="407"/>
      <c r="I163" s="251">
        <v>0</v>
      </c>
      <c r="J163" s="407"/>
      <c r="K163" s="251">
        <v>0</v>
      </c>
      <c r="L163" s="407"/>
      <c r="M163" s="251">
        <v>0</v>
      </c>
      <c r="N163" s="407"/>
      <c r="O163" s="251">
        <v>0</v>
      </c>
      <c r="P163" s="433"/>
      <c r="Q163" s="251">
        <v>0</v>
      </c>
      <c r="R163" s="407"/>
      <c r="S163" s="251">
        <v>0</v>
      </c>
      <c r="T163" s="407"/>
      <c r="U163" s="251">
        <v>0</v>
      </c>
      <c r="V163" s="407"/>
      <c r="W163" s="251">
        <v>0</v>
      </c>
      <c r="X163" s="407"/>
      <c r="Y163" s="251">
        <v>0</v>
      </c>
      <c r="Z163" s="407"/>
      <c r="AA163" s="251">
        <v>0</v>
      </c>
      <c r="AB163" s="425"/>
      <c r="AC163" s="251">
        <v>0</v>
      </c>
      <c r="AD163" s="433"/>
      <c r="AE163" s="433"/>
      <c r="AF163" s="408"/>
      <c r="AG163" s="263"/>
      <c r="AH163" s="434"/>
      <c r="AI163" s="434"/>
      <c r="AJ163" s="273"/>
      <c r="AK163" s="4"/>
    </row>
    <row r="164" spans="1:37" ht="15" thickBot="1" x14ac:dyDescent="0.4">
      <c r="A164" s="276"/>
      <c r="B164" s="255"/>
      <c r="C164" s="337" t="s">
        <v>77</v>
      </c>
      <c r="D164" s="256"/>
      <c r="E164" s="337" t="s">
        <v>57</v>
      </c>
      <c r="F164" s="256"/>
      <c r="G164" s="363" t="s">
        <v>699</v>
      </c>
      <c r="H164" s="408"/>
      <c r="I164" s="418" t="s">
        <v>700</v>
      </c>
      <c r="J164" s="408"/>
      <c r="K164" s="418" t="s">
        <v>701</v>
      </c>
      <c r="L164" s="408"/>
      <c r="M164" s="418" t="s">
        <v>63</v>
      </c>
      <c r="N164" s="408"/>
      <c r="O164" s="418" t="s">
        <v>77</v>
      </c>
      <c r="P164" s="418"/>
      <c r="Q164" s="427" t="s">
        <v>65</v>
      </c>
      <c r="R164" s="408"/>
      <c r="S164" s="418" t="s">
        <v>132</v>
      </c>
      <c r="T164" s="408"/>
      <c r="U164" s="418" t="s">
        <v>63</v>
      </c>
      <c r="V164" s="408"/>
      <c r="W164" s="418" t="s">
        <v>77</v>
      </c>
      <c r="X164" s="408"/>
      <c r="Y164" s="418" t="s">
        <v>63</v>
      </c>
      <c r="Z164" s="408"/>
      <c r="AA164" s="418" t="s">
        <v>63</v>
      </c>
      <c r="AB164" s="408"/>
      <c r="AC164" s="418" t="s">
        <v>63</v>
      </c>
      <c r="AD164" s="418"/>
      <c r="AE164" s="418"/>
      <c r="AF164" s="408"/>
      <c r="AG164" s="263"/>
      <c r="AH164" s="434"/>
      <c r="AI164" s="434"/>
      <c r="AJ164" s="273"/>
      <c r="AK164" s="4"/>
    </row>
    <row r="165" spans="1:37" s="264" customFormat="1" x14ac:dyDescent="0.35">
      <c r="A165" s="274"/>
      <c r="B165" s="274"/>
      <c r="C165" s="438"/>
      <c r="D165" s="409"/>
      <c r="E165" s="438"/>
      <c r="F165" s="409"/>
      <c r="G165" s="438"/>
      <c r="H165" s="409"/>
      <c r="I165" s="435"/>
      <c r="J165" s="435"/>
      <c r="K165" s="435"/>
      <c r="L165" s="435"/>
      <c r="M165" s="462" t="s">
        <v>637</v>
      </c>
      <c r="N165" s="435"/>
      <c r="O165" s="462" t="s">
        <v>637</v>
      </c>
      <c r="P165" s="435"/>
      <c r="Q165" s="462" t="s">
        <v>637</v>
      </c>
      <c r="R165" s="435"/>
      <c r="S165" s="435"/>
      <c r="T165" s="409"/>
      <c r="U165" s="436" t="s">
        <v>74</v>
      </c>
      <c r="V165" s="409"/>
      <c r="W165" s="436" t="s">
        <v>74</v>
      </c>
      <c r="X165" s="409"/>
      <c r="Y165" s="436" t="s">
        <v>74</v>
      </c>
      <c r="Z165" s="435"/>
      <c r="AA165" s="436" t="s">
        <v>101</v>
      </c>
      <c r="AB165" s="435"/>
      <c r="AC165" s="436" t="s">
        <v>74</v>
      </c>
      <c r="AD165" s="436"/>
      <c r="AE165" s="436"/>
      <c r="AF165" s="409"/>
      <c r="AG165" s="263"/>
      <c r="AH165" s="434"/>
      <c r="AI165" s="434"/>
      <c r="AJ165" s="277"/>
      <c r="AK165" s="10"/>
    </row>
    <row r="166" spans="1:37" s="264" customFormat="1" ht="15" thickBot="1" x14ac:dyDescent="0.4">
      <c r="A166" s="274"/>
      <c r="B166" s="274"/>
      <c r="C166" s="438"/>
      <c r="D166" s="409"/>
      <c r="E166" s="438"/>
      <c r="F166" s="409"/>
      <c r="G166" s="438"/>
      <c r="H166" s="409"/>
      <c r="I166" s="435"/>
      <c r="J166" s="435"/>
      <c r="K166" s="435"/>
      <c r="L166" s="435"/>
      <c r="M166" s="435"/>
      <c r="N166" s="435"/>
      <c r="O166" s="435"/>
      <c r="P166" s="435"/>
      <c r="Q166" s="462"/>
      <c r="R166" s="435"/>
      <c r="S166" s="435"/>
      <c r="T166" s="409"/>
      <c r="U166" s="436"/>
      <c r="V166" s="409"/>
      <c r="W166" s="436"/>
      <c r="X166" s="409"/>
      <c r="Y166" s="436"/>
      <c r="Z166" s="435"/>
      <c r="AA166" s="436"/>
      <c r="AB166" s="435"/>
      <c r="AC166" s="436"/>
      <c r="AD166" s="436"/>
      <c r="AE166" s="436"/>
      <c r="AF166" s="409"/>
      <c r="AG166" s="263"/>
      <c r="AH166" s="434"/>
      <c r="AI166" s="434"/>
      <c r="AJ166" s="277"/>
      <c r="AK166" s="10"/>
    </row>
    <row r="167" spans="1:37" s="264" customFormat="1" ht="18" customHeight="1" thickBot="1" x14ac:dyDescent="0.4">
      <c r="A167" s="294"/>
      <c r="B167" s="820" t="s">
        <v>691</v>
      </c>
      <c r="C167" s="821"/>
      <c r="D167" s="821"/>
      <c r="E167" s="821"/>
      <c r="F167" s="821"/>
      <c r="G167" s="367"/>
      <c r="H167" s="803" t="s">
        <v>628</v>
      </c>
      <c r="I167" s="804"/>
      <c r="J167" s="804"/>
      <c r="K167" s="804"/>
      <c r="L167" s="804"/>
      <c r="M167" s="804"/>
      <c r="N167" s="804"/>
      <c r="O167" s="804"/>
      <c r="P167" s="804"/>
      <c r="Q167" s="804"/>
      <c r="R167" s="804"/>
      <c r="S167" s="804"/>
      <c r="T167" s="804"/>
      <c r="U167" s="804"/>
      <c r="V167" s="804"/>
      <c r="W167" s="804"/>
      <c r="X167" s="804"/>
      <c r="Y167" s="804"/>
      <c r="Z167" s="804"/>
      <c r="AA167" s="804"/>
      <c r="AB167" s="804"/>
      <c r="AC167" s="805"/>
      <c r="AD167" s="289"/>
      <c r="AE167" s="289"/>
      <c r="AF167" s="280"/>
      <c r="AG167" s="281"/>
      <c r="AH167" s="282"/>
      <c r="AI167" s="282"/>
      <c r="AJ167" s="283"/>
      <c r="AK167" s="10"/>
    </row>
    <row r="168" spans="1:37" x14ac:dyDescent="0.35">
      <c r="A168" s="284"/>
      <c r="B168" s="284"/>
      <c r="C168" s="266"/>
      <c r="D168" s="368" t="s">
        <v>644</v>
      </c>
      <c r="E168" s="357"/>
      <c r="F168" s="265"/>
      <c r="G168" s="266"/>
      <c r="H168" s="267"/>
      <c r="I168" s="266"/>
      <c r="J168" s="265"/>
      <c r="K168" s="298"/>
      <c r="L168" s="265"/>
      <c r="M168" s="266"/>
      <c r="N168" s="265"/>
      <c r="O168" s="266"/>
      <c r="P168" s="266"/>
      <c r="Q168" s="300"/>
      <c r="R168" s="265"/>
      <c r="S168" s="358"/>
      <c r="T168" s="265"/>
      <c r="U168" s="266"/>
      <c r="V168" s="265"/>
      <c r="W168" s="266"/>
      <c r="X168" s="265"/>
      <c r="Y168" s="266"/>
      <c r="Z168" s="265"/>
      <c r="AA168" s="266"/>
      <c r="AB168" s="265"/>
      <c r="AC168" s="266"/>
      <c r="AD168" s="266"/>
      <c r="AE168" s="266"/>
      <c r="AF168" s="265"/>
      <c r="AG168" s="268"/>
      <c r="AH168" s="269"/>
      <c r="AI168" s="269"/>
      <c r="AJ168" s="270"/>
      <c r="AK168" s="4"/>
    </row>
    <row r="169" spans="1:37" x14ac:dyDescent="0.35">
      <c r="A169" s="271"/>
      <c r="B169" s="271"/>
      <c r="C169" s="418" t="s">
        <v>517</v>
      </c>
      <c r="D169" s="418"/>
      <c r="E169" s="418" t="s">
        <v>514</v>
      </c>
      <c r="F169" s="418"/>
      <c r="G169" s="418" t="s">
        <v>163</v>
      </c>
      <c r="H169" s="418"/>
      <c r="I169" s="418" t="s">
        <v>174</v>
      </c>
      <c r="J169" s="418"/>
      <c r="K169" s="418" t="s">
        <v>175</v>
      </c>
      <c r="L169" s="418"/>
      <c r="M169" s="418" t="s">
        <v>202</v>
      </c>
      <c r="N169" s="418"/>
      <c r="O169" s="418" t="s">
        <v>185</v>
      </c>
      <c r="P169" s="418"/>
      <c r="Q169" s="427" t="s">
        <v>186</v>
      </c>
      <c r="R169" s="418"/>
      <c r="S169" s="418" t="s">
        <v>172</v>
      </c>
      <c r="T169" s="418"/>
      <c r="U169" s="418" t="s">
        <v>173</v>
      </c>
      <c r="V169" s="418"/>
      <c r="W169" s="418" t="s">
        <v>179</v>
      </c>
      <c r="X169" s="418"/>
      <c r="Y169" s="418" t="s">
        <v>191</v>
      </c>
      <c r="Z169" s="418"/>
      <c r="AA169" s="418" t="s">
        <v>190</v>
      </c>
      <c r="AB169" s="418"/>
      <c r="AC169" s="418" t="s">
        <v>193</v>
      </c>
      <c r="AD169" s="418"/>
      <c r="AE169" s="418"/>
      <c r="AF169" s="408"/>
      <c r="AG169" s="272"/>
      <c r="AH169" s="442"/>
      <c r="AI169" s="442"/>
      <c r="AJ169" s="273"/>
      <c r="AK169" s="4"/>
    </row>
    <row r="170" spans="1:37" x14ac:dyDescent="0.35">
      <c r="A170" s="274"/>
      <c r="B170" s="276"/>
      <c r="C170" s="407">
        <v>0</v>
      </c>
      <c r="D170" s="407"/>
      <c r="E170" s="407">
        <v>0</v>
      </c>
      <c r="F170" s="407"/>
      <c r="G170" s="407">
        <v>0</v>
      </c>
      <c r="H170" s="407"/>
      <c r="I170" s="407">
        <v>0</v>
      </c>
      <c r="J170" s="407"/>
      <c r="K170" s="407">
        <v>0</v>
      </c>
      <c r="L170" s="407"/>
      <c r="M170" s="407">
        <v>0</v>
      </c>
      <c r="N170" s="407"/>
      <c r="O170" s="407">
        <v>0</v>
      </c>
      <c r="P170" s="407"/>
      <c r="Q170" s="429">
        <v>0</v>
      </c>
      <c r="R170" s="407"/>
      <c r="S170" s="407">
        <v>0</v>
      </c>
      <c r="T170" s="407"/>
      <c r="U170" s="407">
        <v>0</v>
      </c>
      <c r="V170" s="407"/>
      <c r="W170" s="407">
        <v>0</v>
      </c>
      <c r="X170" s="407"/>
      <c r="Y170" s="407">
        <v>0</v>
      </c>
      <c r="Z170" s="407"/>
      <c r="AA170" s="407">
        <v>0</v>
      </c>
      <c r="AB170" s="407"/>
      <c r="AC170" s="407">
        <v>0</v>
      </c>
      <c r="AD170" s="407"/>
      <c r="AE170" s="407"/>
      <c r="AF170" s="408"/>
      <c r="AG170" s="275"/>
      <c r="AH170" s="443"/>
      <c r="AI170" s="444"/>
      <c r="AJ170" s="273"/>
      <c r="AK170" s="4"/>
    </row>
    <row r="171" spans="1:37" s="261" customFormat="1" ht="15" thickBot="1" x14ac:dyDescent="0.4">
      <c r="A171" s="276">
        <v>179</v>
      </c>
      <c r="B171" s="276"/>
      <c r="C171" s="407" t="s">
        <v>793</v>
      </c>
      <c r="D171" s="407"/>
      <c r="E171" s="407"/>
      <c r="F171" s="407"/>
      <c r="G171" s="407" t="s">
        <v>793</v>
      </c>
      <c r="H171" s="407"/>
      <c r="I171" s="407" t="s">
        <v>793</v>
      </c>
      <c r="J171" s="407"/>
      <c r="K171" s="407" t="s">
        <v>793</v>
      </c>
      <c r="L171" s="407"/>
      <c r="M171" s="407"/>
      <c r="N171" s="407"/>
      <c r="O171" s="407">
        <v>186</v>
      </c>
      <c r="P171" s="407"/>
      <c r="Q171" s="429">
        <v>187</v>
      </c>
      <c r="R171" s="407"/>
      <c r="S171" s="407">
        <v>188</v>
      </c>
      <c r="T171" s="407"/>
      <c r="U171" s="407">
        <v>189</v>
      </c>
      <c r="V171" s="407"/>
      <c r="W171" s="407">
        <v>190</v>
      </c>
      <c r="X171" s="407"/>
      <c r="Y171" s="407">
        <v>191</v>
      </c>
      <c r="Z171" s="407"/>
      <c r="AA171" s="407">
        <v>192</v>
      </c>
      <c r="AB171" s="407"/>
      <c r="AC171" s="407">
        <v>193</v>
      </c>
      <c r="AD171" s="407"/>
      <c r="AE171" s="407"/>
      <c r="AF171" s="407"/>
      <c r="AG171" s="275"/>
      <c r="AH171" s="443"/>
      <c r="AI171" s="445"/>
      <c r="AJ171" s="273"/>
      <c r="AK171" s="285"/>
    </row>
    <row r="172" spans="1:37" ht="15" thickBot="1" x14ac:dyDescent="0.4">
      <c r="A172" s="276"/>
      <c r="B172" s="366">
        <v>440.64499999999998</v>
      </c>
      <c r="C172" s="785"/>
      <c r="D172" s="421">
        <v>220.202</v>
      </c>
      <c r="E172" s="785"/>
      <c r="F172" s="421">
        <v>386.00099999999998</v>
      </c>
      <c r="G172" s="753" t="s">
        <v>12</v>
      </c>
      <c r="H172" s="421">
        <v>425</v>
      </c>
      <c r="I172" s="753" t="s">
        <v>12</v>
      </c>
      <c r="J172" s="421">
        <v>380</v>
      </c>
      <c r="K172" s="753" t="s">
        <v>12</v>
      </c>
      <c r="L172" s="421">
        <v>354.38799999999998</v>
      </c>
      <c r="M172" s="753" t="s">
        <v>12</v>
      </c>
      <c r="N172" s="421">
        <v>357.99599999999998</v>
      </c>
      <c r="O172" s="753" t="s">
        <v>12</v>
      </c>
      <c r="P172" s="421">
        <v>300</v>
      </c>
      <c r="Q172" s="753" t="s">
        <v>12</v>
      </c>
      <c r="R172" s="421">
        <v>407</v>
      </c>
      <c r="S172" s="753" t="s">
        <v>12</v>
      </c>
      <c r="T172" s="421">
        <v>373</v>
      </c>
      <c r="U172" s="753" t="s">
        <v>12</v>
      </c>
      <c r="V172" s="421">
        <v>414</v>
      </c>
      <c r="W172" s="753" t="s">
        <v>12</v>
      </c>
      <c r="X172" s="421">
        <v>357</v>
      </c>
      <c r="Y172" s="753" t="s">
        <v>12</v>
      </c>
      <c r="Z172" s="421">
        <v>423</v>
      </c>
      <c r="AA172" s="753" t="s">
        <v>12</v>
      </c>
      <c r="AB172" s="421">
        <v>381</v>
      </c>
      <c r="AC172" s="753" t="s">
        <v>12</v>
      </c>
      <c r="AD172" s="433"/>
      <c r="AE172" s="433"/>
      <c r="AF172" s="408"/>
      <c r="AG172" s="262">
        <v>14</v>
      </c>
      <c r="AH172" s="249">
        <v>12</v>
      </c>
      <c r="AI172" s="249">
        <v>7</v>
      </c>
      <c r="AJ172" s="250"/>
      <c r="AK172" s="4"/>
    </row>
    <row r="173" spans="1:37" ht="15" thickBot="1" x14ac:dyDescent="0.4">
      <c r="A173" s="276"/>
      <c r="B173" s="271"/>
      <c r="C173" s="786"/>
      <c r="D173" s="408"/>
      <c r="E173" s="786"/>
      <c r="F173" s="408"/>
      <c r="G173" s="802"/>
      <c r="H173" s="408"/>
      <c r="I173" s="802"/>
      <c r="J173" s="408"/>
      <c r="K173" s="802"/>
      <c r="L173" s="408"/>
      <c r="M173" s="802"/>
      <c r="N173" s="408"/>
      <c r="O173" s="802"/>
      <c r="P173" s="433"/>
      <c r="Q173" s="802"/>
      <c r="R173" s="408"/>
      <c r="S173" s="802"/>
      <c r="T173" s="408"/>
      <c r="U173" s="802"/>
      <c r="V173" s="408"/>
      <c r="W173" s="802"/>
      <c r="X173" s="408"/>
      <c r="Y173" s="802"/>
      <c r="Z173" s="408"/>
      <c r="AA173" s="802"/>
      <c r="AB173" s="408"/>
      <c r="AC173" s="754"/>
      <c r="AD173" s="433"/>
      <c r="AE173" s="433"/>
      <c r="AF173" s="408"/>
      <c r="AG173" s="263"/>
      <c r="AH173" s="434"/>
      <c r="AI173" s="434"/>
      <c r="AJ173" s="273"/>
      <c r="AK173" s="4"/>
    </row>
    <row r="174" spans="1:37" ht="6" customHeight="1" x14ac:dyDescent="0.35">
      <c r="A174" s="276"/>
      <c r="B174" s="271"/>
      <c r="C174" s="251">
        <v>0</v>
      </c>
      <c r="D174" s="407"/>
      <c r="E174" s="251">
        <v>0</v>
      </c>
      <c r="F174" s="407"/>
      <c r="G174" s="251" t="s">
        <v>12</v>
      </c>
      <c r="H174" s="407"/>
      <c r="I174" s="251" t="s">
        <v>12</v>
      </c>
      <c r="J174" s="407"/>
      <c r="K174" s="251" t="s">
        <v>12</v>
      </c>
      <c r="L174" s="407"/>
      <c r="M174" s="251" t="s">
        <v>12</v>
      </c>
      <c r="N174" s="407"/>
      <c r="O174" s="251" t="s">
        <v>12</v>
      </c>
      <c r="P174" s="433"/>
      <c r="Q174" s="251" t="s">
        <v>12</v>
      </c>
      <c r="R174" s="407"/>
      <c r="S174" s="251" t="s">
        <v>12</v>
      </c>
      <c r="T174" s="407"/>
      <c r="U174" s="251" t="s">
        <v>12</v>
      </c>
      <c r="V174" s="407"/>
      <c r="W174" s="251" t="s">
        <v>12</v>
      </c>
      <c r="X174" s="407"/>
      <c r="Y174" s="251" t="s">
        <v>12</v>
      </c>
      <c r="Z174" s="407"/>
      <c r="AA174" s="251" t="s">
        <v>12</v>
      </c>
      <c r="AB174" s="425"/>
      <c r="AC174" s="251" t="s">
        <v>12</v>
      </c>
      <c r="AD174" s="433"/>
      <c r="AE174" s="433"/>
      <c r="AF174" s="408"/>
      <c r="AG174" s="263"/>
      <c r="AH174" s="434"/>
      <c r="AI174" s="434"/>
      <c r="AJ174" s="273"/>
      <c r="AK174" s="4"/>
    </row>
    <row r="175" spans="1:37" x14ac:dyDescent="0.35">
      <c r="A175" s="276"/>
      <c r="B175" s="271"/>
      <c r="C175" s="418" t="s">
        <v>231</v>
      </c>
      <c r="D175" s="408"/>
      <c r="E175" s="418" t="s">
        <v>197</v>
      </c>
      <c r="F175" s="408"/>
      <c r="G175" s="418" t="s">
        <v>63</v>
      </c>
      <c r="H175" s="408"/>
      <c r="I175" s="418" t="s">
        <v>65</v>
      </c>
      <c r="J175" s="408"/>
      <c r="K175" s="418" t="s">
        <v>68</v>
      </c>
      <c r="L175" s="408"/>
      <c r="M175" s="418" t="s">
        <v>203</v>
      </c>
      <c r="N175" s="408"/>
      <c r="O175" s="418" t="s">
        <v>79</v>
      </c>
      <c r="P175" s="418"/>
      <c r="Q175" s="427" t="s">
        <v>65</v>
      </c>
      <c r="R175" s="408"/>
      <c r="S175" s="418" t="s">
        <v>77</v>
      </c>
      <c r="T175" s="408"/>
      <c r="U175" s="418" t="s">
        <v>77</v>
      </c>
      <c r="V175" s="408"/>
      <c r="W175" s="418" t="s">
        <v>77</v>
      </c>
      <c r="X175" s="408"/>
      <c r="Y175" s="418" t="s">
        <v>65</v>
      </c>
      <c r="Z175" s="408"/>
      <c r="AA175" s="418" t="s">
        <v>63</v>
      </c>
      <c r="AB175" s="408"/>
      <c r="AC175" s="418" t="s">
        <v>63</v>
      </c>
      <c r="AD175" s="418"/>
      <c r="AE175" s="418"/>
      <c r="AF175" s="408"/>
      <c r="AG175" s="263"/>
      <c r="AH175" s="434"/>
      <c r="AI175" s="434"/>
      <c r="AJ175" s="273"/>
      <c r="AK175" s="4"/>
    </row>
    <row r="176" spans="1:37" s="264" customFormat="1" x14ac:dyDescent="0.35">
      <c r="A176" s="278"/>
      <c r="B176" s="278"/>
      <c r="C176" s="435"/>
      <c r="D176" s="435"/>
      <c r="E176" s="435"/>
      <c r="F176" s="435"/>
      <c r="G176" s="436" t="s">
        <v>74</v>
      </c>
      <c r="H176" s="435"/>
      <c r="I176" s="436" t="s">
        <v>101</v>
      </c>
      <c r="J176" s="435"/>
      <c r="K176" s="436" t="s">
        <v>101</v>
      </c>
      <c r="L176" s="435"/>
      <c r="M176" s="436" t="s">
        <v>101</v>
      </c>
      <c r="N176" s="435"/>
      <c r="O176" s="436" t="s">
        <v>101</v>
      </c>
      <c r="P176" s="436"/>
      <c r="Q176" s="437" t="s">
        <v>74</v>
      </c>
      <c r="S176" s="436" t="s">
        <v>74</v>
      </c>
      <c r="U176" s="436" t="s">
        <v>74</v>
      </c>
      <c r="W176" s="436" t="s">
        <v>101</v>
      </c>
      <c r="X176" s="435"/>
      <c r="Y176" s="436" t="s">
        <v>74</v>
      </c>
      <c r="Z176" s="435"/>
      <c r="AA176" s="436" t="s">
        <v>74</v>
      </c>
      <c r="AC176" s="436" t="s">
        <v>91</v>
      </c>
      <c r="AD176" s="436"/>
      <c r="AE176" s="436"/>
      <c r="AG176" s="287"/>
      <c r="AH176" s="449"/>
      <c r="AI176" s="449"/>
      <c r="AJ176" s="288"/>
      <c r="AK176" s="10"/>
    </row>
    <row r="177" spans="1:37" s="264" customFormat="1" ht="15" thickBot="1" x14ac:dyDescent="0.4">
      <c r="A177" s="278"/>
      <c r="B177" s="278"/>
      <c r="C177" s="435"/>
      <c r="D177" s="435"/>
      <c r="E177" s="435"/>
      <c r="F177" s="435"/>
      <c r="G177" s="436"/>
      <c r="H177" s="435"/>
      <c r="I177" s="436"/>
      <c r="J177" s="435"/>
      <c r="K177" s="436"/>
      <c r="L177" s="435"/>
      <c r="M177" s="436"/>
      <c r="N177" s="435"/>
      <c r="O177" s="436"/>
      <c r="P177" s="436"/>
      <c r="Q177" s="437"/>
      <c r="S177" s="436"/>
      <c r="U177" s="436"/>
      <c r="W177" s="436"/>
      <c r="X177" s="435"/>
      <c r="Y177" s="436"/>
      <c r="Z177" s="435"/>
      <c r="AA177" s="436"/>
      <c r="AC177" s="436"/>
      <c r="AD177" s="436"/>
      <c r="AE177" s="436"/>
      <c r="AG177" s="287"/>
      <c r="AH177" s="449"/>
      <c r="AI177" s="449"/>
      <c r="AJ177" s="288"/>
      <c r="AK177" s="10"/>
    </row>
    <row r="178" spans="1:37" s="264" customFormat="1" ht="15" thickBot="1" x14ac:dyDescent="0.4">
      <c r="A178" s="279"/>
      <c r="B178" s="803" t="s">
        <v>628</v>
      </c>
      <c r="C178" s="804"/>
      <c r="D178" s="804"/>
      <c r="E178" s="804"/>
      <c r="F178" s="804"/>
      <c r="G178" s="804"/>
      <c r="H178" s="804"/>
      <c r="I178" s="804"/>
      <c r="J178" s="804"/>
      <c r="K178" s="804"/>
      <c r="L178" s="804"/>
      <c r="M178" s="804"/>
      <c r="N178" s="804"/>
      <c r="O178" s="804"/>
      <c r="P178" s="804"/>
      <c r="Q178" s="804"/>
      <c r="R178" s="804"/>
      <c r="S178" s="804"/>
      <c r="T178" s="804"/>
      <c r="U178" s="804"/>
      <c r="V178" s="804"/>
      <c r="W178" s="804"/>
      <c r="X178" s="804"/>
      <c r="Y178" s="804"/>
      <c r="Z178" s="804"/>
      <c r="AA178" s="804"/>
      <c r="AB178" s="804"/>
      <c r="AC178" s="805"/>
      <c r="AD178" s="289"/>
      <c r="AE178" s="289"/>
      <c r="AF178" s="310"/>
      <c r="AG178" s="352"/>
      <c r="AH178" s="353"/>
      <c r="AI178" s="353"/>
      <c r="AJ178" s="354"/>
      <c r="AK178" s="10"/>
    </row>
    <row r="179" spans="1:37" x14ac:dyDescent="0.35">
      <c r="A179" s="284"/>
      <c r="B179" s="311"/>
      <c r="C179" s="266"/>
      <c r="D179" s="265"/>
      <c r="E179" s="306"/>
      <c r="F179" s="265"/>
      <c r="G179" s="266"/>
      <c r="H179" s="267"/>
      <c r="I179" s="266"/>
      <c r="J179" s="265"/>
      <c r="K179" s="369"/>
      <c r="L179" s="318" t="s">
        <v>702</v>
      </c>
      <c r="M179" s="364"/>
      <c r="N179" s="301"/>
      <c r="O179" s="364"/>
      <c r="P179" s="364"/>
      <c r="Q179" s="314"/>
      <c r="R179" s="331"/>
      <c r="S179" s="364"/>
      <c r="T179" s="301"/>
      <c r="U179" s="266"/>
      <c r="V179" s="301"/>
      <c r="W179" s="266"/>
      <c r="X179" s="265"/>
      <c r="Y179" s="331"/>
      <c r="Z179" s="265"/>
      <c r="AA179" s="301"/>
      <c r="AB179" s="265"/>
      <c r="AC179" s="266"/>
      <c r="AD179" s="266"/>
      <c r="AE179" s="266"/>
      <c r="AF179" s="265"/>
      <c r="AG179" s="268"/>
      <c r="AH179" s="269"/>
      <c r="AI179" s="269"/>
      <c r="AJ179" s="270"/>
      <c r="AK179" s="4"/>
    </row>
    <row r="180" spans="1:37" x14ac:dyDescent="0.35">
      <c r="A180" s="271"/>
      <c r="B180" s="271"/>
      <c r="C180" s="418" t="s">
        <v>183</v>
      </c>
      <c r="D180" s="418"/>
      <c r="E180" s="418" t="s">
        <v>215</v>
      </c>
      <c r="F180" s="418"/>
      <c r="G180" s="418" t="s">
        <v>184</v>
      </c>
      <c r="H180" s="418"/>
      <c r="I180" s="418" t="s">
        <v>515</v>
      </c>
      <c r="J180" s="418"/>
      <c r="K180" s="418" t="s">
        <v>703</v>
      </c>
      <c r="L180" s="418"/>
      <c r="M180" s="418" t="s">
        <v>704</v>
      </c>
      <c r="N180" s="418"/>
      <c r="O180" s="418" t="s">
        <v>221</v>
      </c>
      <c r="P180" s="418"/>
      <c r="Q180" s="427" t="s">
        <v>216</v>
      </c>
      <c r="R180" s="418"/>
      <c r="S180" s="418" t="s">
        <v>187</v>
      </c>
      <c r="T180" s="418"/>
      <c r="U180" s="418" t="s">
        <v>554</v>
      </c>
      <c r="V180" s="418"/>
      <c r="W180" s="418" t="s">
        <v>236</v>
      </c>
      <c r="X180" s="418"/>
      <c r="Y180" s="418" t="s">
        <v>705</v>
      </c>
      <c r="Z180" s="418"/>
      <c r="AA180" s="418" t="s">
        <v>224</v>
      </c>
      <c r="AB180" s="418"/>
      <c r="AC180" s="418" t="s">
        <v>226</v>
      </c>
      <c r="AD180" s="418"/>
      <c r="AE180" s="418"/>
      <c r="AF180" s="418"/>
      <c r="AG180" s="370"/>
      <c r="AH180" s="470"/>
      <c r="AI180" s="470"/>
      <c r="AJ180" s="273"/>
      <c r="AK180" s="4"/>
    </row>
    <row r="181" spans="1:37" x14ac:dyDescent="0.35">
      <c r="A181" s="274"/>
      <c r="B181" s="276"/>
      <c r="C181" s="407">
        <v>0</v>
      </c>
      <c r="D181" s="407"/>
      <c r="E181" s="407">
        <v>0</v>
      </c>
      <c r="F181" s="407"/>
      <c r="G181" s="407">
        <v>0</v>
      </c>
      <c r="H181" s="407"/>
      <c r="I181" s="407">
        <v>0</v>
      </c>
      <c r="J181" s="407"/>
      <c r="K181" s="407">
        <v>0</v>
      </c>
      <c r="L181" s="407"/>
      <c r="M181" s="407">
        <v>0</v>
      </c>
      <c r="N181" s="407"/>
      <c r="O181" s="407">
        <v>0</v>
      </c>
      <c r="P181" s="407"/>
      <c r="Q181" s="429">
        <v>0</v>
      </c>
      <c r="R181" s="407"/>
      <c r="S181" s="407">
        <v>0</v>
      </c>
      <c r="T181" s="407"/>
      <c r="U181" s="407">
        <v>0</v>
      </c>
      <c r="V181" s="407"/>
      <c r="W181" s="407">
        <v>0</v>
      </c>
      <c r="X181" s="407"/>
      <c r="Y181" s="407">
        <v>0</v>
      </c>
      <c r="Z181" s="407"/>
      <c r="AA181" s="407">
        <v>0</v>
      </c>
      <c r="AB181" s="407"/>
      <c r="AC181" s="407">
        <v>0</v>
      </c>
      <c r="AD181" s="407"/>
      <c r="AE181" s="407"/>
      <c r="AF181" s="407"/>
      <c r="AG181" s="272"/>
      <c r="AH181" s="470"/>
      <c r="AI181" s="470"/>
      <c r="AJ181" s="371"/>
      <c r="AK181" s="4"/>
    </row>
    <row r="182" spans="1:37" s="261" customFormat="1" ht="15" thickBot="1" x14ac:dyDescent="0.4">
      <c r="A182" s="276">
        <v>193</v>
      </c>
      <c r="B182" s="276"/>
      <c r="C182" s="407">
        <v>194</v>
      </c>
      <c r="D182" s="407"/>
      <c r="E182" s="407"/>
      <c r="F182" s="407"/>
      <c r="G182" s="407" t="s">
        <v>793</v>
      </c>
      <c r="H182" s="407"/>
      <c r="I182" s="407" t="s">
        <v>793</v>
      </c>
      <c r="J182" s="407"/>
      <c r="K182" s="407">
        <v>198</v>
      </c>
      <c r="L182" s="407"/>
      <c r="M182" s="261">
        <v>199</v>
      </c>
      <c r="N182" s="407"/>
      <c r="O182" s="261">
        <v>200</v>
      </c>
      <c r="Q182" s="429">
        <v>201</v>
      </c>
      <c r="R182" s="407"/>
      <c r="S182" s="407">
        <v>202</v>
      </c>
      <c r="T182" s="407"/>
      <c r="U182" s="407">
        <v>203</v>
      </c>
      <c r="V182" s="407"/>
      <c r="W182" s="407">
        <v>204</v>
      </c>
      <c r="X182" s="407"/>
      <c r="Y182" s="407" t="s">
        <v>793</v>
      </c>
      <c r="Z182" s="407"/>
      <c r="AA182" s="407" t="s">
        <v>793</v>
      </c>
      <c r="AB182" s="407"/>
      <c r="AC182" s="407" t="s">
        <v>793</v>
      </c>
      <c r="AD182" s="407"/>
      <c r="AE182" s="407"/>
      <c r="AF182" s="407"/>
      <c r="AG182" s="272"/>
      <c r="AH182" s="470"/>
      <c r="AI182" s="470"/>
      <c r="AJ182" s="371"/>
      <c r="AK182" s="285"/>
    </row>
    <row r="183" spans="1:37" ht="15" thickBot="1" x14ac:dyDescent="0.4">
      <c r="A183" s="276"/>
      <c r="B183" s="366">
        <v>456</v>
      </c>
      <c r="C183" s="753" t="s">
        <v>12</v>
      </c>
      <c r="D183" s="421">
        <v>381</v>
      </c>
      <c r="E183" s="753" t="s">
        <v>12</v>
      </c>
      <c r="F183" s="421">
        <v>382</v>
      </c>
      <c r="G183" s="811" t="s">
        <v>12</v>
      </c>
      <c r="H183" s="421">
        <v>341</v>
      </c>
      <c r="I183" s="790"/>
      <c r="J183" s="421">
        <v>352.37400000000002</v>
      </c>
      <c r="K183" s="783" t="s">
        <v>15</v>
      </c>
      <c r="L183" s="421">
        <v>226.42</v>
      </c>
      <c r="M183" s="785"/>
      <c r="N183" s="421">
        <v>352</v>
      </c>
      <c r="O183" s="811" t="s">
        <v>12</v>
      </c>
      <c r="P183" s="421">
        <v>332</v>
      </c>
      <c r="Q183" s="811" t="s">
        <v>12</v>
      </c>
      <c r="R183" s="421">
        <v>255</v>
      </c>
      <c r="S183" s="811" t="s">
        <v>12</v>
      </c>
      <c r="T183" s="421">
        <v>377</v>
      </c>
      <c r="U183" s="790"/>
      <c r="V183" s="421">
        <v>325</v>
      </c>
      <c r="W183" s="811" t="s">
        <v>12</v>
      </c>
      <c r="X183" s="421">
        <v>368.88499999999999</v>
      </c>
      <c r="Y183" s="790"/>
      <c r="Z183" s="421">
        <v>351.00400000000002</v>
      </c>
      <c r="AA183" s="811" t="s">
        <v>12</v>
      </c>
      <c r="AB183" s="421">
        <v>409</v>
      </c>
      <c r="AC183" s="753" t="s">
        <v>12</v>
      </c>
      <c r="AD183" s="433"/>
      <c r="AE183" s="433"/>
      <c r="AF183" s="421"/>
      <c r="AG183" s="262">
        <v>13</v>
      </c>
      <c r="AH183" s="249">
        <v>4</v>
      </c>
      <c r="AI183" s="249">
        <v>5</v>
      </c>
      <c r="AJ183" s="372"/>
      <c r="AK183" s="4"/>
    </row>
    <row r="184" spans="1:37" ht="15" thickBot="1" x14ac:dyDescent="0.4">
      <c r="A184" s="276"/>
      <c r="B184" s="271"/>
      <c r="C184" s="754"/>
      <c r="D184" s="408"/>
      <c r="E184" s="754"/>
      <c r="F184" s="408"/>
      <c r="G184" s="812"/>
      <c r="H184" s="408"/>
      <c r="I184" s="819"/>
      <c r="J184" s="433"/>
      <c r="K184" s="784"/>
      <c r="L184" s="408"/>
      <c r="M184" s="786"/>
      <c r="N184" s="408"/>
      <c r="O184" s="812"/>
      <c r="P184" s="433"/>
      <c r="Q184" s="812"/>
      <c r="R184" s="408"/>
      <c r="S184" s="812"/>
      <c r="T184" s="408"/>
      <c r="U184" s="819"/>
      <c r="V184" s="408"/>
      <c r="W184" s="812"/>
      <c r="X184" s="408"/>
      <c r="Y184" s="819"/>
      <c r="Z184" s="408"/>
      <c r="AA184" s="812"/>
      <c r="AB184" s="408"/>
      <c r="AC184" s="754"/>
      <c r="AD184" s="433"/>
      <c r="AE184" s="433"/>
      <c r="AF184" s="408"/>
      <c r="AG184" s="263"/>
      <c r="AH184" s="470"/>
      <c r="AI184" s="470"/>
      <c r="AJ184" s="373"/>
      <c r="AK184" s="4"/>
    </row>
    <row r="185" spans="1:37" ht="6" customHeight="1" x14ac:dyDescent="0.35">
      <c r="A185" s="276"/>
      <c r="B185" s="271"/>
      <c r="C185" s="251">
        <v>0</v>
      </c>
      <c r="D185" s="407"/>
      <c r="E185" s="251" t="s">
        <v>12</v>
      </c>
      <c r="F185" s="407"/>
      <c r="G185" s="251" t="s">
        <v>12</v>
      </c>
      <c r="H185" s="407"/>
      <c r="I185" s="251">
        <v>0</v>
      </c>
      <c r="J185" s="407"/>
      <c r="K185" s="251">
        <v>0</v>
      </c>
      <c r="L185" s="407"/>
      <c r="M185" s="251">
        <v>0</v>
      </c>
      <c r="N185" s="407"/>
      <c r="O185" s="251">
        <v>0</v>
      </c>
      <c r="P185" s="433"/>
      <c r="Q185" s="251">
        <v>0</v>
      </c>
      <c r="R185" s="407"/>
      <c r="S185" s="251">
        <v>0</v>
      </c>
      <c r="T185" s="407"/>
      <c r="U185" s="522"/>
      <c r="V185" s="407"/>
      <c r="W185" s="251">
        <v>0</v>
      </c>
      <c r="X185" s="407"/>
      <c r="Y185" s="251">
        <v>0</v>
      </c>
      <c r="Z185" s="407"/>
      <c r="AA185" s="251" t="s">
        <v>12</v>
      </c>
      <c r="AB185" s="425"/>
      <c r="AC185" s="251" t="s">
        <v>12</v>
      </c>
      <c r="AD185" s="433"/>
      <c r="AE185" s="433"/>
      <c r="AF185" s="407"/>
      <c r="AG185" s="374"/>
      <c r="AH185" s="470"/>
      <c r="AI185" s="470"/>
      <c r="AJ185" s="375"/>
      <c r="AK185" s="4"/>
    </row>
    <row r="186" spans="1:37" x14ac:dyDescent="0.35">
      <c r="A186" s="276"/>
      <c r="B186" s="271"/>
      <c r="C186" s="418" t="s">
        <v>63</v>
      </c>
      <c r="D186" s="408"/>
      <c r="E186" s="418" t="s">
        <v>65</v>
      </c>
      <c r="F186" s="408"/>
      <c r="G186" s="418" t="s">
        <v>68</v>
      </c>
      <c r="H186" s="408"/>
      <c r="I186" s="418" t="s">
        <v>79</v>
      </c>
      <c r="J186" s="408"/>
      <c r="K186" s="418" t="s">
        <v>170</v>
      </c>
      <c r="L186" s="408"/>
      <c r="M186" s="418" t="s">
        <v>706</v>
      </c>
      <c r="N186" s="408"/>
      <c r="O186" s="418" t="s">
        <v>68</v>
      </c>
      <c r="P186" s="418"/>
      <c r="Q186" s="427" t="s">
        <v>79</v>
      </c>
      <c r="R186" s="408"/>
      <c r="S186" s="418" t="s">
        <v>79</v>
      </c>
      <c r="T186" s="408"/>
      <c r="U186" s="418" t="s">
        <v>77</v>
      </c>
      <c r="V186" s="408"/>
      <c r="W186" s="418" t="s">
        <v>65</v>
      </c>
      <c r="X186" s="408"/>
      <c r="Y186" s="418" t="s">
        <v>150</v>
      </c>
      <c r="Z186" s="408"/>
      <c r="AA186" s="418" t="s">
        <v>65</v>
      </c>
      <c r="AB186" s="408"/>
      <c r="AC186" s="418" t="s">
        <v>77</v>
      </c>
      <c r="AD186" s="418"/>
      <c r="AE186" s="418"/>
      <c r="AF186" s="408"/>
      <c r="AG186" s="370"/>
      <c r="AH186" s="470"/>
      <c r="AI186" s="470"/>
      <c r="AJ186" s="375"/>
      <c r="AK186" s="4"/>
    </row>
    <row r="187" spans="1:37" s="264" customFormat="1" ht="12.75" customHeight="1" x14ac:dyDescent="0.35">
      <c r="A187" s="278"/>
      <c r="B187" s="278"/>
      <c r="C187" s="436" t="s">
        <v>101</v>
      </c>
      <c r="E187" s="436" t="s">
        <v>101</v>
      </c>
      <c r="F187" s="471"/>
      <c r="G187" s="436" t="s">
        <v>74</v>
      </c>
      <c r="H187" s="471"/>
      <c r="I187" s="436"/>
      <c r="J187" s="471"/>
      <c r="L187" s="471"/>
      <c r="M187" s="471"/>
      <c r="N187" s="471"/>
      <c r="O187" s="436" t="s">
        <v>74</v>
      </c>
      <c r="P187" s="436"/>
      <c r="Q187" s="437" t="s">
        <v>74</v>
      </c>
      <c r="R187" s="435"/>
      <c r="S187" s="436" t="s">
        <v>74</v>
      </c>
      <c r="T187" s="435"/>
      <c r="U187" s="435"/>
      <c r="V187" s="436"/>
      <c r="W187" s="436" t="s">
        <v>101</v>
      </c>
      <c r="X187" s="435"/>
      <c r="Y187" s="436"/>
      <c r="Z187" s="435"/>
      <c r="AA187" s="436" t="s">
        <v>101</v>
      </c>
      <c r="AC187" s="436" t="s">
        <v>101</v>
      </c>
      <c r="AD187" s="436"/>
      <c r="AE187" s="436"/>
      <c r="AG187" s="287"/>
      <c r="AH187" s="449"/>
      <c r="AI187" s="449"/>
      <c r="AJ187" s="288"/>
      <c r="AK187" s="10"/>
    </row>
    <row r="188" spans="1:37" ht="15" thickBot="1" x14ac:dyDescent="0.4">
      <c r="A188" s="271"/>
      <c r="B188" s="271"/>
      <c r="C188" s="407"/>
      <c r="D188" s="408"/>
      <c r="E188" s="407"/>
      <c r="F188" s="408"/>
      <c r="G188" s="407"/>
      <c r="H188" s="418"/>
      <c r="I188" s="407"/>
      <c r="J188" s="408"/>
      <c r="K188" s="9"/>
      <c r="L188" s="9"/>
      <c r="M188" s="9"/>
      <c r="N188" s="9"/>
      <c r="O188" s="10"/>
      <c r="P188" s="9"/>
      <c r="Q188" s="462"/>
      <c r="R188" s="9"/>
      <c r="S188" s="10"/>
      <c r="T188" s="409"/>
      <c r="U188" s="472"/>
      <c r="V188" s="409"/>
      <c r="W188" s="9"/>
      <c r="X188" s="408"/>
      <c r="Y188" s="407"/>
      <c r="Z188" s="408"/>
      <c r="AA188" s="448"/>
      <c r="AB188" s="408"/>
      <c r="AC188" s="448"/>
      <c r="AD188" s="448"/>
      <c r="AE188" s="448"/>
      <c r="AF188" s="408"/>
      <c r="AG188" s="263"/>
      <c r="AH188" s="434"/>
      <c r="AI188" s="434"/>
      <c r="AJ188" s="273"/>
      <c r="AK188" s="4"/>
    </row>
    <row r="189" spans="1:37" ht="15" thickBot="1" x14ac:dyDescent="0.4">
      <c r="A189" s="255"/>
      <c r="B189" s="803" t="s">
        <v>628</v>
      </c>
      <c r="C189" s="804"/>
      <c r="D189" s="804"/>
      <c r="E189" s="804"/>
      <c r="F189" s="804"/>
      <c r="G189" s="804"/>
      <c r="H189" s="804"/>
      <c r="I189" s="804"/>
      <c r="J189" s="804"/>
      <c r="K189" s="804"/>
      <c r="L189" s="804"/>
      <c r="M189" s="804"/>
      <c r="N189" s="804"/>
      <c r="O189" s="804"/>
      <c r="P189" s="804"/>
      <c r="Q189" s="804"/>
      <c r="R189" s="804"/>
      <c r="S189" s="804"/>
      <c r="T189" s="804"/>
      <c r="U189" s="804"/>
      <c r="V189" s="804"/>
      <c r="W189" s="804"/>
      <c r="X189" s="804"/>
      <c r="Y189" s="804"/>
      <c r="Z189" s="804"/>
      <c r="AA189" s="804"/>
      <c r="AB189" s="804"/>
      <c r="AC189" s="805"/>
      <c r="AD189" s="289"/>
      <c r="AE189" s="289"/>
      <c r="AF189" s="256"/>
      <c r="AG189" s="281"/>
      <c r="AH189" s="282"/>
      <c r="AI189" s="282"/>
      <c r="AJ189" s="290"/>
      <c r="AK189" s="4"/>
    </row>
    <row r="190" spans="1:37" ht="15" thickBot="1" x14ac:dyDescent="0.4">
      <c r="A190" s="284"/>
      <c r="B190" s="284"/>
      <c r="C190" s="266"/>
      <c r="D190" s="265"/>
      <c r="E190" s="266"/>
      <c r="F190" s="265"/>
      <c r="G190" s="266"/>
      <c r="H190" s="267"/>
      <c r="I190" s="266"/>
      <c r="J190" s="265"/>
      <c r="K190" s="312"/>
      <c r="L190" s="312"/>
      <c r="M190" s="312"/>
      <c r="N190" s="312"/>
      <c r="O190" s="306"/>
      <c r="P190" s="306"/>
      <c r="Q190" s="376"/>
      <c r="R190" s="312"/>
      <c r="S190" s="377"/>
      <c r="T190" s="377"/>
      <c r="U190" s="813" t="s">
        <v>656</v>
      </c>
      <c r="V190" s="814"/>
      <c r="W190" s="815"/>
      <c r="X190" s="265"/>
      <c r="Y190" s="816" t="s">
        <v>685</v>
      </c>
      <c r="Z190" s="817"/>
      <c r="AA190" s="818"/>
      <c r="AB190" s="265"/>
      <c r="AC190" s="266"/>
      <c r="AD190" s="266"/>
      <c r="AE190" s="266"/>
      <c r="AF190" s="265"/>
      <c r="AG190" s="268"/>
      <c r="AH190" s="269"/>
      <c r="AI190" s="269"/>
      <c r="AJ190" s="270"/>
      <c r="AK190" s="4"/>
    </row>
    <row r="191" spans="1:37" x14ac:dyDescent="0.35">
      <c r="A191" s="271"/>
      <c r="B191" s="271"/>
      <c r="C191" s="418" t="s">
        <v>192</v>
      </c>
      <c r="D191" s="418"/>
      <c r="E191" s="418" t="s">
        <v>188</v>
      </c>
      <c r="F191" s="418"/>
      <c r="G191" s="418" t="s">
        <v>189</v>
      </c>
      <c r="H191" s="418"/>
      <c r="I191" s="418" t="s">
        <v>243</v>
      </c>
      <c r="J191" s="418"/>
      <c r="K191" s="418" t="s">
        <v>217</v>
      </c>
      <c r="L191" s="418"/>
      <c r="M191" s="418" t="s">
        <v>707</v>
      </c>
      <c r="N191" s="418"/>
      <c r="O191" s="418" t="s">
        <v>219</v>
      </c>
      <c r="P191" s="418"/>
      <c r="Q191" s="427" t="s">
        <v>233</v>
      </c>
      <c r="R191" s="418"/>
      <c r="S191" s="418" t="s">
        <v>708</v>
      </c>
      <c r="T191" s="418"/>
      <c r="U191" s="322" t="s">
        <v>709</v>
      </c>
      <c r="V191" s="418"/>
      <c r="W191" s="323" t="s">
        <v>710</v>
      </c>
      <c r="X191" s="418"/>
      <c r="Y191" s="322" t="s">
        <v>711</v>
      </c>
      <c r="Z191" s="418"/>
      <c r="AA191" s="323" t="s">
        <v>712</v>
      </c>
      <c r="AB191" s="418"/>
      <c r="AC191" s="418" t="s">
        <v>483</v>
      </c>
      <c r="AD191" s="418"/>
      <c r="AE191" s="418"/>
      <c r="AF191" s="408"/>
      <c r="AG191" s="272"/>
      <c r="AH191" s="442"/>
      <c r="AI191" s="442"/>
      <c r="AJ191" s="273"/>
      <c r="AK191" s="4"/>
    </row>
    <row r="192" spans="1:37" x14ac:dyDescent="0.35">
      <c r="A192" s="274"/>
      <c r="B192" s="276"/>
      <c r="C192" s="407">
        <v>0</v>
      </c>
      <c r="D192" s="407"/>
      <c r="E192" s="407">
        <v>0</v>
      </c>
      <c r="F192" s="407"/>
      <c r="G192" s="407">
        <v>0</v>
      </c>
      <c r="H192" s="407"/>
      <c r="I192" s="407">
        <v>0</v>
      </c>
      <c r="J192" s="407"/>
      <c r="K192" s="407">
        <v>0</v>
      </c>
      <c r="L192" s="407"/>
      <c r="M192" s="407">
        <v>0</v>
      </c>
      <c r="N192" s="407"/>
      <c r="O192" s="407">
        <v>0</v>
      </c>
      <c r="P192" s="407"/>
      <c r="Q192" s="429">
        <v>0</v>
      </c>
      <c r="R192" s="407"/>
      <c r="S192" s="407">
        <v>0</v>
      </c>
      <c r="T192" s="407"/>
      <c r="U192" s="276">
        <v>0</v>
      </c>
      <c r="V192" s="407"/>
      <c r="W192" s="324">
        <v>0</v>
      </c>
      <c r="X192" s="407"/>
      <c r="Y192" s="276">
        <v>0</v>
      </c>
      <c r="Z192" s="407"/>
      <c r="AA192" s="324">
        <v>0</v>
      </c>
      <c r="AB192" s="407"/>
      <c r="AC192" s="407">
        <v>0</v>
      </c>
      <c r="AD192" s="407"/>
      <c r="AE192" s="407"/>
      <c r="AF192" s="408"/>
      <c r="AG192" s="275"/>
      <c r="AH192" s="443"/>
      <c r="AI192" s="444"/>
      <c r="AJ192" s="273"/>
      <c r="AK192" s="4"/>
    </row>
    <row r="193" spans="1:37" s="261" customFormat="1" ht="15" thickBot="1" x14ac:dyDescent="0.4">
      <c r="A193" s="307">
        <v>207</v>
      </c>
      <c r="B193" s="307"/>
      <c r="C193" s="261">
        <v>208</v>
      </c>
      <c r="E193" s="261">
        <v>209</v>
      </c>
      <c r="G193" s="261">
        <v>210</v>
      </c>
      <c r="I193" s="261">
        <v>211</v>
      </c>
      <c r="K193" s="261">
        <v>212</v>
      </c>
      <c r="M193" s="261">
        <v>213</v>
      </c>
      <c r="O193" s="407" t="s">
        <v>793</v>
      </c>
      <c r="Q193" s="452">
        <v>215</v>
      </c>
      <c r="S193" s="261">
        <v>216</v>
      </c>
      <c r="U193" s="307">
        <v>217</v>
      </c>
      <c r="W193" s="325">
        <v>218</v>
      </c>
      <c r="Y193" s="307">
        <v>219</v>
      </c>
      <c r="AA193" s="325">
        <v>220</v>
      </c>
      <c r="AC193" s="261">
        <v>221</v>
      </c>
      <c r="AG193" s="308"/>
      <c r="AH193" s="453"/>
      <c r="AI193" s="454"/>
      <c r="AJ193" s="309"/>
      <c r="AK193" s="285"/>
    </row>
    <row r="194" spans="1:37" ht="15" thickBot="1" x14ac:dyDescent="0.4">
      <c r="A194" s="276"/>
      <c r="B194" s="366">
        <v>405</v>
      </c>
      <c r="C194" s="753" t="s">
        <v>12</v>
      </c>
      <c r="D194" s="421">
        <v>376</v>
      </c>
      <c r="E194" s="753" t="s">
        <v>12</v>
      </c>
      <c r="F194" s="421">
        <v>439</v>
      </c>
      <c r="G194" s="753" t="s">
        <v>12</v>
      </c>
      <c r="H194" s="421">
        <v>326.84500000000003</v>
      </c>
      <c r="I194" s="785"/>
      <c r="J194" s="421">
        <v>382.99900000000002</v>
      </c>
      <c r="K194" s="753" t="s">
        <v>12</v>
      </c>
      <c r="L194" s="421">
        <v>416</v>
      </c>
      <c r="M194" s="811" t="s">
        <v>15</v>
      </c>
      <c r="N194" s="421">
        <v>410</v>
      </c>
      <c r="O194" s="753" t="s">
        <v>12</v>
      </c>
      <c r="P194" s="421">
        <v>336</v>
      </c>
      <c r="Q194" s="753" t="s">
        <v>12</v>
      </c>
      <c r="R194" s="421">
        <v>353</v>
      </c>
      <c r="S194" s="753"/>
      <c r="T194" s="421">
        <v>372</v>
      </c>
      <c r="U194" s="753" t="s">
        <v>223</v>
      </c>
      <c r="V194" s="421">
        <v>396.12799999999999</v>
      </c>
      <c r="W194" s="753" t="s">
        <v>713</v>
      </c>
      <c r="X194" s="421">
        <v>360.99799999999999</v>
      </c>
      <c r="Y194" s="753" t="s">
        <v>223</v>
      </c>
      <c r="Z194" s="421">
        <v>466</v>
      </c>
      <c r="AA194" s="753" t="s">
        <v>223</v>
      </c>
      <c r="AB194" s="421">
        <v>366</v>
      </c>
      <c r="AC194" s="785"/>
      <c r="AD194" s="473"/>
      <c r="AE194" s="473"/>
      <c r="AF194" s="408"/>
      <c r="AG194" s="262">
        <v>8</v>
      </c>
      <c r="AH194" s="249">
        <v>4</v>
      </c>
      <c r="AI194" s="249">
        <v>7</v>
      </c>
      <c r="AJ194" s="250"/>
      <c r="AK194" s="4"/>
    </row>
    <row r="195" spans="1:37" ht="15" thickBot="1" x14ac:dyDescent="0.4">
      <c r="A195" s="276"/>
      <c r="B195" s="271"/>
      <c r="C195" s="754"/>
      <c r="D195" s="408"/>
      <c r="E195" s="754"/>
      <c r="F195" s="408"/>
      <c r="G195" s="754"/>
      <c r="H195" s="408"/>
      <c r="I195" s="786"/>
      <c r="J195" s="408"/>
      <c r="K195" s="754"/>
      <c r="L195" s="408"/>
      <c r="M195" s="812"/>
      <c r="N195" s="408"/>
      <c r="O195" s="754"/>
      <c r="P195" s="433"/>
      <c r="Q195" s="754"/>
      <c r="R195" s="408"/>
      <c r="S195" s="754"/>
      <c r="T195" s="408"/>
      <c r="U195" s="754"/>
      <c r="V195" s="408"/>
      <c r="W195" s="754"/>
      <c r="X195" s="408"/>
      <c r="Y195" s="754"/>
      <c r="Z195" s="408"/>
      <c r="AA195" s="754"/>
      <c r="AB195" s="408"/>
      <c r="AC195" s="786"/>
      <c r="AD195" s="473"/>
      <c r="AE195" s="473"/>
      <c r="AF195" s="408"/>
      <c r="AG195" s="263"/>
      <c r="AH195" s="434"/>
      <c r="AI195" s="434"/>
      <c r="AJ195" s="273"/>
      <c r="AK195" s="4"/>
    </row>
    <row r="196" spans="1:37" ht="6" customHeight="1" x14ac:dyDescent="0.35">
      <c r="A196" s="276"/>
      <c r="B196" s="271"/>
      <c r="C196" s="251" t="s">
        <v>12</v>
      </c>
      <c r="D196" s="407"/>
      <c r="E196" s="251" t="s">
        <v>12</v>
      </c>
      <c r="F196" s="407"/>
      <c r="G196" s="251" t="s">
        <v>12</v>
      </c>
      <c r="H196" s="407"/>
      <c r="I196" s="251">
        <v>0</v>
      </c>
      <c r="J196" s="407"/>
      <c r="K196" s="522"/>
      <c r="L196" s="407"/>
      <c r="M196" s="251">
        <v>0</v>
      </c>
      <c r="N196" s="407"/>
      <c r="O196" s="251" t="s">
        <v>12</v>
      </c>
      <c r="P196" s="433"/>
      <c r="Q196" s="522"/>
      <c r="R196" s="407"/>
      <c r="S196" s="251">
        <v>0</v>
      </c>
      <c r="T196" s="407"/>
      <c r="U196" s="327">
        <v>0</v>
      </c>
      <c r="V196" s="407"/>
      <c r="W196" s="328">
        <v>0</v>
      </c>
      <c r="X196" s="407"/>
      <c r="Y196" s="327">
        <v>0</v>
      </c>
      <c r="Z196" s="407"/>
      <c r="AA196" s="328">
        <v>0</v>
      </c>
      <c r="AB196" s="425"/>
      <c r="AC196" s="522"/>
      <c r="AD196" s="473"/>
      <c r="AE196" s="473"/>
      <c r="AF196" s="408"/>
      <c r="AG196" s="263"/>
      <c r="AH196" s="434"/>
      <c r="AI196" s="434"/>
      <c r="AJ196" s="273"/>
      <c r="AK196" s="4"/>
    </row>
    <row r="197" spans="1:37" ht="15" thickBot="1" x14ac:dyDescent="0.4">
      <c r="A197" s="307"/>
      <c r="B197" s="463"/>
      <c r="C197" s="418" t="s">
        <v>65</v>
      </c>
      <c r="D197" s="408"/>
      <c r="E197" s="418" t="s">
        <v>65</v>
      </c>
      <c r="F197" s="408"/>
      <c r="G197" s="418" t="s">
        <v>77</v>
      </c>
      <c r="H197" s="408"/>
      <c r="I197" s="418" t="s">
        <v>132</v>
      </c>
      <c r="J197" s="408"/>
      <c r="K197" s="418" t="s">
        <v>63</v>
      </c>
      <c r="L197" s="408"/>
      <c r="M197" s="418" t="s">
        <v>77</v>
      </c>
      <c r="N197" s="408"/>
      <c r="O197" s="418" t="s">
        <v>65</v>
      </c>
      <c r="P197" s="418"/>
      <c r="Q197" s="427" t="s">
        <v>79</v>
      </c>
      <c r="R197" s="408"/>
      <c r="S197" s="418" t="s">
        <v>65</v>
      </c>
      <c r="T197" s="408"/>
      <c r="U197" s="329" t="s">
        <v>65</v>
      </c>
      <c r="V197" s="256"/>
      <c r="W197" s="330" t="s">
        <v>706</v>
      </c>
      <c r="X197" s="408"/>
      <c r="Y197" s="351" t="s">
        <v>699</v>
      </c>
      <c r="Z197" s="256"/>
      <c r="AA197" s="330" t="s">
        <v>63</v>
      </c>
      <c r="AB197" s="408"/>
      <c r="AC197" s="418" t="s">
        <v>65</v>
      </c>
      <c r="AD197" s="474"/>
      <c r="AE197" s="474"/>
      <c r="AG197" s="287"/>
      <c r="AH197" s="449"/>
      <c r="AI197" s="449"/>
      <c r="AJ197" s="309"/>
      <c r="AK197" s="4"/>
    </row>
    <row r="198" spans="1:37" s="264" customFormat="1" x14ac:dyDescent="0.35">
      <c r="A198" s="278"/>
      <c r="B198" s="278"/>
      <c r="C198" s="436" t="s">
        <v>74</v>
      </c>
      <c r="E198" s="436" t="s">
        <v>74</v>
      </c>
      <c r="G198" s="436" t="s">
        <v>74</v>
      </c>
      <c r="I198" s="436">
        <v>0</v>
      </c>
      <c r="K198" s="436" t="s">
        <v>74</v>
      </c>
      <c r="M198" s="436"/>
      <c r="O198" s="436" t="s">
        <v>74</v>
      </c>
      <c r="P198" s="436"/>
      <c r="Q198" s="437" t="s">
        <v>74</v>
      </c>
      <c r="S198" s="436"/>
      <c r="U198" s="436"/>
      <c r="W198" s="436" t="s">
        <v>634</v>
      </c>
      <c r="Y198" s="436"/>
      <c r="AA198" s="436"/>
      <c r="AC198" s="436"/>
      <c r="AD198" s="436"/>
      <c r="AE198" s="436"/>
      <c r="AG198" s="287"/>
      <c r="AH198" s="449"/>
      <c r="AI198" s="449"/>
      <c r="AJ198" s="288"/>
      <c r="AK198" s="10"/>
    </row>
    <row r="199" spans="1:37" s="264" customFormat="1" ht="15" thickBot="1" x14ac:dyDescent="0.4">
      <c r="A199" s="278"/>
      <c r="B199" s="278"/>
      <c r="C199" s="436"/>
      <c r="E199" s="436"/>
      <c r="G199" s="436"/>
      <c r="I199" s="436"/>
      <c r="K199" s="436"/>
      <c r="M199" s="436"/>
      <c r="O199" s="436"/>
      <c r="P199" s="436"/>
      <c r="Q199" s="437"/>
      <c r="S199" s="436"/>
      <c r="U199" s="436"/>
      <c r="W199" s="436"/>
      <c r="Y199" s="436"/>
      <c r="AA199" s="436"/>
      <c r="AC199" s="436"/>
      <c r="AD199" s="436"/>
      <c r="AE199" s="436"/>
      <c r="AG199" s="287"/>
      <c r="AH199" s="449"/>
      <c r="AI199" s="449"/>
      <c r="AJ199" s="288"/>
      <c r="AK199" s="10"/>
    </row>
    <row r="200" spans="1:37" ht="15" thickBot="1" x14ac:dyDescent="0.4">
      <c r="A200" s="255"/>
      <c r="B200" s="803" t="s">
        <v>628</v>
      </c>
      <c r="C200" s="804"/>
      <c r="D200" s="804"/>
      <c r="E200" s="804"/>
      <c r="F200" s="804"/>
      <c r="G200" s="804"/>
      <c r="H200" s="804"/>
      <c r="I200" s="804"/>
      <c r="J200" s="804"/>
      <c r="K200" s="804"/>
      <c r="L200" s="804"/>
      <c r="M200" s="804"/>
      <c r="N200" s="804"/>
      <c r="O200" s="804"/>
      <c r="P200" s="804"/>
      <c r="Q200" s="804"/>
      <c r="R200" s="804"/>
      <c r="S200" s="804"/>
      <c r="T200" s="804"/>
      <c r="U200" s="804"/>
      <c r="V200" s="804"/>
      <c r="W200" s="804"/>
      <c r="X200" s="805"/>
      <c r="Y200" s="806" t="s">
        <v>691</v>
      </c>
      <c r="Z200" s="807"/>
      <c r="AA200" s="807"/>
      <c r="AB200" s="807"/>
      <c r="AC200" s="808"/>
      <c r="AD200" s="378"/>
      <c r="AE200" s="378"/>
      <c r="AF200" s="256"/>
      <c r="AG200" s="281"/>
      <c r="AH200" s="282"/>
      <c r="AI200" s="282"/>
      <c r="AJ200" s="290"/>
      <c r="AK200" s="4"/>
    </row>
    <row r="201" spans="1:37" x14ac:dyDescent="0.35">
      <c r="A201" s="284"/>
      <c r="B201" s="284"/>
      <c r="C201" s="267" t="s">
        <v>474</v>
      </c>
      <c r="D201" s="267"/>
      <c r="E201" s="267" t="s">
        <v>248</v>
      </c>
      <c r="F201" s="267"/>
      <c r="G201" s="267" t="s">
        <v>359</v>
      </c>
      <c r="H201" s="267"/>
      <c r="I201" s="267" t="s">
        <v>470</v>
      </c>
      <c r="J201" s="267"/>
      <c r="K201" s="267" t="s">
        <v>246</v>
      </c>
      <c r="L201" s="267"/>
      <c r="M201" s="267" t="s">
        <v>251</v>
      </c>
      <c r="N201" s="267"/>
      <c r="O201" s="267" t="s">
        <v>265</v>
      </c>
      <c r="P201" s="267"/>
      <c r="Q201" s="291" t="s">
        <v>253</v>
      </c>
      <c r="R201" s="267"/>
      <c r="S201" s="267" t="s">
        <v>254</v>
      </c>
      <c r="T201" s="267"/>
      <c r="U201" s="267" t="s">
        <v>268</v>
      </c>
      <c r="V201" s="267"/>
      <c r="W201" s="267" t="s">
        <v>269</v>
      </c>
      <c r="X201" s="267"/>
      <c r="Y201" s="267" t="s">
        <v>400</v>
      </c>
      <c r="Z201" s="267"/>
      <c r="AA201" s="267" t="s">
        <v>368</v>
      </c>
      <c r="AB201" s="267"/>
      <c r="AC201" s="267" t="s">
        <v>28</v>
      </c>
      <c r="AD201" s="379"/>
      <c r="AE201" s="379"/>
      <c r="AF201" s="265"/>
      <c r="AG201" s="292"/>
      <c r="AH201" s="293"/>
      <c r="AI201" s="293"/>
      <c r="AJ201" s="270"/>
      <c r="AK201" s="4"/>
    </row>
    <row r="202" spans="1:37" x14ac:dyDescent="0.35">
      <c r="A202" s="274"/>
      <c r="B202" s="276"/>
      <c r="C202" s="407">
        <v>0</v>
      </c>
      <c r="D202" s="407"/>
      <c r="E202" s="407">
        <v>0</v>
      </c>
      <c r="F202" s="407"/>
      <c r="G202" s="407">
        <v>0</v>
      </c>
      <c r="H202" s="407"/>
      <c r="I202" s="407">
        <v>0</v>
      </c>
      <c r="J202" s="407"/>
      <c r="K202" s="407">
        <v>0</v>
      </c>
      <c r="L202" s="407"/>
      <c r="M202" s="407">
        <v>0</v>
      </c>
      <c r="N202" s="407"/>
      <c r="O202" s="407">
        <v>0</v>
      </c>
      <c r="P202" s="407"/>
      <c r="Q202" s="429">
        <v>0</v>
      </c>
      <c r="R202" s="407"/>
      <c r="S202" s="407">
        <v>0</v>
      </c>
      <c r="T202" s="407"/>
      <c r="U202" s="407">
        <v>0</v>
      </c>
      <c r="V202" s="407"/>
      <c r="W202" s="407">
        <v>0</v>
      </c>
      <c r="X202" s="407"/>
      <c r="Y202" s="407">
        <v>0</v>
      </c>
      <c r="Z202" s="407"/>
      <c r="AA202" s="407">
        <v>0</v>
      </c>
      <c r="AB202" s="407"/>
      <c r="AC202" s="407">
        <v>0</v>
      </c>
      <c r="AD202" s="261"/>
      <c r="AE202" s="261"/>
      <c r="AF202" s="408"/>
      <c r="AG202" s="275"/>
      <c r="AH202" s="443"/>
      <c r="AI202" s="444"/>
      <c r="AJ202" s="273"/>
      <c r="AK202" s="4"/>
    </row>
    <row r="203" spans="1:37" s="261" customFormat="1" ht="15" thickBot="1" x14ac:dyDescent="0.4">
      <c r="A203" s="276">
        <v>221</v>
      </c>
      <c r="B203" s="276"/>
      <c r="C203" s="407">
        <v>222</v>
      </c>
      <c r="D203" s="407"/>
      <c r="E203" s="407">
        <v>223</v>
      </c>
      <c r="F203" s="407"/>
      <c r="G203" s="407">
        <v>224</v>
      </c>
      <c r="H203" s="407"/>
      <c r="I203" s="407">
        <v>225</v>
      </c>
      <c r="J203" s="407"/>
      <c r="K203" s="407">
        <v>226</v>
      </c>
      <c r="L203" s="407"/>
      <c r="M203" s="407">
        <v>227</v>
      </c>
      <c r="N203" s="407"/>
      <c r="O203" s="407">
        <v>228</v>
      </c>
      <c r="P203" s="407"/>
      <c r="Q203" s="429">
        <v>229</v>
      </c>
      <c r="R203" s="407"/>
      <c r="S203" s="407">
        <v>230</v>
      </c>
      <c r="T203" s="407"/>
      <c r="U203" s="407">
        <v>231</v>
      </c>
      <c r="V203" s="407"/>
      <c r="W203" s="407">
        <v>232</v>
      </c>
      <c r="X203" s="407"/>
      <c r="Y203" s="407">
        <v>233</v>
      </c>
      <c r="Z203" s="407"/>
      <c r="AA203" s="407" t="s">
        <v>793</v>
      </c>
      <c r="AB203" s="407"/>
      <c r="AC203" s="407">
        <v>235</v>
      </c>
      <c r="AF203" s="407"/>
      <c r="AG203" s="275"/>
      <c r="AH203" s="443"/>
      <c r="AI203" s="445"/>
      <c r="AJ203" s="273"/>
      <c r="AK203" s="285"/>
    </row>
    <row r="204" spans="1:37" ht="15" thickBot="1" x14ac:dyDescent="0.4">
      <c r="A204" s="276"/>
      <c r="B204" s="366">
        <v>375</v>
      </c>
      <c r="C204" s="785"/>
      <c r="D204" s="421">
        <v>374.76100000000002</v>
      </c>
      <c r="E204" s="753" t="s">
        <v>12</v>
      </c>
      <c r="F204" s="421">
        <v>390.99900000000002</v>
      </c>
      <c r="G204" s="785"/>
      <c r="H204" s="421">
        <v>397</v>
      </c>
      <c r="I204" s="785"/>
      <c r="J204" s="421">
        <v>336</v>
      </c>
      <c r="K204" s="809" t="s">
        <v>12</v>
      </c>
      <c r="L204" s="421">
        <v>383.41899999999998</v>
      </c>
      <c r="M204" s="753" t="s">
        <v>12</v>
      </c>
      <c r="N204" s="421">
        <v>323.00099999999998</v>
      </c>
      <c r="O204" s="753" t="s">
        <v>12</v>
      </c>
      <c r="P204" s="421">
        <v>335</v>
      </c>
      <c r="Q204" s="753" t="s">
        <v>12</v>
      </c>
      <c r="R204" s="421">
        <v>337</v>
      </c>
      <c r="S204" s="753" t="s">
        <v>12</v>
      </c>
      <c r="T204" s="421">
        <v>339</v>
      </c>
      <c r="U204" s="785"/>
      <c r="V204" s="421">
        <v>351</v>
      </c>
      <c r="W204" s="785"/>
      <c r="X204" s="421">
        <v>377.05099999999999</v>
      </c>
      <c r="Y204" s="785"/>
      <c r="Z204" s="421">
        <v>413.99900000000002</v>
      </c>
      <c r="AA204" s="785"/>
      <c r="AB204" s="421">
        <v>418.00400000000002</v>
      </c>
      <c r="AC204" s="753" t="s">
        <v>12</v>
      </c>
      <c r="AD204" s="473"/>
      <c r="AE204" s="473"/>
      <c r="AF204" s="408"/>
      <c r="AG204" s="262">
        <v>14</v>
      </c>
      <c r="AH204" s="249">
        <v>3</v>
      </c>
      <c r="AI204" s="249">
        <v>12</v>
      </c>
      <c r="AJ204" s="250"/>
      <c r="AK204" s="4"/>
    </row>
    <row r="205" spans="1:37" ht="15" thickBot="1" x14ac:dyDescent="0.4">
      <c r="A205" s="276"/>
      <c r="B205" s="271"/>
      <c r="C205" s="786"/>
      <c r="D205" s="408"/>
      <c r="E205" s="802"/>
      <c r="F205" s="408"/>
      <c r="G205" s="786"/>
      <c r="H205" s="408"/>
      <c r="I205" s="799"/>
      <c r="J205" s="408"/>
      <c r="K205" s="810"/>
      <c r="L205" s="408"/>
      <c r="M205" s="802"/>
      <c r="N205" s="408"/>
      <c r="O205" s="802"/>
      <c r="P205" s="433"/>
      <c r="Q205" s="802"/>
      <c r="R205" s="408"/>
      <c r="S205" s="802"/>
      <c r="T205" s="408"/>
      <c r="U205" s="799"/>
      <c r="V205" s="408"/>
      <c r="W205" s="799"/>
      <c r="X205" s="408"/>
      <c r="Y205" s="799"/>
      <c r="Z205" s="408"/>
      <c r="AA205" s="799"/>
      <c r="AB205" s="408"/>
      <c r="AC205" s="802"/>
      <c r="AD205" s="473"/>
      <c r="AE205" s="473"/>
      <c r="AF205" s="408"/>
      <c r="AG205" s="263"/>
      <c r="AH205" s="434"/>
      <c r="AI205" s="434"/>
      <c r="AJ205" s="273"/>
      <c r="AK205" s="4"/>
    </row>
    <row r="206" spans="1:37" ht="6" customHeight="1" x14ac:dyDescent="0.35">
      <c r="A206" s="276"/>
      <c r="B206" s="271"/>
      <c r="C206" s="522"/>
      <c r="D206" s="407"/>
      <c r="E206" s="251" t="s">
        <v>12</v>
      </c>
      <c r="F206" s="407"/>
      <c r="G206" s="522"/>
      <c r="H206" s="407"/>
      <c r="I206" s="522"/>
      <c r="J206" s="407"/>
      <c r="K206" s="251" t="s">
        <v>12</v>
      </c>
      <c r="L206" s="407"/>
      <c r="M206" s="522"/>
      <c r="N206" s="407"/>
      <c r="O206" s="522"/>
      <c r="P206" s="433"/>
      <c r="Q206" s="522"/>
      <c r="R206" s="407"/>
      <c r="S206" s="251" t="s">
        <v>12</v>
      </c>
      <c r="T206" s="407"/>
      <c r="U206" s="522"/>
      <c r="V206" s="407"/>
      <c r="W206" s="522"/>
      <c r="X206" s="407"/>
      <c r="Y206" s="522"/>
      <c r="Z206" s="407"/>
      <c r="AA206" s="522"/>
      <c r="AB206" s="425"/>
      <c r="AC206" s="522"/>
      <c r="AD206" s="473"/>
      <c r="AE206" s="473"/>
      <c r="AF206" s="408"/>
      <c r="AG206" s="263"/>
      <c r="AH206" s="434"/>
      <c r="AI206" s="434"/>
      <c r="AJ206" s="273"/>
      <c r="AK206" s="4"/>
    </row>
    <row r="207" spans="1:37" x14ac:dyDescent="0.35">
      <c r="A207" s="276"/>
      <c r="B207" s="271"/>
      <c r="C207" s="418" t="s">
        <v>68</v>
      </c>
      <c r="D207" s="408"/>
      <c r="E207" s="418" t="s">
        <v>126</v>
      </c>
      <c r="F207" s="408"/>
      <c r="G207" s="418" t="s">
        <v>65</v>
      </c>
      <c r="H207" s="408"/>
      <c r="I207" s="418" t="s">
        <v>65</v>
      </c>
      <c r="J207" s="408"/>
      <c r="K207" s="418" t="s">
        <v>65</v>
      </c>
      <c r="L207" s="408"/>
      <c r="M207" s="418" t="s">
        <v>203</v>
      </c>
      <c r="N207" s="408"/>
      <c r="O207" s="418" t="s">
        <v>68</v>
      </c>
      <c r="P207" s="418"/>
      <c r="Q207" s="427" t="s">
        <v>68</v>
      </c>
      <c r="R207" s="408"/>
      <c r="S207" s="418" t="s">
        <v>65</v>
      </c>
      <c r="T207" s="408"/>
      <c r="U207" s="418" t="s">
        <v>65</v>
      </c>
      <c r="V207" s="408"/>
      <c r="W207" s="418" t="s">
        <v>65</v>
      </c>
      <c r="X207" s="408"/>
      <c r="Y207" s="418" t="s">
        <v>401</v>
      </c>
      <c r="Z207" s="408"/>
      <c r="AA207" s="418" t="s">
        <v>77</v>
      </c>
      <c r="AB207" s="408"/>
      <c r="AC207" s="418" t="s">
        <v>77</v>
      </c>
      <c r="AD207" s="474"/>
      <c r="AE207" s="474"/>
      <c r="AF207" s="408"/>
      <c r="AG207" s="263"/>
      <c r="AH207" s="434"/>
      <c r="AI207" s="434"/>
      <c r="AJ207" s="273"/>
      <c r="AK207" s="4"/>
    </row>
    <row r="208" spans="1:37" s="264" customFormat="1" x14ac:dyDescent="0.35">
      <c r="A208" s="274"/>
      <c r="B208" s="274"/>
      <c r="C208" s="438"/>
      <c r="D208" s="409"/>
      <c r="E208" s="436" t="s">
        <v>101</v>
      </c>
      <c r="F208" s="435"/>
      <c r="G208" s="436"/>
      <c r="I208" s="436"/>
      <c r="K208" s="436" t="s">
        <v>101</v>
      </c>
      <c r="M208" s="436" t="s">
        <v>101</v>
      </c>
      <c r="O208" s="436" t="s">
        <v>101</v>
      </c>
      <c r="P208" s="436"/>
      <c r="Q208" s="437" t="s">
        <v>101</v>
      </c>
      <c r="S208" s="436" t="s">
        <v>101</v>
      </c>
      <c r="T208" s="435"/>
      <c r="U208" s="436" t="s">
        <v>101</v>
      </c>
      <c r="V208" s="475"/>
      <c r="W208" s="436">
        <v>0</v>
      </c>
      <c r="Y208" s="436"/>
      <c r="AA208" s="436"/>
      <c r="AC208" s="436" t="s">
        <v>101</v>
      </c>
      <c r="AD208" s="436"/>
      <c r="AE208" s="436"/>
      <c r="AF208" s="435"/>
      <c r="AG208" s="263"/>
      <c r="AH208" s="434"/>
      <c r="AI208" s="434"/>
      <c r="AJ208" s="277"/>
      <c r="AK208" s="10"/>
    </row>
    <row r="209" spans="1:37" s="264" customFormat="1" ht="15" thickBot="1" x14ac:dyDescent="0.4">
      <c r="A209" s="274"/>
      <c r="B209" s="278"/>
      <c r="C209" s="436"/>
      <c r="E209" s="380"/>
      <c r="F209" s="381"/>
      <c r="G209" s="380"/>
      <c r="H209" s="381"/>
      <c r="I209" s="380"/>
      <c r="J209" s="381"/>
      <c r="K209" s="380"/>
      <c r="M209" s="380"/>
      <c r="N209" s="380"/>
      <c r="O209" s="380"/>
      <c r="P209" s="380"/>
      <c r="Q209" s="382"/>
      <c r="S209" s="380"/>
      <c r="T209" s="435"/>
      <c r="U209" s="436"/>
      <c r="V209" s="475"/>
      <c r="W209" s="436"/>
      <c r="Y209" s="436"/>
      <c r="AA209" s="436"/>
      <c r="AC209" s="380"/>
      <c r="AD209" s="436"/>
      <c r="AE209" s="436"/>
      <c r="AF209" s="435"/>
      <c r="AG209" s="263"/>
      <c r="AH209" s="434"/>
      <c r="AI209" s="434"/>
      <c r="AJ209" s="277"/>
      <c r="AK209" s="10"/>
    </row>
    <row r="210" spans="1:37" s="264" customFormat="1" ht="15" thickBot="1" x14ac:dyDescent="0.4">
      <c r="A210" s="294"/>
      <c r="B210" s="767" t="s">
        <v>691</v>
      </c>
      <c r="C210" s="768"/>
      <c r="D210" s="768"/>
      <c r="E210" s="768"/>
      <c r="F210" s="768"/>
      <c r="G210" s="768"/>
      <c r="H210" s="768"/>
      <c r="I210" s="768"/>
      <c r="J210" s="768"/>
      <c r="K210" s="768"/>
      <c r="L210" s="768"/>
      <c r="M210" s="768"/>
      <c r="N210" s="768"/>
      <c r="O210" s="768"/>
      <c r="P210" s="768"/>
      <c r="Q210" s="768"/>
      <c r="R210" s="768"/>
      <c r="S210" s="768"/>
      <c r="T210" s="768"/>
      <c r="U210" s="768"/>
      <c r="V210" s="768"/>
      <c r="W210" s="768"/>
      <c r="X210" s="768"/>
      <c r="Y210" s="768"/>
      <c r="Z210" s="768"/>
      <c r="AA210" s="768"/>
      <c r="AB210" s="768"/>
      <c r="AC210" s="769"/>
      <c r="AD210" s="310"/>
      <c r="AE210" s="310"/>
      <c r="AF210" s="381"/>
      <c r="AG210" s="281"/>
      <c r="AH210" s="282"/>
      <c r="AI210" s="282"/>
      <c r="AJ210" s="283"/>
      <c r="AK210" s="10"/>
    </row>
    <row r="211" spans="1:37" x14ac:dyDescent="0.35">
      <c r="A211" s="284"/>
      <c r="B211" s="284"/>
      <c r="C211" s="266"/>
      <c r="D211" s="265"/>
      <c r="E211" s="266"/>
      <c r="F211" s="301"/>
      <c r="G211" s="266"/>
      <c r="H211" s="267"/>
      <c r="I211" s="266"/>
      <c r="J211" s="265"/>
      <c r="K211" s="298"/>
      <c r="L211" s="265"/>
      <c r="M211" s="266"/>
      <c r="N211" s="265"/>
      <c r="O211" s="266"/>
      <c r="P211" s="358" t="s">
        <v>714</v>
      </c>
      <c r="Q211" s="300"/>
      <c r="R211" s="265"/>
      <c r="S211" s="266"/>
      <c r="T211" s="265"/>
      <c r="U211" s="266"/>
      <c r="V211" s="301"/>
      <c r="W211" s="266"/>
      <c r="X211" s="265"/>
      <c r="Y211" s="306"/>
      <c r="Z211" s="265"/>
      <c r="AA211" s="266"/>
      <c r="AB211" s="265"/>
      <c r="AC211" s="266"/>
      <c r="AD211" s="383"/>
      <c r="AE211" s="383"/>
      <c r="AF211" s="265"/>
      <c r="AG211" s="268"/>
      <c r="AH211" s="269"/>
      <c r="AI211" s="269"/>
      <c r="AJ211" s="270"/>
      <c r="AK211" s="4"/>
    </row>
    <row r="212" spans="1:37" x14ac:dyDescent="0.35">
      <c r="A212" s="271"/>
      <c r="B212" s="271"/>
      <c r="C212" s="418" t="s">
        <v>397</v>
      </c>
      <c r="D212" s="418"/>
      <c r="E212" s="418" t="s">
        <v>255</v>
      </c>
      <c r="F212" s="418"/>
      <c r="G212" s="418" t="s">
        <v>266</v>
      </c>
      <c r="H212" s="418"/>
      <c r="I212" s="418" t="s">
        <v>267</v>
      </c>
      <c r="J212" s="418"/>
      <c r="K212" s="418" t="s">
        <v>715</v>
      </c>
      <c r="L212" s="418"/>
      <c r="M212" s="418" t="s">
        <v>716</v>
      </c>
      <c r="N212" s="418"/>
      <c r="O212" s="418" t="s">
        <v>717</v>
      </c>
      <c r="P212" s="418"/>
      <c r="Q212" s="427" t="s">
        <v>718</v>
      </c>
      <c r="R212" s="418"/>
      <c r="S212" s="418" t="s">
        <v>719</v>
      </c>
      <c r="T212" s="418"/>
      <c r="U212" s="418" t="s">
        <v>364</v>
      </c>
      <c r="V212" s="418"/>
      <c r="W212" s="418" t="s">
        <v>260</v>
      </c>
      <c r="X212" s="418"/>
      <c r="Y212" s="418" t="s">
        <v>262</v>
      </c>
      <c r="Z212" s="418"/>
      <c r="AA212" s="418" t="s">
        <v>256</v>
      </c>
      <c r="AB212" s="418"/>
      <c r="AC212" s="418" t="s">
        <v>263</v>
      </c>
      <c r="AD212" s="474"/>
      <c r="AE212" s="474"/>
      <c r="AF212" s="408"/>
      <c r="AG212" s="272"/>
      <c r="AH212" s="442"/>
      <c r="AI212" s="442"/>
      <c r="AJ212" s="273"/>
      <c r="AK212" s="4"/>
    </row>
    <row r="213" spans="1:37" x14ac:dyDescent="0.35">
      <c r="A213" s="274"/>
      <c r="B213" s="276"/>
      <c r="C213" s="407">
        <v>0</v>
      </c>
      <c r="D213" s="407"/>
      <c r="E213" s="407">
        <v>0</v>
      </c>
      <c r="F213" s="407"/>
      <c r="G213" s="407">
        <v>0</v>
      </c>
      <c r="H213" s="407"/>
      <c r="I213" s="407">
        <v>0</v>
      </c>
      <c r="J213" s="407"/>
      <c r="K213" s="407">
        <v>0</v>
      </c>
      <c r="L213" s="407"/>
      <c r="M213" s="407">
        <v>0</v>
      </c>
      <c r="N213" s="407"/>
      <c r="O213" s="407">
        <v>0</v>
      </c>
      <c r="P213" s="407"/>
      <c r="Q213" s="429">
        <v>0</v>
      </c>
      <c r="R213" s="407"/>
      <c r="S213" s="407">
        <v>0</v>
      </c>
      <c r="T213" s="407"/>
      <c r="U213" s="407">
        <v>0</v>
      </c>
      <c r="V213" s="407"/>
      <c r="W213" s="407">
        <v>0</v>
      </c>
      <c r="X213" s="407"/>
      <c r="Y213" s="407">
        <v>0</v>
      </c>
      <c r="Z213" s="407"/>
      <c r="AA213" s="407">
        <v>0</v>
      </c>
      <c r="AB213" s="407"/>
      <c r="AC213" s="407">
        <v>0</v>
      </c>
      <c r="AD213" s="261"/>
      <c r="AE213" s="261"/>
      <c r="AF213" s="408"/>
      <c r="AG213" s="275"/>
      <c r="AH213" s="443"/>
      <c r="AI213" s="444"/>
      <c r="AJ213" s="273"/>
      <c r="AK213" s="4"/>
    </row>
    <row r="214" spans="1:37" s="261" customFormat="1" ht="15" thickBot="1" x14ac:dyDescent="0.4">
      <c r="A214" s="276">
        <v>235</v>
      </c>
      <c r="B214" s="276"/>
      <c r="C214" s="407">
        <v>236</v>
      </c>
      <c r="D214" s="407"/>
      <c r="E214" s="407">
        <v>237</v>
      </c>
      <c r="F214" s="407"/>
      <c r="G214" s="407">
        <v>238</v>
      </c>
      <c r="H214" s="407"/>
      <c r="I214" s="407">
        <v>239</v>
      </c>
      <c r="J214" s="407"/>
      <c r="K214" s="407">
        <v>240</v>
      </c>
      <c r="L214" s="407"/>
      <c r="M214" s="407">
        <v>241</v>
      </c>
      <c r="N214" s="407"/>
      <c r="O214" s="407">
        <v>242</v>
      </c>
      <c r="P214" s="407"/>
      <c r="Q214" s="429">
        <v>243</v>
      </c>
      <c r="R214" s="407"/>
      <c r="S214" s="407">
        <v>244</v>
      </c>
      <c r="T214" s="407"/>
      <c r="U214" s="407">
        <v>245</v>
      </c>
      <c r="V214" s="407"/>
      <c r="W214" s="407">
        <v>246</v>
      </c>
      <c r="X214" s="407"/>
      <c r="Y214" s="407">
        <v>247</v>
      </c>
      <c r="Z214" s="407"/>
      <c r="AA214" s="407">
        <v>248</v>
      </c>
      <c r="AB214" s="407"/>
      <c r="AC214" s="407">
        <v>249</v>
      </c>
      <c r="AF214" s="407"/>
      <c r="AG214" s="275"/>
      <c r="AH214" s="443"/>
      <c r="AI214" s="445"/>
      <c r="AJ214" s="273"/>
      <c r="AK214" s="285"/>
    </row>
    <row r="215" spans="1:37" ht="15" thickBot="1" x14ac:dyDescent="0.4">
      <c r="A215" s="276"/>
      <c r="B215" s="366">
        <v>417</v>
      </c>
      <c r="C215" s="785"/>
      <c r="D215" s="421">
        <v>383</v>
      </c>
      <c r="E215" s="753" t="s">
        <v>12</v>
      </c>
      <c r="F215" s="421">
        <v>426</v>
      </c>
      <c r="G215" s="785"/>
      <c r="H215" s="421">
        <v>410.673</v>
      </c>
      <c r="I215" s="800" t="s">
        <v>235</v>
      </c>
      <c r="J215" s="421">
        <v>385.99700000000001</v>
      </c>
      <c r="K215" s="753" t="s">
        <v>235</v>
      </c>
      <c r="L215" s="421">
        <v>305</v>
      </c>
      <c r="M215" s="753" t="s">
        <v>235</v>
      </c>
      <c r="N215" s="421">
        <v>423</v>
      </c>
      <c r="O215" s="753" t="s">
        <v>235</v>
      </c>
      <c r="P215" s="421">
        <v>302.48899999999998</v>
      </c>
      <c r="Q215" s="753" t="s">
        <v>235</v>
      </c>
      <c r="R215" s="421">
        <v>361</v>
      </c>
      <c r="S215" s="753" t="s">
        <v>235</v>
      </c>
      <c r="T215" s="421">
        <v>370.99700000000001</v>
      </c>
      <c r="U215" s="785"/>
      <c r="V215" s="421">
        <v>402.00299999999999</v>
      </c>
      <c r="W215" s="785"/>
      <c r="X215" s="421">
        <v>398</v>
      </c>
      <c r="Y215" s="785"/>
      <c r="Z215" s="421">
        <v>420</v>
      </c>
      <c r="AA215" s="753" t="s">
        <v>12</v>
      </c>
      <c r="AB215" s="421">
        <v>400</v>
      </c>
      <c r="AC215" s="785"/>
      <c r="AD215" s="473"/>
      <c r="AE215" s="473"/>
      <c r="AF215" s="408"/>
      <c r="AG215" s="262">
        <v>8</v>
      </c>
      <c r="AH215" s="249">
        <v>1</v>
      </c>
      <c r="AI215" s="249">
        <v>3</v>
      </c>
      <c r="AJ215" s="250"/>
      <c r="AK215" s="4"/>
    </row>
    <row r="216" spans="1:37" ht="15" thickBot="1" x14ac:dyDescent="0.4">
      <c r="A216" s="276"/>
      <c r="B216" s="271"/>
      <c r="C216" s="799"/>
      <c r="D216" s="408"/>
      <c r="E216" s="754"/>
      <c r="F216" s="408"/>
      <c r="G216" s="786"/>
      <c r="H216" s="408"/>
      <c r="I216" s="801"/>
      <c r="J216" s="408"/>
      <c r="K216" s="754"/>
      <c r="L216" s="408"/>
      <c r="M216" s="754"/>
      <c r="N216" s="408"/>
      <c r="O216" s="754"/>
      <c r="P216" s="433"/>
      <c r="Q216" s="754"/>
      <c r="R216" s="408"/>
      <c r="S216" s="754"/>
      <c r="T216" s="408"/>
      <c r="U216" s="786"/>
      <c r="V216" s="408"/>
      <c r="W216" s="786"/>
      <c r="X216" s="408"/>
      <c r="Y216" s="786"/>
      <c r="Z216" s="408"/>
      <c r="AA216" s="754"/>
      <c r="AB216" s="408"/>
      <c r="AC216" s="786"/>
      <c r="AD216" s="473"/>
      <c r="AE216" s="473"/>
      <c r="AF216" s="408"/>
      <c r="AG216" s="263"/>
      <c r="AH216" s="434"/>
      <c r="AI216" s="434"/>
      <c r="AJ216" s="273"/>
      <c r="AK216" s="4"/>
    </row>
    <row r="217" spans="1:37" ht="6" customHeight="1" x14ac:dyDescent="0.35">
      <c r="A217" s="276"/>
      <c r="B217" s="271"/>
      <c r="C217" s="522"/>
      <c r="D217" s="407"/>
      <c r="E217" s="251" t="s">
        <v>12</v>
      </c>
      <c r="F217" s="407"/>
      <c r="G217" s="522"/>
      <c r="H217" s="407"/>
      <c r="I217" s="251">
        <v>0</v>
      </c>
      <c r="J217" s="407"/>
      <c r="K217" s="251">
        <v>0</v>
      </c>
      <c r="L217" s="407"/>
      <c r="M217" s="251">
        <v>0</v>
      </c>
      <c r="N217" s="407"/>
      <c r="O217" s="251">
        <v>0</v>
      </c>
      <c r="P217" s="433"/>
      <c r="Q217" s="251">
        <v>0</v>
      </c>
      <c r="R217" s="407"/>
      <c r="S217" s="251">
        <v>0</v>
      </c>
      <c r="T217" s="407"/>
      <c r="U217" s="522"/>
      <c r="V217" s="407"/>
      <c r="W217" s="522"/>
      <c r="X217" s="407"/>
      <c r="Y217" s="522"/>
      <c r="Z217" s="407"/>
      <c r="AA217" s="522"/>
      <c r="AB217" s="425"/>
      <c r="AC217" s="522"/>
      <c r="AD217" s="473"/>
      <c r="AE217" s="473"/>
      <c r="AF217" s="408"/>
      <c r="AG217" s="263"/>
      <c r="AH217" s="434"/>
      <c r="AI217" s="434"/>
      <c r="AJ217" s="273"/>
      <c r="AK217" s="4"/>
    </row>
    <row r="218" spans="1:37" x14ac:dyDescent="0.35">
      <c r="A218" s="276"/>
      <c r="B218" s="271"/>
      <c r="C218" s="418" t="s">
        <v>77</v>
      </c>
      <c r="D218" s="408"/>
      <c r="E218" s="418" t="s">
        <v>65</v>
      </c>
      <c r="F218" s="408"/>
      <c r="G218" s="418" t="s">
        <v>63</v>
      </c>
      <c r="H218" s="408"/>
      <c r="I218" s="418" t="s">
        <v>126</v>
      </c>
      <c r="J218" s="408"/>
      <c r="K218" s="418" t="s">
        <v>65</v>
      </c>
      <c r="L218" s="408"/>
      <c r="M218" s="418" t="s">
        <v>65</v>
      </c>
      <c r="N218" s="408"/>
      <c r="O218" s="418" t="s">
        <v>720</v>
      </c>
      <c r="P218" s="418"/>
      <c r="Q218" s="427" t="s">
        <v>699</v>
      </c>
      <c r="R218" s="408"/>
      <c r="S218" s="418" t="s">
        <v>57</v>
      </c>
      <c r="T218" s="408"/>
      <c r="U218" s="418" t="s">
        <v>65</v>
      </c>
      <c r="V218" s="408"/>
      <c r="W218" s="418" t="s">
        <v>77</v>
      </c>
      <c r="X218" s="408"/>
      <c r="Y218" s="418" t="s">
        <v>65</v>
      </c>
      <c r="Z218" s="408"/>
      <c r="AA218" s="418" t="s">
        <v>63</v>
      </c>
      <c r="AB218" s="408"/>
      <c r="AC218" s="418" t="s">
        <v>77</v>
      </c>
      <c r="AD218" s="474"/>
      <c r="AE218" s="474"/>
      <c r="AF218" s="408"/>
      <c r="AG218" s="263"/>
      <c r="AH218" s="434"/>
      <c r="AI218" s="434"/>
      <c r="AJ218" s="273"/>
      <c r="AK218" s="4"/>
    </row>
    <row r="219" spans="1:37" s="264" customFormat="1" x14ac:dyDescent="0.35">
      <c r="A219" s="286"/>
      <c r="B219" s="286"/>
      <c r="C219" s="458"/>
      <c r="E219" s="436" t="s">
        <v>101</v>
      </c>
      <c r="G219" s="436">
        <v>0</v>
      </c>
      <c r="H219" s="435"/>
      <c r="I219" s="436">
        <v>0</v>
      </c>
      <c r="K219" s="436"/>
      <c r="M219" s="435"/>
      <c r="N219" s="435"/>
      <c r="O219" s="435"/>
      <c r="P219" s="435"/>
      <c r="Q219" s="462"/>
      <c r="R219" s="435"/>
      <c r="S219" s="435"/>
      <c r="T219" s="435"/>
      <c r="U219" s="435"/>
      <c r="V219" s="435"/>
      <c r="W219" s="436">
        <v>0</v>
      </c>
      <c r="Y219" s="436">
        <v>0</v>
      </c>
      <c r="Z219" s="435"/>
      <c r="AA219" s="436" t="s">
        <v>101</v>
      </c>
      <c r="AB219" s="435"/>
      <c r="AC219" s="436" t="s">
        <v>101</v>
      </c>
      <c r="AD219" s="436"/>
      <c r="AE219" s="436"/>
      <c r="AF219" s="435"/>
      <c r="AG219" s="263"/>
      <c r="AH219" s="434"/>
      <c r="AI219" s="434"/>
      <c r="AJ219" s="277"/>
      <c r="AK219" s="10"/>
    </row>
    <row r="220" spans="1:37" s="264" customFormat="1" ht="15" thickBot="1" x14ac:dyDescent="0.4">
      <c r="A220" s="286"/>
      <c r="B220" s="286"/>
      <c r="C220" s="380"/>
      <c r="E220" s="380"/>
      <c r="G220" s="380"/>
      <c r="H220" s="435"/>
      <c r="I220" s="380"/>
      <c r="K220" s="436"/>
      <c r="M220" s="435"/>
      <c r="N220" s="435"/>
      <c r="O220" s="435"/>
      <c r="P220" s="435"/>
      <c r="Q220" s="462"/>
      <c r="R220" s="435"/>
      <c r="S220" s="435"/>
      <c r="T220" s="435"/>
      <c r="U220" s="436"/>
      <c r="V220" s="435"/>
      <c r="W220" s="436"/>
      <c r="Y220" s="436"/>
      <c r="Z220" s="435"/>
      <c r="AA220" s="436"/>
      <c r="AB220" s="435"/>
      <c r="AC220" s="436"/>
      <c r="AD220" s="436"/>
      <c r="AE220" s="436"/>
      <c r="AF220" s="435"/>
      <c r="AG220" s="263"/>
      <c r="AH220" s="434"/>
      <c r="AI220" s="434"/>
      <c r="AJ220" s="277"/>
      <c r="AK220" s="10"/>
    </row>
    <row r="221" spans="1:37" s="264" customFormat="1" ht="15" thickBot="1" x14ac:dyDescent="0.4">
      <c r="A221" s="384"/>
      <c r="B221" s="767" t="s">
        <v>691</v>
      </c>
      <c r="C221" s="768"/>
      <c r="D221" s="768"/>
      <c r="E221" s="768"/>
      <c r="F221" s="768"/>
      <c r="G221" s="768"/>
      <c r="H221" s="768"/>
      <c r="I221" s="768"/>
      <c r="J221" s="768"/>
      <c r="K221" s="768"/>
      <c r="L221" s="768"/>
      <c r="M221" s="768"/>
      <c r="N221" s="768"/>
      <c r="O221" s="768"/>
      <c r="P221" s="768"/>
      <c r="Q221" s="768"/>
      <c r="R221" s="768"/>
      <c r="S221" s="768"/>
      <c r="T221" s="768"/>
      <c r="U221" s="768"/>
      <c r="V221" s="768"/>
      <c r="W221" s="768"/>
      <c r="X221" s="768"/>
      <c r="Y221" s="768"/>
      <c r="Z221" s="768"/>
      <c r="AA221" s="768"/>
      <c r="AB221" s="768"/>
      <c r="AC221" s="769"/>
      <c r="AD221" s="310"/>
      <c r="AE221" s="310"/>
      <c r="AF221" s="381"/>
      <c r="AG221" s="281"/>
      <c r="AH221" s="282"/>
      <c r="AI221" s="282"/>
      <c r="AJ221" s="283"/>
      <c r="AK221" s="10"/>
    </row>
    <row r="222" spans="1:37" x14ac:dyDescent="0.35">
      <c r="A222" s="284"/>
      <c r="B222" s="284"/>
      <c r="C222" s="266"/>
      <c r="D222" s="265"/>
      <c r="E222" s="266"/>
      <c r="F222" s="265"/>
      <c r="G222" s="297" t="s">
        <v>634</v>
      </c>
      <c r="H222" s="267"/>
      <c r="I222" s="266"/>
      <c r="J222" s="265"/>
      <c r="K222" s="297" t="s">
        <v>634</v>
      </c>
      <c r="L222" s="265"/>
      <c r="M222" s="266"/>
      <c r="N222" s="265"/>
      <c r="O222" s="266"/>
      <c r="P222" s="266"/>
      <c r="Q222" s="300"/>
      <c r="R222" s="265"/>
      <c r="S222" s="266"/>
      <c r="T222" s="265"/>
      <c r="U222" s="266"/>
      <c r="V222" s="265"/>
      <c r="W222" s="266"/>
      <c r="X222" s="265"/>
      <c r="Y222" s="266"/>
      <c r="Z222" s="265"/>
      <c r="AA222" s="266"/>
      <c r="AB222" s="265"/>
      <c r="AC222" s="266"/>
      <c r="AD222" s="383"/>
      <c r="AE222" s="383"/>
      <c r="AF222" s="265"/>
      <c r="AG222" s="268"/>
      <c r="AH222" s="269"/>
      <c r="AI222" s="269"/>
      <c r="AJ222" s="270"/>
      <c r="AK222" s="4"/>
    </row>
    <row r="223" spans="1:37" x14ac:dyDescent="0.35">
      <c r="A223" s="271"/>
      <c r="B223" s="271"/>
      <c r="C223" s="418" t="s">
        <v>276</v>
      </c>
      <c r="D223" s="418"/>
      <c r="E223" s="418" t="s">
        <v>426</v>
      </c>
      <c r="F223" s="418"/>
      <c r="G223" s="418" t="s">
        <v>721</v>
      </c>
      <c r="H223" s="418"/>
      <c r="I223" s="418" t="s">
        <v>420</v>
      </c>
      <c r="J223" s="418"/>
      <c r="K223" s="418" t="s">
        <v>722</v>
      </c>
      <c r="L223" s="418"/>
      <c r="M223" s="418" t="s">
        <v>421</v>
      </c>
      <c r="N223" s="418"/>
      <c r="O223" s="418" t="s">
        <v>413</v>
      </c>
      <c r="P223" s="418"/>
      <c r="Q223" s="427" t="s">
        <v>414</v>
      </c>
      <c r="R223" s="418"/>
      <c r="S223" s="418" t="s">
        <v>433</v>
      </c>
      <c r="T223" s="418"/>
      <c r="U223" s="418" t="s">
        <v>412</v>
      </c>
      <c r="V223" s="418"/>
      <c r="W223" s="418" t="s">
        <v>480</v>
      </c>
      <c r="X223" s="418"/>
      <c r="Y223" s="418" t="s">
        <v>452</v>
      </c>
      <c r="Z223" s="418"/>
      <c r="AA223" s="418" t="s">
        <v>431</v>
      </c>
      <c r="AB223" s="418"/>
      <c r="AC223" s="418" t="s">
        <v>362</v>
      </c>
      <c r="AD223" s="474"/>
      <c r="AE223" s="474"/>
      <c r="AF223" s="408"/>
      <c r="AG223" s="272"/>
      <c r="AH223" s="442"/>
      <c r="AI223" s="442"/>
      <c r="AJ223" s="273"/>
      <c r="AK223" s="4"/>
    </row>
    <row r="224" spans="1:37" x14ac:dyDescent="0.35">
      <c r="A224" s="274"/>
      <c r="B224" s="276"/>
      <c r="C224" s="407">
        <v>0</v>
      </c>
      <c r="D224" s="407"/>
      <c r="E224" s="407">
        <v>0</v>
      </c>
      <c r="F224" s="407"/>
      <c r="G224" s="407">
        <v>0</v>
      </c>
      <c r="H224" s="407"/>
      <c r="I224" s="407">
        <v>0</v>
      </c>
      <c r="J224" s="407"/>
      <c r="K224" s="407">
        <v>0</v>
      </c>
      <c r="L224" s="407"/>
      <c r="M224" s="407">
        <v>0</v>
      </c>
      <c r="N224" s="407"/>
      <c r="O224" s="407">
        <v>0</v>
      </c>
      <c r="P224" s="407"/>
      <c r="Q224" s="429">
        <v>0</v>
      </c>
      <c r="R224" s="407"/>
      <c r="S224" s="407">
        <v>0</v>
      </c>
      <c r="T224" s="407"/>
      <c r="U224" s="407">
        <v>0</v>
      </c>
      <c r="V224" s="407"/>
      <c r="W224" s="407">
        <v>0</v>
      </c>
      <c r="X224" s="407"/>
      <c r="Y224" s="407">
        <v>0</v>
      </c>
      <c r="Z224" s="407"/>
      <c r="AA224" s="407">
        <v>0</v>
      </c>
      <c r="AB224" s="407"/>
      <c r="AC224" s="407">
        <v>0</v>
      </c>
      <c r="AD224" s="261"/>
      <c r="AE224" s="261"/>
      <c r="AF224" s="408"/>
      <c r="AG224" s="275"/>
      <c r="AH224" s="443"/>
      <c r="AI224" s="444"/>
      <c r="AJ224" s="273"/>
      <c r="AK224" s="4"/>
    </row>
    <row r="225" spans="1:37" s="261" customFormat="1" ht="15" thickBot="1" x14ac:dyDescent="0.4">
      <c r="A225" s="276">
        <v>249</v>
      </c>
      <c r="B225" s="276"/>
      <c r="C225" s="407">
        <v>250</v>
      </c>
      <c r="D225" s="407"/>
      <c r="E225" s="407">
        <v>251</v>
      </c>
      <c r="F225" s="407"/>
      <c r="G225" s="407">
        <v>252</v>
      </c>
      <c r="H225" s="407"/>
      <c r="I225" s="407">
        <v>253</v>
      </c>
      <c r="J225" s="407"/>
      <c r="K225" s="407">
        <v>254</v>
      </c>
      <c r="L225" s="407"/>
      <c r="M225" s="407" t="s">
        <v>793</v>
      </c>
      <c r="N225" s="407"/>
      <c r="O225" s="407">
        <v>256</v>
      </c>
      <c r="P225" s="407"/>
      <c r="Q225" s="429">
        <v>257</v>
      </c>
      <c r="R225" s="407"/>
      <c r="S225" s="407">
        <v>258</v>
      </c>
      <c r="T225" s="407"/>
      <c r="U225" s="407">
        <v>259</v>
      </c>
      <c r="V225" s="407"/>
      <c r="W225" s="407">
        <v>260</v>
      </c>
      <c r="X225" s="407"/>
      <c r="Y225" s="407" t="s">
        <v>793</v>
      </c>
      <c r="Z225" s="407"/>
      <c r="AA225" s="407" t="s">
        <v>793</v>
      </c>
      <c r="AB225" s="407"/>
      <c r="AC225" s="407">
        <v>263</v>
      </c>
      <c r="AF225" s="407"/>
      <c r="AG225" s="275"/>
      <c r="AH225" s="443"/>
      <c r="AI225" s="445"/>
      <c r="AJ225" s="273"/>
      <c r="AK225" s="285"/>
    </row>
    <row r="226" spans="1:37" ht="15" thickBot="1" x14ac:dyDescent="0.4">
      <c r="A226" s="276"/>
      <c r="B226" s="366">
        <v>419.99700000000001</v>
      </c>
      <c r="C226" s="785"/>
      <c r="D226" s="421">
        <v>417.00299999999999</v>
      </c>
      <c r="E226" s="785"/>
      <c r="F226" s="421">
        <v>422.12</v>
      </c>
      <c r="G226" s="785"/>
      <c r="H226" s="421">
        <v>277.7</v>
      </c>
      <c r="I226" s="785"/>
      <c r="J226" s="421">
        <v>384.58</v>
      </c>
      <c r="K226" s="785"/>
      <c r="L226" s="421">
        <v>413.93</v>
      </c>
      <c r="M226" s="785"/>
      <c r="N226" s="421">
        <v>387.12</v>
      </c>
      <c r="O226" s="785"/>
      <c r="P226" s="421">
        <v>341.06</v>
      </c>
      <c r="Q226" s="785"/>
      <c r="R226" s="421">
        <v>320.95</v>
      </c>
      <c r="S226" s="785"/>
      <c r="T226" s="421">
        <v>330.56</v>
      </c>
      <c r="U226" s="785"/>
      <c r="V226" s="421">
        <v>314</v>
      </c>
      <c r="W226" s="785"/>
      <c r="X226" s="421">
        <v>341.99900000000002</v>
      </c>
      <c r="Y226" s="785"/>
      <c r="Z226" s="421">
        <v>374.00099999999998</v>
      </c>
      <c r="AA226" s="785"/>
      <c r="AB226" s="421">
        <v>344</v>
      </c>
      <c r="AC226" s="785"/>
      <c r="AD226" s="473"/>
      <c r="AE226" s="473"/>
      <c r="AF226" s="408"/>
      <c r="AG226" s="262">
        <v>14</v>
      </c>
      <c r="AH226" s="249">
        <v>0</v>
      </c>
      <c r="AI226" s="249">
        <v>7</v>
      </c>
      <c r="AJ226" s="250"/>
      <c r="AK226" s="4"/>
    </row>
    <row r="227" spans="1:37" x14ac:dyDescent="0.35">
      <c r="A227" s="276"/>
      <c r="B227" s="271"/>
      <c r="C227" s="786"/>
      <c r="D227" s="408"/>
      <c r="E227" s="786"/>
      <c r="F227" s="408"/>
      <c r="G227" s="786"/>
      <c r="H227" s="408"/>
      <c r="I227" s="786"/>
      <c r="J227" s="408"/>
      <c r="K227" s="786"/>
      <c r="L227" s="408"/>
      <c r="M227" s="786"/>
      <c r="N227" s="408"/>
      <c r="O227" s="786"/>
      <c r="P227" s="433"/>
      <c r="Q227" s="786"/>
      <c r="R227" s="408"/>
      <c r="S227" s="786"/>
      <c r="T227" s="408"/>
      <c r="U227" s="786"/>
      <c r="V227" s="408"/>
      <c r="W227" s="786"/>
      <c r="X227" s="408"/>
      <c r="Y227" s="786"/>
      <c r="Z227" s="408"/>
      <c r="AA227" s="786"/>
      <c r="AB227" s="408"/>
      <c r="AC227" s="786"/>
      <c r="AD227" s="473"/>
      <c r="AE227" s="473"/>
      <c r="AF227" s="408"/>
      <c r="AG227" s="263"/>
      <c r="AH227" s="434"/>
      <c r="AI227" s="434"/>
      <c r="AJ227" s="273"/>
      <c r="AK227" s="4"/>
    </row>
    <row r="228" spans="1:37" ht="6" customHeight="1" x14ac:dyDescent="0.35">
      <c r="A228" s="276"/>
      <c r="B228" s="271"/>
      <c r="C228" s="522"/>
      <c r="D228" s="407"/>
      <c r="E228" s="522"/>
      <c r="F228" s="407"/>
      <c r="G228" s="251">
        <v>0</v>
      </c>
      <c r="H228" s="407"/>
      <c r="I228" s="522"/>
      <c r="J228" s="407"/>
      <c r="K228" s="251">
        <v>0</v>
      </c>
      <c r="L228" s="407"/>
      <c r="M228" s="522"/>
      <c r="N228" s="407"/>
      <c r="O228" s="522"/>
      <c r="P228" s="433"/>
      <c r="Q228" s="522"/>
      <c r="R228" s="407"/>
      <c r="S228" s="522"/>
      <c r="T228" s="407"/>
      <c r="U228" s="522"/>
      <c r="V228" s="407"/>
      <c r="W228" s="522"/>
      <c r="X228" s="407"/>
      <c r="Y228" s="522"/>
      <c r="Z228" s="407"/>
      <c r="AA228" s="522"/>
      <c r="AB228" s="425"/>
      <c r="AC228" s="522"/>
      <c r="AD228" s="473"/>
      <c r="AE228" s="473"/>
      <c r="AF228" s="408"/>
      <c r="AG228" s="263"/>
      <c r="AH228" s="434"/>
      <c r="AI228" s="434"/>
      <c r="AJ228" s="273"/>
      <c r="AK228" s="4"/>
    </row>
    <row r="229" spans="1:37" x14ac:dyDescent="0.35">
      <c r="A229" s="276"/>
      <c r="B229" s="271"/>
      <c r="C229" s="418" t="s">
        <v>77</v>
      </c>
      <c r="D229" s="408"/>
      <c r="E229" s="418" t="s">
        <v>63</v>
      </c>
      <c r="F229" s="408"/>
      <c r="G229" s="474" t="s">
        <v>170</v>
      </c>
      <c r="I229" s="474" t="s">
        <v>63</v>
      </c>
      <c r="K229" s="474" t="s">
        <v>65</v>
      </c>
      <c r="M229" s="474" t="s">
        <v>65</v>
      </c>
      <c r="O229" s="474" t="s">
        <v>79</v>
      </c>
      <c r="P229" s="474"/>
      <c r="Q229" s="447" t="s">
        <v>79</v>
      </c>
      <c r="S229" s="474" t="s">
        <v>79</v>
      </c>
      <c r="U229" s="474" t="s">
        <v>132</v>
      </c>
      <c r="V229" s="408"/>
      <c r="W229" s="418" t="s">
        <v>79</v>
      </c>
      <c r="X229" s="408"/>
      <c r="Y229" s="418" t="s">
        <v>65</v>
      </c>
      <c r="Z229" s="408"/>
      <c r="AA229" s="418" t="s">
        <v>65</v>
      </c>
      <c r="AB229" s="408"/>
      <c r="AC229" s="418" t="s">
        <v>77</v>
      </c>
      <c r="AD229" s="474"/>
      <c r="AE229" s="474"/>
      <c r="AF229" s="408"/>
      <c r="AG229" s="263"/>
      <c r="AH229" s="434"/>
      <c r="AI229" s="434"/>
      <c r="AJ229" s="273"/>
      <c r="AK229" s="4"/>
    </row>
    <row r="230" spans="1:37" s="264" customFormat="1" ht="12" customHeight="1" x14ac:dyDescent="0.35">
      <c r="A230" s="286"/>
      <c r="B230" s="286"/>
      <c r="C230" s="436">
        <v>0</v>
      </c>
      <c r="D230" s="435"/>
      <c r="E230" s="435"/>
      <c r="F230" s="435"/>
      <c r="G230" s="435" t="s">
        <v>637</v>
      </c>
      <c r="H230" s="435"/>
      <c r="I230" s="435"/>
      <c r="J230" s="435"/>
      <c r="K230" s="435" t="s">
        <v>637</v>
      </c>
      <c r="L230" s="435"/>
      <c r="M230" s="435"/>
      <c r="N230" s="435"/>
      <c r="O230" s="435"/>
      <c r="P230" s="435"/>
      <c r="Q230" s="435"/>
      <c r="R230" s="435"/>
      <c r="S230" s="435"/>
      <c r="T230" s="435"/>
      <c r="U230" s="435"/>
      <c r="W230" s="436"/>
      <c r="Y230" s="436"/>
      <c r="AA230" s="436"/>
      <c r="AC230" s="436"/>
      <c r="AD230" s="436"/>
      <c r="AE230" s="436"/>
      <c r="AF230" s="409"/>
      <c r="AG230" s="263"/>
      <c r="AH230" s="434"/>
      <c r="AI230" s="434"/>
      <c r="AJ230" s="277"/>
      <c r="AK230" s="10"/>
    </row>
    <row r="231" spans="1:37" s="264" customFormat="1" ht="12" customHeight="1" thickBot="1" x14ac:dyDescent="0.4">
      <c r="A231" s="286"/>
      <c r="B231" s="286"/>
      <c r="C231" s="438"/>
      <c r="D231" s="435"/>
      <c r="E231" s="436"/>
      <c r="F231" s="435"/>
      <c r="G231" s="435"/>
      <c r="H231" s="435"/>
      <c r="I231" s="436"/>
      <c r="K231" s="436"/>
      <c r="M231" s="436"/>
      <c r="O231" s="380"/>
      <c r="P231" s="436"/>
      <c r="Q231" s="382"/>
      <c r="S231" s="380"/>
      <c r="U231" s="380"/>
      <c r="W231" s="436"/>
      <c r="Y231" s="436"/>
      <c r="AA231" s="436"/>
      <c r="AC231" s="436"/>
      <c r="AD231" s="436"/>
      <c r="AE231" s="436"/>
      <c r="AF231" s="409"/>
      <c r="AG231" s="263"/>
      <c r="AH231" s="434"/>
      <c r="AI231" s="434"/>
      <c r="AJ231" s="277"/>
      <c r="AK231" s="10"/>
    </row>
    <row r="232" spans="1:37" s="264" customFormat="1" ht="15" thickBot="1" x14ac:dyDescent="0.4">
      <c r="A232" s="384"/>
      <c r="B232" s="767" t="s">
        <v>691</v>
      </c>
      <c r="C232" s="768"/>
      <c r="D232" s="768"/>
      <c r="E232" s="768"/>
      <c r="F232" s="768"/>
      <c r="G232" s="768"/>
      <c r="H232" s="768"/>
      <c r="I232" s="768"/>
      <c r="J232" s="768"/>
      <c r="K232" s="768"/>
      <c r="L232" s="768"/>
      <c r="M232" s="768"/>
      <c r="N232" s="768"/>
      <c r="O232" s="768"/>
      <c r="P232" s="768"/>
      <c r="Q232" s="768"/>
      <c r="R232" s="768"/>
      <c r="S232" s="768"/>
      <c r="T232" s="768"/>
      <c r="U232" s="768"/>
      <c r="V232" s="768"/>
      <c r="W232" s="768"/>
      <c r="X232" s="768"/>
      <c r="Y232" s="768"/>
      <c r="Z232" s="768"/>
      <c r="AA232" s="768"/>
      <c r="AB232" s="768"/>
      <c r="AC232" s="769"/>
      <c r="AD232" s="310"/>
      <c r="AE232" s="310"/>
      <c r="AF232" s="280"/>
      <c r="AG232" s="281"/>
      <c r="AH232" s="282"/>
      <c r="AI232" s="282"/>
      <c r="AJ232" s="283"/>
      <c r="AK232" s="10"/>
    </row>
    <row r="233" spans="1:37" x14ac:dyDescent="0.35">
      <c r="A233" s="284"/>
      <c r="B233" s="284"/>
      <c r="C233" s="266"/>
      <c r="D233" s="265"/>
      <c r="E233" s="266"/>
      <c r="F233" s="265"/>
      <c r="G233" s="266"/>
      <c r="H233" s="267"/>
      <c r="I233" s="266"/>
      <c r="J233" s="265"/>
      <c r="K233" s="298"/>
      <c r="L233" s="301"/>
      <c r="M233" s="266"/>
      <c r="N233" s="265"/>
      <c r="O233" s="266"/>
      <c r="P233" s="266"/>
      <c r="Q233" s="300"/>
      <c r="R233" s="265"/>
      <c r="S233" s="266"/>
      <c r="T233" s="301"/>
      <c r="U233" s="266"/>
      <c r="V233" s="265"/>
      <c r="W233" s="266"/>
      <c r="X233" s="265"/>
      <c r="Y233" s="266"/>
      <c r="Z233" s="301" t="s">
        <v>644</v>
      </c>
      <c r="AA233" s="266"/>
      <c r="AB233" s="265"/>
      <c r="AC233" s="266"/>
      <c r="AD233" s="383"/>
      <c r="AE233" s="383"/>
      <c r="AF233" s="265"/>
      <c r="AG233" s="268"/>
      <c r="AH233" s="269"/>
      <c r="AI233" s="269"/>
      <c r="AJ233" s="270"/>
      <c r="AK233" s="4"/>
    </row>
    <row r="234" spans="1:37" x14ac:dyDescent="0.35">
      <c r="A234" s="271"/>
      <c r="B234" s="271"/>
      <c r="C234" s="418" t="s">
        <v>395</v>
      </c>
      <c r="D234" s="418"/>
      <c r="E234" s="418" t="s">
        <v>270</v>
      </c>
      <c r="F234" s="418"/>
      <c r="G234" s="418" t="s">
        <v>271</v>
      </c>
      <c r="H234" s="418"/>
      <c r="I234" s="418" t="s">
        <v>272</v>
      </c>
      <c r="J234" s="418"/>
      <c r="K234" s="418" t="s">
        <v>273</v>
      </c>
      <c r="L234" s="418"/>
      <c r="M234" s="418" t="s">
        <v>469</v>
      </c>
      <c r="N234" s="418"/>
      <c r="O234" s="418" t="s">
        <v>454</v>
      </c>
      <c r="P234" s="418"/>
      <c r="Q234" s="427" t="s">
        <v>496</v>
      </c>
      <c r="R234" s="418"/>
      <c r="S234" s="418" t="s">
        <v>465</v>
      </c>
      <c r="T234" s="418"/>
      <c r="U234" s="418" t="s">
        <v>434</v>
      </c>
      <c r="V234" s="418"/>
      <c r="W234" s="418" t="s">
        <v>435</v>
      </c>
      <c r="X234" s="418"/>
      <c r="Y234" s="418" t="s">
        <v>723</v>
      </c>
      <c r="Z234" s="418"/>
      <c r="AA234" s="418" t="s">
        <v>724</v>
      </c>
      <c r="AB234" s="418"/>
      <c r="AC234" s="418" t="s">
        <v>383</v>
      </c>
      <c r="AD234" s="474"/>
      <c r="AE234" s="474"/>
      <c r="AF234" s="408"/>
      <c r="AG234" s="272"/>
      <c r="AH234" s="442"/>
      <c r="AI234" s="442"/>
      <c r="AJ234" s="273"/>
      <c r="AK234" s="4"/>
    </row>
    <row r="235" spans="1:37" x14ac:dyDescent="0.35">
      <c r="A235" s="274"/>
      <c r="B235" s="276"/>
      <c r="C235" s="407">
        <v>0</v>
      </c>
      <c r="D235" s="407"/>
      <c r="E235" s="407">
        <v>0</v>
      </c>
      <c r="F235" s="407"/>
      <c r="G235" s="407">
        <v>0</v>
      </c>
      <c r="H235" s="407"/>
      <c r="I235" s="407">
        <v>0</v>
      </c>
      <c r="J235" s="407"/>
      <c r="K235" s="407">
        <v>0</v>
      </c>
      <c r="L235" s="407"/>
      <c r="M235" s="407">
        <v>0</v>
      </c>
      <c r="N235" s="407"/>
      <c r="O235" s="407">
        <v>0</v>
      </c>
      <c r="P235" s="407"/>
      <c r="Q235" s="429">
        <v>0</v>
      </c>
      <c r="R235" s="407"/>
      <c r="S235" s="407">
        <v>0</v>
      </c>
      <c r="T235" s="407"/>
      <c r="U235" s="407">
        <v>0</v>
      </c>
      <c r="V235" s="407"/>
      <c r="W235" s="407">
        <v>0</v>
      </c>
      <c r="X235" s="407"/>
      <c r="Y235" s="407">
        <v>0</v>
      </c>
      <c r="Z235" s="407"/>
      <c r="AA235" s="407">
        <v>0</v>
      </c>
      <c r="AB235" s="407"/>
      <c r="AC235" s="407">
        <v>0</v>
      </c>
      <c r="AD235" s="261"/>
      <c r="AE235" s="261"/>
      <c r="AF235" s="408"/>
      <c r="AG235" s="275"/>
      <c r="AH235" s="443"/>
      <c r="AI235" s="444"/>
      <c r="AJ235" s="273"/>
      <c r="AK235" s="4"/>
    </row>
    <row r="236" spans="1:37" s="261" customFormat="1" ht="15" thickBot="1" x14ac:dyDescent="0.4">
      <c r="A236" s="276">
        <v>263</v>
      </c>
      <c r="B236" s="276"/>
      <c r="C236" s="407">
        <v>264</v>
      </c>
      <c r="D236" s="407"/>
      <c r="E236" s="407">
        <v>265</v>
      </c>
      <c r="F236" s="407"/>
      <c r="G236" s="407">
        <v>266</v>
      </c>
      <c r="H236" s="407"/>
      <c r="I236" s="407">
        <v>267</v>
      </c>
      <c r="J236" s="407"/>
      <c r="K236" s="407">
        <v>268</v>
      </c>
      <c r="L236" s="407"/>
      <c r="M236" s="407">
        <v>269</v>
      </c>
      <c r="N236" s="407"/>
      <c r="O236" s="407">
        <v>270</v>
      </c>
      <c r="P236" s="407"/>
      <c r="Q236" s="429">
        <v>271</v>
      </c>
      <c r="R236" s="407"/>
      <c r="S236" s="407">
        <v>272</v>
      </c>
      <c r="T236" s="407"/>
      <c r="U236" s="407">
        <v>273</v>
      </c>
      <c r="V236" s="407"/>
      <c r="W236" s="407">
        <v>274</v>
      </c>
      <c r="X236" s="407"/>
      <c r="Y236" s="407"/>
      <c r="Z236" s="407"/>
      <c r="AA236" s="407">
        <v>276</v>
      </c>
      <c r="AB236" s="407"/>
      <c r="AC236" s="407">
        <v>277</v>
      </c>
      <c r="AF236" s="407"/>
      <c r="AG236" s="275"/>
      <c r="AH236" s="443"/>
      <c r="AI236" s="445"/>
      <c r="AJ236" s="273"/>
      <c r="AK236" s="285"/>
    </row>
    <row r="237" spans="1:37" ht="15" thickBot="1" x14ac:dyDescent="0.4">
      <c r="A237" s="276"/>
      <c r="B237" s="366">
        <v>394</v>
      </c>
      <c r="C237" s="785"/>
      <c r="D237" s="421">
        <v>355</v>
      </c>
      <c r="E237" s="785"/>
      <c r="F237" s="421">
        <v>349</v>
      </c>
      <c r="G237" s="785"/>
      <c r="H237" s="421">
        <v>367</v>
      </c>
      <c r="I237" s="785"/>
      <c r="J237" s="421">
        <v>390</v>
      </c>
      <c r="K237" s="785"/>
      <c r="L237" s="421">
        <v>388.87400000000002</v>
      </c>
      <c r="M237" s="785"/>
      <c r="N237" s="421">
        <v>359.99599999999998</v>
      </c>
      <c r="O237" s="785"/>
      <c r="P237" s="421">
        <v>372</v>
      </c>
      <c r="Q237" s="785"/>
      <c r="R237" s="421">
        <v>388</v>
      </c>
      <c r="S237" s="785"/>
      <c r="T237" s="421">
        <v>378</v>
      </c>
      <c r="U237" s="785"/>
      <c r="V237" s="421">
        <v>284</v>
      </c>
      <c r="W237" s="785"/>
      <c r="X237" s="421">
        <v>304.53500000000003</v>
      </c>
      <c r="Y237" s="785"/>
      <c r="Z237" s="421">
        <v>212.96100000000001</v>
      </c>
      <c r="AA237" s="785"/>
      <c r="AB237" s="421">
        <v>368.00400000000002</v>
      </c>
      <c r="AC237" s="785"/>
      <c r="AD237" s="473"/>
      <c r="AE237" s="473"/>
      <c r="AF237" s="408"/>
      <c r="AG237" s="262">
        <v>14</v>
      </c>
      <c r="AH237" s="249">
        <v>0</v>
      </c>
      <c r="AI237" s="249">
        <v>12</v>
      </c>
      <c r="AJ237" s="250"/>
      <c r="AK237" s="4"/>
    </row>
    <row r="238" spans="1:37" ht="15" thickBot="1" x14ac:dyDescent="0.4">
      <c r="A238" s="276"/>
      <c r="B238" s="271"/>
      <c r="C238" s="786"/>
      <c r="D238" s="408"/>
      <c r="E238" s="786"/>
      <c r="F238" s="408"/>
      <c r="G238" s="786"/>
      <c r="H238" s="408"/>
      <c r="I238" s="786"/>
      <c r="J238" s="408"/>
      <c r="K238" s="786"/>
      <c r="L238" s="408"/>
      <c r="M238" s="786"/>
      <c r="N238" s="408"/>
      <c r="O238" s="786"/>
      <c r="P238" s="433"/>
      <c r="Q238" s="786"/>
      <c r="R238" s="408"/>
      <c r="S238" s="786"/>
      <c r="T238" s="408"/>
      <c r="U238" s="786"/>
      <c r="V238" s="408"/>
      <c r="W238" s="786"/>
      <c r="X238" s="408"/>
      <c r="Y238" s="786"/>
      <c r="Z238" s="408"/>
      <c r="AA238" s="786"/>
      <c r="AB238" s="408"/>
      <c r="AC238" s="786"/>
      <c r="AD238" s="473"/>
      <c r="AE238" s="473"/>
      <c r="AF238" s="408"/>
      <c r="AG238" s="263"/>
      <c r="AH238" s="434"/>
      <c r="AI238" s="434"/>
      <c r="AJ238" s="273"/>
      <c r="AK238" s="4"/>
    </row>
    <row r="239" spans="1:37" ht="6" customHeight="1" thickBot="1" x14ac:dyDescent="0.4">
      <c r="A239" s="276"/>
      <c r="B239" s="271"/>
      <c r="C239" s="522"/>
      <c r="D239" s="407"/>
      <c r="E239" s="522"/>
      <c r="F239" s="407"/>
      <c r="G239" s="522"/>
      <c r="H239" s="407"/>
      <c r="I239" s="522"/>
      <c r="J239" s="407"/>
      <c r="K239" s="523"/>
      <c r="L239" s="407"/>
      <c r="M239" s="523"/>
      <c r="N239" s="407"/>
      <c r="O239" s="522"/>
      <c r="P239" s="433"/>
      <c r="Q239" s="522"/>
      <c r="R239" s="407"/>
      <c r="S239" s="522"/>
      <c r="T239" s="407"/>
      <c r="U239" s="522"/>
      <c r="V239" s="407"/>
      <c r="W239" s="522"/>
      <c r="X239" s="407"/>
      <c r="Y239" s="251">
        <v>0</v>
      </c>
      <c r="Z239" s="407"/>
      <c r="AA239" s="251">
        <v>0</v>
      </c>
      <c r="AB239" s="425"/>
      <c r="AC239" s="522"/>
      <c r="AD239" s="473"/>
      <c r="AE239" s="473"/>
      <c r="AF239" s="408"/>
      <c r="AG239" s="263"/>
      <c r="AH239" s="434"/>
      <c r="AI239" s="434"/>
      <c r="AJ239" s="273"/>
      <c r="AK239" s="4"/>
    </row>
    <row r="240" spans="1:37" x14ac:dyDescent="0.35">
      <c r="A240" s="276"/>
      <c r="B240" s="271"/>
      <c r="C240" s="418" t="s">
        <v>65</v>
      </c>
      <c r="D240" s="408"/>
      <c r="E240" s="418" t="s">
        <v>79</v>
      </c>
      <c r="F240" s="408"/>
      <c r="G240" s="418" t="s">
        <v>65</v>
      </c>
      <c r="H240" s="408"/>
      <c r="I240" s="418" t="s">
        <v>65</v>
      </c>
      <c r="J240" s="408"/>
      <c r="K240" s="418" t="s">
        <v>77</v>
      </c>
      <c r="L240" s="408"/>
      <c r="M240" s="418" t="s">
        <v>203</v>
      </c>
      <c r="N240" s="408"/>
      <c r="O240" s="418" t="s">
        <v>65</v>
      </c>
      <c r="P240" s="418"/>
      <c r="Q240" s="427" t="s">
        <v>65</v>
      </c>
      <c r="R240" s="408"/>
      <c r="S240" s="418" t="s">
        <v>65</v>
      </c>
      <c r="T240" s="408"/>
      <c r="U240" s="418" t="s">
        <v>65</v>
      </c>
      <c r="V240" s="408"/>
      <c r="W240" s="418" t="s">
        <v>79</v>
      </c>
      <c r="X240" s="408"/>
      <c r="Y240" s="418" t="s">
        <v>150</v>
      </c>
      <c r="Z240" s="408"/>
      <c r="AA240" s="418" t="s">
        <v>475</v>
      </c>
      <c r="AB240" s="408"/>
      <c r="AC240" s="418" t="s">
        <v>68</v>
      </c>
      <c r="AD240" s="474"/>
      <c r="AE240" s="474"/>
      <c r="AF240" s="408"/>
      <c r="AG240" s="263"/>
      <c r="AH240" s="434"/>
      <c r="AI240" s="434"/>
      <c r="AJ240" s="273"/>
      <c r="AK240" s="4"/>
    </row>
    <row r="241" spans="1:37" s="264" customFormat="1" x14ac:dyDescent="0.35">
      <c r="A241" s="274"/>
      <c r="B241" s="274"/>
      <c r="C241" s="438"/>
      <c r="D241" s="409"/>
      <c r="E241" s="436">
        <v>0</v>
      </c>
      <c r="F241" s="409"/>
      <c r="G241" s="436">
        <v>0</v>
      </c>
      <c r="H241" s="409"/>
      <c r="I241" s="436">
        <v>0</v>
      </c>
      <c r="J241" s="409"/>
      <c r="K241" s="436">
        <v>0</v>
      </c>
      <c r="L241" s="409"/>
      <c r="M241" s="438"/>
      <c r="N241" s="409"/>
      <c r="O241" s="438"/>
      <c r="P241" s="438"/>
      <c r="Q241" s="437"/>
      <c r="S241" s="436"/>
      <c r="U241" s="436"/>
      <c r="W241" s="436"/>
      <c r="Y241" s="436"/>
      <c r="AA241" s="436"/>
      <c r="AC241" s="436"/>
      <c r="AD241" s="436"/>
      <c r="AE241" s="436"/>
      <c r="AF241" s="409"/>
      <c r="AG241" s="263"/>
      <c r="AH241" s="434"/>
      <c r="AI241" s="434"/>
      <c r="AJ241" s="277"/>
      <c r="AK241" s="10"/>
    </row>
    <row r="242" spans="1:37" s="264" customFormat="1" ht="15" thickBot="1" x14ac:dyDescent="0.4">
      <c r="A242" s="274"/>
      <c r="B242" s="274"/>
      <c r="C242" s="436"/>
      <c r="E242" s="436"/>
      <c r="G242" s="436"/>
      <c r="I242" s="436"/>
      <c r="K242" s="436"/>
      <c r="M242" s="436"/>
      <c r="O242" s="436"/>
      <c r="P242" s="436"/>
      <c r="Q242" s="437"/>
      <c r="R242" s="409"/>
      <c r="S242" s="438"/>
      <c r="T242" s="409"/>
      <c r="U242" s="438" t="s">
        <v>785</v>
      </c>
      <c r="V242" s="409"/>
      <c r="W242" s="438"/>
      <c r="X242" s="409"/>
      <c r="Y242" s="438"/>
      <c r="Z242" s="409"/>
      <c r="AA242" s="438"/>
      <c r="AB242" s="409"/>
      <c r="AC242" s="438"/>
      <c r="AD242" s="436"/>
      <c r="AE242" s="436"/>
      <c r="AF242" s="409"/>
      <c r="AG242" s="263"/>
      <c r="AH242" s="434"/>
      <c r="AI242" s="434"/>
      <c r="AJ242" s="277"/>
      <c r="AK242" s="10"/>
    </row>
    <row r="243" spans="1:37" ht="15" thickBot="1" x14ac:dyDescent="0.4">
      <c r="A243" s="255"/>
      <c r="B243" s="767" t="s">
        <v>691</v>
      </c>
      <c r="C243" s="768"/>
      <c r="D243" s="768"/>
      <c r="E243" s="768"/>
      <c r="F243" s="768"/>
      <c r="G243" s="768"/>
      <c r="H243" s="768"/>
      <c r="I243" s="768"/>
      <c r="J243" s="768"/>
      <c r="K243" s="768"/>
      <c r="L243" s="768"/>
      <c r="M243" s="768"/>
      <c r="N243" s="768"/>
      <c r="O243" s="768"/>
      <c r="P243" s="768"/>
      <c r="Q243" s="768"/>
      <c r="R243" s="768"/>
      <c r="S243" s="768"/>
      <c r="T243" s="768"/>
      <c r="U243" s="768"/>
      <c r="V243" s="768"/>
      <c r="W243" s="768"/>
      <c r="X243" s="768"/>
      <c r="Y243" s="768"/>
      <c r="Z243" s="768"/>
      <c r="AA243" s="768"/>
      <c r="AB243" s="768"/>
      <c r="AC243" s="769"/>
      <c r="AD243" s="310"/>
      <c r="AE243" s="310"/>
      <c r="AF243" s="256"/>
      <c r="AG243" s="281"/>
      <c r="AH243" s="282"/>
      <c r="AI243" s="282"/>
      <c r="AJ243" s="290"/>
      <c r="AK243" s="4"/>
    </row>
    <row r="244" spans="1:37" x14ac:dyDescent="0.35">
      <c r="A244" s="284"/>
      <c r="B244" s="284"/>
      <c r="C244" s="267" t="s">
        <v>323</v>
      </c>
      <c r="D244" s="267"/>
      <c r="E244" s="267" t="s">
        <v>363</v>
      </c>
      <c r="F244" s="267"/>
      <c r="G244" s="267" t="s">
        <v>436</v>
      </c>
      <c r="H244" s="267"/>
      <c r="I244" s="267" t="s">
        <v>464</v>
      </c>
      <c r="J244" s="267"/>
      <c r="K244" s="267" t="s">
        <v>494</v>
      </c>
      <c r="L244" s="267"/>
      <c r="M244" s="267" t="s">
        <v>521</v>
      </c>
      <c r="N244" s="267"/>
      <c r="O244" s="267" t="s">
        <v>725</v>
      </c>
      <c r="P244" s="267"/>
      <c r="Q244" s="291" t="s">
        <v>726</v>
      </c>
      <c r="R244" s="267"/>
      <c r="S244" s="267" t="s">
        <v>416</v>
      </c>
      <c r="T244" s="267"/>
      <c r="U244" s="267" t="s">
        <v>405</v>
      </c>
      <c r="V244" s="267"/>
      <c r="W244" s="267" t="s">
        <v>367</v>
      </c>
      <c r="X244" s="267"/>
      <c r="Y244" s="267" t="s">
        <v>365</v>
      </c>
      <c r="Z244" s="267"/>
      <c r="AA244" s="267" t="s">
        <v>396</v>
      </c>
      <c r="AB244" s="267"/>
      <c r="AC244" s="267" t="s">
        <v>427</v>
      </c>
      <c r="AD244" s="379"/>
      <c r="AE244" s="379"/>
      <c r="AF244" s="265"/>
      <c r="AG244" s="292"/>
      <c r="AH244" s="293"/>
      <c r="AI244" s="293"/>
      <c r="AJ244" s="270"/>
      <c r="AK244" s="4"/>
    </row>
    <row r="245" spans="1:37" x14ac:dyDescent="0.35">
      <c r="A245" s="274"/>
      <c r="B245" s="276"/>
      <c r="C245" s="407">
        <v>0</v>
      </c>
      <c r="D245" s="407" t="e">
        <v>#N/A</v>
      </c>
      <c r="E245" s="407">
        <v>0</v>
      </c>
      <c r="F245" s="407" t="e">
        <v>#N/A</v>
      </c>
      <c r="G245" s="407">
        <v>0</v>
      </c>
      <c r="H245" s="407" t="e">
        <v>#N/A</v>
      </c>
      <c r="I245" s="407">
        <v>0</v>
      </c>
      <c r="J245" s="407" t="e">
        <v>#N/A</v>
      </c>
      <c r="K245" s="407">
        <v>0</v>
      </c>
      <c r="L245" s="407" t="e">
        <v>#N/A</v>
      </c>
      <c r="M245" s="407">
        <v>0</v>
      </c>
      <c r="N245" s="407" t="e">
        <v>#N/A</v>
      </c>
      <c r="O245" s="407">
        <v>0</v>
      </c>
      <c r="P245" s="407"/>
      <c r="Q245" s="429">
        <v>0</v>
      </c>
      <c r="R245" s="407"/>
      <c r="S245" s="407">
        <v>0</v>
      </c>
      <c r="T245" s="407"/>
      <c r="U245" s="407">
        <v>0</v>
      </c>
      <c r="V245" s="407"/>
      <c r="W245" s="407">
        <v>0</v>
      </c>
      <c r="X245" s="407"/>
      <c r="Y245" s="407">
        <v>0</v>
      </c>
      <c r="Z245" s="407"/>
      <c r="AA245" s="407">
        <v>0</v>
      </c>
      <c r="AB245" s="407"/>
      <c r="AC245" s="407">
        <v>0</v>
      </c>
      <c r="AD245" s="261"/>
      <c r="AE245" s="261"/>
      <c r="AF245" s="408"/>
      <c r="AG245" s="275"/>
      <c r="AH245" s="443"/>
      <c r="AI245" s="444"/>
      <c r="AJ245" s="273"/>
      <c r="AK245" s="4"/>
    </row>
    <row r="246" spans="1:37" s="261" customFormat="1" ht="15" thickBot="1" x14ac:dyDescent="0.4">
      <c r="A246" s="276">
        <v>277</v>
      </c>
      <c r="B246" s="276"/>
      <c r="C246" s="407">
        <v>278</v>
      </c>
      <c r="D246" s="407"/>
      <c r="E246" s="407">
        <v>279</v>
      </c>
      <c r="F246" s="407"/>
      <c r="G246" s="407">
        <v>280</v>
      </c>
      <c r="H246" s="407"/>
      <c r="I246" s="407">
        <v>281</v>
      </c>
      <c r="J246" s="407"/>
      <c r="K246" s="407">
        <v>282</v>
      </c>
      <c r="L246" s="407"/>
      <c r="M246" s="407">
        <v>283</v>
      </c>
      <c r="N246" s="407"/>
      <c r="O246" s="407">
        <v>284</v>
      </c>
      <c r="P246" s="407"/>
      <c r="Q246" s="429">
        <v>285</v>
      </c>
      <c r="R246" s="407"/>
      <c r="S246" s="407">
        <v>286</v>
      </c>
      <c r="T246" s="407"/>
      <c r="U246" s="407">
        <v>287</v>
      </c>
      <c r="V246" s="407"/>
      <c r="W246" s="407">
        <v>288</v>
      </c>
      <c r="X246" s="407"/>
      <c r="Y246" s="407" t="s">
        <v>793</v>
      </c>
      <c r="Z246" s="407"/>
      <c r="AA246" s="407" t="s">
        <v>793</v>
      </c>
      <c r="AB246" s="407"/>
      <c r="AC246" s="407">
        <v>291</v>
      </c>
      <c r="AF246" s="407"/>
      <c r="AG246" s="275"/>
      <c r="AH246" s="443"/>
      <c r="AI246" s="445"/>
      <c r="AJ246" s="273"/>
      <c r="AK246" s="285"/>
    </row>
    <row r="247" spans="1:37" ht="15" thickBot="1" x14ac:dyDescent="0.4">
      <c r="A247" s="276"/>
      <c r="B247" s="366">
        <v>378</v>
      </c>
      <c r="C247" s="785"/>
      <c r="D247" s="421">
        <v>386</v>
      </c>
      <c r="E247" s="785"/>
      <c r="F247" s="421">
        <v>377</v>
      </c>
      <c r="G247" s="785"/>
      <c r="H247" s="421">
        <v>343</v>
      </c>
      <c r="I247" s="785"/>
      <c r="J247" s="421">
        <v>384</v>
      </c>
      <c r="K247" s="785"/>
      <c r="L247" s="421">
        <v>351</v>
      </c>
      <c r="M247" s="785"/>
      <c r="N247" s="421">
        <v>348</v>
      </c>
      <c r="O247" s="783" t="s">
        <v>235</v>
      </c>
      <c r="P247" s="421">
        <v>327</v>
      </c>
      <c r="Q247" s="785"/>
      <c r="R247" s="421">
        <v>326.87400000000002</v>
      </c>
      <c r="S247" s="785"/>
      <c r="T247" s="421">
        <v>380.00200000000001</v>
      </c>
      <c r="U247" s="785"/>
      <c r="V247" s="421">
        <v>383</v>
      </c>
      <c r="W247" s="785"/>
      <c r="X247" s="421">
        <v>370</v>
      </c>
      <c r="Y247" s="797"/>
      <c r="Z247" s="421">
        <v>355</v>
      </c>
      <c r="AA247" s="785"/>
      <c r="AB247" s="421">
        <v>350</v>
      </c>
      <c r="AC247" s="785"/>
      <c r="AD247" s="473"/>
      <c r="AE247" s="473"/>
      <c r="AF247" s="408"/>
      <c r="AG247" s="262">
        <v>13</v>
      </c>
      <c r="AH247" s="249">
        <v>0</v>
      </c>
      <c r="AI247" s="249">
        <v>8</v>
      </c>
      <c r="AJ247" s="250"/>
      <c r="AK247" s="4"/>
    </row>
    <row r="248" spans="1:37" x14ac:dyDescent="0.35">
      <c r="A248" s="276"/>
      <c r="B248" s="271"/>
      <c r="C248" s="786"/>
      <c r="D248" s="408"/>
      <c r="E248" s="786"/>
      <c r="F248" s="408"/>
      <c r="G248" s="786"/>
      <c r="H248" s="408"/>
      <c r="I248" s="786"/>
      <c r="J248" s="408"/>
      <c r="K248" s="786"/>
      <c r="L248" s="408"/>
      <c r="M248" s="786"/>
      <c r="N248" s="408"/>
      <c r="O248" s="784"/>
      <c r="P248" s="433"/>
      <c r="Q248" s="786"/>
      <c r="R248" s="408"/>
      <c r="S248" s="786"/>
      <c r="T248" s="408"/>
      <c r="U248" s="786"/>
      <c r="V248" s="408"/>
      <c r="W248" s="786"/>
      <c r="X248" s="408"/>
      <c r="Y248" s="798"/>
      <c r="Z248" s="408"/>
      <c r="AA248" s="786"/>
      <c r="AB248" s="408"/>
      <c r="AC248" s="786"/>
      <c r="AD248" s="473"/>
      <c r="AE248" s="473"/>
      <c r="AF248" s="408"/>
      <c r="AG248" s="263"/>
      <c r="AH248" s="434"/>
      <c r="AI248" s="434"/>
      <c r="AJ248" s="273"/>
      <c r="AK248" s="4"/>
    </row>
    <row r="249" spans="1:37" ht="5.5" customHeight="1" x14ac:dyDescent="0.35">
      <c r="A249" s="276"/>
      <c r="B249" s="271"/>
      <c r="C249" s="522"/>
      <c r="D249" s="407"/>
      <c r="E249" s="522"/>
      <c r="F249" s="407"/>
      <c r="G249" s="522"/>
      <c r="H249" s="407"/>
      <c r="I249" s="522"/>
      <c r="J249" s="407"/>
      <c r="K249" s="522"/>
      <c r="L249" s="407"/>
      <c r="M249" s="251">
        <v>0</v>
      </c>
      <c r="N249" s="407"/>
      <c r="O249" s="251">
        <v>0</v>
      </c>
      <c r="P249" s="433"/>
      <c r="Q249" s="251">
        <v>0</v>
      </c>
      <c r="R249" s="407"/>
      <c r="S249" s="522"/>
      <c r="T249" s="407"/>
      <c r="U249" s="522"/>
      <c r="V249" s="407"/>
      <c r="W249" s="522"/>
      <c r="X249" s="407"/>
      <c r="Y249" s="522"/>
      <c r="Z249" s="407"/>
      <c r="AA249" s="522"/>
      <c r="AB249" s="425"/>
      <c r="AC249" s="522"/>
      <c r="AD249" s="473"/>
      <c r="AE249" s="473"/>
      <c r="AF249" s="408"/>
      <c r="AG249" s="263"/>
      <c r="AH249" s="434"/>
      <c r="AI249" s="434"/>
      <c r="AJ249" s="273"/>
      <c r="AK249" s="4"/>
    </row>
    <row r="250" spans="1:37" x14ac:dyDescent="0.35">
      <c r="A250" s="276"/>
      <c r="B250" s="271"/>
      <c r="C250" s="418" t="s">
        <v>65</v>
      </c>
      <c r="D250" s="408"/>
      <c r="E250" s="418" t="s">
        <v>65</v>
      </c>
      <c r="F250" s="408"/>
      <c r="G250" s="418" t="s">
        <v>65</v>
      </c>
      <c r="H250" s="408"/>
      <c r="I250" s="418" t="s">
        <v>65</v>
      </c>
      <c r="J250" s="408"/>
      <c r="K250" s="418" t="s">
        <v>65</v>
      </c>
      <c r="L250" s="408"/>
      <c r="M250" s="418" t="s">
        <v>68</v>
      </c>
      <c r="N250" s="408"/>
      <c r="O250" s="418" t="s">
        <v>65</v>
      </c>
      <c r="P250" s="418"/>
      <c r="Q250" s="427" t="s">
        <v>79</v>
      </c>
      <c r="R250" s="408"/>
      <c r="S250" s="418" t="s">
        <v>203</v>
      </c>
      <c r="T250" s="408"/>
      <c r="U250" s="418" t="s">
        <v>65</v>
      </c>
      <c r="V250" s="408"/>
      <c r="W250" s="418" t="s">
        <v>65</v>
      </c>
      <c r="X250" s="408"/>
      <c r="Y250" s="418" t="s">
        <v>65</v>
      </c>
      <c r="Z250" s="408"/>
      <c r="AA250" s="418" t="s">
        <v>79</v>
      </c>
      <c r="AB250" s="408"/>
      <c r="AC250" s="418" t="s">
        <v>65</v>
      </c>
      <c r="AD250" s="474"/>
      <c r="AE250" s="474"/>
      <c r="AF250" s="408"/>
      <c r="AG250" s="263"/>
      <c r="AH250" s="434"/>
      <c r="AI250" s="434"/>
      <c r="AJ250" s="273"/>
      <c r="AK250" s="4"/>
    </row>
    <row r="251" spans="1:37" s="264" customFormat="1" x14ac:dyDescent="0.35">
      <c r="A251" s="274"/>
      <c r="B251" s="278"/>
      <c r="C251" s="436"/>
      <c r="D251" s="475"/>
      <c r="E251" s="436"/>
      <c r="G251" s="436"/>
      <c r="I251" s="436"/>
      <c r="K251" s="436"/>
      <c r="M251" s="436"/>
      <c r="O251" s="436"/>
      <c r="P251" s="436"/>
      <c r="Q251" s="437"/>
      <c r="S251" s="436"/>
      <c r="U251" s="436"/>
      <c r="W251" s="436"/>
      <c r="Y251" s="436"/>
      <c r="AA251" s="436"/>
      <c r="AC251" s="436"/>
      <c r="AD251" s="436"/>
      <c r="AE251" s="436"/>
      <c r="AF251" s="409"/>
      <c r="AG251" s="263"/>
      <c r="AH251" s="434"/>
      <c r="AI251" s="434"/>
      <c r="AJ251" s="277"/>
      <c r="AK251" s="10"/>
    </row>
    <row r="252" spans="1:37" s="264" customFormat="1" ht="15" thickBot="1" x14ac:dyDescent="0.4">
      <c r="A252" s="274"/>
      <c r="B252" s="274"/>
      <c r="C252" s="438"/>
      <c r="D252" s="476"/>
      <c r="E252" s="438"/>
      <c r="F252" s="409"/>
      <c r="G252" s="438"/>
      <c r="H252" s="409"/>
      <c r="I252" s="438"/>
      <c r="J252" s="409"/>
      <c r="K252" s="438"/>
      <c r="L252" s="409"/>
      <c r="M252" s="438"/>
      <c r="N252" s="409"/>
      <c r="O252" s="438"/>
      <c r="P252" s="438"/>
      <c r="Q252" s="456"/>
      <c r="R252" s="409"/>
      <c r="S252" s="438"/>
      <c r="T252" s="409"/>
      <c r="U252" s="438"/>
      <c r="V252" s="409"/>
      <c r="W252" s="438"/>
      <c r="X252" s="409"/>
      <c r="Y252" s="438"/>
      <c r="Z252" s="409"/>
      <c r="AA252" s="438"/>
      <c r="AB252" s="409"/>
      <c r="AC252" s="438"/>
      <c r="AD252" s="436"/>
      <c r="AE252" s="436"/>
      <c r="AF252" s="409"/>
      <c r="AG252" s="263"/>
      <c r="AH252" s="434"/>
      <c r="AI252" s="434"/>
      <c r="AJ252" s="277"/>
      <c r="AK252" s="10"/>
    </row>
    <row r="253" spans="1:37" ht="15" thickBot="1" x14ac:dyDescent="0.4">
      <c r="A253" s="255"/>
      <c r="B253" s="767" t="s">
        <v>691</v>
      </c>
      <c r="C253" s="768"/>
      <c r="D253" s="768"/>
      <c r="E253" s="768"/>
      <c r="F253" s="768"/>
      <c r="G253" s="768"/>
      <c r="H253" s="768"/>
      <c r="I253" s="768"/>
      <c r="J253" s="768"/>
      <c r="K253" s="768"/>
      <c r="L253" s="768"/>
      <c r="M253" s="768"/>
      <c r="N253" s="768"/>
      <c r="O253" s="768"/>
      <c r="P253" s="768"/>
      <c r="Q253" s="768"/>
      <c r="R253" s="768"/>
      <c r="S253" s="768"/>
      <c r="T253" s="768"/>
      <c r="U253" s="768"/>
      <c r="V253" s="768"/>
      <c r="W253" s="768"/>
      <c r="X253" s="768"/>
      <c r="Y253" s="768"/>
      <c r="Z253" s="768"/>
      <c r="AA253" s="768"/>
      <c r="AB253" s="768"/>
      <c r="AC253" s="769"/>
      <c r="AD253" s="310"/>
      <c r="AE253" s="310"/>
      <c r="AF253" s="256"/>
      <c r="AG253" s="281"/>
      <c r="AH253" s="282"/>
      <c r="AI253" s="282"/>
      <c r="AJ253" s="290"/>
      <c r="AK253" s="4"/>
    </row>
    <row r="254" spans="1:37" x14ac:dyDescent="0.35">
      <c r="A254" s="284"/>
      <c r="B254" s="284"/>
      <c r="C254" s="267" t="s">
        <v>467</v>
      </c>
      <c r="D254" s="267"/>
      <c r="E254" s="267" t="s">
        <v>372</v>
      </c>
      <c r="F254" s="267"/>
      <c r="G254" s="267" t="s">
        <v>373</v>
      </c>
      <c r="H254" s="267"/>
      <c r="I254" s="267" t="s">
        <v>384</v>
      </c>
      <c r="J254" s="267"/>
      <c r="K254" s="267" t="s">
        <v>727</v>
      </c>
      <c r="L254" s="267"/>
      <c r="M254" s="267" t="s">
        <v>430</v>
      </c>
      <c r="N254" s="267"/>
      <c r="O254" s="267" t="s">
        <v>441</v>
      </c>
      <c r="P254" s="267"/>
      <c r="Q254" s="291" t="s">
        <v>442</v>
      </c>
      <c r="R254" s="267"/>
      <c r="S254" s="267" t="s">
        <v>461</v>
      </c>
      <c r="T254" s="267"/>
      <c r="U254" s="267" t="s">
        <v>488</v>
      </c>
      <c r="V254" s="267"/>
      <c r="W254" s="267" t="s">
        <v>728</v>
      </c>
      <c r="X254" s="267"/>
      <c r="Y254" s="267" t="s">
        <v>519</v>
      </c>
      <c r="Z254" s="267"/>
      <c r="AA254" s="267" t="s">
        <v>462</v>
      </c>
      <c r="AB254" s="267"/>
      <c r="AC254" s="267" t="s">
        <v>463</v>
      </c>
      <c r="AD254" s="379"/>
      <c r="AE254" s="379"/>
      <c r="AF254" s="265"/>
      <c r="AG254" s="292"/>
      <c r="AH254" s="293"/>
      <c r="AI254" s="293"/>
      <c r="AJ254" s="270"/>
      <c r="AK254" s="4"/>
    </row>
    <row r="255" spans="1:37" x14ac:dyDescent="0.35">
      <c r="A255" s="274"/>
      <c r="B255" s="276"/>
      <c r="C255" s="407">
        <v>0</v>
      </c>
      <c r="D255" s="407" t="e">
        <v>#N/A</v>
      </c>
      <c r="E255" s="407">
        <v>0</v>
      </c>
      <c r="F255" s="407" t="e">
        <v>#N/A</v>
      </c>
      <c r="G255" s="407">
        <v>0</v>
      </c>
      <c r="H255" s="407" t="e">
        <v>#N/A</v>
      </c>
      <c r="I255" s="407">
        <v>0</v>
      </c>
      <c r="J255" s="407" t="e">
        <v>#N/A</v>
      </c>
      <c r="K255" s="407">
        <v>0</v>
      </c>
      <c r="L255" s="407" t="e">
        <v>#N/A</v>
      </c>
      <c r="M255" s="407">
        <v>0</v>
      </c>
      <c r="N255" s="407" t="e">
        <v>#N/A</v>
      </c>
      <c r="O255" s="407">
        <v>0</v>
      </c>
      <c r="P255" s="407"/>
      <c r="Q255" s="429">
        <v>0</v>
      </c>
      <c r="R255" s="407"/>
      <c r="S255" s="407">
        <v>0</v>
      </c>
      <c r="T255" s="407"/>
      <c r="U255" s="407">
        <v>0</v>
      </c>
      <c r="V255" s="407"/>
      <c r="W255" s="407">
        <v>0</v>
      </c>
      <c r="X255" s="407"/>
      <c r="Y255" s="407">
        <v>0</v>
      </c>
      <c r="Z255" s="407"/>
      <c r="AA255" s="407">
        <v>0</v>
      </c>
      <c r="AB255" s="425"/>
      <c r="AC255" s="407">
        <v>0</v>
      </c>
      <c r="AD255" s="261"/>
      <c r="AE255" s="261"/>
      <c r="AF255" s="425"/>
      <c r="AG255" s="275"/>
      <c r="AH255" s="443"/>
      <c r="AI255" s="444"/>
      <c r="AJ255" s="273"/>
      <c r="AK255" s="4"/>
    </row>
    <row r="256" spans="1:37" s="261" customFormat="1" ht="15" thickBot="1" x14ac:dyDescent="0.4">
      <c r="A256" s="276">
        <v>291</v>
      </c>
      <c r="B256" s="276"/>
      <c r="C256" s="407" t="s">
        <v>793</v>
      </c>
      <c r="D256" s="407"/>
      <c r="E256" s="407">
        <v>293</v>
      </c>
      <c r="F256" s="407"/>
      <c r="G256" s="407">
        <v>294</v>
      </c>
      <c r="H256" s="407"/>
      <c r="I256" s="407" t="s">
        <v>793</v>
      </c>
      <c r="J256" s="407"/>
      <c r="K256" s="407" t="s">
        <v>793</v>
      </c>
      <c r="L256" s="407"/>
      <c r="M256" s="407">
        <v>297</v>
      </c>
      <c r="N256" s="407"/>
      <c r="O256" s="407" t="s">
        <v>793</v>
      </c>
      <c r="P256" s="407"/>
      <c r="Q256" s="407" t="s">
        <v>793</v>
      </c>
      <c r="R256" s="407"/>
      <c r="S256" s="407" t="s">
        <v>793</v>
      </c>
      <c r="T256" s="407"/>
      <c r="U256" s="407" t="s">
        <v>793</v>
      </c>
      <c r="V256" s="407"/>
      <c r="W256" s="407">
        <v>302</v>
      </c>
      <c r="X256" s="407"/>
      <c r="Y256" s="407">
        <v>303</v>
      </c>
      <c r="Z256" s="407"/>
      <c r="AA256" s="407">
        <v>304</v>
      </c>
      <c r="AB256" s="477"/>
      <c r="AC256" s="407">
        <v>305</v>
      </c>
      <c r="AF256" s="477"/>
      <c r="AG256" s="275"/>
      <c r="AH256" s="443"/>
      <c r="AI256" s="445"/>
      <c r="AJ256" s="273"/>
      <c r="AK256" s="285"/>
    </row>
    <row r="257" spans="1:38" ht="15" thickBot="1" x14ac:dyDescent="0.4">
      <c r="A257" s="276"/>
      <c r="B257" s="366">
        <v>352</v>
      </c>
      <c r="C257" s="785"/>
      <c r="D257" s="421">
        <v>352</v>
      </c>
      <c r="E257" s="785"/>
      <c r="F257" s="421">
        <v>344</v>
      </c>
      <c r="G257" s="785"/>
      <c r="H257" s="421">
        <v>377</v>
      </c>
      <c r="I257" s="785"/>
      <c r="J257" s="421">
        <v>353</v>
      </c>
      <c r="K257" s="785"/>
      <c r="L257" s="421">
        <v>395.45400000000001</v>
      </c>
      <c r="M257" s="785"/>
      <c r="N257" s="421">
        <v>344.99599999999998</v>
      </c>
      <c r="O257" s="785"/>
      <c r="P257" s="421">
        <v>364</v>
      </c>
      <c r="Q257" s="785"/>
      <c r="R257" s="421">
        <v>366</v>
      </c>
      <c r="S257" s="785"/>
      <c r="T257" s="421">
        <v>367</v>
      </c>
      <c r="U257" s="785"/>
      <c r="V257" s="421">
        <v>364</v>
      </c>
      <c r="W257" s="753" t="s">
        <v>235</v>
      </c>
      <c r="X257" s="421">
        <v>353</v>
      </c>
      <c r="Y257" s="785"/>
      <c r="Z257" s="421">
        <v>366</v>
      </c>
      <c r="AA257" s="785"/>
      <c r="AB257" s="421">
        <v>344</v>
      </c>
      <c r="AC257" s="785"/>
      <c r="AD257" s="473"/>
      <c r="AE257" s="473"/>
      <c r="AF257" s="425"/>
      <c r="AG257" s="262">
        <v>13</v>
      </c>
      <c r="AH257" s="249">
        <v>0</v>
      </c>
      <c r="AI257" s="249">
        <v>2</v>
      </c>
      <c r="AJ257" s="250"/>
      <c r="AK257" s="4"/>
      <c r="AL257" s="254">
        <v>1</v>
      </c>
    </row>
    <row r="258" spans="1:38" x14ac:dyDescent="0.35">
      <c r="A258" s="276"/>
      <c r="B258" s="271"/>
      <c r="C258" s="786"/>
      <c r="D258" s="408"/>
      <c r="E258" s="786"/>
      <c r="F258" s="408"/>
      <c r="G258" s="786"/>
      <c r="H258" s="408"/>
      <c r="I258" s="786"/>
      <c r="J258" s="408"/>
      <c r="K258" s="786"/>
      <c r="L258" s="408"/>
      <c r="M258" s="786"/>
      <c r="N258" s="408"/>
      <c r="O258" s="786"/>
      <c r="P258" s="433"/>
      <c r="Q258" s="786"/>
      <c r="R258" s="408"/>
      <c r="S258" s="786"/>
      <c r="T258" s="408"/>
      <c r="U258" s="786"/>
      <c r="V258" s="408"/>
      <c r="W258" s="754"/>
      <c r="X258" s="408"/>
      <c r="Y258" s="786"/>
      <c r="Z258" s="408"/>
      <c r="AA258" s="786"/>
      <c r="AB258" s="425"/>
      <c r="AC258" s="786"/>
      <c r="AD258" s="473"/>
      <c r="AE258" s="473"/>
      <c r="AF258" s="425"/>
      <c r="AG258" s="263"/>
      <c r="AH258" s="434"/>
      <c r="AI258" s="434"/>
      <c r="AJ258" s="273"/>
      <c r="AK258" s="4"/>
    </row>
    <row r="259" spans="1:38" ht="6" customHeight="1" x14ac:dyDescent="0.35">
      <c r="A259" s="276"/>
      <c r="B259" s="271"/>
      <c r="C259" s="251">
        <v>0</v>
      </c>
      <c r="D259" s="407"/>
      <c r="E259" s="251">
        <v>0</v>
      </c>
      <c r="F259" s="407"/>
      <c r="G259" s="522"/>
      <c r="H259" s="407"/>
      <c r="I259" s="522"/>
      <c r="J259" s="407"/>
      <c r="K259" s="522"/>
      <c r="L259" s="407"/>
      <c r="M259" s="522"/>
      <c r="N259" s="407"/>
      <c r="O259" s="522"/>
      <c r="P259" s="433"/>
      <c r="Q259" s="522"/>
      <c r="R259" s="407"/>
      <c r="S259" s="522"/>
      <c r="T259" s="407"/>
      <c r="U259" s="522"/>
      <c r="V259" s="407"/>
      <c r="W259" s="251">
        <v>0</v>
      </c>
      <c r="X259" s="407"/>
      <c r="Y259" s="251">
        <v>0</v>
      </c>
      <c r="Z259" s="407"/>
      <c r="AA259" s="522"/>
      <c r="AB259" s="425"/>
      <c r="AC259" s="522"/>
      <c r="AD259" s="473"/>
      <c r="AE259" s="473"/>
      <c r="AF259" s="425"/>
      <c r="AG259" s="263"/>
      <c r="AH259" s="434"/>
      <c r="AI259" s="434"/>
      <c r="AJ259" s="273"/>
      <c r="AK259" s="4"/>
    </row>
    <row r="260" spans="1:38" ht="14.25" customHeight="1" x14ac:dyDescent="0.35">
      <c r="A260" s="276"/>
      <c r="B260" s="271"/>
      <c r="C260" s="418" t="s">
        <v>79</v>
      </c>
      <c r="D260" s="408"/>
      <c r="E260" s="418" t="s">
        <v>65</v>
      </c>
      <c r="F260" s="408"/>
      <c r="G260" s="418" t="s">
        <v>65</v>
      </c>
      <c r="H260" s="408"/>
      <c r="I260" s="418" t="s">
        <v>65</v>
      </c>
      <c r="J260" s="408"/>
      <c r="K260" s="418" t="s">
        <v>65</v>
      </c>
      <c r="L260" s="408"/>
      <c r="M260" s="418" t="s">
        <v>203</v>
      </c>
      <c r="N260" s="408"/>
      <c r="O260" s="418" t="s">
        <v>79</v>
      </c>
      <c r="P260" s="418"/>
      <c r="Q260" s="427" t="s">
        <v>65</v>
      </c>
      <c r="R260" s="408"/>
      <c r="S260" s="418" t="s">
        <v>65</v>
      </c>
      <c r="T260" s="408"/>
      <c r="U260" s="418" t="s">
        <v>65</v>
      </c>
      <c r="V260" s="408"/>
      <c r="W260" s="418" t="s">
        <v>65</v>
      </c>
      <c r="X260" s="408"/>
      <c r="Y260" s="418" t="s">
        <v>65</v>
      </c>
      <c r="Z260" s="408"/>
      <c r="AA260" s="418" t="s">
        <v>65</v>
      </c>
      <c r="AB260" s="408"/>
      <c r="AC260" s="418" t="s">
        <v>79</v>
      </c>
      <c r="AD260" s="474"/>
      <c r="AE260" s="474"/>
      <c r="AF260" s="425"/>
      <c r="AG260" s="263"/>
      <c r="AH260" s="434"/>
      <c r="AI260" s="434"/>
      <c r="AJ260" s="273"/>
      <c r="AK260" s="4"/>
    </row>
    <row r="261" spans="1:38" ht="14.25" customHeight="1" x14ac:dyDescent="0.35">
      <c r="A261" s="276"/>
      <c r="B261" s="463"/>
      <c r="C261" s="436"/>
      <c r="E261" s="474"/>
      <c r="G261" s="474"/>
      <c r="I261" s="474"/>
      <c r="K261" s="474"/>
      <c r="M261" s="474"/>
      <c r="O261" s="474"/>
      <c r="P261" s="474"/>
      <c r="Q261" s="447"/>
      <c r="S261" s="474"/>
      <c r="U261" s="474"/>
      <c r="W261" s="474"/>
      <c r="Y261" s="478"/>
      <c r="AA261" s="474"/>
      <c r="AC261" s="474"/>
      <c r="AD261" s="474"/>
      <c r="AE261" s="474"/>
      <c r="AF261" s="425"/>
      <c r="AG261" s="263"/>
      <c r="AH261" s="434"/>
      <c r="AI261" s="434"/>
      <c r="AJ261" s="273"/>
      <c r="AK261" s="4"/>
    </row>
    <row r="262" spans="1:38" ht="14.25" customHeight="1" thickBot="1" x14ac:dyDescent="0.4">
      <c r="A262" s="276"/>
      <c r="B262" s="271"/>
      <c r="C262" s="418"/>
      <c r="D262" s="408"/>
      <c r="E262" s="418"/>
      <c r="F262" s="408"/>
      <c r="G262" s="418"/>
      <c r="H262" s="408"/>
      <c r="I262" s="418"/>
      <c r="J262" s="408"/>
      <c r="K262" s="418"/>
      <c r="L262" s="408"/>
      <c r="M262" s="418"/>
      <c r="N262" s="408"/>
      <c r="O262" s="418"/>
      <c r="P262" s="418"/>
      <c r="Q262" s="427"/>
      <c r="R262" s="408"/>
      <c r="S262" s="418"/>
      <c r="T262" s="408"/>
      <c r="U262" s="418"/>
      <c r="V262" s="408"/>
      <c r="W262" s="418"/>
      <c r="X262" s="408"/>
      <c r="Y262" s="479"/>
      <c r="Z262" s="408"/>
      <c r="AA262" s="479"/>
      <c r="AB262" s="425"/>
      <c r="AC262" s="479"/>
      <c r="AD262" s="478"/>
      <c r="AE262" s="478"/>
      <c r="AF262" s="425"/>
      <c r="AG262" s="263"/>
      <c r="AH262" s="434"/>
      <c r="AI262" s="434"/>
      <c r="AJ262" s="273"/>
      <c r="AK262" s="4"/>
    </row>
    <row r="263" spans="1:38" ht="14.25" customHeight="1" thickBot="1" x14ac:dyDescent="0.4">
      <c r="A263" s="276"/>
      <c r="B263" s="794" t="s">
        <v>691</v>
      </c>
      <c r="C263" s="795"/>
      <c r="D263" s="795"/>
      <c r="E263" s="795"/>
      <c r="F263" s="795"/>
      <c r="G263" s="795"/>
      <c r="H263" s="795"/>
      <c r="I263" s="795"/>
      <c r="J263" s="795"/>
      <c r="K263" s="795"/>
      <c r="L263" s="795"/>
      <c r="M263" s="795"/>
      <c r="N263" s="795"/>
      <c r="O263" s="795"/>
      <c r="P263" s="795"/>
      <c r="Q263" s="795"/>
      <c r="R263" s="795"/>
      <c r="S263" s="795"/>
      <c r="T263" s="795"/>
      <c r="U263" s="795"/>
      <c r="V263" s="795"/>
      <c r="W263" s="795"/>
      <c r="X263" s="795"/>
      <c r="Y263" s="795"/>
      <c r="Z263" s="795"/>
      <c r="AA263" s="795"/>
      <c r="AB263" s="795"/>
      <c r="AC263" s="796"/>
      <c r="AD263" s="264"/>
      <c r="AE263" s="264"/>
      <c r="AF263" s="425"/>
      <c r="AG263" s="263"/>
      <c r="AH263" s="434"/>
      <c r="AI263" s="434"/>
      <c r="AJ263" s="273"/>
      <c r="AK263" s="4"/>
    </row>
    <row r="264" spans="1:38" x14ac:dyDescent="0.35">
      <c r="A264" s="284"/>
      <c r="B264" s="284"/>
      <c r="C264" s="267" t="s">
        <v>451</v>
      </c>
      <c r="D264" s="267"/>
      <c r="E264" s="267" t="s">
        <v>729</v>
      </c>
      <c r="F264" s="267"/>
      <c r="G264" s="267" t="s">
        <v>513</v>
      </c>
      <c r="H264" s="267"/>
      <c r="I264" s="267" t="s">
        <v>402</v>
      </c>
      <c r="J264" s="267"/>
      <c r="K264" s="267" t="s">
        <v>403</v>
      </c>
      <c r="L264" s="267"/>
      <c r="M264" s="267" t="s">
        <v>440</v>
      </c>
      <c r="N264" s="267"/>
      <c r="O264" s="267" t="s">
        <v>418</v>
      </c>
      <c r="P264" s="267"/>
      <c r="Q264" s="291" t="s">
        <v>502</v>
      </c>
      <c r="R264" s="267"/>
      <c r="S264" s="267" t="s">
        <v>490</v>
      </c>
      <c r="T264" s="267"/>
      <c r="U264" s="267" t="s">
        <v>510</v>
      </c>
      <c r="V264" s="267"/>
      <c r="W264" s="267" t="s">
        <v>428</v>
      </c>
      <c r="X264" s="267"/>
      <c r="Y264" s="267" t="s">
        <v>423</v>
      </c>
      <c r="Z264" s="267"/>
      <c r="AA264" s="267" t="s">
        <v>424</v>
      </c>
      <c r="AB264" s="267"/>
      <c r="AC264" s="267" t="s">
        <v>425</v>
      </c>
      <c r="AD264" s="379"/>
      <c r="AE264" s="379"/>
      <c r="AF264" s="265"/>
      <c r="AG264" s="292"/>
      <c r="AH264" s="293"/>
      <c r="AI264" s="293"/>
      <c r="AJ264" s="270"/>
      <c r="AK264" s="4"/>
    </row>
    <row r="265" spans="1:38" x14ac:dyDescent="0.35">
      <c r="A265" s="274"/>
      <c r="B265" s="276"/>
      <c r="C265" s="407" t="e">
        <v>#N/A</v>
      </c>
      <c r="D265" s="407" t="e">
        <v>#N/A</v>
      </c>
      <c r="E265" s="407">
        <v>0</v>
      </c>
      <c r="F265" s="407" t="e">
        <v>#N/A</v>
      </c>
      <c r="G265" s="407">
        <v>0</v>
      </c>
      <c r="H265" s="407" t="e">
        <v>#N/A</v>
      </c>
      <c r="I265" s="407">
        <v>0</v>
      </c>
      <c r="J265" s="407" t="e">
        <v>#N/A</v>
      </c>
      <c r="K265" s="407">
        <v>0</v>
      </c>
      <c r="L265" s="407" t="e">
        <v>#N/A</v>
      </c>
      <c r="M265" s="407">
        <v>0</v>
      </c>
      <c r="N265" s="407" t="e">
        <v>#N/A</v>
      </c>
      <c r="O265" s="407">
        <v>0</v>
      </c>
      <c r="P265" s="407"/>
      <c r="Q265" s="429">
        <v>0</v>
      </c>
      <c r="R265" s="407"/>
      <c r="S265" s="407">
        <v>0</v>
      </c>
      <c r="T265" s="407"/>
      <c r="U265" s="407">
        <v>0</v>
      </c>
      <c r="V265" s="407"/>
      <c r="W265" s="407">
        <v>0</v>
      </c>
      <c r="X265" s="407"/>
      <c r="Y265" s="407">
        <v>0</v>
      </c>
      <c r="Z265" s="407"/>
      <c r="AA265" s="407">
        <v>0</v>
      </c>
      <c r="AB265" s="425"/>
      <c r="AC265" s="407">
        <v>0</v>
      </c>
      <c r="AD265" s="261"/>
      <c r="AE265" s="261"/>
      <c r="AF265" s="425"/>
      <c r="AG265" s="275"/>
      <c r="AH265" s="443"/>
      <c r="AI265" s="444"/>
      <c r="AJ265" s="273"/>
      <c r="AK265" s="4"/>
    </row>
    <row r="266" spans="1:38" s="261" customFormat="1" ht="15" thickBot="1" x14ac:dyDescent="0.4">
      <c r="A266" s="276">
        <v>305</v>
      </c>
      <c r="B266" s="276"/>
      <c r="C266" s="407">
        <v>306</v>
      </c>
      <c r="D266" s="407"/>
      <c r="E266" s="407">
        <v>307</v>
      </c>
      <c r="F266" s="407"/>
      <c r="G266" s="407">
        <v>308</v>
      </c>
      <c r="H266" s="407"/>
      <c r="I266" s="407">
        <v>309</v>
      </c>
      <c r="J266" s="407"/>
      <c r="K266" s="407">
        <v>310</v>
      </c>
      <c r="L266" s="407"/>
      <c r="M266" s="407">
        <v>311</v>
      </c>
      <c r="N266" s="407"/>
      <c r="O266" s="407">
        <v>312</v>
      </c>
      <c r="P266" s="407"/>
      <c r="Q266" s="429" t="s">
        <v>793</v>
      </c>
      <c r="R266" s="407"/>
      <c r="S266" s="407">
        <v>314</v>
      </c>
      <c r="T266" s="407"/>
      <c r="U266" s="407">
        <v>315</v>
      </c>
      <c r="V266" s="407"/>
      <c r="W266" s="407">
        <v>316</v>
      </c>
      <c r="X266" s="407"/>
      <c r="Y266" s="407">
        <v>317</v>
      </c>
      <c r="Z266" s="407"/>
      <c r="AA266" s="407">
        <v>318</v>
      </c>
      <c r="AB266" s="477"/>
      <c r="AC266" s="407">
        <v>319</v>
      </c>
      <c r="AF266" s="477"/>
      <c r="AG266" s="275"/>
      <c r="AH266" s="443"/>
      <c r="AI266" s="445"/>
      <c r="AJ266" s="273"/>
      <c r="AK266" s="285"/>
    </row>
    <row r="267" spans="1:38" ht="15" thickBot="1" x14ac:dyDescent="0.4">
      <c r="A267" s="276"/>
      <c r="B267" s="366">
        <v>356</v>
      </c>
      <c r="C267" s="785"/>
      <c r="D267" s="421">
        <v>375</v>
      </c>
      <c r="E267" s="785"/>
      <c r="F267" s="421">
        <v>376.62</v>
      </c>
      <c r="G267" s="785"/>
      <c r="H267" s="421">
        <v>353</v>
      </c>
      <c r="I267" s="785"/>
      <c r="J267" s="421">
        <v>352</v>
      </c>
      <c r="K267" s="785"/>
      <c r="L267" s="421">
        <v>349</v>
      </c>
      <c r="M267" s="785"/>
      <c r="N267" s="421">
        <v>356</v>
      </c>
      <c r="O267" s="785"/>
      <c r="P267" s="421">
        <v>345</v>
      </c>
      <c r="Q267" s="785"/>
      <c r="R267" s="421">
        <v>400</v>
      </c>
      <c r="S267" s="785"/>
      <c r="T267" s="421">
        <v>319.37900000000002</v>
      </c>
      <c r="U267" s="785"/>
      <c r="V267" s="421">
        <v>343.76</v>
      </c>
      <c r="W267" s="785"/>
      <c r="X267" s="421">
        <v>322.5</v>
      </c>
      <c r="Y267" s="785"/>
      <c r="Z267" s="421">
        <v>453.99</v>
      </c>
      <c r="AA267" s="785"/>
      <c r="AB267" s="421">
        <v>359.96</v>
      </c>
      <c r="AC267" s="785"/>
      <c r="AD267" s="473"/>
      <c r="AE267" s="473"/>
      <c r="AF267" s="425"/>
      <c r="AG267" s="262">
        <v>14</v>
      </c>
      <c r="AH267" s="249">
        <v>0</v>
      </c>
      <c r="AI267" s="249">
        <v>5</v>
      </c>
      <c r="AJ267" s="250"/>
      <c r="AK267" s="4"/>
    </row>
    <row r="268" spans="1:38" x14ac:dyDescent="0.35">
      <c r="A268" s="276"/>
      <c r="B268" s="271"/>
      <c r="C268" s="786"/>
      <c r="D268" s="408"/>
      <c r="E268" s="786"/>
      <c r="F268" s="408"/>
      <c r="G268" s="786"/>
      <c r="H268" s="408"/>
      <c r="I268" s="786"/>
      <c r="J268" s="408"/>
      <c r="K268" s="786"/>
      <c r="L268" s="408"/>
      <c r="M268" s="786"/>
      <c r="N268" s="408"/>
      <c r="O268" s="786"/>
      <c r="P268" s="433"/>
      <c r="Q268" s="786"/>
      <c r="R268" s="408"/>
      <c r="S268" s="786"/>
      <c r="T268" s="408"/>
      <c r="U268" s="786"/>
      <c r="V268" s="408"/>
      <c r="W268" s="786"/>
      <c r="X268" s="408"/>
      <c r="Y268" s="786"/>
      <c r="Z268" s="408"/>
      <c r="AA268" s="786"/>
      <c r="AB268" s="425"/>
      <c r="AC268" s="786"/>
      <c r="AD268" s="473"/>
      <c r="AE268" s="473"/>
      <c r="AF268" s="425"/>
      <c r="AG268" s="263"/>
      <c r="AH268" s="434"/>
      <c r="AI268" s="434"/>
      <c r="AJ268" s="273"/>
      <c r="AK268" s="4"/>
    </row>
    <row r="269" spans="1:38" ht="6" customHeight="1" x14ac:dyDescent="0.35">
      <c r="A269" s="276"/>
      <c r="B269" s="271"/>
      <c r="C269" s="522"/>
      <c r="D269" s="407"/>
      <c r="E269" s="251">
        <v>0</v>
      </c>
      <c r="F269" s="407"/>
      <c r="G269" s="522"/>
      <c r="H269" s="407"/>
      <c r="I269" s="522"/>
      <c r="J269" s="407"/>
      <c r="K269" s="522"/>
      <c r="L269" s="407"/>
      <c r="M269" s="522"/>
      <c r="N269" s="407"/>
      <c r="O269" s="522"/>
      <c r="P269" s="433"/>
      <c r="Q269" s="522"/>
      <c r="R269" s="407"/>
      <c r="S269" s="522"/>
      <c r="T269" s="407"/>
      <c r="U269" s="522"/>
      <c r="V269" s="407"/>
      <c r="W269" s="522"/>
      <c r="X269" s="407"/>
      <c r="Y269" s="522"/>
      <c r="Z269" s="407"/>
      <c r="AA269" s="522"/>
      <c r="AB269" s="425"/>
      <c r="AC269" s="522"/>
      <c r="AD269" s="473"/>
      <c r="AE269" s="473"/>
      <c r="AF269" s="425"/>
      <c r="AG269" s="263"/>
      <c r="AH269" s="434"/>
      <c r="AI269" s="434"/>
      <c r="AJ269" s="273"/>
      <c r="AK269" s="4"/>
    </row>
    <row r="270" spans="1:38" ht="14.25" customHeight="1" x14ac:dyDescent="0.35">
      <c r="A270" s="276"/>
      <c r="B270" s="271"/>
      <c r="C270" s="418" t="s">
        <v>65</v>
      </c>
      <c r="D270" s="408"/>
      <c r="E270" s="474" t="s">
        <v>65</v>
      </c>
      <c r="F270" s="408"/>
      <c r="G270" s="418" t="s">
        <v>203</v>
      </c>
      <c r="H270" s="408"/>
      <c r="I270" s="418" t="s">
        <v>79</v>
      </c>
      <c r="J270" s="408"/>
      <c r="K270" s="418" t="s">
        <v>65</v>
      </c>
      <c r="L270" s="408"/>
      <c r="M270" s="418" t="s">
        <v>65</v>
      </c>
      <c r="N270" s="408"/>
      <c r="O270" s="418" t="s">
        <v>65</v>
      </c>
      <c r="P270" s="418"/>
      <c r="Q270" s="427" t="s">
        <v>77</v>
      </c>
      <c r="R270" s="408"/>
      <c r="S270" s="418" t="s">
        <v>65</v>
      </c>
      <c r="T270" s="408"/>
      <c r="U270" s="474" t="s">
        <v>126</v>
      </c>
      <c r="W270" s="474" t="s">
        <v>79</v>
      </c>
      <c r="Y270" s="474" t="s">
        <v>77</v>
      </c>
      <c r="AA270" s="474" t="s">
        <v>77</v>
      </c>
      <c r="AB270" s="4"/>
      <c r="AC270" s="474" t="s">
        <v>77</v>
      </c>
      <c r="AD270" s="474"/>
      <c r="AE270" s="474"/>
      <c r="AF270" s="425"/>
      <c r="AG270" s="263"/>
      <c r="AH270" s="434"/>
      <c r="AI270" s="434"/>
      <c r="AJ270" s="273"/>
      <c r="AK270" s="4"/>
    </row>
    <row r="271" spans="1:38" ht="14.25" customHeight="1" x14ac:dyDescent="0.35">
      <c r="A271" s="276"/>
      <c r="B271" s="463"/>
      <c r="C271" s="474"/>
      <c r="E271" s="474"/>
      <c r="G271" s="474"/>
      <c r="I271" s="474"/>
      <c r="K271" s="474"/>
      <c r="M271" s="474"/>
      <c r="O271" s="474"/>
      <c r="P271" s="474"/>
      <c r="Q271" s="447"/>
      <c r="S271" s="474"/>
      <c r="U271" s="474"/>
      <c r="V271" s="264"/>
      <c r="W271" s="480"/>
      <c r="X271" s="264"/>
      <c r="Y271" s="480"/>
      <c r="Z271" s="481"/>
      <c r="AA271" s="480"/>
      <c r="AB271" s="10"/>
      <c r="AC271" s="480"/>
      <c r="AD271" s="480"/>
      <c r="AE271" s="480"/>
      <c r="AF271" s="425"/>
      <c r="AG271" s="263"/>
      <c r="AI271" s="434"/>
      <c r="AJ271" s="273"/>
      <c r="AK271" s="4"/>
    </row>
    <row r="272" spans="1:38" ht="14.25" customHeight="1" thickBot="1" x14ac:dyDescent="0.4">
      <c r="A272" s="276"/>
      <c r="B272" s="271"/>
      <c r="C272" s="418"/>
      <c r="D272" s="408"/>
      <c r="E272" s="418"/>
      <c r="F272" s="408"/>
      <c r="G272" s="418"/>
      <c r="H272" s="408"/>
      <c r="I272" s="418"/>
      <c r="J272" s="408"/>
      <c r="K272" s="418"/>
      <c r="L272" s="408"/>
      <c r="M272" s="418"/>
      <c r="N272" s="408"/>
      <c r="O272" s="418"/>
      <c r="P272" s="418"/>
      <c r="Q272" s="427"/>
      <c r="R272" s="408"/>
      <c r="S272" s="418"/>
      <c r="T272" s="408"/>
      <c r="U272" s="418"/>
      <c r="V272" s="408"/>
      <c r="W272" s="418"/>
      <c r="X272" s="408"/>
      <c r="Y272" s="479"/>
      <c r="Z272" s="408"/>
      <c r="AA272" s="479"/>
      <c r="AB272" s="425"/>
      <c r="AC272" s="479"/>
      <c r="AD272" s="478"/>
      <c r="AE272" s="478"/>
      <c r="AF272" s="425"/>
      <c r="AG272" s="263"/>
      <c r="AH272" s="434"/>
      <c r="AI272" s="434"/>
      <c r="AJ272" s="273"/>
      <c r="AK272" s="4"/>
    </row>
    <row r="273" spans="1:37" ht="14.25" customHeight="1" thickBot="1" x14ac:dyDescent="0.4">
      <c r="A273" s="385"/>
      <c r="B273" s="767" t="s">
        <v>691</v>
      </c>
      <c r="C273" s="768"/>
      <c r="D273" s="768"/>
      <c r="E273" s="768"/>
      <c r="F273" s="768"/>
      <c r="G273" s="768"/>
      <c r="H273" s="768"/>
      <c r="I273" s="768"/>
      <c r="J273" s="768"/>
      <c r="K273" s="768"/>
      <c r="L273" s="768"/>
      <c r="M273" s="768"/>
      <c r="N273" s="768"/>
      <c r="O273" s="768"/>
      <c r="P273" s="768"/>
      <c r="Q273" s="768"/>
      <c r="R273" s="768"/>
      <c r="S273" s="768"/>
      <c r="T273" s="768"/>
      <c r="U273" s="768"/>
      <c r="V273" s="768"/>
      <c r="W273" s="768"/>
      <c r="X273" s="768"/>
      <c r="Y273" s="768"/>
      <c r="Z273" s="768"/>
      <c r="AA273" s="768"/>
      <c r="AB273" s="768"/>
      <c r="AC273" s="769"/>
      <c r="AD273" s="310"/>
      <c r="AE273" s="310"/>
      <c r="AF273" s="386"/>
      <c r="AG273" s="281"/>
      <c r="AH273" s="282"/>
      <c r="AI273" s="282"/>
      <c r="AJ273" s="290"/>
      <c r="AK273" s="4"/>
    </row>
    <row r="274" spans="1:37" ht="14.25" customHeight="1" x14ac:dyDescent="0.35">
      <c r="A274" s="387"/>
      <c r="B274" s="284"/>
      <c r="C274" s="267"/>
      <c r="D274" s="265"/>
      <c r="E274" s="267"/>
      <c r="F274" s="265"/>
      <c r="G274" s="267"/>
      <c r="H274" s="265"/>
      <c r="I274" s="267"/>
      <c r="J274" s="265"/>
      <c r="K274" s="267"/>
      <c r="L274" s="265"/>
      <c r="M274" s="267"/>
      <c r="N274" s="265"/>
      <c r="O274" s="267"/>
      <c r="P274" s="267"/>
      <c r="Q274" s="291"/>
      <c r="R274" s="265"/>
      <c r="S274" s="267"/>
      <c r="T274" s="265"/>
      <c r="U274" s="267"/>
      <c r="V274" s="265"/>
      <c r="W274" s="267"/>
      <c r="X274" s="265"/>
      <c r="Y274" s="388"/>
      <c r="Z274" s="265"/>
      <c r="AA274" s="388"/>
      <c r="AB274" s="298"/>
      <c r="AC274" s="388"/>
      <c r="AD274" s="389"/>
      <c r="AE274" s="389"/>
      <c r="AF274" s="298"/>
      <c r="AG274" s="268"/>
      <c r="AH274" s="269"/>
      <c r="AI274" s="269"/>
      <c r="AJ274" s="270"/>
      <c r="AK274" s="4"/>
    </row>
    <row r="275" spans="1:37" x14ac:dyDescent="0.35">
      <c r="A275" s="271"/>
      <c r="B275" s="271"/>
      <c r="C275" s="418" t="s">
        <v>516</v>
      </c>
      <c r="D275" s="418"/>
      <c r="E275" s="418" t="s">
        <v>508</v>
      </c>
      <c r="F275" s="418"/>
      <c r="G275" s="418" t="s">
        <v>518</v>
      </c>
      <c r="H275" s="418"/>
      <c r="I275" s="418" t="s">
        <v>476</v>
      </c>
      <c r="J275" s="418"/>
      <c r="K275" s="418" t="s">
        <v>491</v>
      </c>
      <c r="L275" s="418"/>
      <c r="M275" s="418" t="s">
        <v>499</v>
      </c>
      <c r="N275" s="418"/>
      <c r="O275" s="418" t="s">
        <v>730</v>
      </c>
      <c r="P275" s="418"/>
      <c r="Q275" s="427" t="s">
        <v>731</v>
      </c>
      <c r="R275" s="418"/>
      <c r="S275" s="418" t="s">
        <v>732</v>
      </c>
      <c r="T275" s="418"/>
      <c r="U275" s="418" t="s">
        <v>733</v>
      </c>
      <c r="V275" s="418"/>
      <c r="W275" s="418" t="s">
        <v>447</v>
      </c>
      <c r="X275" s="418"/>
      <c r="Y275" s="418" t="s">
        <v>734</v>
      </c>
      <c r="Z275" s="418"/>
      <c r="AA275" s="418" t="s">
        <v>466</v>
      </c>
      <c r="AB275" s="418"/>
      <c r="AC275" s="418" t="s">
        <v>459</v>
      </c>
      <c r="AD275" s="474"/>
      <c r="AE275" s="474"/>
      <c r="AF275" s="408"/>
      <c r="AG275" s="272"/>
      <c r="AH275" s="442"/>
      <c r="AI275" s="442"/>
      <c r="AJ275" s="273"/>
      <c r="AK275" s="4"/>
    </row>
    <row r="276" spans="1:37" x14ac:dyDescent="0.35">
      <c r="A276" s="274"/>
      <c r="B276" s="276"/>
      <c r="C276" s="407" t="e">
        <v>#N/A</v>
      </c>
      <c r="D276" s="407" t="e">
        <v>#N/A</v>
      </c>
      <c r="E276" s="407">
        <v>0</v>
      </c>
      <c r="F276" s="407" t="e">
        <v>#N/A</v>
      </c>
      <c r="G276" s="407">
        <v>0</v>
      </c>
      <c r="H276" s="407" t="e">
        <v>#N/A</v>
      </c>
      <c r="I276" s="407">
        <v>0</v>
      </c>
      <c r="J276" s="407" t="e">
        <v>#N/A</v>
      </c>
      <c r="K276" s="407">
        <v>0</v>
      </c>
      <c r="L276" s="407" t="e">
        <v>#N/A</v>
      </c>
      <c r="M276" s="407">
        <v>0</v>
      </c>
      <c r="N276" s="407" t="e">
        <v>#N/A</v>
      </c>
      <c r="O276" s="407">
        <v>0</v>
      </c>
      <c r="P276" s="407"/>
      <c r="Q276" s="429">
        <v>0</v>
      </c>
      <c r="R276" s="407"/>
      <c r="S276" s="407">
        <v>0</v>
      </c>
      <c r="T276" s="407"/>
      <c r="U276" s="407">
        <v>0</v>
      </c>
      <c r="V276" s="407"/>
      <c r="W276" s="407">
        <v>0</v>
      </c>
      <c r="X276" s="407"/>
      <c r="Y276" s="407">
        <v>0</v>
      </c>
      <c r="Z276" s="407"/>
      <c r="AA276" s="407">
        <v>0</v>
      </c>
      <c r="AB276" s="425"/>
      <c r="AC276" s="407">
        <v>0</v>
      </c>
      <c r="AD276" s="261"/>
      <c r="AE276" s="261"/>
      <c r="AF276" s="425"/>
      <c r="AG276" s="275"/>
      <c r="AH276" s="443"/>
      <c r="AI276" s="444"/>
      <c r="AJ276" s="273"/>
      <c r="AK276" s="4"/>
    </row>
    <row r="277" spans="1:37" s="261" customFormat="1" ht="15" thickBot="1" x14ac:dyDescent="0.4">
      <c r="A277" s="276">
        <v>319</v>
      </c>
      <c r="B277" s="276"/>
      <c r="C277" s="407">
        <v>320</v>
      </c>
      <c r="D277" s="407"/>
      <c r="E277" s="407">
        <v>321</v>
      </c>
      <c r="F277" s="407"/>
      <c r="G277" s="407">
        <v>322</v>
      </c>
      <c r="H277" s="407"/>
      <c r="I277" s="407">
        <v>323</v>
      </c>
      <c r="J277" s="407"/>
      <c r="K277" s="407">
        <v>324</v>
      </c>
      <c r="L277" s="407"/>
      <c r="M277" s="407">
        <v>325</v>
      </c>
      <c r="N277" s="407"/>
      <c r="O277" s="407">
        <v>326</v>
      </c>
      <c r="P277" s="407"/>
      <c r="Q277" s="429">
        <v>327</v>
      </c>
      <c r="R277" s="407"/>
      <c r="S277" s="407">
        <v>328</v>
      </c>
      <c r="T277" s="407"/>
      <c r="U277" s="407">
        <v>329</v>
      </c>
      <c r="V277" s="407"/>
      <c r="W277" s="407">
        <v>330</v>
      </c>
      <c r="X277" s="407"/>
      <c r="Y277" s="407">
        <v>331</v>
      </c>
      <c r="Z277" s="407"/>
      <c r="AA277" s="407" t="s">
        <v>793</v>
      </c>
      <c r="AB277" s="477"/>
      <c r="AC277" s="407">
        <v>333</v>
      </c>
      <c r="AF277" s="477"/>
      <c r="AG277" s="275"/>
      <c r="AH277" s="443"/>
      <c r="AI277" s="445"/>
      <c r="AJ277" s="273"/>
      <c r="AK277" s="285"/>
    </row>
    <row r="278" spans="1:37" ht="15" thickBot="1" x14ac:dyDescent="0.4">
      <c r="A278" s="276"/>
      <c r="B278" s="366">
        <v>447.53</v>
      </c>
      <c r="C278" s="785"/>
      <c r="D278" s="421">
        <v>399</v>
      </c>
      <c r="E278" s="785"/>
      <c r="F278" s="421">
        <v>353</v>
      </c>
      <c r="G278" s="785"/>
      <c r="H278" s="421">
        <v>355</v>
      </c>
      <c r="I278" s="785"/>
      <c r="J278" s="421">
        <v>331</v>
      </c>
      <c r="K278" s="785"/>
      <c r="L278" s="421">
        <v>335</v>
      </c>
      <c r="M278" s="785"/>
      <c r="N278" s="421">
        <v>336</v>
      </c>
      <c r="O278" s="753" t="s">
        <v>713</v>
      </c>
      <c r="P278" s="421">
        <v>244</v>
      </c>
      <c r="Q278" s="753" t="s">
        <v>713</v>
      </c>
      <c r="R278" s="421">
        <v>354</v>
      </c>
      <c r="S278" s="753" t="s">
        <v>15</v>
      </c>
      <c r="T278" s="421">
        <v>341</v>
      </c>
      <c r="U278" s="785"/>
      <c r="V278" s="421">
        <v>323</v>
      </c>
      <c r="W278" s="785"/>
      <c r="X278" s="421">
        <v>333</v>
      </c>
      <c r="Y278" s="785"/>
      <c r="Z278" s="421">
        <v>323.56400000000002</v>
      </c>
      <c r="AA278" s="785"/>
      <c r="AB278" s="421">
        <v>414.99599999999998</v>
      </c>
      <c r="AC278" s="785"/>
      <c r="AD278" s="473"/>
      <c r="AE278" s="473"/>
      <c r="AF278" s="425"/>
      <c r="AG278" s="262">
        <v>11</v>
      </c>
      <c r="AH278" s="249">
        <v>0</v>
      </c>
      <c r="AI278" s="249">
        <v>3</v>
      </c>
      <c r="AJ278" s="250"/>
      <c r="AK278" s="4"/>
    </row>
    <row r="279" spans="1:37" x14ac:dyDescent="0.35">
      <c r="A279" s="276"/>
      <c r="B279" s="271"/>
      <c r="C279" s="786"/>
      <c r="D279" s="408"/>
      <c r="E279" s="786"/>
      <c r="F279" s="408"/>
      <c r="G279" s="786"/>
      <c r="H279" s="408"/>
      <c r="I279" s="786"/>
      <c r="J279" s="408"/>
      <c r="K279" s="786"/>
      <c r="L279" s="408"/>
      <c r="M279" s="786"/>
      <c r="N279" s="408"/>
      <c r="O279" s="754"/>
      <c r="P279" s="433"/>
      <c r="Q279" s="754"/>
      <c r="R279" s="408"/>
      <c r="S279" s="754"/>
      <c r="T279" s="408"/>
      <c r="U279" s="786"/>
      <c r="V279" s="408"/>
      <c r="W279" s="786"/>
      <c r="X279" s="408"/>
      <c r="Y279" s="786"/>
      <c r="Z279" s="408"/>
      <c r="AA279" s="786"/>
      <c r="AB279" s="425"/>
      <c r="AC279" s="786"/>
      <c r="AD279" s="473"/>
      <c r="AE279" s="473"/>
      <c r="AF279" s="425"/>
      <c r="AG279" s="263"/>
      <c r="AH279" s="434"/>
      <c r="AI279" s="434"/>
      <c r="AJ279" s="273"/>
      <c r="AK279" s="4"/>
    </row>
    <row r="280" spans="1:37" ht="6" customHeight="1" x14ac:dyDescent="0.35">
      <c r="A280" s="276"/>
      <c r="B280" s="271"/>
      <c r="C280" s="251">
        <v>0</v>
      </c>
      <c r="D280" s="407"/>
      <c r="E280" s="522"/>
      <c r="F280" s="407"/>
      <c r="G280" s="522"/>
      <c r="H280" s="407"/>
      <c r="I280" s="522"/>
      <c r="J280" s="407"/>
      <c r="K280" s="522"/>
      <c r="L280" s="407"/>
      <c r="M280" s="522"/>
      <c r="N280" s="407"/>
      <c r="O280" s="251">
        <v>0</v>
      </c>
      <c r="P280" s="433"/>
      <c r="Q280" s="251">
        <v>0</v>
      </c>
      <c r="R280" s="407"/>
      <c r="S280" s="251">
        <v>0</v>
      </c>
      <c r="T280" s="407"/>
      <c r="U280" s="251">
        <v>0</v>
      </c>
      <c r="V280" s="407"/>
      <c r="W280" s="522"/>
      <c r="X280" s="407"/>
      <c r="Y280" s="522"/>
      <c r="Z280" s="407"/>
      <c r="AA280" s="522"/>
      <c r="AB280" s="425"/>
      <c r="AC280" s="522"/>
      <c r="AD280" s="473"/>
      <c r="AE280" s="473"/>
      <c r="AF280" s="425"/>
      <c r="AG280" s="263"/>
      <c r="AH280" s="434"/>
      <c r="AI280" s="434"/>
      <c r="AJ280" s="273"/>
      <c r="AK280" s="4"/>
    </row>
    <row r="281" spans="1:37" ht="14.25" customHeight="1" x14ac:dyDescent="0.35">
      <c r="A281" s="276"/>
      <c r="B281" s="271"/>
      <c r="C281" s="474" t="s">
        <v>475</v>
      </c>
      <c r="E281" s="474" t="s">
        <v>79</v>
      </c>
      <c r="G281" s="474" t="s">
        <v>65</v>
      </c>
      <c r="I281" s="474" t="s">
        <v>65</v>
      </c>
      <c r="K281" s="474" t="s">
        <v>79</v>
      </c>
      <c r="M281" s="474" t="s">
        <v>79</v>
      </c>
      <c r="O281" s="474" t="s">
        <v>126</v>
      </c>
      <c r="P281" s="474"/>
      <c r="Q281" s="447" t="s">
        <v>203</v>
      </c>
      <c r="R281" s="408"/>
      <c r="S281" s="418" t="s">
        <v>65</v>
      </c>
      <c r="T281" s="408"/>
      <c r="U281" s="418" t="s">
        <v>65</v>
      </c>
      <c r="V281" s="408"/>
      <c r="W281" s="418" t="s">
        <v>65</v>
      </c>
      <c r="X281" s="408"/>
      <c r="Y281" s="418" t="s">
        <v>79</v>
      </c>
      <c r="Z281" s="408"/>
      <c r="AA281" s="418" t="s">
        <v>475</v>
      </c>
      <c r="AB281" s="425"/>
      <c r="AC281" s="418" t="s">
        <v>77</v>
      </c>
      <c r="AD281" s="474"/>
      <c r="AE281" s="474"/>
      <c r="AF281" s="425"/>
      <c r="AG281" s="263"/>
      <c r="AH281" s="434"/>
      <c r="AI281" s="434"/>
      <c r="AJ281" s="273"/>
      <c r="AK281" s="4"/>
    </row>
    <row r="282" spans="1:37" ht="14.25" customHeight="1" x14ac:dyDescent="0.35">
      <c r="A282" s="276"/>
      <c r="B282" s="271"/>
      <c r="C282" s="474"/>
      <c r="E282" s="474"/>
      <c r="G282" s="474"/>
      <c r="I282" s="474"/>
      <c r="J282" s="459"/>
      <c r="K282" s="474"/>
      <c r="M282" s="474"/>
      <c r="O282" s="474"/>
      <c r="P282" s="474"/>
      <c r="Q282" s="447"/>
      <c r="R282" s="408"/>
      <c r="S282" s="418"/>
      <c r="T282" s="408"/>
      <c r="U282" s="418"/>
      <c r="V282" s="408"/>
      <c r="W282" s="474"/>
      <c r="Y282" s="474"/>
      <c r="AA282" s="474"/>
      <c r="AB282" s="4"/>
      <c r="AC282" s="474"/>
      <c r="AD282" s="474"/>
      <c r="AE282" s="474"/>
      <c r="AF282" s="425"/>
      <c r="AG282" s="263"/>
      <c r="AH282" s="434"/>
      <c r="AI282" s="434"/>
      <c r="AJ282" s="273"/>
      <c r="AK282" s="4"/>
    </row>
    <row r="283" spans="1:37" ht="14.25" customHeight="1" thickBot="1" x14ac:dyDescent="0.4">
      <c r="A283" s="276"/>
      <c r="B283" s="271"/>
      <c r="C283" s="418"/>
      <c r="D283" s="408"/>
      <c r="E283" s="418"/>
      <c r="F283" s="408"/>
      <c r="G283" s="418"/>
      <c r="H283" s="408"/>
      <c r="I283" s="418"/>
      <c r="J283" s="408"/>
      <c r="K283" s="418"/>
      <c r="L283" s="408"/>
      <c r="M283" s="418"/>
      <c r="N283" s="408"/>
      <c r="O283" s="418"/>
      <c r="P283" s="418"/>
      <c r="Q283" s="427"/>
      <c r="R283" s="408"/>
      <c r="S283" s="418"/>
      <c r="T283" s="408"/>
      <c r="U283" s="418"/>
      <c r="V283" s="408"/>
      <c r="W283" s="418"/>
      <c r="X283" s="408"/>
      <c r="Y283" s="479"/>
      <c r="Z283" s="408"/>
      <c r="AA283" s="479"/>
      <c r="AB283" s="425"/>
      <c r="AC283" s="479"/>
      <c r="AD283" s="479"/>
      <c r="AE283" s="479"/>
      <c r="AF283" s="425"/>
      <c r="AG283" s="263"/>
      <c r="AH283" s="434"/>
      <c r="AI283" s="434"/>
      <c r="AJ283" s="273"/>
      <c r="AK283" s="4"/>
    </row>
    <row r="284" spans="1:37" ht="14.25" customHeight="1" thickBot="1" x14ac:dyDescent="0.4">
      <c r="A284" s="385"/>
      <c r="B284" s="767" t="s">
        <v>691</v>
      </c>
      <c r="C284" s="768"/>
      <c r="D284" s="768"/>
      <c r="E284" s="768"/>
      <c r="F284" s="768"/>
      <c r="G284" s="768"/>
      <c r="H284" s="768"/>
      <c r="I284" s="768"/>
      <c r="J284" s="768"/>
      <c r="K284" s="768"/>
      <c r="L284" s="768"/>
      <c r="M284" s="768"/>
      <c r="N284" s="768"/>
      <c r="O284" s="768"/>
      <c r="P284" s="768"/>
      <c r="Q284" s="768"/>
      <c r="R284" s="768"/>
      <c r="S284" s="768"/>
      <c r="T284" s="768"/>
      <c r="U284" s="768"/>
      <c r="V284" s="768"/>
      <c r="W284" s="768"/>
      <c r="X284" s="768"/>
      <c r="Y284" s="768"/>
      <c r="Z284" s="768"/>
      <c r="AA284" s="768"/>
      <c r="AB284" s="768"/>
      <c r="AC284" s="769"/>
      <c r="AD284" s="310"/>
      <c r="AE284" s="310"/>
      <c r="AF284" s="386"/>
      <c r="AG284" s="281"/>
      <c r="AH284" s="282"/>
      <c r="AI284" s="282"/>
      <c r="AJ284" s="290"/>
      <c r="AK284" s="4"/>
    </row>
    <row r="285" spans="1:37" ht="14.25" customHeight="1" x14ac:dyDescent="0.35">
      <c r="A285" s="387"/>
      <c r="B285" s="284"/>
      <c r="C285" s="267"/>
      <c r="D285" s="265"/>
      <c r="E285" s="267"/>
      <c r="F285" s="265"/>
      <c r="G285" s="267"/>
      <c r="H285" s="265"/>
      <c r="I285" s="267"/>
      <c r="J285" s="265"/>
      <c r="K285" s="267"/>
      <c r="L285" s="265"/>
      <c r="M285" s="267"/>
      <c r="N285" s="265"/>
      <c r="O285" s="267"/>
      <c r="P285" s="267"/>
      <c r="Q285" s="291"/>
      <c r="R285" s="265"/>
      <c r="S285" s="267"/>
      <c r="T285" s="265"/>
      <c r="U285" s="267"/>
      <c r="V285" s="265"/>
      <c r="W285" s="267"/>
      <c r="X285" s="265"/>
      <c r="Y285" s="388"/>
      <c r="Z285" s="265"/>
      <c r="AA285" s="390"/>
      <c r="AB285" s="298"/>
      <c r="AC285" s="391" t="s">
        <v>634</v>
      </c>
      <c r="AD285" s="389"/>
      <c r="AE285" s="389"/>
      <c r="AF285" s="298"/>
      <c r="AG285" s="268"/>
      <c r="AH285" s="269"/>
      <c r="AI285" s="269"/>
      <c r="AJ285" s="270"/>
      <c r="AK285" s="4"/>
    </row>
    <row r="286" spans="1:37" x14ac:dyDescent="0.35">
      <c r="A286" s="271"/>
      <c r="B286" s="271"/>
      <c r="C286" s="418" t="s">
        <v>460</v>
      </c>
      <c r="D286" s="418"/>
      <c r="E286" s="418" t="s">
        <v>477</v>
      </c>
      <c r="F286" s="418"/>
      <c r="G286" s="418" t="s">
        <v>481</v>
      </c>
      <c r="H286" s="418"/>
      <c r="I286" s="418" t="s">
        <v>484</v>
      </c>
      <c r="J286" s="418"/>
      <c r="K286" s="418" t="s">
        <v>487</v>
      </c>
      <c r="L286" s="418"/>
      <c r="M286" s="418" t="s">
        <v>492</v>
      </c>
      <c r="N286" s="418"/>
      <c r="O286" s="418" t="s">
        <v>497</v>
      </c>
      <c r="P286" s="418"/>
      <c r="Q286" s="427" t="s">
        <v>500</v>
      </c>
      <c r="R286" s="418"/>
      <c r="S286" s="418" t="s">
        <v>503</v>
      </c>
      <c r="T286" s="418"/>
      <c r="U286" s="418" t="s">
        <v>507</v>
      </c>
      <c r="V286" s="418"/>
      <c r="W286" s="418" t="s">
        <v>735</v>
      </c>
      <c r="X286" s="418"/>
      <c r="Y286" s="418" t="s">
        <v>482</v>
      </c>
      <c r="Z286" s="418"/>
      <c r="AA286" s="418" t="s">
        <v>473</v>
      </c>
      <c r="AB286" s="418"/>
      <c r="AC286" s="418" t="s">
        <v>736</v>
      </c>
      <c r="AD286" s="474"/>
      <c r="AE286" s="474"/>
      <c r="AF286" s="408"/>
      <c r="AG286" s="272"/>
      <c r="AH286" s="442"/>
      <c r="AI286" s="442"/>
      <c r="AJ286" s="273"/>
      <c r="AK286" s="4"/>
    </row>
    <row r="287" spans="1:37" x14ac:dyDescent="0.35">
      <c r="A287" s="274"/>
      <c r="B287" s="276"/>
      <c r="C287" s="407" t="e">
        <v>#N/A</v>
      </c>
      <c r="D287" s="407" t="e">
        <v>#N/A</v>
      </c>
      <c r="E287" s="407">
        <v>0</v>
      </c>
      <c r="F287" s="407" t="e">
        <v>#N/A</v>
      </c>
      <c r="G287" s="407">
        <v>0</v>
      </c>
      <c r="H287" s="407" t="e">
        <v>#N/A</v>
      </c>
      <c r="I287" s="407">
        <v>0</v>
      </c>
      <c r="J287" s="407" t="e">
        <v>#N/A</v>
      </c>
      <c r="K287" s="407">
        <v>0</v>
      </c>
      <c r="L287" s="407" t="e">
        <v>#N/A</v>
      </c>
      <c r="M287" s="407">
        <v>0</v>
      </c>
      <c r="N287" s="407" t="e">
        <v>#N/A</v>
      </c>
      <c r="O287" s="407">
        <v>0</v>
      </c>
      <c r="P287" s="407"/>
      <c r="Q287" s="429">
        <v>0</v>
      </c>
      <c r="R287" s="407"/>
      <c r="S287" s="407">
        <v>0</v>
      </c>
      <c r="T287" s="407"/>
      <c r="U287" s="407">
        <v>0</v>
      </c>
      <c r="V287" s="407"/>
      <c r="W287" s="407">
        <v>0</v>
      </c>
      <c r="X287" s="407"/>
      <c r="Y287" s="407">
        <v>0</v>
      </c>
      <c r="Z287" s="407"/>
      <c r="AA287" s="407">
        <v>0</v>
      </c>
      <c r="AB287" s="425"/>
      <c r="AC287" s="407">
        <v>0</v>
      </c>
      <c r="AD287" s="261"/>
      <c r="AE287" s="261"/>
      <c r="AF287" s="425"/>
      <c r="AG287" s="275"/>
      <c r="AH287" s="443"/>
      <c r="AI287" s="444"/>
      <c r="AJ287" s="273"/>
      <c r="AK287" s="4"/>
    </row>
    <row r="288" spans="1:37" s="261" customFormat="1" ht="15" thickBot="1" x14ac:dyDescent="0.4">
      <c r="A288" s="276">
        <v>333</v>
      </c>
      <c r="B288" s="276"/>
      <c r="C288" s="407">
        <v>334</v>
      </c>
      <c r="D288" s="407"/>
      <c r="E288" s="407">
        <v>335</v>
      </c>
      <c r="F288" s="407"/>
      <c r="G288" s="407">
        <v>336</v>
      </c>
      <c r="H288" s="407"/>
      <c r="I288" s="407">
        <v>337</v>
      </c>
      <c r="J288" s="407"/>
      <c r="K288" s="407">
        <v>338</v>
      </c>
      <c r="L288" s="407"/>
      <c r="M288" s="407">
        <v>339</v>
      </c>
      <c r="N288" s="407"/>
      <c r="O288" s="407">
        <v>340</v>
      </c>
      <c r="P288" s="407"/>
      <c r="Q288" s="429">
        <v>341</v>
      </c>
      <c r="R288" s="407"/>
      <c r="S288" s="407">
        <v>342</v>
      </c>
      <c r="T288" s="407"/>
      <c r="U288" s="407">
        <v>343</v>
      </c>
      <c r="V288" s="407"/>
      <c r="W288" s="407">
        <v>344</v>
      </c>
      <c r="X288" s="407"/>
      <c r="Y288" s="407">
        <v>345</v>
      </c>
      <c r="Z288" s="407"/>
      <c r="AA288" s="407">
        <v>346</v>
      </c>
      <c r="AB288" s="477"/>
      <c r="AC288" s="407">
        <v>347</v>
      </c>
      <c r="AF288" s="477"/>
      <c r="AG288" s="275"/>
      <c r="AH288" s="443"/>
      <c r="AI288" s="445"/>
      <c r="AJ288" s="273"/>
      <c r="AK288" s="285"/>
    </row>
    <row r="289" spans="1:37" ht="15" thickBot="1" x14ac:dyDescent="0.4">
      <c r="A289" s="276"/>
      <c r="B289" s="366">
        <v>423.00400000000002</v>
      </c>
      <c r="C289" s="785"/>
      <c r="D289" s="421">
        <v>345</v>
      </c>
      <c r="E289" s="785"/>
      <c r="F289" s="421">
        <v>381.40300000000002</v>
      </c>
      <c r="G289" s="785"/>
      <c r="H289" s="421">
        <v>396.00200000000001</v>
      </c>
      <c r="I289" s="785"/>
      <c r="J289" s="421">
        <v>371</v>
      </c>
      <c r="K289" s="785"/>
      <c r="L289" s="421">
        <v>329</v>
      </c>
      <c r="M289" s="785"/>
      <c r="N289" s="421">
        <v>366</v>
      </c>
      <c r="O289" s="785"/>
      <c r="P289" s="421">
        <v>340</v>
      </c>
      <c r="Q289" s="785"/>
      <c r="R289" s="421">
        <v>347</v>
      </c>
      <c r="S289" s="785"/>
      <c r="T289" s="421">
        <v>352</v>
      </c>
      <c r="U289" s="785"/>
      <c r="V289" s="421">
        <v>381</v>
      </c>
      <c r="W289" s="785"/>
      <c r="X289" s="421">
        <v>389.73399999999998</v>
      </c>
      <c r="Y289" s="785"/>
      <c r="Z289" s="421">
        <v>374.99799999999999</v>
      </c>
      <c r="AA289" s="785"/>
      <c r="AB289" s="421">
        <v>365.99799999999999</v>
      </c>
      <c r="AC289" s="785"/>
      <c r="AD289" s="473"/>
      <c r="AE289" s="473"/>
      <c r="AF289" s="425"/>
      <c r="AG289" s="262">
        <v>14</v>
      </c>
      <c r="AH289" s="249">
        <v>0</v>
      </c>
      <c r="AI289" s="249">
        <v>0</v>
      </c>
      <c r="AJ289" s="250"/>
      <c r="AK289" s="4"/>
    </row>
    <row r="290" spans="1:37" x14ac:dyDescent="0.35">
      <c r="A290" s="276"/>
      <c r="B290" s="271"/>
      <c r="C290" s="786"/>
      <c r="D290" s="408"/>
      <c r="E290" s="786"/>
      <c r="F290" s="408"/>
      <c r="G290" s="786"/>
      <c r="H290" s="408"/>
      <c r="I290" s="786"/>
      <c r="J290" s="408"/>
      <c r="K290" s="786"/>
      <c r="L290" s="408"/>
      <c r="M290" s="786"/>
      <c r="N290" s="408"/>
      <c r="O290" s="786"/>
      <c r="P290" s="433"/>
      <c r="Q290" s="786"/>
      <c r="R290" s="408"/>
      <c r="S290" s="786"/>
      <c r="T290" s="408"/>
      <c r="U290" s="786"/>
      <c r="V290" s="408"/>
      <c r="W290" s="786"/>
      <c r="X290" s="408"/>
      <c r="Y290" s="786"/>
      <c r="Z290" s="408"/>
      <c r="AA290" s="786"/>
      <c r="AB290" s="425"/>
      <c r="AC290" s="786"/>
      <c r="AD290" s="473"/>
      <c r="AE290" s="473"/>
      <c r="AF290" s="425"/>
      <c r="AG290" s="263"/>
      <c r="AH290" s="434"/>
      <c r="AI290" s="434"/>
      <c r="AJ290" s="273"/>
      <c r="AK290" s="4"/>
    </row>
    <row r="291" spans="1:37" ht="6" customHeight="1" x14ac:dyDescent="0.35">
      <c r="A291" s="276"/>
      <c r="B291" s="271"/>
      <c r="C291" s="522"/>
      <c r="D291" s="407"/>
      <c r="E291" s="522"/>
      <c r="F291" s="407"/>
      <c r="G291" s="522"/>
      <c r="H291" s="407"/>
      <c r="I291" s="522"/>
      <c r="J291" s="407"/>
      <c r="K291" s="522"/>
      <c r="L291" s="407"/>
      <c r="M291" s="522"/>
      <c r="N291" s="407"/>
      <c r="O291" s="522"/>
      <c r="P291" s="433"/>
      <c r="Q291" s="522"/>
      <c r="R291" s="407"/>
      <c r="S291" s="522"/>
      <c r="T291" s="407"/>
      <c r="U291" s="522"/>
      <c r="V291" s="407"/>
      <c r="W291" s="522"/>
      <c r="X291" s="407"/>
      <c r="Y291" s="522"/>
      <c r="Z291" s="407"/>
      <c r="AA291" s="522"/>
      <c r="AB291" s="425"/>
      <c r="AC291" s="251">
        <v>0</v>
      </c>
      <c r="AD291" s="473"/>
      <c r="AE291" s="473"/>
      <c r="AF291" s="425"/>
      <c r="AG291" s="263"/>
      <c r="AH291" s="434"/>
      <c r="AI291" s="434"/>
      <c r="AJ291" s="273"/>
      <c r="AK291" s="4"/>
    </row>
    <row r="292" spans="1:37" ht="14.25" customHeight="1" x14ac:dyDescent="0.35">
      <c r="A292" s="276"/>
      <c r="B292" s="271"/>
      <c r="C292" s="418" t="s">
        <v>77</v>
      </c>
      <c r="D292" s="408"/>
      <c r="E292" s="418" t="s">
        <v>65</v>
      </c>
      <c r="F292" s="408"/>
      <c r="G292" s="418" t="s">
        <v>126</v>
      </c>
      <c r="H292" s="408"/>
      <c r="I292" s="418" t="s">
        <v>77</v>
      </c>
      <c r="J292" s="408"/>
      <c r="K292" s="418" t="s">
        <v>65</v>
      </c>
      <c r="L292" s="408"/>
      <c r="M292" s="418" t="s">
        <v>65</v>
      </c>
      <c r="N292" s="408"/>
      <c r="O292" s="418" t="s">
        <v>77</v>
      </c>
      <c r="P292" s="418"/>
      <c r="Q292" s="427" t="s">
        <v>79</v>
      </c>
      <c r="R292" s="408"/>
      <c r="S292" s="418" t="s">
        <v>79</v>
      </c>
      <c r="T292" s="408"/>
      <c r="U292" s="418" t="s">
        <v>65</v>
      </c>
      <c r="V292" s="408"/>
      <c r="W292" s="418" t="s">
        <v>65</v>
      </c>
      <c r="X292" s="408"/>
      <c r="Y292" s="418" t="s">
        <v>126</v>
      </c>
      <c r="Z292" s="408"/>
      <c r="AA292" s="418" t="s">
        <v>65</v>
      </c>
      <c r="AB292" s="425"/>
      <c r="AC292" s="418" t="s">
        <v>63</v>
      </c>
      <c r="AD292" s="474"/>
      <c r="AE292" s="474"/>
      <c r="AF292" s="425"/>
      <c r="AG292" s="263"/>
      <c r="AH292" s="434"/>
      <c r="AI292" s="434"/>
      <c r="AJ292" s="273"/>
      <c r="AK292" s="4"/>
    </row>
    <row r="293" spans="1:37" ht="14.25" customHeight="1" x14ac:dyDescent="0.35">
      <c r="A293" s="276"/>
      <c r="B293" s="271"/>
      <c r="C293" s="474"/>
      <c r="D293" s="408"/>
      <c r="E293" s="418"/>
      <c r="F293" s="408"/>
      <c r="G293" s="418"/>
      <c r="H293" s="408"/>
      <c r="I293" s="418"/>
      <c r="J293" s="408"/>
      <c r="K293" s="418"/>
      <c r="L293" s="408"/>
      <c r="M293" s="418"/>
      <c r="N293" s="408"/>
      <c r="O293" s="418"/>
      <c r="P293" s="418"/>
      <c r="Q293" s="427"/>
      <c r="R293" s="408"/>
      <c r="S293" s="418"/>
      <c r="T293" s="408"/>
      <c r="U293" s="418"/>
      <c r="V293" s="408"/>
      <c r="W293" s="418"/>
      <c r="X293" s="408"/>
      <c r="Y293" s="418"/>
      <c r="Z293" s="408"/>
      <c r="AA293" s="418"/>
      <c r="AB293" s="425"/>
      <c r="AC293" s="418" t="s">
        <v>637</v>
      </c>
      <c r="AD293" s="474"/>
      <c r="AE293" s="474"/>
      <c r="AF293" s="425"/>
      <c r="AG293" s="263"/>
      <c r="AH293" s="434"/>
      <c r="AI293" s="434"/>
      <c r="AJ293" s="273"/>
      <c r="AK293" s="4"/>
    </row>
    <row r="294" spans="1:37" ht="14.25" customHeight="1" thickBot="1" x14ac:dyDescent="0.4">
      <c r="A294" s="276"/>
      <c r="B294" s="271"/>
      <c r="C294" s="418"/>
      <c r="D294" s="408"/>
      <c r="E294" s="418"/>
      <c r="F294" s="408"/>
      <c r="G294" s="418"/>
      <c r="H294" s="408"/>
      <c r="I294" s="418"/>
      <c r="J294" s="408"/>
      <c r="K294" s="418"/>
      <c r="L294" s="408"/>
      <c r="M294" s="418"/>
      <c r="N294" s="408"/>
      <c r="O294" s="418"/>
      <c r="P294" s="418"/>
      <c r="Q294" s="427"/>
      <c r="R294" s="408"/>
      <c r="S294" s="418"/>
      <c r="T294" s="408"/>
      <c r="U294" s="418"/>
      <c r="V294" s="408"/>
      <c r="W294" s="418"/>
      <c r="X294" s="408"/>
      <c r="Y294" s="479"/>
      <c r="Z294" s="408"/>
      <c r="AA294" s="479"/>
      <c r="AB294" s="425"/>
      <c r="AC294" s="479"/>
      <c r="AD294" s="478"/>
      <c r="AE294" s="478"/>
      <c r="AF294" s="425"/>
      <c r="AG294" s="263"/>
      <c r="AH294" s="434"/>
      <c r="AI294" s="434"/>
      <c r="AJ294" s="273"/>
      <c r="AK294" s="4"/>
    </row>
    <row r="295" spans="1:37" ht="14.25" customHeight="1" thickBot="1" x14ac:dyDescent="0.4">
      <c r="A295" s="385"/>
      <c r="B295" s="767" t="s">
        <v>691</v>
      </c>
      <c r="C295" s="768"/>
      <c r="D295" s="768"/>
      <c r="E295" s="768"/>
      <c r="F295" s="768"/>
      <c r="G295" s="768"/>
      <c r="H295" s="768"/>
      <c r="I295" s="768"/>
      <c r="J295" s="768"/>
      <c r="K295" s="768"/>
      <c r="L295" s="768"/>
      <c r="M295" s="768"/>
      <c r="N295" s="768"/>
      <c r="O295" s="768"/>
      <c r="P295" s="768"/>
      <c r="Q295" s="768"/>
      <c r="R295" s="768"/>
      <c r="S295" s="768"/>
      <c r="T295" s="768"/>
      <c r="U295" s="768"/>
      <c r="V295" s="768"/>
      <c r="W295" s="768"/>
      <c r="X295" s="768"/>
      <c r="Y295" s="768"/>
      <c r="Z295" s="768"/>
      <c r="AA295" s="768"/>
      <c r="AB295" s="768"/>
      <c r="AC295" s="769"/>
      <c r="AD295" s="310"/>
      <c r="AE295" s="310"/>
      <c r="AF295" s="386"/>
      <c r="AG295" s="281"/>
      <c r="AH295" s="282"/>
      <c r="AI295" s="282"/>
      <c r="AJ295" s="290"/>
      <c r="AK295" s="4"/>
    </row>
    <row r="296" spans="1:37" x14ac:dyDescent="0.35">
      <c r="A296" s="284"/>
      <c r="B296" s="284"/>
      <c r="C296" s="267"/>
      <c r="D296" s="267"/>
      <c r="E296" s="390"/>
      <c r="F296" s="379"/>
      <c r="G296" s="390"/>
      <c r="H296" s="267"/>
      <c r="I296" s="267"/>
      <c r="J296" s="267"/>
      <c r="K296" s="267"/>
      <c r="L296" s="267"/>
      <c r="M296" s="267"/>
      <c r="N296" s="267"/>
      <c r="O296" s="267"/>
      <c r="P296" s="267"/>
      <c r="Q296" s="291"/>
      <c r="R296" s="267"/>
      <c r="S296" s="267"/>
      <c r="T296" s="267"/>
      <c r="U296" s="267"/>
      <c r="V296" s="267"/>
      <c r="W296" s="267"/>
      <c r="X296" s="267"/>
      <c r="Y296" s="267"/>
      <c r="Z296" s="267"/>
      <c r="AA296" s="267"/>
      <c r="AB296" s="265"/>
      <c r="AC296" s="301"/>
      <c r="AD296" s="318"/>
      <c r="AE296" s="318"/>
      <c r="AF296" s="301"/>
      <c r="AG296" s="268"/>
      <c r="AH296" s="269"/>
      <c r="AI296" s="392"/>
      <c r="AJ296" s="393"/>
      <c r="AK296" s="4"/>
    </row>
    <row r="297" spans="1:37" x14ac:dyDescent="0.35">
      <c r="A297" s="271"/>
      <c r="B297" s="271"/>
      <c r="C297" s="418" t="s">
        <v>501</v>
      </c>
      <c r="D297" s="418"/>
      <c r="E297" s="418" t="s">
        <v>532</v>
      </c>
      <c r="F297" s="418"/>
      <c r="G297" s="418" t="s">
        <v>541</v>
      </c>
      <c r="H297" s="418"/>
      <c r="I297" s="418" t="s">
        <v>737</v>
      </c>
      <c r="J297" s="418"/>
      <c r="K297" s="418" t="s">
        <v>542</v>
      </c>
      <c r="L297" s="418"/>
      <c r="M297" s="418" t="s">
        <v>553</v>
      </c>
      <c r="N297" s="418"/>
      <c r="O297" s="418" t="s">
        <v>738</v>
      </c>
      <c r="P297" s="418"/>
      <c r="Q297" s="427" t="s">
        <v>551</v>
      </c>
      <c r="R297" s="418"/>
      <c r="S297" s="418" t="s">
        <v>739</v>
      </c>
      <c r="T297" s="418"/>
      <c r="U297" s="418" t="s">
        <v>543</v>
      </c>
      <c r="V297" s="418"/>
      <c r="W297" s="418" t="s">
        <v>530</v>
      </c>
      <c r="X297" s="418"/>
      <c r="Y297" s="418" t="s">
        <v>740</v>
      </c>
      <c r="Z297" s="418"/>
      <c r="AA297" s="418" t="s">
        <v>741</v>
      </c>
      <c r="AB297" s="418"/>
      <c r="AC297" s="418" t="s">
        <v>742</v>
      </c>
      <c r="AD297" s="474"/>
      <c r="AE297" s="474"/>
      <c r="AF297" s="408"/>
      <c r="AG297" s="272"/>
      <c r="AH297" s="442"/>
      <c r="AI297" s="442"/>
      <c r="AJ297" s="273"/>
      <c r="AK297" s="4"/>
    </row>
    <row r="298" spans="1:37" x14ac:dyDescent="0.35">
      <c r="A298" s="274"/>
      <c r="B298" s="276"/>
      <c r="C298" s="407">
        <v>0</v>
      </c>
      <c r="D298" s="407" t="e">
        <v>#N/A</v>
      </c>
      <c r="E298" s="407">
        <v>0</v>
      </c>
      <c r="F298" s="407" t="e">
        <v>#N/A</v>
      </c>
      <c r="G298" s="407">
        <v>0</v>
      </c>
      <c r="H298" s="407" t="e">
        <v>#N/A</v>
      </c>
      <c r="I298" s="407">
        <v>0</v>
      </c>
      <c r="J298" s="407" t="e">
        <v>#N/A</v>
      </c>
      <c r="K298" s="407">
        <v>0</v>
      </c>
      <c r="L298" s="407" t="e">
        <v>#N/A</v>
      </c>
      <c r="M298" s="407">
        <v>0</v>
      </c>
      <c r="N298" s="407" t="e">
        <v>#N/A</v>
      </c>
      <c r="O298" s="407">
        <v>0</v>
      </c>
      <c r="P298" s="407"/>
      <c r="Q298" s="429">
        <v>0</v>
      </c>
      <c r="R298" s="407"/>
      <c r="S298" s="407">
        <v>0</v>
      </c>
      <c r="T298" s="407"/>
      <c r="U298" s="407">
        <v>0</v>
      </c>
      <c r="V298" s="407"/>
      <c r="W298" s="407">
        <v>0</v>
      </c>
      <c r="X298" s="407"/>
      <c r="Y298" s="407" t="e">
        <v>#N/A</v>
      </c>
      <c r="Z298" s="407"/>
      <c r="AA298" s="407" t="e">
        <v>#N/A</v>
      </c>
      <c r="AB298" s="425"/>
      <c r="AC298" s="407" t="e">
        <v>#N/A</v>
      </c>
      <c r="AD298" s="261"/>
      <c r="AE298" s="261"/>
      <c r="AF298" s="425"/>
      <c r="AG298" s="275"/>
      <c r="AH298" s="443"/>
      <c r="AI298" s="444"/>
      <c r="AJ298" s="273"/>
      <c r="AK298" s="4"/>
    </row>
    <row r="299" spans="1:37" s="261" customFormat="1" ht="15" thickBot="1" x14ac:dyDescent="0.4">
      <c r="A299" s="276">
        <v>347</v>
      </c>
      <c r="B299" s="276"/>
      <c r="C299" s="407">
        <v>348</v>
      </c>
      <c r="D299" s="407"/>
      <c r="E299" s="407">
        <v>349</v>
      </c>
      <c r="F299" s="407"/>
      <c r="G299" s="407">
        <v>350</v>
      </c>
      <c r="H299" s="407"/>
      <c r="I299" s="407">
        <v>351</v>
      </c>
      <c r="J299" s="407"/>
      <c r="K299" s="407">
        <v>352</v>
      </c>
      <c r="L299" s="407"/>
      <c r="M299" s="407">
        <v>353</v>
      </c>
      <c r="N299" s="407"/>
      <c r="O299" s="407">
        <v>354</v>
      </c>
      <c r="P299" s="407"/>
      <c r="Q299" s="429">
        <v>355</v>
      </c>
      <c r="R299" s="407"/>
      <c r="S299" s="407">
        <v>356</v>
      </c>
      <c r="T299" s="407"/>
      <c r="U299" s="407">
        <v>357</v>
      </c>
      <c r="V299" s="407"/>
      <c r="W299" s="407">
        <v>358</v>
      </c>
      <c r="X299" s="407"/>
      <c r="Y299" s="407">
        <v>359</v>
      </c>
      <c r="Z299" s="407"/>
      <c r="AA299" s="407">
        <v>360</v>
      </c>
      <c r="AB299" s="477"/>
      <c r="AC299" s="407">
        <v>361</v>
      </c>
      <c r="AF299" s="477"/>
      <c r="AG299" s="275"/>
      <c r="AH299" s="443"/>
      <c r="AI299" s="445"/>
      <c r="AJ299" s="273"/>
      <c r="AK299" s="285"/>
    </row>
    <row r="300" spans="1:37" ht="15" thickBot="1" x14ac:dyDescent="0.4">
      <c r="A300" s="276"/>
      <c r="B300" s="366">
        <v>464</v>
      </c>
      <c r="C300" s="785"/>
      <c r="D300" s="421">
        <v>352.00400000000002</v>
      </c>
      <c r="E300" s="785"/>
      <c r="F300" s="421">
        <v>330</v>
      </c>
      <c r="G300" s="785"/>
      <c r="H300" s="421">
        <v>378.94</v>
      </c>
      <c r="I300" s="753" t="s">
        <v>235</v>
      </c>
      <c r="J300" s="421">
        <v>365</v>
      </c>
      <c r="K300" s="785"/>
      <c r="L300" s="421">
        <v>406</v>
      </c>
      <c r="M300" s="785"/>
      <c r="N300" s="421">
        <v>408.99900000000002</v>
      </c>
      <c r="O300" s="753" t="s">
        <v>235</v>
      </c>
      <c r="P300" s="421">
        <v>383.00099999999998</v>
      </c>
      <c r="Q300" s="785"/>
      <c r="R300" s="421">
        <v>311</v>
      </c>
      <c r="S300" s="785"/>
      <c r="T300" s="421">
        <v>360</v>
      </c>
      <c r="U300" s="785"/>
      <c r="V300" s="421">
        <v>378</v>
      </c>
      <c r="W300" s="785"/>
      <c r="X300" s="421">
        <v>339</v>
      </c>
      <c r="Y300" s="753" t="s">
        <v>235</v>
      </c>
      <c r="Z300" s="421">
        <v>329</v>
      </c>
      <c r="AA300" s="783" t="s">
        <v>15</v>
      </c>
      <c r="AB300" s="421">
        <v>340.12099999999998</v>
      </c>
      <c r="AC300" s="785"/>
      <c r="AD300" s="473"/>
      <c r="AE300" s="473"/>
      <c r="AF300" s="425"/>
      <c r="AG300" s="262">
        <v>10</v>
      </c>
      <c r="AH300" s="249">
        <v>0</v>
      </c>
      <c r="AI300" s="249">
        <v>2</v>
      </c>
      <c r="AJ300" s="250"/>
      <c r="AK300" s="4"/>
    </row>
    <row r="301" spans="1:37" x14ac:dyDescent="0.35">
      <c r="A301" s="276"/>
      <c r="B301" s="271"/>
      <c r="C301" s="786"/>
      <c r="D301" s="408"/>
      <c r="E301" s="786"/>
      <c r="F301" s="408"/>
      <c r="G301" s="786"/>
      <c r="H301" s="408"/>
      <c r="I301" s="754"/>
      <c r="J301" s="408"/>
      <c r="K301" s="786"/>
      <c r="L301" s="408"/>
      <c r="M301" s="786"/>
      <c r="N301" s="408"/>
      <c r="O301" s="754"/>
      <c r="P301" s="433"/>
      <c r="Q301" s="786"/>
      <c r="R301" s="408"/>
      <c r="S301" s="786"/>
      <c r="T301" s="408"/>
      <c r="U301" s="786"/>
      <c r="V301" s="408"/>
      <c r="W301" s="786"/>
      <c r="X301" s="408"/>
      <c r="Y301" s="754"/>
      <c r="Z301" s="408"/>
      <c r="AA301" s="784"/>
      <c r="AB301" s="425"/>
      <c r="AC301" s="786"/>
      <c r="AD301" s="473"/>
      <c r="AE301" s="473"/>
      <c r="AF301" s="425"/>
      <c r="AG301" s="263"/>
      <c r="AH301" s="434"/>
      <c r="AI301" s="434"/>
      <c r="AJ301" s="273"/>
      <c r="AK301" s="4"/>
    </row>
    <row r="302" spans="1:37" ht="6" customHeight="1" x14ac:dyDescent="0.35">
      <c r="A302" s="276"/>
      <c r="B302" s="271"/>
      <c r="C302" s="522"/>
      <c r="D302" s="407"/>
      <c r="E302" s="251">
        <v>0</v>
      </c>
      <c r="F302" s="407"/>
      <c r="G302" s="251">
        <v>0</v>
      </c>
      <c r="H302" s="407"/>
      <c r="I302" s="251">
        <v>0</v>
      </c>
      <c r="J302" s="407"/>
      <c r="K302" s="251">
        <v>0</v>
      </c>
      <c r="L302" s="407"/>
      <c r="M302" s="251">
        <v>0</v>
      </c>
      <c r="N302" s="407"/>
      <c r="O302" s="251">
        <v>0</v>
      </c>
      <c r="P302" s="433"/>
      <c r="Q302" s="251">
        <v>0</v>
      </c>
      <c r="R302" s="407"/>
      <c r="S302" s="251">
        <v>0</v>
      </c>
      <c r="T302" s="407"/>
      <c r="U302" s="251">
        <v>0</v>
      </c>
      <c r="V302" s="407"/>
      <c r="W302" s="251">
        <v>0</v>
      </c>
      <c r="X302" s="407"/>
      <c r="Y302" s="251">
        <v>0</v>
      </c>
      <c r="Z302" s="407"/>
      <c r="AA302" s="251">
        <v>0</v>
      </c>
      <c r="AB302" s="425"/>
      <c r="AC302" s="251">
        <v>0</v>
      </c>
      <c r="AD302" s="473"/>
      <c r="AE302" s="473"/>
      <c r="AF302" s="425"/>
      <c r="AG302" s="263"/>
      <c r="AH302" s="434"/>
      <c r="AI302" s="434"/>
      <c r="AJ302" s="273"/>
      <c r="AK302" s="4"/>
    </row>
    <row r="303" spans="1:37" ht="14.25" customHeight="1" x14ac:dyDescent="0.35">
      <c r="A303" s="276"/>
      <c r="B303" s="271"/>
      <c r="C303" s="418" t="s">
        <v>77</v>
      </c>
      <c r="D303" s="408"/>
      <c r="E303" s="418" t="s">
        <v>79</v>
      </c>
      <c r="F303" s="408"/>
      <c r="G303" s="418" t="s">
        <v>65</v>
      </c>
      <c r="H303" s="408"/>
      <c r="I303" s="418" t="s">
        <v>150</v>
      </c>
      <c r="J303" s="408"/>
      <c r="K303" s="418" t="s">
        <v>77</v>
      </c>
      <c r="L303" s="408"/>
      <c r="M303" s="418" t="s">
        <v>77</v>
      </c>
      <c r="N303" s="408"/>
      <c r="O303" s="418" t="s">
        <v>65</v>
      </c>
      <c r="P303" s="418"/>
      <c r="Q303" s="427" t="s">
        <v>79</v>
      </c>
      <c r="R303" s="408"/>
      <c r="S303" s="418" t="s">
        <v>65</v>
      </c>
      <c r="T303" s="408"/>
      <c r="U303" s="418" t="s">
        <v>65</v>
      </c>
      <c r="V303" s="408"/>
      <c r="W303" s="418" t="s">
        <v>65</v>
      </c>
      <c r="X303" s="408"/>
      <c r="Y303" s="418" t="s">
        <v>65</v>
      </c>
      <c r="Z303" s="408"/>
      <c r="AA303" s="418" t="s">
        <v>77</v>
      </c>
      <c r="AB303" s="425"/>
      <c r="AC303" s="418" t="s">
        <v>743</v>
      </c>
      <c r="AD303" s="474"/>
      <c r="AE303" s="474"/>
      <c r="AF303" s="425"/>
      <c r="AG303" s="263"/>
      <c r="AH303" s="434"/>
      <c r="AI303" s="434"/>
      <c r="AJ303" s="273"/>
      <c r="AK303" s="4"/>
    </row>
    <row r="304" spans="1:37" ht="14.25" customHeight="1" x14ac:dyDescent="0.35">
      <c r="A304" s="276"/>
      <c r="B304" s="271"/>
      <c r="C304" s="418"/>
      <c r="D304" s="408"/>
      <c r="E304" s="418"/>
      <c r="F304" s="408"/>
      <c r="G304" s="418"/>
      <c r="H304" s="408"/>
      <c r="I304" s="418"/>
      <c r="J304" s="408"/>
      <c r="K304" s="418"/>
      <c r="L304" s="408"/>
      <c r="M304" s="418"/>
      <c r="N304" s="408"/>
      <c r="O304" s="418"/>
      <c r="P304" s="418"/>
      <c r="Q304" s="427"/>
      <c r="R304" s="408"/>
      <c r="S304" s="418"/>
      <c r="T304" s="408"/>
      <c r="U304" s="418"/>
      <c r="V304" s="408"/>
      <c r="W304" s="418"/>
      <c r="X304" s="408"/>
      <c r="Y304" s="418"/>
      <c r="Z304" s="408"/>
      <c r="AA304" s="418"/>
      <c r="AB304" s="425"/>
      <c r="AC304" s="418"/>
      <c r="AD304" s="474"/>
      <c r="AE304" s="474"/>
      <c r="AF304" s="425"/>
      <c r="AG304" s="263"/>
      <c r="AH304" s="434"/>
      <c r="AI304" s="434"/>
      <c r="AJ304" s="273"/>
      <c r="AK304" s="4"/>
    </row>
    <row r="305" spans="1:37" ht="14.25" customHeight="1" thickBot="1" x14ac:dyDescent="0.4">
      <c r="A305" s="276"/>
      <c r="B305" s="271"/>
      <c r="C305" s="418"/>
      <c r="D305" s="408"/>
      <c r="E305" s="418"/>
      <c r="F305" s="408"/>
      <c r="G305" s="418"/>
      <c r="H305" s="408"/>
      <c r="I305" s="418"/>
      <c r="J305" s="408"/>
      <c r="K305" s="418"/>
      <c r="L305" s="408"/>
      <c r="M305" s="418"/>
      <c r="N305" s="408"/>
      <c r="O305" s="418"/>
      <c r="P305" s="418"/>
      <c r="Q305" s="427"/>
      <c r="R305" s="408"/>
      <c r="S305" s="418"/>
      <c r="T305" s="408"/>
      <c r="U305" s="418"/>
      <c r="V305" s="408"/>
      <c r="W305" s="418"/>
      <c r="X305" s="408"/>
      <c r="Y305" s="418"/>
      <c r="Z305" s="408"/>
      <c r="AA305" s="418"/>
      <c r="AB305" s="425"/>
      <c r="AC305" s="418"/>
      <c r="AD305" s="474"/>
      <c r="AE305" s="474"/>
      <c r="AF305" s="425"/>
      <c r="AG305" s="263"/>
      <c r="AH305" s="434"/>
      <c r="AI305" s="434"/>
      <c r="AJ305" s="273"/>
      <c r="AK305" s="4"/>
    </row>
    <row r="306" spans="1:37" ht="14.25" customHeight="1" thickBot="1" x14ac:dyDescent="0.4">
      <c r="A306" s="385"/>
      <c r="B306" s="767" t="s">
        <v>691</v>
      </c>
      <c r="C306" s="768"/>
      <c r="D306" s="768"/>
      <c r="E306" s="768"/>
      <c r="F306" s="768"/>
      <c r="G306" s="768"/>
      <c r="H306" s="768"/>
      <c r="I306" s="768"/>
      <c r="J306" s="768"/>
      <c r="K306" s="768"/>
      <c r="L306" s="768"/>
      <c r="M306" s="768"/>
      <c r="N306" s="768"/>
      <c r="O306" s="768"/>
      <c r="P306" s="768"/>
      <c r="Q306" s="768"/>
      <c r="R306" s="768"/>
      <c r="S306" s="768"/>
      <c r="T306" s="768"/>
      <c r="U306" s="768"/>
      <c r="V306" s="768"/>
      <c r="W306" s="768"/>
      <c r="X306" s="768"/>
      <c r="Y306" s="768"/>
      <c r="Z306" s="768"/>
      <c r="AA306" s="768"/>
      <c r="AB306" s="768"/>
      <c r="AC306" s="769"/>
      <c r="AD306" s="310"/>
      <c r="AE306" s="310"/>
      <c r="AF306" s="386"/>
      <c r="AG306" s="787"/>
      <c r="AH306" s="788"/>
      <c r="AI306" s="788"/>
      <c r="AJ306" s="789"/>
      <c r="AK306" s="4"/>
    </row>
    <row r="307" spans="1:37" ht="14.25" customHeight="1" x14ac:dyDescent="0.35">
      <c r="A307" s="407"/>
      <c r="B307" s="274" t="s">
        <v>714</v>
      </c>
      <c r="C307" s="418"/>
      <c r="D307" s="408"/>
      <c r="E307" s="418"/>
      <c r="F307" s="408"/>
      <c r="G307" s="418"/>
      <c r="H307" s="408"/>
      <c r="I307" s="418"/>
      <c r="J307" s="408"/>
      <c r="K307" s="418"/>
      <c r="L307" s="408"/>
      <c r="M307" s="418"/>
      <c r="N307" s="408"/>
      <c r="O307" s="418"/>
      <c r="P307" s="418"/>
      <c r="Q307" s="482" t="s">
        <v>634</v>
      </c>
      <c r="R307" s="408"/>
      <c r="S307" s="418"/>
      <c r="T307" s="408"/>
      <c r="U307" s="418"/>
      <c r="V307" s="408"/>
      <c r="W307" s="418"/>
      <c r="X307" s="408"/>
      <c r="Y307" s="418"/>
      <c r="Z307" s="408"/>
      <c r="AA307" s="418"/>
      <c r="AB307" s="425"/>
      <c r="AC307" s="418"/>
      <c r="AD307" s="474"/>
      <c r="AE307" s="474"/>
      <c r="AF307" s="425"/>
      <c r="AG307" s="263"/>
      <c r="AH307" s="434"/>
      <c r="AI307" s="434"/>
      <c r="AJ307" s="273"/>
      <c r="AK307" s="4"/>
    </row>
    <row r="308" spans="1:37" ht="15" thickBot="1" x14ac:dyDescent="0.4">
      <c r="A308" s="408"/>
      <c r="B308" s="271"/>
      <c r="C308" s="418" t="s">
        <v>744</v>
      </c>
      <c r="D308" s="418"/>
      <c r="E308" s="418" t="s">
        <v>745</v>
      </c>
      <c r="F308" s="418"/>
      <c r="G308" s="418" t="s">
        <v>746</v>
      </c>
      <c r="H308" s="418"/>
      <c r="I308" s="418" t="s">
        <v>747</v>
      </c>
      <c r="J308" s="418"/>
      <c r="K308" s="418" t="s">
        <v>748</v>
      </c>
      <c r="L308" s="418"/>
      <c r="M308" s="418" t="s">
        <v>749</v>
      </c>
      <c r="N308" s="418"/>
      <c r="O308" s="418" t="s">
        <v>750</v>
      </c>
      <c r="P308" s="418"/>
      <c r="Q308" s="427" t="s">
        <v>751</v>
      </c>
      <c r="R308" s="418"/>
      <c r="S308" s="418" t="s">
        <v>752</v>
      </c>
      <c r="T308" s="418"/>
      <c r="U308" s="418"/>
      <c r="V308" s="418"/>
      <c r="W308" s="418"/>
      <c r="X308" s="418"/>
      <c r="Y308" s="418"/>
      <c r="Z308" s="418"/>
      <c r="AA308" s="418"/>
      <c r="AB308" s="418"/>
      <c r="AC308" s="418"/>
      <c r="AD308" s="474"/>
      <c r="AE308" s="474"/>
      <c r="AF308" s="408"/>
      <c r="AG308" s="272"/>
      <c r="AH308" s="442"/>
      <c r="AI308" s="442"/>
      <c r="AJ308" s="273"/>
      <c r="AK308" s="4"/>
    </row>
    <row r="309" spans="1:37" x14ac:dyDescent="0.35">
      <c r="A309" s="409"/>
      <c r="B309" s="276"/>
      <c r="C309" s="407">
        <v>0</v>
      </c>
      <c r="D309" s="407" t="e">
        <v>#N/A</v>
      </c>
      <c r="E309" s="407">
        <v>0</v>
      </c>
      <c r="F309" s="407" t="e">
        <v>#N/A</v>
      </c>
      <c r="G309" s="407" t="e">
        <v>#N/A</v>
      </c>
      <c r="H309" s="407" t="e">
        <v>#N/A</v>
      </c>
      <c r="I309" s="407" t="e">
        <v>#N/A</v>
      </c>
      <c r="J309" s="407" t="e">
        <v>#N/A</v>
      </c>
      <c r="K309" s="407" t="e">
        <v>#N/A</v>
      </c>
      <c r="L309" s="407" t="e">
        <v>#N/A</v>
      </c>
      <c r="M309" s="407" t="e">
        <v>#N/A</v>
      </c>
      <c r="N309" s="407" t="e">
        <v>#N/A</v>
      </c>
      <c r="O309" s="407" t="e">
        <v>#N/A</v>
      </c>
      <c r="P309" s="407"/>
      <c r="Q309" s="429" t="e">
        <v>#N/A</v>
      </c>
      <c r="R309" s="407"/>
      <c r="S309" s="407" t="e">
        <v>#N/A</v>
      </c>
      <c r="T309" s="407"/>
      <c r="U309" s="394"/>
      <c r="V309" s="407"/>
      <c r="W309" s="407"/>
      <c r="X309" s="407"/>
      <c r="Y309" s="407"/>
      <c r="Z309" s="407"/>
      <c r="AA309" s="407"/>
      <c r="AB309" s="425"/>
      <c r="AC309" s="407"/>
      <c r="AD309" s="407"/>
      <c r="AE309" s="407"/>
      <c r="AF309" s="425"/>
      <c r="AG309" s="275"/>
      <c r="AH309" s="443"/>
      <c r="AI309" s="444"/>
      <c r="AJ309" s="273"/>
      <c r="AK309" s="4"/>
    </row>
    <row r="310" spans="1:37" s="261" customFormat="1" ht="15" thickBot="1" x14ac:dyDescent="0.4">
      <c r="A310" s="407">
        <v>361</v>
      </c>
      <c r="B310" s="276"/>
      <c r="C310" s="407">
        <v>362</v>
      </c>
      <c r="D310" s="407"/>
      <c r="E310" s="407">
        <v>363</v>
      </c>
      <c r="F310" s="407"/>
      <c r="G310" s="407">
        <v>364</v>
      </c>
      <c r="H310" s="407"/>
      <c r="I310" s="407">
        <v>365</v>
      </c>
      <c r="J310" s="407"/>
      <c r="K310" s="407">
        <v>366</v>
      </c>
      <c r="L310" s="407"/>
      <c r="M310" s="407">
        <v>367</v>
      </c>
      <c r="N310" s="407"/>
      <c r="O310" s="407">
        <v>368</v>
      </c>
      <c r="P310" s="407"/>
      <c r="Q310" s="429">
        <v>369</v>
      </c>
      <c r="R310" s="407"/>
      <c r="S310" s="407">
        <v>370</v>
      </c>
      <c r="T310" s="407"/>
      <c r="U310" s="395"/>
      <c r="V310" s="407"/>
      <c r="W310" s="407">
        <v>372</v>
      </c>
      <c r="X310" s="407"/>
      <c r="Y310" s="407"/>
      <c r="Z310" s="407"/>
      <c r="AA310" s="407"/>
      <c r="AB310" s="477"/>
      <c r="AC310" s="407"/>
      <c r="AD310" s="407"/>
      <c r="AE310" s="407"/>
      <c r="AF310" s="477"/>
      <c r="AG310" s="275"/>
      <c r="AH310" s="443"/>
      <c r="AI310" s="445"/>
      <c r="AJ310" s="273"/>
      <c r="AK310" s="285"/>
    </row>
    <row r="311" spans="1:37" ht="15" thickBot="1" x14ac:dyDescent="0.4">
      <c r="A311" s="407"/>
      <c r="B311" s="366">
        <v>209.655</v>
      </c>
      <c r="C311" s="783" t="s">
        <v>15</v>
      </c>
      <c r="D311" s="421">
        <v>363</v>
      </c>
      <c r="E311" s="790"/>
      <c r="F311" s="421">
        <v>346</v>
      </c>
      <c r="G311" s="792" t="s">
        <v>15</v>
      </c>
      <c r="H311" s="421">
        <v>307</v>
      </c>
      <c r="I311" s="753" t="s">
        <v>235</v>
      </c>
      <c r="J311" s="421">
        <v>301</v>
      </c>
      <c r="K311" s="785"/>
      <c r="L311" s="421">
        <v>320</v>
      </c>
      <c r="M311" s="785"/>
      <c r="N311" s="421">
        <v>325</v>
      </c>
      <c r="O311" s="785"/>
      <c r="P311" s="421">
        <v>320</v>
      </c>
      <c r="Q311" s="753"/>
      <c r="R311" s="421">
        <v>300</v>
      </c>
      <c r="S311" s="753"/>
      <c r="T311" s="421">
        <v>94</v>
      </c>
      <c r="U311" s="396" t="s">
        <v>753</v>
      </c>
      <c r="V311" s="421"/>
      <c r="W311" s="755"/>
      <c r="X311" s="421"/>
      <c r="Y311" s="755"/>
      <c r="Z311" s="421"/>
      <c r="AA311" s="755"/>
      <c r="AB311" s="421"/>
      <c r="AC311" s="755"/>
      <c r="AD311" s="433"/>
      <c r="AE311" s="433"/>
      <c r="AF311" s="425"/>
      <c r="AG311" s="262">
        <v>4</v>
      </c>
      <c r="AH311" s="249">
        <v>0</v>
      </c>
      <c r="AI311" s="249">
        <v>0</v>
      </c>
      <c r="AJ311" s="250"/>
      <c r="AK311" s="4"/>
    </row>
    <row r="312" spans="1:37" x14ac:dyDescent="0.35">
      <c r="A312" s="407"/>
      <c r="B312" s="271"/>
      <c r="C312" s="784"/>
      <c r="D312" s="408"/>
      <c r="E312" s="791"/>
      <c r="F312" s="408"/>
      <c r="G312" s="793"/>
      <c r="H312" s="408"/>
      <c r="I312" s="754"/>
      <c r="J312" s="408"/>
      <c r="K312" s="786"/>
      <c r="L312" s="408"/>
      <c r="M312" s="786"/>
      <c r="N312" s="408"/>
      <c r="O312" s="786"/>
      <c r="P312" s="433"/>
      <c r="Q312" s="754"/>
      <c r="R312" s="408"/>
      <c r="S312" s="754"/>
      <c r="T312" s="408"/>
      <c r="U312" s="396"/>
      <c r="V312" s="408"/>
      <c r="W312" s="755"/>
      <c r="X312" s="408"/>
      <c r="Y312" s="755"/>
      <c r="Z312" s="408"/>
      <c r="AA312" s="755"/>
      <c r="AB312" s="425"/>
      <c r="AC312" s="755"/>
      <c r="AD312" s="433"/>
      <c r="AE312" s="433"/>
      <c r="AF312" s="425"/>
      <c r="AG312" s="263"/>
      <c r="AH312" s="434"/>
      <c r="AI312" s="434"/>
      <c r="AJ312" s="273"/>
      <c r="AK312" s="4"/>
    </row>
    <row r="313" spans="1:37" ht="6" customHeight="1" thickBot="1" x14ac:dyDescent="0.4">
      <c r="A313" s="407"/>
      <c r="B313" s="271"/>
      <c r="C313" s="251">
        <v>0</v>
      </c>
      <c r="D313" s="407"/>
      <c r="E313" s="251">
        <v>0</v>
      </c>
      <c r="F313" s="407"/>
      <c r="G313" s="251">
        <v>0</v>
      </c>
      <c r="H313" s="407"/>
      <c r="I313" s="251">
        <v>0</v>
      </c>
      <c r="J313" s="407"/>
      <c r="K313" s="251">
        <v>0</v>
      </c>
      <c r="L313" s="407"/>
      <c r="M313" s="251">
        <v>0</v>
      </c>
      <c r="N313" s="407"/>
      <c r="O313" s="251">
        <v>0</v>
      </c>
      <c r="P313" s="433"/>
      <c r="Q313" s="251">
        <v>0</v>
      </c>
      <c r="R313" s="407"/>
      <c r="S313" s="251">
        <v>0</v>
      </c>
      <c r="T313" s="407"/>
      <c r="U313" s="397"/>
      <c r="V313" s="407"/>
      <c r="W313" s="433">
        <v>0</v>
      </c>
      <c r="X313" s="407"/>
      <c r="Y313" s="433"/>
      <c r="Z313" s="407"/>
      <c r="AA313" s="433"/>
      <c r="AB313" s="425"/>
      <c r="AC313" s="433"/>
      <c r="AD313" s="433"/>
      <c r="AE313" s="433"/>
      <c r="AF313" s="425"/>
      <c r="AG313" s="263"/>
      <c r="AH313" s="434"/>
      <c r="AI313" s="434"/>
      <c r="AJ313" s="273"/>
      <c r="AK313" s="4"/>
    </row>
    <row r="314" spans="1:37" ht="14.25" customHeight="1" thickBot="1" x14ac:dyDescent="0.4">
      <c r="A314" s="407"/>
      <c r="B314" s="271"/>
      <c r="C314" s="418" t="s">
        <v>643</v>
      </c>
      <c r="D314" s="408"/>
      <c r="E314" s="418" t="s">
        <v>65</v>
      </c>
      <c r="F314" s="408"/>
      <c r="G314" s="418" t="s">
        <v>79</v>
      </c>
      <c r="H314" s="408"/>
      <c r="I314" s="418" t="s">
        <v>79</v>
      </c>
      <c r="J314" s="408"/>
      <c r="K314" s="418" t="s">
        <v>79</v>
      </c>
      <c r="L314" s="408"/>
      <c r="M314" s="418" t="s">
        <v>79</v>
      </c>
      <c r="N314" s="408"/>
      <c r="O314" s="418" t="s">
        <v>65</v>
      </c>
      <c r="P314" s="418"/>
      <c r="Q314" s="427" t="s">
        <v>197</v>
      </c>
      <c r="R314" s="408"/>
      <c r="S314" s="418" t="s">
        <v>468</v>
      </c>
      <c r="T314" s="408"/>
      <c r="U314" s="418" t="s">
        <v>754</v>
      </c>
      <c r="V314" s="408"/>
      <c r="W314" s="418"/>
      <c r="X314" s="408"/>
      <c r="Y314" s="418"/>
      <c r="Z314" s="408"/>
      <c r="AA314" s="418"/>
      <c r="AB314" s="425"/>
      <c r="AC314" s="418"/>
      <c r="AD314" s="418"/>
      <c r="AE314" s="418"/>
      <c r="AF314" s="425"/>
      <c r="AG314" s="263"/>
      <c r="AH314" s="434"/>
      <c r="AI314" s="434"/>
      <c r="AJ314" s="273"/>
      <c r="AK314" s="4"/>
    </row>
    <row r="315" spans="1:37" ht="14.25" customHeight="1" thickBot="1" x14ac:dyDescent="0.4">
      <c r="A315" s="407"/>
      <c r="B315" s="767" t="s">
        <v>691</v>
      </c>
      <c r="C315" s="768"/>
      <c r="D315" s="768"/>
      <c r="E315" s="768"/>
      <c r="F315" s="768"/>
      <c r="G315" s="768"/>
      <c r="H315" s="768"/>
      <c r="I315" s="768"/>
      <c r="J315" s="768"/>
      <c r="K315" s="768"/>
      <c r="L315" s="768"/>
      <c r="M315" s="768"/>
      <c r="N315" s="768"/>
      <c r="O315" s="768"/>
      <c r="P315" s="768"/>
      <c r="Q315" s="768"/>
      <c r="R315" s="768"/>
      <c r="S315" s="768"/>
      <c r="T315" s="768"/>
      <c r="U315" s="768"/>
      <c r="V315" s="768"/>
      <c r="W315" s="769"/>
      <c r="X315" s="458"/>
      <c r="Y315" s="458"/>
      <c r="Z315" s="458"/>
      <c r="AA315" s="458"/>
      <c r="AB315" s="458"/>
      <c r="AC315" s="458"/>
      <c r="AD315" s="458"/>
      <c r="AE315" s="458"/>
      <c r="AF315" s="425"/>
      <c r="AG315" s="263"/>
      <c r="AH315" s="434"/>
      <c r="AI315" s="434"/>
      <c r="AJ315" s="273"/>
      <c r="AK315" s="4"/>
    </row>
    <row r="316" spans="1:37" ht="14.25" customHeight="1" x14ac:dyDescent="0.35">
      <c r="A316" s="407"/>
      <c r="B316" s="271"/>
      <c r="C316" s="418"/>
      <c r="D316" s="408"/>
      <c r="E316" s="418"/>
      <c r="F316" s="408"/>
      <c r="G316" s="418"/>
      <c r="H316" s="408"/>
      <c r="I316" s="418"/>
      <c r="J316" s="408"/>
      <c r="K316" s="418"/>
      <c r="L316" s="408"/>
      <c r="M316" s="418"/>
      <c r="N316" s="408"/>
      <c r="O316" s="418"/>
      <c r="P316" s="418"/>
      <c r="Q316" s="427" t="s">
        <v>637</v>
      </c>
      <c r="R316" s="408"/>
      <c r="S316" s="418" t="s">
        <v>755</v>
      </c>
      <c r="T316" s="408"/>
      <c r="U316" s="418"/>
      <c r="V316" s="408"/>
      <c r="W316" s="418"/>
      <c r="X316" s="408"/>
      <c r="Y316" s="418"/>
      <c r="Z316" s="408"/>
      <c r="AA316" s="418"/>
      <c r="AB316" s="425"/>
      <c r="AC316" s="418"/>
      <c r="AD316" s="418"/>
      <c r="AE316" s="418"/>
      <c r="AF316" s="425"/>
      <c r="AG316" s="263"/>
      <c r="AH316" s="434"/>
      <c r="AI316" s="434"/>
      <c r="AJ316" s="273"/>
      <c r="AK316" s="4"/>
    </row>
    <row r="317" spans="1:37" ht="14.25" customHeight="1" thickBot="1" x14ac:dyDescent="0.4">
      <c r="A317" s="407"/>
      <c r="B317" s="271"/>
      <c r="C317" s="418"/>
      <c r="D317" s="408"/>
      <c r="E317" s="418"/>
      <c r="F317" s="408"/>
      <c r="G317" s="418"/>
      <c r="H317" s="408"/>
      <c r="I317" s="418"/>
      <c r="J317" s="408"/>
      <c r="K317" s="418"/>
      <c r="L317" s="408"/>
      <c r="M317" s="418"/>
      <c r="N317" s="408"/>
      <c r="O317" s="418"/>
      <c r="P317" s="418"/>
      <c r="Q317" s="427"/>
      <c r="R317" s="408"/>
      <c r="S317" s="418"/>
      <c r="T317" s="408"/>
      <c r="U317" s="418"/>
      <c r="V317" s="408"/>
      <c r="W317" s="418"/>
      <c r="X317" s="408"/>
      <c r="Y317" s="418"/>
      <c r="Z317" s="408"/>
      <c r="AA317" s="418"/>
      <c r="AB317" s="425"/>
      <c r="AC317" s="418"/>
      <c r="AD317" s="418"/>
      <c r="AE317" s="418"/>
      <c r="AF317" s="425"/>
      <c r="AG317" s="263"/>
      <c r="AH317" s="434"/>
      <c r="AI317" s="434"/>
      <c r="AJ317" s="273"/>
      <c r="AK317" s="4"/>
    </row>
    <row r="318" spans="1:37" ht="15" thickBot="1" x14ac:dyDescent="0.4">
      <c r="A318" s="408"/>
      <c r="B318" s="271"/>
      <c r="C318" s="418"/>
      <c r="D318" s="418"/>
      <c r="E318" s="418"/>
      <c r="F318" s="418"/>
      <c r="G318" s="418"/>
      <c r="H318" s="418"/>
      <c r="I318" s="418"/>
      <c r="J318" s="418"/>
      <c r="K318" s="418"/>
      <c r="L318" s="418"/>
      <c r="M318" s="418"/>
      <c r="N318" s="418"/>
      <c r="O318" s="418"/>
      <c r="P318" s="418"/>
      <c r="Q318" s="427"/>
      <c r="R318" s="418"/>
      <c r="S318" s="418"/>
      <c r="T318" s="418"/>
      <c r="U318" s="418"/>
      <c r="V318" s="418"/>
      <c r="W318" s="418"/>
      <c r="X318" s="418"/>
      <c r="Y318" s="418"/>
      <c r="Z318" s="418"/>
      <c r="AA318" s="418"/>
      <c r="AB318" s="408"/>
      <c r="AC318" s="770" t="s">
        <v>756</v>
      </c>
      <c r="AD318" s="770"/>
      <c r="AE318" s="770"/>
      <c r="AF318" s="770"/>
      <c r="AG318" s="398">
        <f>SUM(AG11:AG311)</f>
        <v>318</v>
      </c>
      <c r="AH318" s="398"/>
      <c r="AI318" s="398">
        <f>SUM(AI11:AI311)</f>
        <v>206</v>
      </c>
      <c r="AJ318" s="483">
        <f>SUM(AJ25:AJ311)</f>
        <v>0</v>
      </c>
      <c r="AK318" s="4"/>
    </row>
    <row r="319" spans="1:37" ht="16" customHeight="1" x14ac:dyDescent="0.35">
      <c r="A319" s="408"/>
      <c r="B319" s="484" t="s">
        <v>757</v>
      </c>
      <c r="C319" s="485"/>
      <c r="D319" s="434"/>
      <c r="E319" s="434"/>
      <c r="F319" s="434"/>
      <c r="G319" s="434"/>
      <c r="H319" s="434"/>
      <c r="I319" s="434"/>
      <c r="J319" s="434"/>
      <c r="K319" s="434"/>
      <c r="L319" s="434"/>
      <c r="M319" s="434"/>
      <c r="N319" s="434"/>
      <c r="O319" s="434"/>
      <c r="P319" s="434"/>
      <c r="Q319" s="445"/>
      <c r="R319" s="434"/>
      <c r="S319" s="771" t="s">
        <v>758</v>
      </c>
      <c r="T319" s="771"/>
      <c r="U319" s="771"/>
      <c r="V319" s="771"/>
      <c r="W319" s="771"/>
      <c r="X319" s="771"/>
      <c r="Y319" s="771"/>
      <c r="Z319" s="771"/>
      <c r="AA319" s="434"/>
      <c r="AB319" s="434"/>
      <c r="AC319" s="434"/>
      <c r="AD319" s="434"/>
      <c r="AE319" s="434"/>
      <c r="AF319" s="434"/>
      <c r="AG319" s="434"/>
      <c r="AH319" s="434"/>
      <c r="AI319" s="434"/>
      <c r="AJ319" s="375"/>
      <c r="AK319" s="4"/>
    </row>
    <row r="320" spans="1:37" ht="15" thickBot="1" x14ac:dyDescent="0.4">
      <c r="A320" s="408"/>
      <c r="B320" s="486"/>
      <c r="C320" s="443"/>
      <c r="D320" s="434"/>
      <c r="E320" s="434"/>
      <c r="F320" s="434"/>
      <c r="G320" s="434"/>
      <c r="H320" s="434"/>
      <c r="I320" s="434"/>
      <c r="J320" s="434"/>
      <c r="K320" s="434"/>
      <c r="L320" s="434"/>
      <c r="M320" s="434"/>
      <c r="N320" s="434"/>
      <c r="O320" s="434"/>
      <c r="P320" s="434"/>
      <c r="Q320" s="445"/>
      <c r="R320" s="434"/>
      <c r="S320" s="434"/>
      <c r="T320" s="434"/>
      <c r="U320" s="434"/>
      <c r="V320" s="434"/>
      <c r="W320" s="434"/>
      <c r="X320" s="434"/>
      <c r="Y320" s="434"/>
      <c r="Z320" s="434"/>
      <c r="AA320" s="434"/>
      <c r="AB320" s="434"/>
      <c r="AC320" s="434"/>
      <c r="AD320" s="434"/>
      <c r="AE320" s="434"/>
      <c r="AF320" s="434"/>
      <c r="AG320" s="434"/>
      <c r="AH320" s="434"/>
      <c r="AI320" s="434"/>
      <c r="AJ320" s="375"/>
      <c r="AK320" s="4"/>
    </row>
    <row r="321" spans="2:37" ht="15" customHeight="1" x14ac:dyDescent="0.35">
      <c r="B321" s="487"/>
      <c r="C321" s="399"/>
      <c r="D321" s="399"/>
      <c r="E321" s="399"/>
      <c r="F321" s="399"/>
      <c r="G321" s="772" t="s">
        <v>759</v>
      </c>
      <c r="H321" s="772"/>
      <c r="I321" s="774" t="s">
        <v>760</v>
      </c>
      <c r="J321" s="774"/>
      <c r="K321" s="774"/>
      <c r="L321" s="774"/>
      <c r="M321" s="776" t="s">
        <v>761</v>
      </c>
      <c r="N321" s="776"/>
      <c r="O321" s="778" t="s">
        <v>762</v>
      </c>
      <c r="P321" s="778"/>
      <c r="Q321" s="400"/>
      <c r="R321" s="401"/>
      <c r="S321" s="780" t="s">
        <v>763</v>
      </c>
      <c r="T321" s="759"/>
      <c r="U321" s="758" t="s">
        <v>764</v>
      </c>
      <c r="V321" s="776"/>
      <c r="W321" s="759"/>
      <c r="X321" s="756" t="s">
        <v>765</v>
      </c>
      <c r="Y321" s="758" t="s">
        <v>756</v>
      </c>
      <c r="Z321" s="759"/>
      <c r="AA321" s="762" t="s">
        <v>766</v>
      </c>
      <c r="AB321" s="762"/>
      <c r="AC321" s="762" t="s">
        <v>767</v>
      </c>
      <c r="AD321" s="764"/>
      <c r="AE321" s="764"/>
      <c r="AF321" s="765"/>
      <c r="AG321" s="741" t="s">
        <v>684</v>
      </c>
      <c r="AH321" s="742"/>
      <c r="AI321" s="742"/>
      <c r="AJ321" s="743"/>
      <c r="AK321" s="4"/>
    </row>
    <row r="322" spans="2:37" ht="22.75" customHeight="1" thickBot="1" x14ac:dyDescent="0.4">
      <c r="B322" s="488"/>
      <c r="C322" s="454"/>
      <c r="D322" s="454"/>
      <c r="E322" s="454"/>
      <c r="G322" s="773"/>
      <c r="H322" s="773"/>
      <c r="I322" s="775"/>
      <c r="J322" s="775"/>
      <c r="K322" s="775"/>
      <c r="L322" s="775"/>
      <c r="M322" s="777"/>
      <c r="N322" s="777"/>
      <c r="O322" s="779"/>
      <c r="P322" s="779"/>
      <c r="Q322" s="489"/>
      <c r="R322" s="402"/>
      <c r="S322" s="781"/>
      <c r="T322" s="761"/>
      <c r="U322" s="760"/>
      <c r="V322" s="782"/>
      <c r="W322" s="761"/>
      <c r="X322" s="757"/>
      <c r="Y322" s="760"/>
      <c r="Z322" s="761"/>
      <c r="AA322" s="763"/>
      <c r="AB322" s="763"/>
      <c r="AC322" s="763"/>
      <c r="AD322" s="714"/>
      <c r="AE322" s="714"/>
      <c r="AF322" s="766"/>
      <c r="AG322" s="741"/>
      <c r="AH322" s="742"/>
      <c r="AI322" s="742"/>
      <c r="AJ322" s="743"/>
      <c r="AK322" s="4"/>
    </row>
    <row r="323" spans="2:37" x14ac:dyDescent="0.35">
      <c r="B323" s="488"/>
      <c r="C323" s="454"/>
      <c r="D323" s="454"/>
      <c r="E323" s="454"/>
      <c r="F323" s="454"/>
      <c r="G323" s="454"/>
      <c r="H323" s="454"/>
      <c r="I323" s="454"/>
      <c r="J323" s="454"/>
      <c r="K323" s="454"/>
      <c r="L323" s="454"/>
      <c r="M323" s="454"/>
      <c r="N323" s="454"/>
      <c r="O323" s="489"/>
      <c r="P323" s="489"/>
      <c r="Q323" s="489"/>
      <c r="R323" s="402"/>
      <c r="S323" s="781"/>
      <c r="T323" s="761"/>
      <c r="U323" s="760"/>
      <c r="V323" s="782"/>
      <c r="W323" s="761"/>
      <c r="X323" s="757"/>
      <c r="Y323" s="760"/>
      <c r="Z323" s="761"/>
      <c r="AA323" s="763"/>
      <c r="AB323" s="763"/>
      <c r="AC323" s="763"/>
      <c r="AD323" s="714"/>
      <c r="AE323" s="714"/>
      <c r="AF323" s="766"/>
      <c r="AG323" s="741"/>
      <c r="AH323" s="742"/>
      <c r="AI323" s="742"/>
      <c r="AJ323" s="743"/>
      <c r="AK323" s="4"/>
    </row>
    <row r="324" spans="2:37" x14ac:dyDescent="0.35">
      <c r="B324" s="488"/>
      <c r="C324" s="454"/>
      <c r="D324" s="454"/>
      <c r="E324" s="454"/>
      <c r="F324" s="454"/>
      <c r="G324" s="454"/>
      <c r="H324" s="454"/>
      <c r="I324" s="454"/>
      <c r="J324" s="454"/>
      <c r="K324" s="454"/>
      <c r="L324" s="454"/>
      <c r="M324" s="454"/>
      <c r="N324" s="454"/>
      <c r="O324" s="454"/>
      <c r="P324" s="454"/>
      <c r="Q324" s="454"/>
      <c r="R324" s="404"/>
      <c r="S324" s="781"/>
      <c r="T324" s="761"/>
      <c r="U324" s="760"/>
      <c r="V324" s="782"/>
      <c r="W324" s="761"/>
      <c r="X324" s="757"/>
      <c r="Y324" s="760"/>
      <c r="Z324" s="761"/>
      <c r="AA324" s="763"/>
      <c r="AB324" s="763"/>
      <c r="AC324" s="763"/>
      <c r="AD324" s="714"/>
      <c r="AE324" s="714"/>
      <c r="AF324" s="766"/>
      <c r="AG324" s="741"/>
      <c r="AH324" s="742"/>
      <c r="AI324" s="742"/>
      <c r="AJ324" s="743"/>
      <c r="AK324" s="4"/>
    </row>
    <row r="325" spans="2:37" x14ac:dyDescent="0.35">
      <c r="B325" s="488"/>
      <c r="C325" s="454"/>
      <c r="D325" s="454"/>
      <c r="E325" s="449" t="s">
        <v>768</v>
      </c>
      <c r="F325" s="454"/>
      <c r="G325" s="454"/>
      <c r="H325" s="454"/>
      <c r="I325" s="490"/>
      <c r="J325" s="454"/>
      <c r="K325" s="454"/>
      <c r="L325" s="454"/>
      <c r="M325" s="454"/>
      <c r="N325" s="449" t="s">
        <v>769</v>
      </c>
      <c r="O325" s="454"/>
      <c r="P325" s="454"/>
      <c r="Q325" s="454"/>
      <c r="R325" s="404"/>
      <c r="S325" s="725"/>
      <c r="T325" s="726"/>
      <c r="U325" s="729"/>
      <c r="V325" s="730"/>
      <c r="W325" s="726"/>
      <c r="X325" s="732"/>
      <c r="Y325" s="729"/>
      <c r="Z325" s="726"/>
      <c r="AA325" s="763"/>
      <c r="AB325" s="763"/>
      <c r="AC325" s="763"/>
      <c r="AD325" s="714"/>
      <c r="AE325" s="714"/>
      <c r="AF325" s="766"/>
      <c r="AG325" s="741"/>
      <c r="AH325" s="742"/>
      <c r="AI325" s="742"/>
      <c r="AJ325" s="743"/>
      <c r="AK325" s="4"/>
    </row>
    <row r="326" spans="2:37" x14ac:dyDescent="0.35">
      <c r="B326" s="488"/>
      <c r="C326" s="454"/>
      <c r="D326" s="454"/>
      <c r="E326" s="449" t="s">
        <v>770</v>
      </c>
      <c r="F326" s="454"/>
      <c r="G326" s="454"/>
      <c r="H326" s="747"/>
      <c r="I326" s="449" t="s">
        <v>771</v>
      </c>
      <c r="J326" s="747"/>
      <c r="K326" s="449" t="s">
        <v>771</v>
      </c>
      <c r="L326" s="748"/>
      <c r="M326" s="454"/>
      <c r="N326" s="449" t="s">
        <v>772</v>
      </c>
      <c r="O326" s="454"/>
      <c r="P326" s="454"/>
      <c r="Q326" s="454"/>
      <c r="R326" s="404"/>
      <c r="S326" s="710">
        <v>1</v>
      </c>
      <c r="T326" s="711"/>
      <c r="U326" s="727" t="s">
        <v>21</v>
      </c>
      <c r="V326" s="728"/>
      <c r="W326" s="711"/>
      <c r="X326" s="731" t="s">
        <v>773</v>
      </c>
      <c r="Y326" s="733">
        <v>379</v>
      </c>
      <c r="Z326" s="734"/>
      <c r="AA326" s="719">
        <f>AG318</f>
        <v>318</v>
      </c>
      <c r="AB326" s="719"/>
      <c r="AC326" s="719">
        <f>+Y326-AA326</f>
        <v>61</v>
      </c>
      <c r="AD326" s="717"/>
      <c r="AE326" s="717"/>
      <c r="AF326" s="720"/>
      <c r="AG326" s="741"/>
      <c r="AH326" s="742"/>
      <c r="AI326" s="742"/>
      <c r="AJ326" s="743"/>
      <c r="AK326" s="704"/>
    </row>
    <row r="327" spans="2:37" x14ac:dyDescent="0.35">
      <c r="B327" s="488"/>
      <c r="C327" s="454"/>
      <c r="D327" s="454"/>
      <c r="E327" s="740" t="s">
        <v>774</v>
      </c>
      <c r="F327" s="740"/>
      <c r="G327" s="454"/>
      <c r="H327" s="747"/>
      <c r="I327" s="454"/>
      <c r="J327" s="747"/>
      <c r="K327" s="454"/>
      <c r="L327" s="748"/>
      <c r="M327" s="454"/>
      <c r="N327" s="454"/>
      <c r="O327" s="449" t="s">
        <v>775</v>
      </c>
      <c r="P327" s="454"/>
      <c r="Q327" s="454"/>
      <c r="R327" s="404"/>
      <c r="S327" s="725"/>
      <c r="T327" s="726"/>
      <c r="U327" s="729"/>
      <c r="V327" s="730"/>
      <c r="W327" s="726"/>
      <c r="X327" s="732"/>
      <c r="Y327" s="735"/>
      <c r="Z327" s="736"/>
      <c r="AA327" s="719"/>
      <c r="AB327" s="719"/>
      <c r="AC327" s="719"/>
      <c r="AD327" s="717"/>
      <c r="AE327" s="717"/>
      <c r="AF327" s="720"/>
      <c r="AG327" s="741"/>
      <c r="AH327" s="742"/>
      <c r="AI327" s="742"/>
      <c r="AJ327" s="743"/>
      <c r="AK327" s="704"/>
    </row>
    <row r="328" spans="2:37" ht="12.65" customHeight="1" x14ac:dyDescent="0.35">
      <c r="B328" s="488"/>
      <c r="C328" s="454"/>
      <c r="D328" s="449"/>
      <c r="E328" s="740"/>
      <c r="F328" s="740"/>
      <c r="G328" s="491"/>
      <c r="H328" s="492"/>
      <c r="I328" s="491"/>
      <c r="J328" s="492"/>
      <c r="K328" s="491"/>
      <c r="L328" s="491"/>
      <c r="M328" s="491"/>
      <c r="N328" s="449"/>
      <c r="O328" s="454"/>
      <c r="P328" s="454"/>
      <c r="Q328" s="454"/>
      <c r="R328" s="404"/>
      <c r="S328" s="710">
        <v>2</v>
      </c>
      <c r="T328" s="711"/>
      <c r="U328" s="727" t="s">
        <v>25</v>
      </c>
      <c r="V328" s="728"/>
      <c r="W328" s="711"/>
      <c r="X328" s="731" t="s">
        <v>773</v>
      </c>
      <c r="Y328" s="733">
        <f>+Y326</f>
        <v>379</v>
      </c>
      <c r="Z328" s="734"/>
      <c r="AA328" s="719">
        <f>AI318</f>
        <v>206</v>
      </c>
      <c r="AB328" s="719"/>
      <c r="AC328" s="719">
        <f>+Y328-AA328</f>
        <v>173</v>
      </c>
      <c r="AD328" s="717"/>
      <c r="AE328" s="717"/>
      <c r="AF328" s="720"/>
      <c r="AG328" s="741"/>
      <c r="AH328" s="742"/>
      <c r="AI328" s="742"/>
      <c r="AJ328" s="743"/>
      <c r="AK328" s="704"/>
    </row>
    <row r="329" spans="2:37" x14ac:dyDescent="0.35">
      <c r="B329" s="488"/>
      <c r="C329" s="454"/>
      <c r="D329" s="454"/>
      <c r="E329" s="454"/>
      <c r="G329" s="454"/>
      <c r="H329" s="454"/>
      <c r="I329" s="454"/>
      <c r="J329" s="454"/>
      <c r="K329" s="449"/>
      <c r="L329" s="454"/>
      <c r="M329" s="454"/>
      <c r="N329" s="454"/>
      <c r="O329" s="454"/>
      <c r="P329" s="454"/>
      <c r="Q329" s="454"/>
      <c r="R329" s="404"/>
      <c r="S329" s="725"/>
      <c r="T329" s="726"/>
      <c r="U329" s="729"/>
      <c r="V329" s="730"/>
      <c r="W329" s="726"/>
      <c r="X329" s="732"/>
      <c r="Y329" s="735"/>
      <c r="Z329" s="736"/>
      <c r="AA329" s="719"/>
      <c r="AB329" s="719"/>
      <c r="AC329" s="719"/>
      <c r="AD329" s="717"/>
      <c r="AE329" s="717"/>
      <c r="AF329" s="720"/>
      <c r="AG329" s="741"/>
      <c r="AH329" s="742"/>
      <c r="AI329" s="742"/>
      <c r="AJ329" s="743"/>
      <c r="AK329" s="704"/>
    </row>
    <row r="330" spans="2:37" x14ac:dyDescent="0.35">
      <c r="B330" s="488"/>
      <c r="C330" s="454"/>
      <c r="D330" s="454"/>
      <c r="E330" s="454"/>
      <c r="F330" s="493"/>
      <c r="G330" s="454"/>
      <c r="H330" s="454"/>
      <c r="I330" s="489"/>
      <c r="J330" s="489"/>
      <c r="K330" s="454"/>
      <c r="M330" s="454"/>
      <c r="N330" s="454"/>
      <c r="O330" s="454"/>
      <c r="P330" s="454"/>
      <c r="Q330" s="454"/>
      <c r="R330" s="404"/>
      <c r="S330" s="710">
        <v>3</v>
      </c>
      <c r="T330" s="711"/>
      <c r="U330" s="727" t="s">
        <v>776</v>
      </c>
      <c r="V330" s="728"/>
      <c r="W330" s="711"/>
      <c r="X330" s="731" t="s">
        <v>777</v>
      </c>
      <c r="Y330" s="749">
        <v>139.6</v>
      </c>
      <c r="Z330" s="750"/>
      <c r="AA330" s="737">
        <f>AJ318</f>
        <v>0</v>
      </c>
      <c r="AB330" s="737"/>
      <c r="AC330" s="737">
        <f>+Y330-AA330</f>
        <v>139.6</v>
      </c>
      <c r="AD330" s="738"/>
      <c r="AE330" s="738"/>
      <c r="AF330" s="739"/>
      <c r="AG330" s="741"/>
      <c r="AH330" s="742"/>
      <c r="AI330" s="742"/>
      <c r="AJ330" s="743"/>
      <c r="AK330" s="704"/>
    </row>
    <row r="331" spans="2:37" x14ac:dyDescent="0.35">
      <c r="B331" s="488"/>
      <c r="C331" s="454"/>
      <c r="D331" s="454"/>
      <c r="E331" s="454"/>
      <c r="F331" s="493"/>
      <c r="G331" s="454"/>
      <c r="H331" s="454"/>
      <c r="I331" s="489"/>
      <c r="J331" s="489"/>
      <c r="K331" s="454"/>
      <c r="L331" s="454"/>
      <c r="M331" s="454"/>
      <c r="N331" s="454"/>
      <c r="O331" s="454"/>
      <c r="P331" s="454"/>
      <c r="Q331" s="454"/>
      <c r="R331" s="404"/>
      <c r="S331" s="725"/>
      <c r="T331" s="726"/>
      <c r="U331" s="729"/>
      <c r="V331" s="730"/>
      <c r="W331" s="726"/>
      <c r="X331" s="732"/>
      <c r="Y331" s="751"/>
      <c r="Z331" s="752"/>
      <c r="AA331" s="737"/>
      <c r="AB331" s="737"/>
      <c r="AC331" s="737"/>
      <c r="AD331" s="738"/>
      <c r="AE331" s="738"/>
      <c r="AF331" s="739"/>
      <c r="AG331" s="741"/>
      <c r="AH331" s="742"/>
      <c r="AI331" s="742"/>
      <c r="AJ331" s="743"/>
      <c r="AK331" s="704"/>
    </row>
    <row r="332" spans="2:37" x14ac:dyDescent="0.35">
      <c r="B332" s="488"/>
      <c r="C332" s="454"/>
      <c r="D332" s="454"/>
      <c r="E332" s="454"/>
      <c r="F332" s="493"/>
      <c r="G332" s="454"/>
      <c r="H332" s="454"/>
      <c r="I332" s="454"/>
      <c r="J332" s="454"/>
      <c r="K332" s="454"/>
      <c r="L332" s="454"/>
      <c r="M332" s="454"/>
      <c r="N332" s="454"/>
      <c r="O332" s="454"/>
      <c r="P332" s="454"/>
      <c r="Q332" s="454"/>
      <c r="R332" s="404"/>
      <c r="S332" s="710">
        <v>4</v>
      </c>
      <c r="T332" s="711"/>
      <c r="U332" s="727" t="s">
        <v>24</v>
      </c>
      <c r="V332" s="728"/>
      <c r="W332" s="711"/>
      <c r="X332" s="731" t="s">
        <v>773</v>
      </c>
      <c r="Y332" s="733">
        <f>+Y326</f>
        <v>379</v>
      </c>
      <c r="Z332" s="734"/>
      <c r="AA332" s="719">
        <v>230</v>
      </c>
      <c r="AB332" s="719"/>
      <c r="AC332" s="719">
        <f>+Y332-AA332</f>
        <v>149</v>
      </c>
      <c r="AD332" s="717"/>
      <c r="AE332" s="717"/>
      <c r="AF332" s="720"/>
      <c r="AG332" s="741"/>
      <c r="AH332" s="742"/>
      <c r="AI332" s="742"/>
      <c r="AJ332" s="743"/>
      <c r="AK332" s="704"/>
    </row>
    <row r="333" spans="2:37" x14ac:dyDescent="0.35">
      <c r="B333" s="708" t="s">
        <v>778</v>
      </c>
      <c r="C333" s="709"/>
      <c r="D333" s="709" t="s">
        <v>779</v>
      </c>
      <c r="E333" s="709"/>
      <c r="F333" s="495"/>
      <c r="G333" s="495" t="s">
        <v>780</v>
      </c>
      <c r="H333" s="495"/>
      <c r="I333" s="495"/>
      <c r="J333" s="495"/>
      <c r="K333" s="495"/>
      <c r="L333" s="495"/>
      <c r="M333" s="495" t="s">
        <v>781</v>
      </c>
      <c r="N333" s="495"/>
      <c r="O333" s="495"/>
      <c r="P333" s="495" t="s">
        <v>782</v>
      </c>
      <c r="Q333" s="454"/>
      <c r="R333" s="405"/>
      <c r="S333" s="725"/>
      <c r="T333" s="726"/>
      <c r="U333" s="729"/>
      <c r="V333" s="730"/>
      <c r="W333" s="726"/>
      <c r="X333" s="732"/>
      <c r="Y333" s="735"/>
      <c r="Z333" s="736"/>
      <c r="AA333" s="719"/>
      <c r="AB333" s="719"/>
      <c r="AC333" s="719"/>
      <c r="AD333" s="717"/>
      <c r="AE333" s="717"/>
      <c r="AF333" s="720"/>
      <c r="AG333" s="741"/>
      <c r="AH333" s="742"/>
      <c r="AI333" s="742"/>
      <c r="AJ333" s="743"/>
      <c r="AK333" s="704"/>
    </row>
    <row r="334" spans="2:37" ht="24" customHeight="1" x14ac:dyDescent="0.35">
      <c r="B334" s="494"/>
      <c r="C334" s="495"/>
      <c r="D334" s="495"/>
      <c r="E334" s="495"/>
      <c r="F334" s="495"/>
      <c r="G334" s="495"/>
      <c r="H334" s="495"/>
      <c r="I334" s="495"/>
      <c r="J334" s="495" t="s">
        <v>783</v>
      </c>
      <c r="K334" s="495"/>
      <c r="L334" s="495"/>
      <c r="M334" s="495"/>
      <c r="N334" s="495"/>
      <c r="O334" s="495"/>
      <c r="P334" s="495"/>
      <c r="Q334" s="454"/>
      <c r="R334" s="405"/>
      <c r="S334" s="710">
        <v>5</v>
      </c>
      <c r="T334" s="711"/>
      <c r="U334" s="714" t="s">
        <v>637</v>
      </c>
      <c r="V334" s="715"/>
      <c r="W334" s="716"/>
      <c r="X334" s="403" t="s">
        <v>773</v>
      </c>
      <c r="Y334" s="717"/>
      <c r="Z334" s="718"/>
      <c r="AA334" s="719"/>
      <c r="AB334" s="719"/>
      <c r="AC334" s="719">
        <f>+Y334-AA334</f>
        <v>0</v>
      </c>
      <c r="AD334" s="717"/>
      <c r="AE334" s="717"/>
      <c r="AF334" s="720"/>
      <c r="AG334" s="741"/>
      <c r="AH334" s="742"/>
      <c r="AI334" s="742"/>
      <c r="AJ334" s="743"/>
      <c r="AK334" s="704"/>
    </row>
    <row r="335" spans="2:37" ht="22.5" customHeight="1" thickBot="1" x14ac:dyDescent="0.4">
      <c r="B335" s="496"/>
      <c r="C335" s="497"/>
      <c r="D335" s="497"/>
      <c r="E335" s="497"/>
      <c r="F335" s="497"/>
      <c r="G335" s="497"/>
      <c r="H335" s="497"/>
      <c r="I335" s="497"/>
      <c r="J335" s="497"/>
      <c r="K335" s="497"/>
      <c r="L335" s="497"/>
      <c r="M335" s="497"/>
      <c r="N335" s="498"/>
      <c r="O335" s="498"/>
      <c r="P335" s="498"/>
      <c r="Q335" s="498"/>
      <c r="R335" s="499"/>
      <c r="S335" s="712"/>
      <c r="T335" s="713"/>
      <c r="U335" s="721" t="s">
        <v>307</v>
      </c>
      <c r="V335" s="722"/>
      <c r="W335" s="723"/>
      <c r="X335" s="500" t="s">
        <v>773</v>
      </c>
      <c r="Y335" s="706"/>
      <c r="Z335" s="724"/>
      <c r="AA335" s="705"/>
      <c r="AB335" s="705"/>
      <c r="AC335" s="705">
        <f>+Y335-AA335</f>
        <v>0</v>
      </c>
      <c r="AD335" s="706"/>
      <c r="AE335" s="706"/>
      <c r="AF335" s="707"/>
      <c r="AG335" s="744"/>
      <c r="AH335" s="745"/>
      <c r="AI335" s="745"/>
      <c r="AJ335" s="746"/>
      <c r="AK335" s="704"/>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F7:J7"/>
    <mergeCell ref="AG9:AG10"/>
    <mergeCell ref="AH9:AH10"/>
    <mergeCell ref="AI9:AI10"/>
    <mergeCell ref="AJ9:AJ10"/>
    <mergeCell ref="V14:V15"/>
    <mergeCell ref="X14:X15"/>
    <mergeCell ref="AD14:AD15"/>
    <mergeCell ref="M2:R2"/>
    <mergeCell ref="U2:U4"/>
    <mergeCell ref="V2:V3"/>
    <mergeCell ref="W2:AJ3"/>
    <mergeCell ref="D5:I5"/>
    <mergeCell ref="U5:V5"/>
    <mergeCell ref="AB14:AB15"/>
    <mergeCell ref="Z14:Z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AA335:AB335"/>
    <mergeCell ref="AC335:AF335"/>
    <mergeCell ref="AK332:AK333"/>
    <mergeCell ref="B333:C333"/>
    <mergeCell ref="S334:T335"/>
    <mergeCell ref="U334:W334"/>
    <mergeCell ref="Y334:Z334"/>
    <mergeCell ref="AA334:AB334"/>
    <mergeCell ref="AC334:AF334"/>
    <mergeCell ref="AK334:AK335"/>
    <mergeCell ref="U335:W335"/>
    <mergeCell ref="Y335:Z335"/>
    <mergeCell ref="S332:T333"/>
    <mergeCell ref="U332:W333"/>
    <mergeCell ref="X332:X333"/>
    <mergeCell ref="Y332:Z333"/>
    <mergeCell ref="AA332:AB333"/>
    <mergeCell ref="AC332:AF333"/>
    <mergeCell ref="AC330:AF331"/>
    <mergeCell ref="D333:E333"/>
  </mergeCells>
  <conditionalFormatting sqref="A42:B42">
    <cfRule type="cellIs" dxfId="3269" priority="338" operator="equal">
      <formula>"ROW"</formula>
    </cfRule>
    <cfRule type="cellIs" dxfId="3268" priority="337" operator="equal">
      <formula>"HOLD"</formula>
    </cfRule>
    <cfRule type="cellIs" dxfId="3267" priority="336" operator="equal">
      <formula>"completedw"</formula>
    </cfRule>
  </conditionalFormatting>
  <conditionalFormatting sqref="A53:B53">
    <cfRule type="cellIs" dxfId="3266" priority="334" operator="equal">
      <formula>"HOLD"</formula>
    </cfRule>
    <cfRule type="cellIs" dxfId="3265" priority="333" operator="equal">
      <formula>"completedw"</formula>
    </cfRule>
    <cfRule type="cellIs" dxfId="3264" priority="335" operator="equal">
      <formula>"ROW"</formula>
    </cfRule>
  </conditionalFormatting>
  <conditionalFormatting sqref="A63:B63">
    <cfRule type="cellIs" dxfId="3263" priority="332" operator="equal">
      <formula>"ROW"</formula>
    </cfRule>
    <cfRule type="cellIs" dxfId="3262" priority="331" operator="equal">
      <formula>"HOLD"</formula>
    </cfRule>
    <cfRule type="cellIs" dxfId="3261" priority="330" operator="equal">
      <formula>"completedw"</formula>
    </cfRule>
  </conditionalFormatting>
  <conditionalFormatting sqref="A68:B70">
    <cfRule type="cellIs" dxfId="3260" priority="1418" operator="equal">
      <formula>"completedw"</formula>
    </cfRule>
    <cfRule type="cellIs" dxfId="3259" priority="1420" operator="equal">
      <formula>"ROW"</formula>
    </cfRule>
    <cfRule type="cellIs" dxfId="3258" priority="1419" operator="equal">
      <formula>"HOLD"</formula>
    </cfRule>
  </conditionalFormatting>
  <conditionalFormatting sqref="A74:B74">
    <cfRule type="cellIs" dxfId="3257" priority="327" operator="equal">
      <formula>"completedw"</formula>
    </cfRule>
    <cfRule type="cellIs" dxfId="3256" priority="328" operator="equal">
      <formula>"HOLD"</formula>
    </cfRule>
    <cfRule type="cellIs" dxfId="3255" priority="329" operator="equal">
      <formula>"ROW"</formula>
    </cfRule>
  </conditionalFormatting>
  <conditionalFormatting sqref="A79:B81">
    <cfRule type="cellIs" dxfId="3254" priority="1414" operator="equal">
      <formula>"HOLD"</formula>
    </cfRule>
    <cfRule type="cellIs" dxfId="3253" priority="1413" operator="equal">
      <formula>"completedw"</formula>
    </cfRule>
    <cfRule type="cellIs" dxfId="3252" priority="1415" operator="equal">
      <formula>"ROW"</formula>
    </cfRule>
  </conditionalFormatting>
  <conditionalFormatting sqref="A85:B85">
    <cfRule type="cellIs" dxfId="3251" priority="325" operator="equal">
      <formula>"HOLD"</formula>
    </cfRule>
    <cfRule type="cellIs" dxfId="3250" priority="326" operator="equal">
      <formula>"ROW"</formula>
    </cfRule>
    <cfRule type="cellIs" dxfId="3249" priority="324" operator="equal">
      <formula>"completedw"</formula>
    </cfRule>
  </conditionalFormatting>
  <conditionalFormatting sqref="A90:B92">
    <cfRule type="cellIs" dxfId="3248" priority="1409" operator="equal">
      <formula>"HOLD"</formula>
    </cfRule>
    <cfRule type="cellIs" dxfId="3247" priority="1408" operator="equal">
      <formula>"completedw"</formula>
    </cfRule>
    <cfRule type="cellIs" dxfId="3246" priority="1410" operator="equal">
      <formula>"ROW"</formula>
    </cfRule>
  </conditionalFormatting>
  <conditionalFormatting sqref="A96:B96">
    <cfRule type="cellIs" dxfId="3245" priority="322" operator="equal">
      <formula>"HOLD"</formula>
    </cfRule>
    <cfRule type="cellIs" dxfId="3244" priority="321" operator="equal">
      <formula>"completedw"</formula>
    </cfRule>
    <cfRule type="cellIs" dxfId="3243" priority="323" operator="equal">
      <formula>"ROW"</formula>
    </cfRule>
  </conditionalFormatting>
  <conditionalFormatting sqref="A108:B108">
    <cfRule type="cellIs" dxfId="3242" priority="319" operator="equal">
      <formula>"HOLD"</formula>
    </cfRule>
    <cfRule type="cellIs" dxfId="3241" priority="320" operator="equal">
      <formula>"ROW"</formula>
    </cfRule>
    <cfRule type="cellIs" dxfId="3240" priority="318" operator="equal">
      <formula>"completedw"</formula>
    </cfRule>
  </conditionalFormatting>
  <conditionalFormatting sqref="A120:B120">
    <cfRule type="cellIs" dxfId="3239" priority="313" operator="equal">
      <formula>"HOLD"</formula>
    </cfRule>
    <cfRule type="cellIs" dxfId="3238" priority="312" operator="equal">
      <formula>"completedw"</formula>
    </cfRule>
    <cfRule type="cellIs" dxfId="3237" priority="314" operator="equal">
      <formula>"ROW"</formula>
    </cfRule>
  </conditionalFormatting>
  <conditionalFormatting sqref="A132:B132">
    <cfRule type="cellIs" dxfId="3236" priority="310" operator="equal">
      <formula>"HOLD"</formula>
    </cfRule>
    <cfRule type="cellIs" dxfId="3235" priority="309" operator="equal">
      <formula>"completedw"</formula>
    </cfRule>
    <cfRule type="cellIs" dxfId="3234" priority="311" operator="equal">
      <formula>"ROW"</formula>
    </cfRule>
  </conditionalFormatting>
  <conditionalFormatting sqref="A144:B144">
    <cfRule type="cellIs" dxfId="3233" priority="284" operator="equal">
      <formula>"ROW"</formula>
    </cfRule>
    <cfRule type="cellIs" dxfId="3232" priority="283" operator="equal">
      <formula>"HOLD"</formula>
    </cfRule>
    <cfRule type="cellIs" dxfId="3231" priority="282" operator="equal">
      <formula>"completedw"</formula>
    </cfRule>
  </conditionalFormatting>
  <conditionalFormatting sqref="A156:B157">
    <cfRule type="cellIs" dxfId="3230" priority="281" operator="equal">
      <formula>"ROW"</formula>
    </cfRule>
    <cfRule type="cellIs" dxfId="3229" priority="279" operator="equal">
      <formula>"completedw"</formula>
    </cfRule>
    <cfRule type="cellIs" dxfId="3228" priority="280" operator="equal">
      <formula>"HOLD"</formula>
    </cfRule>
  </conditionalFormatting>
  <conditionalFormatting sqref="A167:B167">
    <cfRule type="cellIs" dxfId="3227" priority="308" operator="equal">
      <formula>"ROW"</formula>
    </cfRule>
    <cfRule type="cellIs" dxfId="3226" priority="306" operator="equal">
      <formula>"completedw"</formula>
    </cfRule>
    <cfRule type="cellIs" dxfId="3225" priority="307" operator="equal">
      <formula>"HOLD"</formula>
    </cfRule>
  </conditionalFormatting>
  <conditionalFormatting sqref="A178:B178">
    <cfRule type="cellIs" dxfId="3224" priority="305" operator="equal">
      <formula>"ROW"</formula>
    </cfRule>
    <cfRule type="cellIs" dxfId="3223" priority="303" operator="equal">
      <formula>"completedw"</formula>
    </cfRule>
    <cfRule type="cellIs" dxfId="3222" priority="304" operator="equal">
      <formula>"HOLD"</formula>
    </cfRule>
  </conditionalFormatting>
  <conditionalFormatting sqref="A189:B189">
    <cfRule type="cellIs" dxfId="3221" priority="300" operator="equal">
      <formula>"completedw"</formula>
    </cfRule>
    <cfRule type="cellIs" dxfId="3220" priority="301" operator="equal">
      <formula>"HOLD"</formula>
    </cfRule>
    <cfRule type="cellIs" dxfId="3219" priority="302" operator="equal">
      <formula>"ROW"</formula>
    </cfRule>
  </conditionalFormatting>
  <conditionalFormatting sqref="A200:B200">
    <cfRule type="cellIs" dxfId="3218" priority="278" operator="equal">
      <formula>"ROW"</formula>
    </cfRule>
    <cfRule type="cellIs" dxfId="3217" priority="276" operator="equal">
      <formula>"completedw"</formula>
    </cfRule>
    <cfRule type="cellIs" dxfId="3216" priority="277" operator="equal">
      <formula>"HOLD"</formula>
    </cfRule>
  </conditionalFormatting>
  <conditionalFormatting sqref="A243:B243">
    <cfRule type="cellIs" dxfId="3215" priority="345" operator="equal">
      <formula>"completedw"</formula>
    </cfRule>
    <cfRule type="cellIs" dxfId="3214" priority="346" operator="equal">
      <formula>"HOLD"</formula>
    </cfRule>
    <cfRule type="cellIs" dxfId="3213" priority="347" operator="equal">
      <formula>"ROW"</formula>
    </cfRule>
  </conditionalFormatting>
  <conditionalFormatting sqref="A253:B253">
    <cfRule type="cellIs" dxfId="3212" priority="343" operator="equal">
      <formula>"HOLD"</formula>
    </cfRule>
    <cfRule type="cellIs" dxfId="3211" priority="344" operator="equal">
      <formula>"ROW"</formula>
    </cfRule>
    <cfRule type="cellIs" dxfId="3210" priority="342" operator="equal">
      <formula>"completedw"</formula>
    </cfRule>
  </conditionalFormatting>
  <conditionalFormatting sqref="A259:B261">
    <cfRule type="cellIs" dxfId="3209" priority="138" operator="equal">
      <formula>"completedw"</formula>
    </cfRule>
    <cfRule type="cellIs" dxfId="3208" priority="139" operator="equal">
      <formula>"HOLD"</formula>
    </cfRule>
    <cfRule type="cellIs" dxfId="3207" priority="140" operator="equal">
      <formula>"ROW"</formula>
    </cfRule>
  </conditionalFormatting>
  <conditionalFormatting sqref="A263:B263">
    <cfRule type="cellIs" dxfId="3206" priority="339" operator="equal">
      <formula>"completedw"</formula>
    </cfRule>
    <cfRule type="cellIs" dxfId="3205" priority="340" operator="equal">
      <formula>"HOLD"</formula>
    </cfRule>
    <cfRule type="cellIs" dxfId="3204" priority="341" operator="equal">
      <formula>"ROW"</formula>
    </cfRule>
  </conditionalFormatting>
  <conditionalFormatting sqref="A273:B273">
    <cfRule type="cellIs" dxfId="3203" priority="297" operator="equal">
      <formula>"completedw"</formula>
    </cfRule>
    <cfRule type="cellIs" dxfId="3202" priority="298" operator="equal">
      <formula>"HOLD"</formula>
    </cfRule>
    <cfRule type="cellIs" dxfId="3201" priority="299" operator="equal">
      <formula>"ROW"</formula>
    </cfRule>
  </conditionalFormatting>
  <conditionalFormatting sqref="A278:B280">
    <cfRule type="cellIs" dxfId="3200" priority="1341" operator="equal">
      <formula>"completedw"</formula>
    </cfRule>
    <cfRule type="cellIs" dxfId="3199" priority="1342" operator="equal">
      <formula>"HOLD"</formula>
    </cfRule>
    <cfRule type="cellIs" dxfId="3198" priority="1343" operator="equal">
      <formula>"ROW"</formula>
    </cfRule>
  </conditionalFormatting>
  <conditionalFormatting sqref="A284:B284">
    <cfRule type="cellIs" dxfId="3197" priority="295" operator="equal">
      <formula>"HOLD"</formula>
    </cfRule>
    <cfRule type="cellIs" dxfId="3196" priority="296" operator="equal">
      <formula>"ROW"</formula>
    </cfRule>
    <cfRule type="cellIs" dxfId="3195" priority="294" operator="equal">
      <formula>"completedw"</formula>
    </cfRule>
  </conditionalFormatting>
  <conditionalFormatting sqref="A289:B291">
    <cfRule type="cellIs" dxfId="3194" priority="1336" operator="equal">
      <formula>"ROW"</formula>
    </cfRule>
    <cfRule type="cellIs" dxfId="3193" priority="1335" operator="equal">
      <formula>"HOLD"</formula>
    </cfRule>
    <cfRule type="cellIs" dxfId="3192" priority="1334" operator="equal">
      <formula>"completedw"</formula>
    </cfRule>
  </conditionalFormatting>
  <conditionalFormatting sqref="A295:B295">
    <cfRule type="cellIs" dxfId="3191" priority="293" operator="equal">
      <formula>"ROW"</formula>
    </cfRule>
    <cfRule type="cellIs" dxfId="3190" priority="292" operator="equal">
      <formula>"HOLD"</formula>
    </cfRule>
    <cfRule type="cellIs" dxfId="3189" priority="291" operator="equal">
      <formula>"completedw"</formula>
    </cfRule>
  </conditionalFormatting>
  <conditionalFormatting sqref="A300:B302">
    <cfRule type="cellIs" dxfId="3188" priority="780" operator="equal">
      <formula>"ROW"</formula>
    </cfRule>
    <cfRule type="cellIs" dxfId="3187" priority="779" operator="equal">
      <formula>"HOLD"</formula>
    </cfRule>
    <cfRule type="cellIs" dxfId="3186" priority="778" operator="equal">
      <formula>"completedw"</formula>
    </cfRule>
  </conditionalFormatting>
  <conditionalFormatting sqref="A306:B306">
    <cfRule type="cellIs" dxfId="3185" priority="290" operator="equal">
      <formula>"ROW"</formula>
    </cfRule>
    <cfRule type="cellIs" dxfId="3184" priority="289" operator="equal">
      <formula>"HOLD"</formula>
    </cfRule>
    <cfRule type="cellIs" dxfId="3183" priority="288" operator="equal">
      <formula>"completedw"</formula>
    </cfRule>
  </conditionalFormatting>
  <conditionalFormatting sqref="A311:B313">
    <cfRule type="cellIs" dxfId="3182" priority="693" operator="equal">
      <formula>"ROW"</formula>
    </cfRule>
    <cfRule type="cellIs" dxfId="3181" priority="691" operator="equal">
      <formula>"completedw"</formula>
    </cfRule>
    <cfRule type="cellIs" dxfId="3180" priority="692" operator="equal">
      <formula>"HOLD"</formula>
    </cfRule>
  </conditionalFormatting>
  <conditionalFormatting sqref="A315:B315">
    <cfRule type="cellIs" dxfId="3179" priority="260" operator="equal">
      <formula>"completedw"</formula>
    </cfRule>
    <cfRule type="cellIs" dxfId="3178" priority="262" operator="equal">
      <formula>"ROW"</formula>
    </cfRule>
    <cfRule type="cellIs" dxfId="3177" priority="261" operator="equal">
      <formula>"HOLD"</formula>
    </cfRule>
  </conditionalFormatting>
  <conditionalFormatting sqref="A61:C62">
    <cfRule type="cellIs" dxfId="3176" priority="488" operator="equal">
      <formula>"ROW"</formula>
    </cfRule>
    <cfRule type="cellIs" dxfId="3175" priority="486" operator="equal">
      <formula>"completedw"</formula>
    </cfRule>
    <cfRule type="cellIs" dxfId="3174" priority="487" operator="equal">
      <formula>"HOLD"</formula>
    </cfRule>
  </conditionalFormatting>
  <conditionalFormatting sqref="A106:C107">
    <cfRule type="cellIs" dxfId="3173" priority="804" operator="equal">
      <formula>"HOLD"</formula>
    </cfRule>
    <cfRule type="cellIs" dxfId="3172" priority="803" operator="equal">
      <formula>"completedw"</formula>
    </cfRule>
    <cfRule type="cellIs" dxfId="3171" priority="805" operator="equal">
      <formula>"ROW"</formula>
    </cfRule>
  </conditionalFormatting>
  <conditionalFormatting sqref="A267:C268">
    <cfRule type="cellIs" dxfId="3170" priority="1021" operator="equal">
      <formula>"HOLD"</formula>
    </cfRule>
    <cfRule type="cellIs" dxfId="3169" priority="1022" operator="equal">
      <formula>"ROW"</formula>
    </cfRule>
    <cfRule type="cellIs" dxfId="3168" priority="1020" operator="equal">
      <formula>"completedw"</formula>
    </cfRule>
  </conditionalFormatting>
  <conditionalFormatting sqref="A187:E187">
    <cfRule type="cellIs" dxfId="3167" priority="369" operator="equal">
      <formula>"completedw"</formula>
    </cfRule>
    <cfRule type="cellIs" dxfId="3166" priority="370" operator="equal">
      <formula>"HOLD"</formula>
    </cfRule>
    <cfRule type="cellIs" dxfId="3165" priority="371" operator="equal">
      <formula>"ROW"</formula>
    </cfRule>
  </conditionalFormatting>
  <conditionalFormatting sqref="A208:E209">
    <cfRule type="cellIs" dxfId="3164" priority="240" operator="equal">
      <formula>"HOLD"</formula>
    </cfRule>
    <cfRule type="cellIs" dxfId="3163" priority="239" operator="equal">
      <formula>"completedw"</formula>
    </cfRule>
    <cfRule type="cellIs" dxfId="3162" priority="241" operator="equal">
      <formula>"ROW"</formula>
    </cfRule>
  </conditionalFormatting>
  <conditionalFormatting sqref="A72:I73">
    <cfRule type="cellIs" dxfId="3161" priority="438" operator="equal">
      <formula>"completedw"</formula>
    </cfRule>
    <cfRule type="cellIs" dxfId="3160" priority="440" operator="equal">
      <formula>"ROW"</formula>
    </cfRule>
    <cfRule type="cellIs" dxfId="3159" priority="439" operator="equal">
      <formula>"HOLD"</formula>
    </cfRule>
  </conditionalFormatting>
  <conditionalFormatting sqref="A118:I119">
    <cfRule type="cellIs" dxfId="3158" priority="225" operator="equal">
      <formula>"HOLD"</formula>
    </cfRule>
    <cfRule type="cellIs" dxfId="3157" priority="224" operator="equal">
      <formula>"completedw"</formula>
    </cfRule>
    <cfRule type="cellIs" dxfId="3156" priority="226" operator="equal">
      <formula>"ROW"</formula>
    </cfRule>
  </conditionalFormatting>
  <conditionalFormatting sqref="A180:L182">
    <cfRule type="cellIs" dxfId="3155" priority="3" operator="equal">
      <formula>"HOLD"</formula>
    </cfRule>
    <cfRule type="cellIs" dxfId="3154" priority="4" operator="equal">
      <formula>"ROW"</formula>
    </cfRule>
    <cfRule type="cellIs" dxfId="3153" priority="2" operator="equal">
      <formula>"completedw"</formula>
    </cfRule>
  </conditionalFormatting>
  <conditionalFormatting sqref="A183:L186">
    <cfRule type="cellIs" dxfId="3152" priority="1302" operator="equal">
      <formula>"HOLD"</formula>
    </cfRule>
    <cfRule type="cellIs" dxfId="3151" priority="1301" operator="equal">
      <formula>"completedw"</formula>
    </cfRule>
    <cfRule type="cellIs" dxfId="3150" priority="1303"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3149" priority="537" operator="equal">
      <formula>"ROW"</formula>
    </cfRule>
    <cfRule type="cellIs" dxfId="3148" priority="536" operator="equal">
      <formula>"HOLD"</formula>
    </cfRule>
    <cfRule type="cellIs" dxfId="3147" priority="535" operator="equal">
      <formula>"completedw"</formula>
    </cfRule>
  </conditionalFormatting>
  <conditionalFormatting sqref="B57">
    <cfRule type="cellIs" dxfId="3146" priority="1421" operator="equal">
      <formula>"wip"</formula>
    </cfRule>
    <cfRule type="cellIs" dxfId="3145" priority="1422" operator="equal">
      <formula>"Completed"</formula>
    </cfRule>
  </conditionalFormatting>
  <conditionalFormatting sqref="B68">
    <cfRule type="cellIs" dxfId="3144" priority="1416" operator="equal">
      <formula>"wip"</formula>
    </cfRule>
    <cfRule type="cellIs" dxfId="3143" priority="1417" operator="equal">
      <formula>"Completed"</formula>
    </cfRule>
  </conditionalFormatting>
  <conditionalFormatting sqref="B79">
    <cfRule type="cellIs" dxfId="3142" priority="1412" operator="equal">
      <formula>"Completed"</formula>
    </cfRule>
    <cfRule type="cellIs" dxfId="3141" priority="1411" operator="equal">
      <formula>"wip"</formula>
    </cfRule>
  </conditionalFormatting>
  <conditionalFormatting sqref="B90">
    <cfRule type="cellIs" dxfId="3140" priority="1406" operator="equal">
      <formula>"wip"</formula>
    </cfRule>
    <cfRule type="cellIs" dxfId="3139" priority="1407" operator="equal">
      <formula>"Completed"</formula>
    </cfRule>
  </conditionalFormatting>
  <conditionalFormatting sqref="B102">
    <cfRule type="cellIs" dxfId="3138" priority="1639" operator="equal">
      <formula>"wip"</formula>
    </cfRule>
    <cfRule type="cellIs" dxfId="3137" priority="1640" operator="equal">
      <formula>"Completed"</formula>
    </cfRule>
  </conditionalFormatting>
  <conditionalFormatting sqref="B114">
    <cfRule type="cellIs" dxfId="3136" priority="1637" operator="equal">
      <formula>"wip"</formula>
    </cfRule>
    <cfRule type="cellIs" dxfId="3135" priority="1638" operator="equal">
      <formula>"Completed"</formula>
    </cfRule>
  </conditionalFormatting>
  <conditionalFormatting sqref="B126">
    <cfRule type="cellIs" dxfId="3134" priority="1636" operator="equal">
      <formula>"Completed"</formula>
    </cfRule>
    <cfRule type="cellIs" dxfId="3133" priority="1635" operator="equal">
      <formula>"wip"</formula>
    </cfRule>
  </conditionalFormatting>
  <conditionalFormatting sqref="B138">
    <cfRule type="cellIs" dxfId="3132" priority="1634" operator="equal">
      <formula>"Completed"</formula>
    </cfRule>
    <cfRule type="cellIs" dxfId="3131" priority="1633" operator="equal">
      <formula>"wip"</formula>
    </cfRule>
  </conditionalFormatting>
  <conditionalFormatting sqref="B150">
    <cfRule type="cellIs" dxfId="3130" priority="1632" operator="equal">
      <formula>"Completed"</formula>
    </cfRule>
    <cfRule type="cellIs" dxfId="3129" priority="1631" operator="equal">
      <formula>"wip"</formula>
    </cfRule>
  </conditionalFormatting>
  <conditionalFormatting sqref="B161">
    <cfRule type="cellIs" dxfId="3128" priority="1629" operator="equal">
      <formula>"wip"</formula>
    </cfRule>
    <cfRule type="cellIs" dxfId="3127" priority="1630" operator="equal">
      <formula>"Completed"</formula>
    </cfRule>
  </conditionalFormatting>
  <conditionalFormatting sqref="B172">
    <cfRule type="cellIs" dxfId="3126" priority="1628" operator="equal">
      <formula>"Completed"</formula>
    </cfRule>
    <cfRule type="cellIs" dxfId="3125" priority="1627" operator="equal">
      <formula>"wip"</formula>
    </cfRule>
  </conditionalFormatting>
  <conditionalFormatting sqref="B183">
    <cfRule type="cellIs" dxfId="3124" priority="1600" operator="equal">
      <formula>"Completed"</formula>
    </cfRule>
    <cfRule type="cellIs" dxfId="3123" priority="1599" operator="equal">
      <formula>"wip"</formula>
    </cfRule>
  </conditionalFormatting>
  <conditionalFormatting sqref="B194">
    <cfRule type="cellIs" dxfId="3122" priority="1570" operator="equal">
      <formula>"Completed"</formula>
    </cfRule>
    <cfRule type="cellIs" dxfId="3121" priority="1569" operator="equal">
      <formula>"wip"</formula>
    </cfRule>
  </conditionalFormatting>
  <conditionalFormatting sqref="B204">
    <cfRule type="cellIs" dxfId="3120" priority="1542" operator="equal">
      <formula>"Completed"</formula>
    </cfRule>
    <cfRule type="cellIs" dxfId="3119" priority="1541" operator="equal">
      <formula>"wip"</formula>
    </cfRule>
  </conditionalFormatting>
  <conditionalFormatting sqref="B215">
    <cfRule type="cellIs" dxfId="3118" priority="1513" operator="equal">
      <formula>"wip"</formula>
    </cfRule>
    <cfRule type="cellIs" dxfId="3117" priority="1514" operator="equal">
      <formula>"Completed"</formula>
    </cfRule>
  </conditionalFormatting>
  <conditionalFormatting sqref="B221">
    <cfRule type="cellIs" dxfId="3116" priority="353" operator="equal">
      <formula>"ROW"</formula>
    </cfRule>
    <cfRule type="cellIs" dxfId="3115" priority="351" operator="equal">
      <formula>"completedw"</formula>
    </cfRule>
    <cfRule type="cellIs" dxfId="3114" priority="352" operator="equal">
      <formula>"HOLD"</formula>
    </cfRule>
  </conditionalFormatting>
  <conditionalFormatting sqref="B226">
    <cfRule type="cellIs" dxfId="3113" priority="1485" operator="equal">
      <formula>"wip"</formula>
    </cfRule>
    <cfRule type="cellIs" dxfId="3112" priority="1486" operator="equal">
      <formula>"Completed"</formula>
    </cfRule>
  </conditionalFormatting>
  <conditionalFormatting sqref="B232">
    <cfRule type="cellIs" dxfId="3111" priority="348" operator="equal">
      <formula>"completedw"</formula>
    </cfRule>
    <cfRule type="cellIs" dxfId="3110" priority="350" operator="equal">
      <formula>"ROW"</formula>
    </cfRule>
    <cfRule type="cellIs" dxfId="3109" priority="349" operator="equal">
      <formula>"HOLD"</formula>
    </cfRule>
  </conditionalFormatting>
  <conditionalFormatting sqref="B237">
    <cfRule type="cellIs" dxfId="3108" priority="1458" operator="equal">
      <formula>"Completed"</formula>
    </cfRule>
    <cfRule type="cellIs" dxfId="3107" priority="1457" operator="equal">
      <formula>"wip"</formula>
    </cfRule>
  </conditionalFormatting>
  <conditionalFormatting sqref="B247">
    <cfRule type="cellIs" dxfId="3106" priority="1429" operator="equal">
      <formula>"wip"</formula>
    </cfRule>
    <cfRule type="cellIs" dxfId="3105" priority="1430" operator="equal">
      <formula>"Completed"</formula>
    </cfRule>
  </conditionalFormatting>
  <conditionalFormatting sqref="B257">
    <cfRule type="cellIs" dxfId="3104" priority="1376" operator="equal">
      <formula>"Completed"</formula>
    </cfRule>
    <cfRule type="cellIs" dxfId="3103" priority="1375" operator="equal">
      <formula>"wip"</formula>
    </cfRule>
  </conditionalFormatting>
  <conditionalFormatting sqref="B267">
    <cfRule type="cellIs" dxfId="3102" priority="1404" operator="equal">
      <formula>"wip"</formula>
    </cfRule>
    <cfRule type="cellIs" dxfId="3101" priority="1405" operator="equal">
      <formula>"Completed"</formula>
    </cfRule>
  </conditionalFormatting>
  <conditionalFormatting sqref="B278">
    <cfRule type="cellIs" dxfId="3100" priority="1339" operator="equal">
      <formula>"wip"</formula>
    </cfRule>
    <cfRule type="cellIs" dxfId="3099" priority="1340" operator="equal">
      <formula>"Completed"</formula>
    </cfRule>
  </conditionalFormatting>
  <conditionalFormatting sqref="B289">
    <cfRule type="cellIs" dxfId="3098" priority="1332" operator="equal">
      <formula>"wip"</formula>
    </cfRule>
    <cfRule type="cellIs" dxfId="3097" priority="1333" operator="equal">
      <formula>"Completed"</formula>
    </cfRule>
  </conditionalFormatting>
  <conditionalFormatting sqref="B300">
    <cfRule type="cellIs" dxfId="3096" priority="777" operator="equal">
      <formula>"Completed"</formula>
    </cfRule>
    <cfRule type="cellIs" dxfId="3095" priority="776" operator="equal">
      <formula>"wip"</formula>
    </cfRule>
  </conditionalFormatting>
  <conditionalFormatting sqref="B311">
    <cfRule type="cellIs" dxfId="3094" priority="689" operator="equal">
      <formula>"wip"</formula>
    </cfRule>
    <cfRule type="cellIs" dxfId="3093" priority="69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092" priority="1271" operator="equal">
      <formula>"wip"</formula>
    </cfRule>
    <cfRule type="cellIs" dxfId="3091" priority="1270" operator="equal">
      <formula>"Completed"</formula>
    </cfRule>
  </conditionalFormatting>
  <conditionalFormatting sqref="C25">
    <cfRule type="containsText" dxfId="3090" priority="21" operator="containsText" text="Hold">
      <formula>NOT(ISERROR(SEARCH("Hold",C25)))</formula>
    </cfRule>
  </conditionalFormatting>
  <conditionalFormatting sqref="C36:C37">
    <cfRule type="cellIs" dxfId="3089" priority="597" operator="equal">
      <formula>"Completed"</formula>
    </cfRule>
    <cfRule type="cellIs" dxfId="3088" priority="596" operator="equal">
      <formula>"wip"</formula>
    </cfRule>
    <cfRule type="cellIs" dxfId="3087" priority="593" operator="equal">
      <formula>"completedw"</formula>
    </cfRule>
    <cfRule type="containsText" dxfId="3086" priority="592" operator="containsText" text="Hold">
      <formula>NOT(ISERROR(SEARCH("Hold",C36)))</formula>
    </cfRule>
    <cfRule type="cellIs" dxfId="3085" priority="595" operator="equal">
      <formula>"ROW"</formula>
    </cfRule>
    <cfRule type="cellIs" dxfId="3084" priority="594" operator="equal">
      <formula>"HOLD"</formula>
    </cfRule>
  </conditionalFormatting>
  <conditionalFormatting sqref="C79:C80">
    <cfRule type="cellIs" dxfId="3083" priority="220" operator="equal">
      <formula>"wip"</formula>
    </cfRule>
    <cfRule type="cellIs" dxfId="3082" priority="219" operator="equal">
      <formula>"ROW"</formula>
    </cfRule>
    <cfRule type="cellIs" dxfId="3081" priority="218" operator="equal">
      <formula>"HOLD"</formula>
    </cfRule>
    <cfRule type="cellIs" dxfId="3080" priority="217" operator="equal">
      <formula>"completedw"</formula>
    </cfRule>
    <cfRule type="containsText" dxfId="3079" priority="216" operator="containsText" text="Hold">
      <formula>NOT(ISERROR(SEARCH("Hold",C79)))</formula>
    </cfRule>
    <cfRule type="cellIs" dxfId="3078" priority="221" operator="equal">
      <formula>"Completed"</formula>
    </cfRule>
  </conditionalFormatting>
  <conditionalFormatting sqref="C90:C91">
    <cfRule type="cellIs" dxfId="3077" priority="574" operator="equal">
      <formula>"completedw"</formula>
    </cfRule>
    <cfRule type="cellIs" dxfId="3076" priority="578" operator="equal">
      <formula>"Completed"</formula>
    </cfRule>
    <cfRule type="cellIs" dxfId="3075" priority="577" operator="equal">
      <formula>"wip"</formula>
    </cfRule>
    <cfRule type="cellIs" dxfId="3074" priority="576" operator="equal">
      <formula>"ROW"</formula>
    </cfRule>
    <cfRule type="cellIs" dxfId="3073" priority="575" operator="equal">
      <formula>"HOLD"</formula>
    </cfRule>
    <cfRule type="containsText" dxfId="3072" priority="573" operator="containsText" text="Hold">
      <formula>NOT(ISERROR(SEARCH("Hold",C90)))</formula>
    </cfRule>
  </conditionalFormatting>
  <conditionalFormatting sqref="C102:C103">
    <cfRule type="cellIs" dxfId="3071" priority="211" operator="equal">
      <formula>"completedw"</formula>
    </cfRule>
    <cfRule type="containsText" dxfId="3070" priority="210" operator="containsText" text="Hold">
      <formula>NOT(ISERROR(SEARCH("Hold",C102)))</formula>
    </cfRule>
    <cfRule type="cellIs" dxfId="3069" priority="212" operator="equal">
      <formula>"HOLD"</formula>
    </cfRule>
    <cfRule type="cellIs" dxfId="3068" priority="213" operator="equal">
      <formula>"ROW"</formula>
    </cfRule>
    <cfRule type="cellIs" dxfId="3067" priority="214" operator="equal">
      <formula>"wip"</formula>
    </cfRule>
    <cfRule type="cellIs" dxfId="3066" priority="215" operator="equal">
      <formula>"Completed"</formula>
    </cfRule>
  </conditionalFormatting>
  <conditionalFormatting sqref="C138:C139">
    <cfRule type="containsText" dxfId="3065" priority="1245" operator="containsText" text="Hold">
      <formula>NOT(ISERROR(SEARCH("Hold",C138)))</formula>
    </cfRule>
  </conditionalFormatting>
  <conditionalFormatting sqref="C161:C162">
    <cfRule type="containsText" dxfId="3064" priority="1166" operator="containsText" text="Hold">
      <formula>NOT(ISERROR(SEARCH("Hold",C161)))</formula>
    </cfRule>
  </conditionalFormatting>
  <conditionalFormatting sqref="C172:C173">
    <cfRule type="containsText" dxfId="3063" priority="539" operator="containsText" text="Hold">
      <formula>NOT(ISERROR(SEARCH("Hold",C172)))</formula>
    </cfRule>
  </conditionalFormatting>
  <conditionalFormatting sqref="C183:C184">
    <cfRule type="containsText" dxfId="3062" priority="1169" operator="containsText" text="Hold">
      <formula>NOT(ISERROR(SEARCH("Hold",C183)))</formula>
    </cfRule>
  </conditionalFormatting>
  <conditionalFormatting sqref="C194:C195">
    <cfRule type="containsText" dxfId="3061" priority="814" operator="containsText" text="Hold">
      <formula>NOT(ISERROR(SEARCH("Hold",C194)))</formula>
    </cfRule>
  </conditionalFormatting>
  <conditionalFormatting sqref="C204:C205">
    <cfRule type="containsText" dxfId="3060" priority="186" operator="containsText" text="Hold">
      <formula>NOT(ISERROR(SEARCH("Hold",C204)))</formula>
    </cfRule>
  </conditionalFormatting>
  <conditionalFormatting sqref="C220">
    <cfRule type="cellIs" dxfId="3059" priority="151" operator="equal">
      <formula>"completedw"</formula>
    </cfRule>
    <cfRule type="cellIs" dxfId="3058" priority="153" operator="equal">
      <formula>"ROW"</formula>
    </cfRule>
    <cfRule type="cellIs" dxfId="3057" priority="152" operator="equal">
      <formula>"HOLD"</formula>
    </cfRule>
  </conditionalFormatting>
  <conditionalFormatting sqref="C226:C227">
    <cfRule type="containsText" dxfId="3056" priority="1142" operator="containsText" text="Hold">
      <formula>NOT(ISERROR(SEARCH("Hold",C226)))</formula>
    </cfRule>
  </conditionalFormatting>
  <conditionalFormatting sqref="C230">
    <cfRule type="cellIs" dxfId="3055" priority="179" operator="equal">
      <formula>"ROW"</formula>
    </cfRule>
    <cfRule type="cellIs" dxfId="3054" priority="178" operator="equal">
      <formula>"HOLD"</formula>
    </cfRule>
    <cfRule type="cellIs" dxfId="3053" priority="177" operator="equal">
      <formula>"completedw"</formula>
    </cfRule>
  </conditionalFormatting>
  <conditionalFormatting sqref="C237:C238">
    <cfRule type="containsText" dxfId="3052" priority="1141" operator="containsText" text="Hold">
      <formula>NOT(ISERROR(SEARCH("Hold",C237)))</formula>
    </cfRule>
  </conditionalFormatting>
  <conditionalFormatting sqref="C247:C248">
    <cfRule type="containsText" dxfId="3051" priority="1119" operator="containsText" text="Hold">
      <formula>NOT(ISERROR(SEARCH("Hold",C247)))</formula>
    </cfRule>
  </conditionalFormatting>
  <conditionalFormatting sqref="C257:C258">
    <cfRule type="containsText" dxfId="3050" priority="1118" operator="containsText" text="Hold">
      <formula>NOT(ISERROR(SEARCH("Hold",C257)))</formula>
    </cfRule>
  </conditionalFormatting>
  <conditionalFormatting sqref="C267:C268">
    <cfRule type="cellIs" dxfId="3049" priority="1024" operator="equal">
      <formula>"Completed"</formula>
    </cfRule>
    <cfRule type="cellIs" dxfId="3048" priority="1023" operator="equal">
      <formula>"wip"</formula>
    </cfRule>
    <cfRule type="containsText" dxfId="3047" priority="1019" operator="containsText" text="Hold">
      <formula>NOT(ISERROR(SEARCH("Hold",C267)))</formula>
    </cfRule>
  </conditionalFormatting>
  <conditionalFormatting sqref="C278:C279">
    <cfRule type="containsText" dxfId="3046" priority="1013" operator="containsText" text="Hold">
      <formula>NOT(ISERROR(SEARCH("Hold",C278)))</formula>
    </cfRule>
  </conditionalFormatting>
  <conditionalFormatting sqref="C289:C290">
    <cfRule type="cellIs" dxfId="3045" priority="876" operator="equal">
      <formula>"completedw"</formula>
    </cfRule>
    <cfRule type="containsText" dxfId="3044" priority="875" operator="containsText" text="Hold">
      <formula>NOT(ISERROR(SEARCH("Hold",C289)))</formula>
    </cfRule>
    <cfRule type="cellIs" dxfId="3043" priority="879" operator="equal">
      <formula>"wip"</formula>
    </cfRule>
    <cfRule type="cellIs" dxfId="3042" priority="878" operator="equal">
      <formula>"ROW"</formula>
    </cfRule>
    <cfRule type="cellIs" dxfId="3041" priority="877" operator="equal">
      <formula>"HOLD"</formula>
    </cfRule>
    <cfRule type="cellIs" dxfId="3040" priority="880" operator="equal">
      <formula>"Completed"</formula>
    </cfRule>
  </conditionalFormatting>
  <conditionalFormatting sqref="C300:C301">
    <cfRule type="containsText" dxfId="3039" priority="770" operator="containsText" text="Hold">
      <formula>NOT(ISERROR(SEARCH("Hold",C300)))</formula>
    </cfRule>
  </conditionalFormatting>
  <conditionalFormatting sqref="C311:C312">
    <cfRule type="containsText" dxfId="3038" priority="683" operator="containsText" text="Hold">
      <formula>NOT(ISERROR(SEARCH("Hold",C311)))</formula>
    </cfRule>
  </conditionalFormatting>
  <conditionalFormatting sqref="C278:D279 D79:R80 N268:P268 N290:P290 I47:AE48 Q267:Q268">
    <cfRule type="cellIs" dxfId="3037" priority="1014" operator="equal">
      <formula>"completedw"</formula>
    </cfRule>
    <cfRule type="cellIs" dxfId="3036" priority="1018" operator="equal">
      <formula>"Completed"</formula>
    </cfRule>
    <cfRule type="cellIs" dxfId="3035" priority="1017" operator="equal">
      <formula>"wip"</formula>
    </cfRule>
    <cfRule type="cellIs" dxfId="3034" priority="1016" operator="equal">
      <formula>"ROW"</formula>
    </cfRule>
    <cfRule type="cellIs" dxfId="3033" priority="1015" operator="equal">
      <formula>"HOLD"</formula>
    </cfRule>
  </conditionalFormatting>
  <conditionalFormatting sqref="C300:D301">
    <cfRule type="cellIs" dxfId="3032" priority="771" operator="equal">
      <formula>"completedw"</formula>
    </cfRule>
    <cfRule type="cellIs" dxfId="3031" priority="772" operator="equal">
      <formula>"HOLD"</formula>
    </cfRule>
    <cfRule type="cellIs" dxfId="3030" priority="773" operator="equal">
      <formula>"ROW"</formula>
    </cfRule>
    <cfRule type="cellIs" dxfId="3029" priority="775" operator="equal">
      <formula>"Completed"</formula>
    </cfRule>
    <cfRule type="cellIs" dxfId="3028" priority="774" operator="equal">
      <formula>"wip"</formula>
    </cfRule>
  </conditionalFormatting>
  <conditionalFormatting sqref="C311:D312">
    <cfRule type="cellIs" dxfId="3027" priority="686" operator="equal">
      <formula>"ROW"</formula>
    </cfRule>
    <cfRule type="cellIs" dxfId="3026" priority="685" operator="equal">
      <formula>"HOLD"</formula>
    </cfRule>
    <cfRule type="cellIs" dxfId="3025" priority="684" operator="equal">
      <formula>"completedw"</formula>
    </cfRule>
    <cfRule type="cellIs" dxfId="3024" priority="688" operator="equal">
      <formula>"Completed"</formula>
    </cfRule>
    <cfRule type="cellIs" dxfId="3023" priority="687" operator="equal">
      <formula>"wip"</formula>
    </cfRule>
  </conditionalFormatting>
  <conditionalFormatting sqref="C25:F25 B25:B26 D26 F26">
    <cfRule type="cellIs" dxfId="3022" priority="58" operator="equal">
      <formula>"wip"</formula>
    </cfRule>
    <cfRule type="cellIs" dxfId="3021" priority="59" operator="equal">
      <formula>"Completed"</formula>
    </cfRule>
  </conditionalFormatting>
  <conditionalFormatting sqref="C47:F48">
    <cfRule type="cellIs" dxfId="3020" priority="1226" operator="equal">
      <formula>"Completed"</formula>
    </cfRule>
    <cfRule type="cellIs" dxfId="3019" priority="1225" operator="equal">
      <formula>"wip"</formula>
    </cfRule>
    <cfRule type="cellIs" dxfId="3018" priority="1224" operator="equal">
      <formula>"ROW"</formula>
    </cfRule>
    <cfRule type="cellIs" dxfId="3017" priority="1223" operator="equal">
      <formula>"HOLD"</formula>
    </cfRule>
    <cfRule type="cellIs" dxfId="3016" priority="1222" operator="equal">
      <formula>"completedw"</formula>
    </cfRule>
  </conditionalFormatting>
  <conditionalFormatting sqref="C68:F69">
    <cfRule type="cellIs" dxfId="3015" priority="1234" operator="equal">
      <formula>"completedw"</formula>
    </cfRule>
    <cfRule type="cellIs" dxfId="3014" priority="1238" operator="equal">
      <formula>"Completed"</formula>
    </cfRule>
    <cfRule type="cellIs" dxfId="3013" priority="1237" operator="equal">
      <formula>"wip"</formula>
    </cfRule>
    <cfRule type="cellIs" dxfId="3012" priority="1236" operator="equal">
      <formula>"ROW"</formula>
    </cfRule>
    <cfRule type="cellIs" dxfId="3011" priority="1235" operator="equal">
      <formula>"HOLD"</formula>
    </cfRule>
  </conditionalFormatting>
  <conditionalFormatting sqref="C51:I51">
    <cfRule type="cellIs" dxfId="3010" priority="507" operator="equal">
      <formula>"completedw"</formula>
    </cfRule>
    <cfRule type="cellIs" dxfId="3009" priority="508" operator="equal">
      <formula>"HOLD"</formula>
    </cfRule>
    <cfRule type="cellIs" dxfId="3008" priority="509" operator="equal">
      <formula>"ROW"</formula>
    </cfRule>
  </conditionalFormatting>
  <conditionalFormatting sqref="C81:AA81 C302:AA302 C313:AA313">
    <cfRule type="cellIs" dxfId="3007" priority="1284" operator="equal">
      <formula>"ROW"</formula>
    </cfRule>
    <cfRule type="cellIs" dxfId="3006" priority="1285" operator="equal">
      <formula>"Completed"</formula>
    </cfRule>
    <cfRule type="cellIs" dxfId="3005" priority="1286" operator="equal">
      <formula>"wip"</formula>
    </cfRule>
    <cfRule type="cellIs" dxfId="3004" priority="1283" operator="equal">
      <formula>"HOLD"</formula>
    </cfRule>
    <cfRule type="cellIs" dxfId="3003" priority="1282" operator="equal">
      <formula>"completedw"</formula>
    </cfRule>
  </conditionalFormatting>
  <conditionalFormatting sqref="C185:AA185">
    <cfRule type="cellIs" dxfId="3002" priority="639" operator="equal">
      <formula>"Completed"</formula>
    </cfRule>
  </conditionalFormatting>
  <conditionalFormatting sqref="C259:AA259">
    <cfRule type="cellIs" dxfId="3001" priority="1321" operator="equal">
      <formula>"Completed"</formula>
    </cfRule>
    <cfRule type="cellIs" dxfId="3000" priority="1319" operator="equal">
      <formula>"HOLD"</formula>
    </cfRule>
    <cfRule type="cellIs" dxfId="2999" priority="1318" operator="equal">
      <formula>"completedw"</formula>
    </cfRule>
    <cfRule type="cellIs" dxfId="2998" priority="1320" operator="equal">
      <formula>"ROW"</formula>
    </cfRule>
  </conditionalFormatting>
  <conditionalFormatting sqref="C38:AC38">
    <cfRule type="cellIs" dxfId="2997" priority="1274" operator="equal">
      <formula>"Completed"</formula>
    </cfRule>
    <cfRule type="cellIs" dxfId="2996" priority="1275" operator="equal">
      <formula>"wip"</formula>
    </cfRule>
  </conditionalFormatting>
  <conditionalFormatting sqref="C57:AE58 B36">
    <cfRule type="cellIs" dxfId="2995" priority="1268" operator="equal">
      <formula>"wip"</formula>
    </cfRule>
    <cfRule type="cellIs" dxfId="2994" priority="1269" operator="equal">
      <formula>"Completed"</formula>
    </cfRule>
  </conditionalFormatting>
  <conditionalFormatting sqref="D172">
    <cfRule type="cellIs" dxfId="2993" priority="1626" operator="equal">
      <formula>"Completed"</formula>
    </cfRule>
    <cfRule type="cellIs" dxfId="2992" priority="1625" operator="equal">
      <formula>"wip"</formula>
    </cfRule>
  </conditionalFormatting>
  <conditionalFormatting sqref="D183">
    <cfRule type="cellIs" dxfId="2991" priority="1597" operator="equal">
      <formula>"wip"</formula>
    </cfRule>
    <cfRule type="cellIs" dxfId="2990" priority="1598" operator="equal">
      <formula>"Completed"</formula>
    </cfRule>
  </conditionalFormatting>
  <conditionalFormatting sqref="D194">
    <cfRule type="cellIs" dxfId="2989" priority="1568" operator="equal">
      <formula>"Completed"</formula>
    </cfRule>
    <cfRule type="cellIs" dxfId="2988" priority="1567" operator="equal">
      <formula>"wip"</formula>
    </cfRule>
  </conditionalFormatting>
  <conditionalFormatting sqref="D204">
    <cfRule type="cellIs" dxfId="2987" priority="1539" operator="equal">
      <formula>"wip"</formula>
    </cfRule>
    <cfRule type="cellIs" dxfId="2986" priority="1540" operator="equal">
      <formula>"Completed"</formula>
    </cfRule>
  </conditionalFormatting>
  <conditionalFormatting sqref="D215">
    <cfRule type="cellIs" dxfId="2985" priority="1511" operator="equal">
      <formula>"wip"</formula>
    </cfRule>
    <cfRule type="cellIs" dxfId="2984" priority="1512" operator="equal">
      <formula>"Completed"</formula>
    </cfRule>
  </conditionalFormatting>
  <conditionalFormatting sqref="D226">
    <cfRule type="cellIs" dxfId="2983" priority="1483" operator="equal">
      <formula>"wip"</formula>
    </cfRule>
    <cfRule type="cellIs" dxfId="2982" priority="1484" operator="equal">
      <formula>"Completed"</formula>
    </cfRule>
  </conditionalFormatting>
  <conditionalFormatting sqref="D237">
    <cfRule type="cellIs" dxfId="2981" priority="1456" operator="equal">
      <formula>"Completed"</formula>
    </cfRule>
    <cfRule type="cellIs" dxfId="2980" priority="1455" operator="equal">
      <formula>"wip"</formula>
    </cfRule>
  </conditionalFormatting>
  <conditionalFormatting sqref="D247">
    <cfRule type="cellIs" dxfId="2979" priority="1402" operator="equal">
      <formula>"Completed"</formula>
    </cfRule>
    <cfRule type="cellIs" dxfId="2978" priority="1401" operator="equal">
      <formula>"wip"</formula>
    </cfRule>
  </conditionalFormatting>
  <conditionalFormatting sqref="D257">
    <cfRule type="cellIs" dxfId="2977" priority="1373" operator="equal">
      <formula>"wip"</formula>
    </cfRule>
    <cfRule type="cellIs" dxfId="2976" priority="1374" operator="equal">
      <formula>"Completed"</formula>
    </cfRule>
  </conditionalFormatting>
  <conditionalFormatting sqref="D36:E37">
    <cfRule type="cellIs" dxfId="2975" priority="603" operator="equal">
      <formula>"Completed"</formula>
    </cfRule>
    <cfRule type="cellIs" dxfId="2974" priority="602" operator="equal">
      <formula>"wip"</formula>
    </cfRule>
    <cfRule type="cellIs" dxfId="2973" priority="601" operator="equal">
      <formula>"ROW"</formula>
    </cfRule>
    <cfRule type="cellIs" dxfId="2972" priority="599" operator="equal">
      <formula>"completedw"</formula>
    </cfRule>
    <cfRule type="cellIs" dxfId="2971" priority="600" operator="equal">
      <formula>"HOLD"</formula>
    </cfRule>
  </conditionalFormatting>
  <conditionalFormatting sqref="D267:E268">
    <cfRule type="cellIs" dxfId="2970" priority="1030" operator="equal">
      <formula>"Completed"</formula>
    </cfRule>
    <cfRule type="cellIs" dxfId="2969" priority="1028" operator="equal">
      <formula>"ROW"</formula>
    </cfRule>
    <cfRule type="cellIs" dxfId="2968" priority="1027" operator="equal">
      <formula>"HOLD"</formula>
    </cfRule>
    <cfRule type="cellIs" dxfId="2967" priority="1026" operator="equal">
      <formula>"completedw"</formula>
    </cfRule>
    <cfRule type="cellIs" dxfId="2966" priority="1029" operator="equal">
      <formula>"wip"</formula>
    </cfRule>
  </conditionalFormatting>
  <conditionalFormatting sqref="D289:E290">
    <cfRule type="cellIs" dxfId="2965" priority="882" operator="equal">
      <formula>"completedw"</formula>
    </cfRule>
    <cfRule type="cellIs" dxfId="2964" priority="885" operator="equal">
      <formula>"wip"</formula>
    </cfRule>
    <cfRule type="cellIs" dxfId="2963" priority="886" operator="equal">
      <formula>"Completed"</formula>
    </cfRule>
    <cfRule type="cellIs" dxfId="2962" priority="884" operator="equal">
      <formula>"ROW"</formula>
    </cfRule>
    <cfRule type="cellIs" dxfId="2961" priority="883" operator="equal">
      <formula>"HOLD"</formula>
    </cfRule>
  </conditionalFormatting>
  <conditionalFormatting sqref="D219:G220">
    <cfRule type="cellIs" dxfId="2960" priority="195" operator="equal">
      <formula>"HOLD"</formula>
    </cfRule>
    <cfRule type="cellIs" dxfId="2959" priority="196" operator="equal">
      <formula>"ROW"</formula>
    </cfRule>
    <cfRule type="cellIs" dxfId="2958" priority="194" operator="equal">
      <formula>"completedw"</formula>
    </cfRule>
  </conditionalFormatting>
  <conditionalFormatting sqref="D90:I91">
    <cfRule type="cellIs" dxfId="2957" priority="1174" operator="equal">
      <formula>"completedw"</formula>
    </cfRule>
    <cfRule type="cellIs" dxfId="2956" priority="1175" operator="equal">
      <formula>"HOLD"</formula>
    </cfRule>
    <cfRule type="cellIs" dxfId="2955" priority="1176" operator="equal">
      <formula>"ROW"</formula>
    </cfRule>
    <cfRule type="cellIs" dxfId="2954" priority="1177" operator="equal">
      <formula>"wip"</formula>
    </cfRule>
    <cfRule type="cellIs" dxfId="2953" priority="1178" operator="equal">
      <formula>"Completed"</formula>
    </cfRule>
  </conditionalFormatting>
  <conditionalFormatting sqref="D102:AA103 A114:AH114 A138:AH138 A150:AH150 A151:AJ151 A194:AH194 A126:AH126 A127:AJ127 A161:AH161 A172:AH172 A215:AH215 A237:AH237 A226:AH226 A247:AH247 N183:AF184 M195 K126:K127 U150:U151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2952" priority="1326" operator="equal">
      <formula>"ROW"</formula>
    </cfRule>
    <cfRule type="cellIs" dxfId="2951" priority="1325" operator="equal">
      <formula>"HOLD"</formula>
    </cfRule>
  </conditionalFormatting>
  <conditionalFormatting sqref="D102:AA103 A114:AH114 A138:AH138 A150:AH150 A151:AJ151 A194:AH194 A126:AH126 A127:AJ127 A161:AH161 A172:AH172 A215:AH215 A237:AH237 A226:AH226 A247:AH247 N183:AF184 M195 K126:K127 U150:U151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2950" priority="1324" operator="equal">
      <formula>"completedw"</formula>
    </cfRule>
  </conditionalFormatting>
  <conditionalFormatting sqref="D102:AE103 C114:AE115 C138:AE139 C150:AE151 C194:AE195 C126:AE127 C161:AE162 C172:AE173 C183:L184 C215:AE216 C237:AE238 C226:AE227 C247:AE248 C257:Z258 N183:AF184 C204:AE205">
    <cfRule type="cellIs" dxfId="2949" priority="1646"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2948" priority="1304" operator="equal">
      <formula>"wip"</formula>
    </cfRule>
  </conditionalFormatting>
  <conditionalFormatting sqref="E25">
    <cfRule type="containsText" dxfId="2947" priority="50" operator="containsText" text="Hold">
      <formula>NOT(ISERROR(SEARCH("Hold",E25)))</formula>
    </cfRule>
  </conditionalFormatting>
  <conditionalFormatting sqref="E36:E37">
    <cfRule type="containsText" dxfId="2946" priority="598" operator="containsText" text="Hold">
      <formula>NOT(ISERROR(SEARCH("Hold",E36)))</formula>
    </cfRule>
  </conditionalFormatting>
  <conditionalFormatting sqref="E47:E48">
    <cfRule type="containsText" dxfId="2945" priority="1221" operator="containsText" text="Hold">
      <formula>NOT(ISERROR(SEARCH("Hold",E47)))</formula>
    </cfRule>
  </conditionalFormatting>
  <conditionalFormatting sqref="E68:E69">
    <cfRule type="containsText" dxfId="2944" priority="1233" operator="containsText" text="Hold">
      <formula>NOT(ISERROR(SEARCH("Hold",E68)))</formula>
    </cfRule>
  </conditionalFormatting>
  <conditionalFormatting sqref="E83:E84">
    <cfRule type="cellIs" dxfId="2943" priority="124" operator="equal">
      <formula>"completedw"</formula>
    </cfRule>
    <cfRule type="cellIs" dxfId="2942" priority="125" operator="equal">
      <formula>"HOLD"</formula>
    </cfRule>
    <cfRule type="cellIs" dxfId="2941" priority="126" operator="equal">
      <formula>"ROW"</formula>
    </cfRule>
  </conditionalFormatting>
  <conditionalFormatting sqref="E94:E95">
    <cfRule type="cellIs" dxfId="2940" priority="430" operator="equal">
      <formula>"HOLD"</formula>
    </cfRule>
    <cfRule type="cellIs" dxfId="2939" priority="429" operator="equal">
      <formula>"completedw"</formula>
    </cfRule>
    <cfRule type="cellIs" dxfId="2938" priority="431" operator="equal">
      <formula>"ROW"</formula>
    </cfRule>
  </conditionalFormatting>
  <conditionalFormatting sqref="E106:E107">
    <cfRule type="cellIs" dxfId="2937" priority="425" operator="equal">
      <formula>"ROW"</formula>
    </cfRule>
    <cfRule type="cellIs" dxfId="2936" priority="424" operator="equal">
      <formula>"HOLD"</formula>
    </cfRule>
    <cfRule type="cellIs" dxfId="2935" priority="423" operator="equal">
      <formula>"completedw"</formula>
    </cfRule>
  </conditionalFormatting>
  <conditionalFormatting sqref="E126:E127">
    <cfRule type="containsText" dxfId="2934" priority="802" operator="containsText" text="Hold">
      <formula>NOT(ISERROR(SEARCH("Hold",E126)))</formula>
    </cfRule>
  </conditionalFormatting>
  <conditionalFormatting sqref="E138:E139">
    <cfRule type="containsText" dxfId="2933" priority="1244" operator="containsText" text="Hold">
      <formula>NOT(ISERROR(SEARCH("Hold",E138)))</formula>
    </cfRule>
  </conditionalFormatting>
  <conditionalFormatting sqref="E154:E155">
    <cfRule type="cellIs" dxfId="2932" priority="402" operator="equal">
      <formula>"completedw"</formula>
    </cfRule>
    <cfRule type="cellIs" dxfId="2931" priority="404" operator="equal">
      <formula>"ROW"</formula>
    </cfRule>
    <cfRule type="cellIs" dxfId="2930" priority="403" operator="equal">
      <formula>"HOLD"</formula>
    </cfRule>
  </conditionalFormatting>
  <conditionalFormatting sqref="E161:E162">
    <cfRule type="containsText" dxfId="2929" priority="1165" operator="containsText" text="Hold">
      <formula>NOT(ISERROR(SEARCH("Hold",E161)))</formula>
    </cfRule>
  </conditionalFormatting>
  <conditionalFormatting sqref="E172:E173">
    <cfRule type="containsText" dxfId="2928" priority="538" operator="containsText" text="Hold">
      <formula>NOT(ISERROR(SEARCH("Hold",E172)))</formula>
    </cfRule>
  </conditionalFormatting>
  <conditionalFormatting sqref="E183:E184">
    <cfRule type="containsText" dxfId="2927" priority="797" operator="containsText" text="Hold">
      <formula>NOT(ISERROR(SEARCH("Hold",E183)))</formula>
    </cfRule>
  </conditionalFormatting>
  <conditionalFormatting sqref="E194:E195">
    <cfRule type="containsText" dxfId="2926" priority="815" operator="containsText" text="Hold">
      <formula>NOT(ISERROR(SEARCH("Hold",E194)))</formula>
    </cfRule>
  </conditionalFormatting>
  <conditionalFormatting sqref="E215:E216">
    <cfRule type="containsText" dxfId="2925" priority="1168" operator="containsText" text="Hold">
      <formula>NOT(ISERROR(SEARCH("Hold",E215)))</formula>
    </cfRule>
  </conditionalFormatting>
  <conditionalFormatting sqref="E226:E227">
    <cfRule type="containsText" dxfId="2924" priority="1143" operator="containsText" text="Hold">
      <formula>NOT(ISERROR(SEARCH("Hold",E226)))</formula>
    </cfRule>
  </conditionalFormatting>
  <conditionalFormatting sqref="E230">
    <cfRule type="cellIs" dxfId="2923" priority="533" operator="equal">
      <formula>"HOLD"</formula>
    </cfRule>
    <cfRule type="cellIs" dxfId="2922" priority="534" operator="equal">
      <formula>"ROW"</formula>
    </cfRule>
    <cfRule type="cellIs" dxfId="2921" priority="532" operator="equal">
      <formula>"completedw"</formula>
    </cfRule>
  </conditionalFormatting>
  <conditionalFormatting sqref="E237:E238">
    <cfRule type="containsText" dxfId="2920" priority="1140" operator="containsText" text="Hold">
      <formula>NOT(ISERROR(SEARCH("Hold",E237)))</formula>
    </cfRule>
  </conditionalFormatting>
  <conditionalFormatting sqref="E247:E248">
    <cfRule type="containsText" dxfId="2919" priority="1120" operator="containsText" text="Hold">
      <formula>NOT(ISERROR(SEARCH("Hold",E247)))</formula>
    </cfRule>
  </conditionalFormatting>
  <conditionalFormatting sqref="E257:E258">
    <cfRule type="containsText" dxfId="2918" priority="1117" operator="containsText" text="Hold">
      <formula>NOT(ISERROR(SEARCH("Hold",E257)))</formula>
    </cfRule>
  </conditionalFormatting>
  <conditionalFormatting sqref="E267:E268">
    <cfRule type="containsText" dxfId="2917" priority="1025" operator="containsText" text="Hold">
      <formula>NOT(ISERROR(SEARCH("Hold",E267)))</formula>
    </cfRule>
  </conditionalFormatting>
  <conditionalFormatting sqref="E278:E279">
    <cfRule type="containsText" dxfId="2916" priority="1007" operator="containsText" text="Hold">
      <formula>NOT(ISERROR(SEARCH("Hold",E278)))</formula>
    </cfRule>
  </conditionalFormatting>
  <conditionalFormatting sqref="E289:E290">
    <cfRule type="containsText" dxfId="2915" priority="881" operator="containsText" text="Hold">
      <formula>NOT(ISERROR(SEARCH("Hold",E289)))</formula>
    </cfRule>
  </conditionalFormatting>
  <conditionalFormatting sqref="E300:E301">
    <cfRule type="cellIs" dxfId="2914" priority="132" operator="equal">
      <formula>"HOLD"</formula>
    </cfRule>
    <cfRule type="cellIs" dxfId="2913" priority="134" operator="equal">
      <formula>"wip"</formula>
    </cfRule>
    <cfRule type="cellIs" dxfId="2912" priority="133" operator="equal">
      <formula>"ROW"</formula>
    </cfRule>
    <cfRule type="cellIs" dxfId="2911" priority="135" operator="equal">
      <formula>"Completed"</formula>
    </cfRule>
    <cfRule type="cellIs" dxfId="2910" priority="131" operator="equal">
      <formula>"completedw"</formula>
    </cfRule>
    <cfRule type="containsText" dxfId="2909" priority="130" operator="containsText" text="Hold">
      <formula>NOT(ISERROR(SEARCH("Hold",E300)))</formula>
    </cfRule>
  </conditionalFormatting>
  <conditionalFormatting sqref="E311:E312">
    <cfRule type="containsText" dxfId="2908" priority="115" operator="containsText" text="Hold">
      <formula>NOT(ISERROR(SEARCH("Hold",E311)))</formula>
    </cfRule>
  </conditionalFormatting>
  <conditionalFormatting sqref="E278:F279">
    <cfRule type="cellIs" dxfId="2907" priority="1010" operator="equal">
      <formula>"ROW"</formula>
    </cfRule>
    <cfRule type="cellIs" dxfId="2906" priority="1008" operator="equal">
      <formula>"completedw"</formula>
    </cfRule>
    <cfRule type="cellIs" dxfId="2905" priority="1009" operator="equal">
      <formula>"HOLD"</formula>
    </cfRule>
    <cfRule type="cellIs" dxfId="2904" priority="1012" operator="equal">
      <formula>"Completed"</formula>
    </cfRule>
    <cfRule type="cellIs" dxfId="2903" priority="1011" operator="equal">
      <formula>"wip"</formula>
    </cfRule>
  </conditionalFormatting>
  <conditionalFormatting sqref="E311:F312">
    <cfRule type="cellIs" dxfId="2902" priority="120" operator="equal">
      <formula>"Completed"</formula>
    </cfRule>
    <cfRule type="cellIs" dxfId="2901" priority="116" operator="equal">
      <formula>"completedw"</formula>
    </cfRule>
    <cfRule type="cellIs" dxfId="2900" priority="117" operator="equal">
      <formula>"HOLD"</formula>
    </cfRule>
    <cfRule type="cellIs" dxfId="2899" priority="118" operator="equal">
      <formula>"ROW"</formula>
    </cfRule>
    <cfRule type="cellIs" dxfId="2898" priority="119" operator="equal">
      <formula>"wip"</formula>
    </cfRule>
  </conditionalFormatting>
  <conditionalFormatting sqref="E61:I62">
    <cfRule type="cellIs" dxfId="2897" priority="483" operator="equal">
      <formula>"completedw"</formula>
    </cfRule>
    <cfRule type="cellIs" dxfId="2896" priority="484" operator="equal">
      <formula>"HOLD"</formula>
    </cfRule>
    <cfRule type="cellIs" dxfId="2895" priority="485" operator="equal">
      <formula>"ROW"</formula>
    </cfRule>
  </conditionalFormatting>
  <conditionalFormatting sqref="F172">
    <cfRule type="cellIs" dxfId="2894" priority="1623" operator="equal">
      <formula>"wip"</formula>
    </cfRule>
    <cfRule type="cellIs" dxfId="2893" priority="1624" operator="equal">
      <formula>"Completed"</formula>
    </cfRule>
  </conditionalFormatting>
  <conditionalFormatting sqref="F183">
    <cfRule type="cellIs" dxfId="2892" priority="1596" operator="equal">
      <formula>"Completed"</formula>
    </cfRule>
    <cfRule type="cellIs" dxfId="2891" priority="1595" operator="equal">
      <formula>"wip"</formula>
    </cfRule>
  </conditionalFormatting>
  <conditionalFormatting sqref="F194">
    <cfRule type="cellIs" dxfId="2890" priority="1565" operator="equal">
      <formula>"wip"</formula>
    </cfRule>
    <cfRule type="cellIs" dxfId="2889" priority="1566" operator="equal">
      <formula>"Completed"</formula>
    </cfRule>
  </conditionalFormatting>
  <conditionalFormatting sqref="F204">
    <cfRule type="cellIs" dxfId="2888" priority="1538" operator="equal">
      <formula>"Completed"</formula>
    </cfRule>
    <cfRule type="cellIs" dxfId="2887" priority="1537" operator="equal">
      <formula>"wip"</formula>
    </cfRule>
  </conditionalFormatting>
  <conditionalFormatting sqref="F215">
    <cfRule type="cellIs" dxfId="2886" priority="1510" operator="equal">
      <formula>"Completed"</formula>
    </cfRule>
    <cfRule type="cellIs" dxfId="2885" priority="1509" operator="equal">
      <formula>"wip"</formula>
    </cfRule>
  </conditionalFormatting>
  <conditionalFormatting sqref="F226">
    <cfRule type="cellIs" dxfId="2884" priority="1481" operator="equal">
      <formula>"wip"</formula>
    </cfRule>
    <cfRule type="cellIs" dxfId="2883" priority="1482" operator="equal">
      <formula>"Completed"</formula>
    </cfRule>
  </conditionalFormatting>
  <conditionalFormatting sqref="F237">
    <cfRule type="cellIs" dxfId="2882" priority="1453" operator="equal">
      <formula>"wip"</formula>
    </cfRule>
    <cfRule type="cellIs" dxfId="2881" priority="1454" operator="equal">
      <formula>"Completed"</formula>
    </cfRule>
  </conditionalFormatting>
  <conditionalFormatting sqref="F247">
    <cfRule type="cellIs" dxfId="2880" priority="1399" operator="equal">
      <formula>"wip"</formula>
    </cfRule>
    <cfRule type="cellIs" dxfId="2879" priority="1400" operator="equal">
      <formula>"Completed"</formula>
    </cfRule>
  </conditionalFormatting>
  <conditionalFormatting sqref="F257">
    <cfRule type="cellIs" dxfId="2878" priority="1372" operator="equal">
      <formula>"Completed"</formula>
    </cfRule>
    <cfRule type="cellIs" dxfId="2877" priority="1371" operator="equal">
      <formula>"wip"</formula>
    </cfRule>
  </conditionalFormatting>
  <conditionalFormatting sqref="F36:G37">
    <cfRule type="cellIs" dxfId="2876" priority="608" operator="equal">
      <formula>"wip"</formula>
    </cfRule>
    <cfRule type="cellIs" dxfId="2875" priority="609" operator="equal">
      <formula>"Completed"</formula>
    </cfRule>
    <cfRule type="cellIs" dxfId="2874" priority="605" operator="equal">
      <formula>"completedw"</formula>
    </cfRule>
    <cfRule type="cellIs" dxfId="2873" priority="606" operator="equal">
      <formula>"HOLD"</formula>
    </cfRule>
    <cfRule type="cellIs" dxfId="2872" priority="607" operator="equal">
      <formula>"ROW"</formula>
    </cfRule>
  </conditionalFormatting>
  <conditionalFormatting sqref="F267:G268">
    <cfRule type="cellIs" dxfId="2871" priority="1034" operator="equal">
      <formula>"ROW"</formula>
    </cfRule>
    <cfRule type="cellIs" dxfId="2870" priority="1032" operator="equal">
      <formula>"completedw"</formula>
    </cfRule>
    <cfRule type="cellIs" dxfId="2869" priority="1033" operator="equal">
      <formula>"HOLD"</formula>
    </cfRule>
    <cfRule type="cellIs" dxfId="2868" priority="1036" operator="equal">
      <formula>"Completed"</formula>
    </cfRule>
    <cfRule type="cellIs" dxfId="2867" priority="1035" operator="equal">
      <formula>"wip"</formula>
    </cfRule>
  </conditionalFormatting>
  <conditionalFormatting sqref="F289:G290">
    <cfRule type="cellIs" dxfId="2866" priority="890" operator="equal">
      <formula>"ROW"</formula>
    </cfRule>
    <cfRule type="cellIs" dxfId="2865" priority="889" operator="equal">
      <formula>"HOLD"</formula>
    </cfRule>
    <cfRule type="cellIs" dxfId="2864" priority="888" operator="equal">
      <formula>"completedw"</formula>
    </cfRule>
    <cfRule type="cellIs" dxfId="2863" priority="891" operator="equal">
      <formula>"wip"</formula>
    </cfRule>
    <cfRule type="cellIs" dxfId="2862" priority="892" operator="equal">
      <formula>"Completed"</formula>
    </cfRule>
  </conditionalFormatting>
  <conditionalFormatting sqref="F300:H301">
    <cfRule type="cellIs" dxfId="2861" priority="763" operator="equal">
      <formula>"wip"</formula>
    </cfRule>
    <cfRule type="cellIs" dxfId="2860" priority="764" operator="equal">
      <formula>"Completed"</formula>
    </cfRule>
    <cfRule type="cellIs" dxfId="2859" priority="761" operator="equal">
      <formula>"HOLD"</formula>
    </cfRule>
    <cfRule type="cellIs" dxfId="2858" priority="760" operator="equal">
      <formula>"completedw"</formula>
    </cfRule>
    <cfRule type="cellIs" dxfId="2857" priority="762" operator="equal">
      <formula>"ROW"</formula>
    </cfRule>
  </conditionalFormatting>
  <conditionalFormatting sqref="G25:G26">
    <cfRule type="containsText" dxfId="2856" priority="29" operator="containsText" text="Hold">
      <formula>NOT(ISERROR(SEARCH("Hold",G25)))</formula>
    </cfRule>
  </conditionalFormatting>
  <conditionalFormatting sqref="G29">
    <cfRule type="cellIs" dxfId="2855" priority="56" operator="equal">
      <formula>"ROW"</formula>
    </cfRule>
    <cfRule type="cellIs" dxfId="2854" priority="55" operator="equal">
      <formula>"HOLD"</formula>
    </cfRule>
    <cfRule type="cellIs" dxfId="2853" priority="54" operator="equal">
      <formula>"completedw"</formula>
    </cfRule>
  </conditionalFormatting>
  <conditionalFormatting sqref="G36:G37">
    <cfRule type="containsText" dxfId="2852" priority="604" operator="containsText" text="Hold">
      <formula>NOT(ISERROR(SEARCH("Hold",G36)))</formula>
    </cfRule>
  </conditionalFormatting>
  <conditionalFormatting sqref="G47:G48">
    <cfRule type="containsText" dxfId="2851" priority="1215" operator="containsText" text="Hold">
      <formula>NOT(ISERROR(SEARCH("Hold",G47)))</formula>
    </cfRule>
  </conditionalFormatting>
  <conditionalFormatting sqref="G68:G69">
    <cfRule type="containsText" dxfId="2850" priority="1227" operator="containsText" text="Hold">
      <formula>NOT(ISERROR(SEARCH("Hold",G68)))</formula>
    </cfRule>
  </conditionalFormatting>
  <conditionalFormatting sqref="G114:G115">
    <cfRule type="containsText" dxfId="2849" priority="1266" operator="containsText" text="Hold">
      <formula>NOT(ISERROR(SEARCH("Hold",G114)))</formula>
    </cfRule>
  </conditionalFormatting>
  <conditionalFormatting sqref="G126:G127">
    <cfRule type="containsText" dxfId="2848" priority="1251" operator="containsText" text="Hold">
      <formula>NOT(ISERROR(SEARCH("Hold",G126)))</formula>
    </cfRule>
  </conditionalFormatting>
  <conditionalFormatting sqref="G133">
    <cfRule type="cellIs" dxfId="2847" priority="267" operator="equal">
      <formula>"HOLD"</formula>
    </cfRule>
    <cfRule type="cellIs" dxfId="2846" priority="268" operator="equal">
      <formula>"ROW"</formula>
    </cfRule>
    <cfRule type="cellIs" dxfId="2845" priority="266" operator="equal">
      <formula>"completedw"</formula>
    </cfRule>
  </conditionalFormatting>
  <conditionalFormatting sqref="G138:G139">
    <cfRule type="containsText" dxfId="2844" priority="1263" operator="containsText" text="Hold">
      <formula>NOT(ISERROR(SEARCH("Hold",G138)))</formula>
    </cfRule>
  </conditionalFormatting>
  <conditionalFormatting sqref="G161:G162">
    <cfRule type="containsText" dxfId="2843" priority="1164" operator="containsText" text="Hold">
      <formula>NOT(ISERROR(SEARCH("Hold",G161)))</formula>
    </cfRule>
  </conditionalFormatting>
  <conditionalFormatting sqref="G176:G177">
    <cfRule type="cellIs" dxfId="2842" priority="374" operator="equal">
      <formula>"ROW"</formula>
    </cfRule>
    <cfRule type="cellIs" dxfId="2841" priority="373" operator="equal">
      <formula>"HOLD"</formula>
    </cfRule>
    <cfRule type="cellIs" dxfId="2840" priority="372" operator="equal">
      <formula>"completedw"</formula>
    </cfRule>
  </conditionalFormatting>
  <conditionalFormatting sqref="G187">
    <cfRule type="cellIs" dxfId="2839" priority="366" operator="equal">
      <formula>"completedw"</formula>
    </cfRule>
    <cfRule type="cellIs" dxfId="2838" priority="368" operator="equal">
      <formula>"ROW"</formula>
    </cfRule>
    <cfRule type="cellIs" dxfId="2837" priority="367" operator="equal">
      <formula>"HOLD"</formula>
    </cfRule>
  </conditionalFormatting>
  <conditionalFormatting sqref="G194:G195">
    <cfRule type="containsText" dxfId="2836" priority="816" operator="containsText" text="Hold">
      <formula>NOT(ISERROR(SEARCH("Hold",G194)))</formula>
    </cfRule>
  </conditionalFormatting>
  <conditionalFormatting sqref="G204:G205">
    <cfRule type="containsText" dxfId="2835" priority="798" operator="containsText" text="Hold">
      <formula>NOT(ISERROR(SEARCH("Hold",G204)))</formula>
    </cfRule>
  </conditionalFormatting>
  <conditionalFormatting sqref="G208:G209">
    <cfRule type="cellIs" dxfId="2834" priority="250" operator="equal">
      <formula>"ROW"</formula>
    </cfRule>
    <cfRule type="cellIs" dxfId="2833" priority="249" operator="equal">
      <formula>"HOLD"</formula>
    </cfRule>
    <cfRule type="cellIs" dxfId="2832" priority="248" operator="equal">
      <formula>"completedw"</formula>
    </cfRule>
  </conditionalFormatting>
  <conditionalFormatting sqref="G215:G216">
    <cfRule type="containsText" dxfId="2831" priority="1167" operator="containsText" text="Hold">
      <formula>NOT(ISERROR(SEARCH("Hold",G215)))</formula>
    </cfRule>
  </conditionalFormatting>
  <conditionalFormatting sqref="G226:G227">
    <cfRule type="containsText" dxfId="2830" priority="1144" operator="containsText" text="Hold">
      <formula>NOT(ISERROR(SEARCH("Hold",G226)))</formula>
    </cfRule>
  </conditionalFormatting>
  <conditionalFormatting sqref="G237:G238">
    <cfRule type="containsText" dxfId="2829" priority="1139" operator="containsText" text="Hold">
      <formula>NOT(ISERROR(SEARCH("Hold",G237)))</formula>
    </cfRule>
  </conditionalFormatting>
  <conditionalFormatting sqref="G247:G248">
    <cfRule type="containsText" dxfId="2828" priority="1121" operator="containsText" text="Hold">
      <formula>NOT(ISERROR(SEARCH("Hold",G247)))</formula>
    </cfRule>
  </conditionalFormatting>
  <conditionalFormatting sqref="G257:G258">
    <cfRule type="containsText" dxfId="2827" priority="1116" operator="containsText" text="Hold">
      <formula>NOT(ISERROR(SEARCH("Hold",G257)))</formula>
    </cfRule>
  </conditionalFormatting>
  <conditionalFormatting sqref="G267:G268">
    <cfRule type="containsText" dxfId="2826" priority="1031" operator="containsText" text="Hold">
      <formula>NOT(ISERROR(SEARCH("Hold",G267)))</formula>
    </cfRule>
  </conditionalFormatting>
  <conditionalFormatting sqref="G278:G279">
    <cfRule type="containsText" dxfId="2825" priority="1001" operator="containsText" text="Hold">
      <formula>NOT(ISERROR(SEARCH("Hold",G278)))</formula>
    </cfRule>
  </conditionalFormatting>
  <conditionalFormatting sqref="G289:G290">
    <cfRule type="containsText" dxfId="2824" priority="887" operator="containsText" text="Hold">
      <formula>NOT(ISERROR(SEARCH("Hold",G289)))</formula>
    </cfRule>
  </conditionalFormatting>
  <conditionalFormatting sqref="G300:G301">
    <cfRule type="containsText" dxfId="2823" priority="759" operator="containsText" text="Hold">
      <formula>NOT(ISERROR(SEARCH("Hold",G300)))</formula>
    </cfRule>
  </conditionalFormatting>
  <conditionalFormatting sqref="G311:G312">
    <cfRule type="containsText" dxfId="2822" priority="109" operator="containsText" text="Hold">
      <formula>NOT(ISERROR(SEARCH("Hold",G311)))</formula>
    </cfRule>
  </conditionalFormatting>
  <conditionalFormatting sqref="G25:H26">
    <cfRule type="cellIs" dxfId="2821" priority="31" operator="equal">
      <formula>"HOLD"</formula>
    </cfRule>
    <cfRule type="cellIs" dxfId="2820" priority="30" operator="equal">
      <formula>"completedw"</formula>
    </cfRule>
    <cfRule type="cellIs" dxfId="2819" priority="34" operator="equal">
      <formula>"Completed"</formula>
    </cfRule>
    <cfRule type="cellIs" dxfId="2818" priority="33" operator="equal">
      <formula>"wip"</formula>
    </cfRule>
    <cfRule type="cellIs" dxfId="2817" priority="32" operator="equal">
      <formula>"ROW"</formula>
    </cfRule>
  </conditionalFormatting>
  <conditionalFormatting sqref="G47:H48">
    <cfRule type="cellIs" dxfId="2816" priority="1216" operator="equal">
      <formula>"completedw"</formula>
    </cfRule>
    <cfRule type="cellIs" dxfId="2815" priority="1217" operator="equal">
      <formula>"HOLD"</formula>
    </cfRule>
    <cfRule type="cellIs" dxfId="2814" priority="1218" operator="equal">
      <formula>"ROW"</formula>
    </cfRule>
    <cfRule type="cellIs" dxfId="2813" priority="1219" operator="equal">
      <formula>"wip"</formula>
    </cfRule>
    <cfRule type="cellIs" dxfId="2812" priority="1220" operator="equal">
      <formula>"Completed"</formula>
    </cfRule>
  </conditionalFormatting>
  <conditionalFormatting sqref="G68:H69">
    <cfRule type="cellIs" dxfId="2811" priority="1229" operator="equal">
      <formula>"HOLD"</formula>
    </cfRule>
    <cfRule type="cellIs" dxfId="2810" priority="1228" operator="equal">
      <formula>"completedw"</formula>
    </cfRule>
    <cfRule type="cellIs" dxfId="2809" priority="1230" operator="equal">
      <formula>"ROW"</formula>
    </cfRule>
    <cfRule type="cellIs" dxfId="2808" priority="1232" operator="equal">
      <formula>"Completed"</formula>
    </cfRule>
  </conditionalFormatting>
  <conditionalFormatting sqref="G278:H279">
    <cfRule type="cellIs" dxfId="2807" priority="1003" operator="equal">
      <formula>"HOLD"</formula>
    </cfRule>
    <cfRule type="cellIs" dxfId="2806" priority="1005" operator="equal">
      <formula>"wip"</formula>
    </cfRule>
    <cfRule type="cellIs" dxfId="2805" priority="1006" operator="equal">
      <formula>"Completed"</formula>
    </cfRule>
    <cfRule type="cellIs" dxfId="2804" priority="1002" operator="equal">
      <formula>"completedw"</formula>
    </cfRule>
    <cfRule type="cellIs" dxfId="2803" priority="1004" operator="equal">
      <formula>"ROW"</formula>
    </cfRule>
  </conditionalFormatting>
  <conditionalFormatting sqref="G311:H312">
    <cfRule type="cellIs" dxfId="2802" priority="110" operator="equal">
      <formula>"completedw"</formula>
    </cfRule>
    <cfRule type="cellIs" dxfId="2801" priority="114" operator="equal">
      <formula>"Completed"</formula>
    </cfRule>
    <cfRule type="cellIs" dxfId="2800" priority="112" operator="equal">
      <formula>"ROW"</formula>
    </cfRule>
    <cfRule type="cellIs" dxfId="2799" priority="113" operator="equal">
      <formula>"wip"</formula>
    </cfRule>
    <cfRule type="cellIs" dxfId="2798" priority="111" operator="equal">
      <formula>"HOLD"</formula>
    </cfRule>
  </conditionalFormatting>
  <conditionalFormatting sqref="G83:I84">
    <cfRule type="cellIs" dxfId="2797" priority="437" operator="equal">
      <formula>"ROW"</formula>
    </cfRule>
    <cfRule type="cellIs" dxfId="2796" priority="435" operator="equal">
      <formula>"completedw"</formula>
    </cfRule>
    <cfRule type="cellIs" dxfId="2795" priority="436" operator="equal">
      <formula>"HOLD"</formula>
    </cfRule>
  </conditionalFormatting>
  <conditionalFormatting sqref="G106:I107">
    <cfRule type="cellIs" dxfId="2794" priority="420" operator="equal">
      <formula>"completedw"</formula>
    </cfRule>
    <cfRule type="cellIs" dxfId="2793" priority="421" operator="equal">
      <formula>"HOLD"</formula>
    </cfRule>
    <cfRule type="cellIs" dxfId="2792" priority="422" operator="equal">
      <formula>"ROW"</formula>
    </cfRule>
  </conditionalFormatting>
  <conditionalFormatting sqref="G68:AB69">
    <cfRule type="cellIs" dxfId="2791" priority="1231" operator="equal">
      <formula>"wip"</formula>
    </cfRule>
  </conditionalFormatting>
  <conditionalFormatting sqref="H134 J134">
    <cfRule type="cellIs" dxfId="2790" priority="263" operator="equal">
      <formula>"completedw"</formula>
    </cfRule>
    <cfRule type="cellIs" dxfId="2789" priority="265" operator="equal">
      <formula>"ROW"</formula>
    </cfRule>
    <cfRule type="cellIs" dxfId="2788" priority="264" operator="equal">
      <formula>"HOLD"</formula>
    </cfRule>
  </conditionalFormatting>
  <conditionalFormatting sqref="H167">
    <cfRule type="cellIs" dxfId="2787" priority="287" operator="equal">
      <formula>"ROW"</formula>
    </cfRule>
    <cfRule type="cellIs" dxfId="2786" priority="286" operator="equal">
      <formula>"HOLD"</formula>
    </cfRule>
    <cfRule type="cellIs" dxfId="2785" priority="285" operator="equal">
      <formula>"completedw"</formula>
    </cfRule>
  </conditionalFormatting>
  <conditionalFormatting sqref="H172">
    <cfRule type="cellIs" dxfId="2784" priority="1621" operator="equal">
      <formula>"wip"</formula>
    </cfRule>
    <cfRule type="cellIs" dxfId="2783" priority="1622" operator="equal">
      <formula>"Completed"</formula>
    </cfRule>
  </conditionalFormatting>
  <conditionalFormatting sqref="H183">
    <cfRule type="cellIs" dxfId="2782" priority="1593" operator="equal">
      <formula>"wip"</formula>
    </cfRule>
    <cfRule type="cellIs" dxfId="2781" priority="1594" operator="equal">
      <formula>"Completed"</formula>
    </cfRule>
  </conditionalFormatting>
  <conditionalFormatting sqref="H194">
    <cfRule type="cellIs" dxfId="2780" priority="1564" operator="equal">
      <formula>"Completed"</formula>
    </cfRule>
    <cfRule type="cellIs" dxfId="2779" priority="1563" operator="equal">
      <formula>"wip"</formula>
    </cfRule>
  </conditionalFormatting>
  <conditionalFormatting sqref="H204">
    <cfRule type="cellIs" dxfId="2778" priority="1535" operator="equal">
      <formula>"wip"</formula>
    </cfRule>
    <cfRule type="cellIs" dxfId="2777" priority="1536" operator="equal">
      <formula>"Completed"</formula>
    </cfRule>
  </conditionalFormatting>
  <conditionalFormatting sqref="H215">
    <cfRule type="cellIs" dxfId="2776" priority="1507" operator="equal">
      <formula>"wip"</formula>
    </cfRule>
    <cfRule type="cellIs" dxfId="2775" priority="1508" operator="equal">
      <formula>"Completed"</formula>
    </cfRule>
  </conditionalFormatting>
  <conditionalFormatting sqref="H226">
    <cfRule type="cellIs" dxfId="2774" priority="1479" operator="equal">
      <formula>"wip"</formula>
    </cfRule>
    <cfRule type="cellIs" dxfId="2773" priority="1480" operator="equal">
      <formula>"Completed"</formula>
    </cfRule>
  </conditionalFormatting>
  <conditionalFormatting sqref="H237">
    <cfRule type="cellIs" dxfId="2772" priority="1452" operator="equal">
      <formula>"Completed"</formula>
    </cfRule>
    <cfRule type="cellIs" dxfId="2771" priority="1451" operator="equal">
      <formula>"wip"</formula>
    </cfRule>
  </conditionalFormatting>
  <conditionalFormatting sqref="H247">
    <cfRule type="cellIs" dxfId="2770" priority="1397" operator="equal">
      <formula>"wip"</formula>
    </cfRule>
    <cfRule type="cellIs" dxfId="2769" priority="1398" operator="equal">
      <formula>"Completed"</formula>
    </cfRule>
  </conditionalFormatting>
  <conditionalFormatting sqref="H257">
    <cfRule type="cellIs" dxfId="2768" priority="1369" operator="equal">
      <formula>"wip"</formula>
    </cfRule>
    <cfRule type="cellIs" dxfId="2767" priority="1370" operator="equal">
      <formula>"Completed"</formula>
    </cfRule>
  </conditionalFormatting>
  <conditionalFormatting sqref="H36:I37">
    <cfRule type="cellIs" dxfId="2766" priority="611" operator="equal">
      <formula>"completedw"</formula>
    </cfRule>
    <cfRule type="cellIs" dxfId="2765" priority="615" operator="equal">
      <formula>"Completed"</formula>
    </cfRule>
    <cfRule type="cellIs" dxfId="2764" priority="614" operator="equal">
      <formula>"wip"</formula>
    </cfRule>
    <cfRule type="cellIs" dxfId="2763" priority="613" operator="equal">
      <formula>"ROW"</formula>
    </cfRule>
    <cfRule type="cellIs" dxfId="2762" priority="612" operator="equal">
      <formula>"HOLD"</formula>
    </cfRule>
  </conditionalFormatting>
  <conditionalFormatting sqref="H267:I268">
    <cfRule type="cellIs" dxfId="2761" priority="1042" operator="equal">
      <formula>"Completed"</formula>
    </cfRule>
    <cfRule type="cellIs" dxfId="2760" priority="1038" operator="equal">
      <formula>"completedw"</formula>
    </cfRule>
    <cfRule type="cellIs" dxfId="2759" priority="1041" operator="equal">
      <formula>"wip"</formula>
    </cfRule>
    <cfRule type="cellIs" dxfId="2758" priority="1039" operator="equal">
      <formula>"HOLD"</formula>
    </cfRule>
    <cfRule type="cellIs" dxfId="2757" priority="1040" operator="equal">
      <formula>"ROW"</formula>
    </cfRule>
  </conditionalFormatting>
  <conditionalFormatting sqref="H289:I290">
    <cfRule type="cellIs" dxfId="2756" priority="897" operator="equal">
      <formula>"wip"</formula>
    </cfRule>
    <cfRule type="cellIs" dxfId="2755" priority="898" operator="equal">
      <formula>"Completed"</formula>
    </cfRule>
    <cfRule type="cellIs" dxfId="2754" priority="896" operator="equal">
      <formula>"ROW"</formula>
    </cfRule>
    <cfRule type="cellIs" dxfId="2753" priority="895" operator="equal">
      <formula>"HOLD"</formula>
    </cfRule>
    <cfRule type="cellIs" dxfId="2752" priority="894" operator="equal">
      <formula>"completedw"</formula>
    </cfRule>
  </conditionalFormatting>
  <conditionalFormatting sqref="I25:I26">
    <cfRule type="cellIs" dxfId="2751" priority="27" operator="equal">
      <formula>"wip"</formula>
    </cfRule>
    <cfRule type="cellIs" dxfId="2750" priority="26" operator="equal">
      <formula>"ROW"</formula>
    </cfRule>
    <cfRule type="cellIs" dxfId="2749" priority="25" operator="equal">
      <formula>"HOLD"</formula>
    </cfRule>
    <cfRule type="cellIs" dxfId="2748" priority="24" operator="equal">
      <formula>"completedw"</formula>
    </cfRule>
    <cfRule type="containsText" dxfId="2747" priority="23" operator="containsText" text="Hold">
      <formula>NOT(ISERROR(SEARCH("Hold",I25)))</formula>
    </cfRule>
    <cfRule type="cellIs" dxfId="2746" priority="28" operator="equal">
      <formula>"Completed"</formula>
    </cfRule>
  </conditionalFormatting>
  <conditionalFormatting sqref="I36:I37">
    <cfRule type="containsText" dxfId="2745" priority="610" operator="containsText" text="Hold">
      <formula>NOT(ISERROR(SEARCH("Hold",I36)))</formula>
    </cfRule>
  </conditionalFormatting>
  <conditionalFormatting sqref="I47:I48">
    <cfRule type="containsText" dxfId="2744" priority="585" operator="containsText" text="Hold">
      <formula>NOT(ISERROR(SEARCH("Hold",I47)))</formula>
    </cfRule>
  </conditionalFormatting>
  <conditionalFormatting sqref="I68:I69">
    <cfRule type="cellIs" dxfId="2743" priority="541" operator="equal">
      <formula>"completedw"</formula>
    </cfRule>
    <cfRule type="cellIs" dxfId="2742" priority="542" operator="equal">
      <formula>"HOLD"</formula>
    </cfRule>
    <cfRule type="cellIs" dxfId="2741" priority="543" operator="equal">
      <formula>"ROW"</formula>
    </cfRule>
    <cfRule type="cellIs" dxfId="2740" priority="544" operator="equal">
      <formula>"Completed"</formula>
    </cfRule>
    <cfRule type="containsText" dxfId="2739" priority="540" operator="containsText" text="Hold">
      <formula>NOT(ISERROR(SEARCH("Hold",I68)))</formula>
    </cfRule>
  </conditionalFormatting>
  <conditionalFormatting sqref="I90:I91">
    <cfRule type="containsText" dxfId="2738" priority="1173" operator="containsText" text="Hold">
      <formula>NOT(ISERROR(SEARCH("Hold",I90)))</formula>
    </cfRule>
  </conditionalFormatting>
  <conditionalFormatting sqref="I114:I115">
    <cfRule type="containsText" dxfId="2737" priority="1248" operator="containsText" text="Hold">
      <formula>NOT(ISERROR(SEARCH("Hold",I114)))</formula>
    </cfRule>
  </conditionalFormatting>
  <conditionalFormatting sqref="I126:I127">
    <cfRule type="containsText" dxfId="2736" priority="631" operator="containsText" text="Hold">
      <formula>NOT(ISERROR(SEARCH("Hold",I126)))</formula>
    </cfRule>
  </conditionalFormatting>
  <conditionalFormatting sqref="I138:I139">
    <cfRule type="containsText" dxfId="2735" priority="556" operator="containsText" text="Hold">
      <formula>NOT(ISERROR(SEARCH("Hold",I138)))</formula>
    </cfRule>
  </conditionalFormatting>
  <conditionalFormatting sqref="I161:I162">
    <cfRule type="containsText" dxfId="2734" priority="60" operator="containsText" text="Hold">
      <formula>NOT(ISERROR(SEARCH("Hold",I161)))</formula>
    </cfRule>
  </conditionalFormatting>
  <conditionalFormatting sqref="I176:I177">
    <cfRule type="cellIs" dxfId="2733" priority="377" operator="equal">
      <formula>"ROW"</formula>
    </cfRule>
    <cfRule type="cellIs" dxfId="2732" priority="376" operator="equal">
      <formula>"HOLD"</formula>
    </cfRule>
    <cfRule type="cellIs" dxfId="2731" priority="375" operator="equal">
      <formula>"completedw"</formula>
    </cfRule>
  </conditionalFormatting>
  <conditionalFormatting sqref="I194:I195">
    <cfRule type="containsText" dxfId="2730" priority="1260" operator="containsText" text="Hold">
      <formula>NOT(ISERROR(SEARCH("Hold",I194)))</formula>
    </cfRule>
  </conditionalFormatting>
  <conditionalFormatting sqref="I208:I209">
    <cfRule type="cellIs" dxfId="2729" priority="255" operator="equal">
      <formula>"HOLD"</formula>
    </cfRule>
    <cfRule type="cellIs" dxfId="2728" priority="254" operator="equal">
      <formula>"completedw"</formula>
    </cfRule>
    <cfRule type="cellIs" dxfId="2727" priority="256" operator="equal">
      <formula>"ROW"</formula>
    </cfRule>
  </conditionalFormatting>
  <conditionalFormatting sqref="I215:I216">
    <cfRule type="containsText" dxfId="2726" priority="1162" operator="containsText" text="Hold">
      <formula>NOT(ISERROR(SEARCH("Hold",I215)))</formula>
    </cfRule>
    <cfRule type="containsText" dxfId="2725" priority="136" operator="containsText" text="Hold">
      <formula>NOT(ISERROR(SEARCH("Hold",I215)))</formula>
    </cfRule>
  </conditionalFormatting>
  <conditionalFormatting sqref="I226:I227">
    <cfRule type="containsText" dxfId="2724" priority="1145" operator="containsText" text="Hold">
      <formula>NOT(ISERROR(SEARCH("Hold",I226)))</formula>
    </cfRule>
  </conditionalFormatting>
  <conditionalFormatting sqref="I237:I238">
    <cfRule type="containsText" dxfId="2723" priority="1138" operator="containsText" text="Hold">
      <formula>NOT(ISERROR(SEARCH("Hold",I237)))</formula>
    </cfRule>
  </conditionalFormatting>
  <conditionalFormatting sqref="I247:I248">
    <cfRule type="containsText" dxfId="2722" priority="1122" operator="containsText" text="Hold">
      <formula>NOT(ISERROR(SEARCH("Hold",I247)))</formula>
    </cfRule>
  </conditionalFormatting>
  <conditionalFormatting sqref="I257:I258">
    <cfRule type="containsText" dxfId="2721" priority="1115" operator="containsText" text="Hold">
      <formula>NOT(ISERROR(SEARCH("Hold",I257)))</formula>
    </cfRule>
  </conditionalFormatting>
  <conditionalFormatting sqref="I267:I268">
    <cfRule type="containsText" dxfId="2720" priority="1037" operator="containsText" text="Hold">
      <formula>NOT(ISERROR(SEARCH("Hold",I267)))</formula>
    </cfRule>
  </conditionalFormatting>
  <conditionalFormatting sqref="I278:I279">
    <cfRule type="containsText" dxfId="2719" priority="995" operator="containsText" text="Hold">
      <formula>NOT(ISERROR(SEARCH("Hold",I278)))</formula>
    </cfRule>
  </conditionalFormatting>
  <conditionalFormatting sqref="I289:I290">
    <cfRule type="containsText" dxfId="2718" priority="893" operator="containsText" text="Hold">
      <formula>NOT(ISERROR(SEARCH("Hold",I289)))</formula>
    </cfRule>
  </conditionalFormatting>
  <conditionalFormatting sqref="I300:I301">
    <cfRule type="containsText" dxfId="2717" priority="753" operator="containsText" text="Hold">
      <formula>NOT(ISERROR(SEARCH("Hold",I300)))</formula>
    </cfRule>
  </conditionalFormatting>
  <conditionalFormatting sqref="I311:I312">
    <cfRule type="containsText" dxfId="2716" priority="103" operator="containsText" text="Hold">
      <formula>NOT(ISERROR(SEARCH("Hold",I311)))</formula>
    </cfRule>
  </conditionalFormatting>
  <conditionalFormatting sqref="I278:J279">
    <cfRule type="cellIs" dxfId="2715" priority="998" operator="equal">
      <formula>"ROW"</formula>
    </cfRule>
    <cfRule type="cellIs" dxfId="2714" priority="997" operator="equal">
      <formula>"HOLD"</formula>
    </cfRule>
    <cfRule type="cellIs" dxfId="2713" priority="999" operator="equal">
      <formula>"wip"</formula>
    </cfRule>
    <cfRule type="cellIs" dxfId="2712" priority="1000" operator="equal">
      <formula>"Completed"</formula>
    </cfRule>
    <cfRule type="cellIs" dxfId="2711" priority="996" operator="equal">
      <formula>"completedw"</formula>
    </cfRule>
  </conditionalFormatting>
  <conditionalFormatting sqref="I300:J301">
    <cfRule type="cellIs" dxfId="2710" priority="758" operator="equal">
      <formula>"Completed"</formula>
    </cfRule>
    <cfRule type="cellIs" dxfId="2709" priority="756" operator="equal">
      <formula>"ROW"</formula>
    </cfRule>
    <cfRule type="cellIs" dxfId="2708" priority="755" operator="equal">
      <formula>"HOLD"</formula>
    </cfRule>
    <cfRule type="cellIs" dxfId="2707" priority="754" operator="equal">
      <formula>"completedw"</formula>
    </cfRule>
    <cfRule type="cellIs" dxfId="2706" priority="757" operator="equal">
      <formula>"wip"</formula>
    </cfRule>
  </conditionalFormatting>
  <conditionalFormatting sqref="I311:J312">
    <cfRule type="cellIs" dxfId="2705" priority="104" operator="equal">
      <formula>"completedw"</formula>
    </cfRule>
    <cfRule type="cellIs" dxfId="2704" priority="105" operator="equal">
      <formula>"HOLD"</formula>
    </cfRule>
    <cfRule type="cellIs" dxfId="2703" priority="108" operator="equal">
      <formula>"Completed"</formula>
    </cfRule>
    <cfRule type="cellIs" dxfId="2702" priority="106" operator="equal">
      <formula>"ROW"</formula>
    </cfRule>
    <cfRule type="cellIs" dxfId="2701" priority="107" operator="equal">
      <formula>"wip"</formula>
    </cfRule>
  </conditionalFormatting>
  <conditionalFormatting sqref="I29:K30">
    <cfRule type="cellIs" dxfId="2700" priority="52" operator="equal">
      <formula>"HOLD"</formula>
    </cfRule>
    <cfRule type="cellIs" dxfId="2699" priority="51" operator="equal">
      <formula>"completedw"</formula>
    </cfRule>
    <cfRule type="cellIs" dxfId="2698" priority="53" operator="equal">
      <formula>"ROW"</formula>
    </cfRule>
  </conditionalFormatting>
  <conditionalFormatting sqref="I219:M220">
    <cfRule type="cellIs" dxfId="2697" priority="192" operator="equal">
      <formula>"HOLD"</formula>
    </cfRule>
    <cfRule type="cellIs" dxfId="2696" priority="191" operator="equal">
      <formula>"completedw"</formula>
    </cfRule>
    <cfRule type="cellIs" dxfId="2695" priority="193" operator="equal">
      <formula>"ROW"</formula>
    </cfRule>
  </conditionalFormatting>
  <conditionalFormatting sqref="J172">
    <cfRule type="cellIs" dxfId="2694" priority="1620" operator="equal">
      <formula>"Completed"</formula>
    </cfRule>
    <cfRule type="cellIs" dxfId="2693" priority="1619" operator="equal">
      <formula>"wip"</formula>
    </cfRule>
  </conditionalFormatting>
  <conditionalFormatting sqref="J183">
    <cfRule type="cellIs" dxfId="2692" priority="1592" operator="equal">
      <formula>"Completed"</formula>
    </cfRule>
    <cfRule type="cellIs" dxfId="2691" priority="1591" operator="equal">
      <formula>"wip"</formula>
    </cfRule>
  </conditionalFormatting>
  <conditionalFormatting sqref="J194">
    <cfRule type="cellIs" dxfId="2690" priority="1561" operator="equal">
      <formula>"wip"</formula>
    </cfRule>
    <cfRule type="cellIs" dxfId="2689" priority="1562" operator="equal">
      <formula>"Completed"</formula>
    </cfRule>
  </conditionalFormatting>
  <conditionalFormatting sqref="J204">
    <cfRule type="cellIs" dxfId="2688" priority="1534" operator="equal">
      <formula>"Completed"</formula>
    </cfRule>
    <cfRule type="cellIs" dxfId="2687" priority="1533" operator="equal">
      <formula>"wip"</formula>
    </cfRule>
  </conditionalFormatting>
  <conditionalFormatting sqref="J215">
    <cfRule type="cellIs" dxfId="2686" priority="1506" operator="equal">
      <formula>"Completed"</formula>
    </cfRule>
    <cfRule type="cellIs" dxfId="2685" priority="1505" operator="equal">
      <formula>"wip"</formula>
    </cfRule>
  </conditionalFormatting>
  <conditionalFormatting sqref="J226">
    <cfRule type="cellIs" dxfId="2684" priority="1478" operator="equal">
      <formula>"Completed"</formula>
    </cfRule>
    <cfRule type="cellIs" dxfId="2683" priority="1477" operator="equal">
      <formula>"wip"</formula>
    </cfRule>
  </conditionalFormatting>
  <conditionalFormatting sqref="J237">
    <cfRule type="cellIs" dxfId="2682" priority="1450" operator="equal">
      <formula>"Completed"</formula>
    </cfRule>
    <cfRule type="cellIs" dxfId="2681" priority="1449" operator="equal">
      <formula>"wip"</formula>
    </cfRule>
  </conditionalFormatting>
  <conditionalFormatting sqref="J247">
    <cfRule type="cellIs" dxfId="2680" priority="1395" operator="equal">
      <formula>"wip"</formula>
    </cfRule>
    <cfRule type="cellIs" dxfId="2679" priority="1396" operator="equal">
      <formula>"Completed"</formula>
    </cfRule>
  </conditionalFormatting>
  <conditionalFormatting sqref="J257">
    <cfRule type="cellIs" dxfId="2678" priority="1367" operator="equal">
      <formula>"wip"</formula>
    </cfRule>
    <cfRule type="cellIs" dxfId="2677" priority="1368" operator="equal">
      <formula>"Completed"</formula>
    </cfRule>
  </conditionalFormatting>
  <conditionalFormatting sqref="J25:K26">
    <cfRule type="cellIs" dxfId="2676" priority="39" operator="equal">
      <formula>"wip"</formula>
    </cfRule>
    <cfRule type="cellIs" dxfId="2675" priority="37" operator="equal">
      <formula>"HOLD"</formula>
    </cfRule>
    <cfRule type="cellIs" dxfId="2674" priority="36" operator="equal">
      <formula>"completedw"</formula>
    </cfRule>
    <cfRule type="cellIs" dxfId="2673" priority="38" operator="equal">
      <formula>"ROW"</formula>
    </cfRule>
    <cfRule type="cellIs" dxfId="2672" priority="40" operator="equal">
      <formula>"Completed"</formula>
    </cfRule>
  </conditionalFormatting>
  <conditionalFormatting sqref="J36:K37">
    <cfRule type="cellIs" dxfId="2671" priority="619" operator="equal">
      <formula>"ROW"</formula>
    </cfRule>
    <cfRule type="cellIs" dxfId="2670" priority="620" operator="equal">
      <formula>"wip"</formula>
    </cfRule>
    <cfRule type="cellIs" dxfId="2669" priority="621" operator="equal">
      <formula>"Completed"</formula>
    </cfRule>
    <cfRule type="cellIs" dxfId="2668" priority="617" operator="equal">
      <formula>"completedw"</formula>
    </cfRule>
    <cfRule type="cellIs" dxfId="2667" priority="618" operator="equal">
      <formula>"HOLD"</formula>
    </cfRule>
  </conditionalFormatting>
  <conditionalFormatting sqref="J267:K268">
    <cfRule type="cellIs" dxfId="2666" priority="1045" operator="equal">
      <formula>"HOLD"</formula>
    </cfRule>
    <cfRule type="cellIs" dxfId="2665" priority="1047" operator="equal">
      <formula>"wip"</formula>
    </cfRule>
    <cfRule type="cellIs" dxfId="2664" priority="1048" operator="equal">
      <formula>"Completed"</formula>
    </cfRule>
    <cfRule type="cellIs" dxfId="2663" priority="1046" operator="equal">
      <formula>"ROW"</formula>
    </cfRule>
    <cfRule type="cellIs" dxfId="2662" priority="1044" operator="equal">
      <formula>"completedw"</formula>
    </cfRule>
  </conditionalFormatting>
  <conditionalFormatting sqref="J289:K290">
    <cfRule type="cellIs" dxfId="2661" priority="901" operator="equal">
      <formula>"HOLD"</formula>
    </cfRule>
    <cfRule type="cellIs" dxfId="2660" priority="900" operator="equal">
      <formula>"completedw"</formula>
    </cfRule>
    <cfRule type="cellIs" dxfId="2659" priority="902" operator="equal">
      <formula>"ROW"</formula>
    </cfRule>
    <cfRule type="cellIs" dxfId="2658" priority="903" operator="equal">
      <formula>"wip"</formula>
    </cfRule>
    <cfRule type="cellIs" dxfId="2657" priority="904" operator="equal">
      <formula>"Completed"</formula>
    </cfRule>
  </conditionalFormatting>
  <conditionalFormatting sqref="J90:L91">
    <cfRule type="cellIs" dxfId="2656" priority="1187" operator="equal">
      <formula>"HOLD"</formula>
    </cfRule>
    <cfRule type="cellIs" dxfId="2655" priority="1188" operator="equal">
      <formula>"ROW"</formula>
    </cfRule>
    <cfRule type="cellIs" dxfId="2654" priority="1190" operator="equal">
      <formula>"Completed"</formula>
    </cfRule>
    <cfRule type="cellIs" dxfId="2653" priority="1189" operator="equal">
      <formula>"wip"</formula>
    </cfRule>
    <cfRule type="cellIs" dxfId="2652" priority="1186" operator="equal">
      <formula>"completedw"</formula>
    </cfRule>
  </conditionalFormatting>
  <conditionalFormatting sqref="J68:AE69">
    <cfRule type="cellIs" dxfId="2651" priority="822" operator="equal">
      <formula>"Completed"</formula>
    </cfRule>
    <cfRule type="cellIs" dxfId="2650" priority="820" operator="equal">
      <formula>"ROW"</formula>
    </cfRule>
    <cfRule type="cellIs" dxfId="2649" priority="819" operator="equal">
      <formula>"HOLD"</formula>
    </cfRule>
    <cfRule type="cellIs" dxfId="2648" priority="818" operator="equal">
      <formula>"completedw"</formula>
    </cfRule>
  </conditionalFormatting>
  <conditionalFormatting sqref="K25:K26">
    <cfRule type="containsText" dxfId="2647" priority="35" operator="containsText" text="Hold">
      <formula>NOT(ISERROR(SEARCH("Hold",K25)))</formula>
    </cfRule>
  </conditionalFormatting>
  <conditionalFormatting sqref="K36:K37">
    <cfRule type="containsText" dxfId="2646" priority="616" operator="containsText" text="Hold">
      <formula>NOT(ISERROR(SEARCH("Hold",K36)))</formula>
    </cfRule>
  </conditionalFormatting>
  <conditionalFormatting sqref="K51">
    <cfRule type="cellIs" dxfId="2645" priority="504" operator="equal">
      <formula>"completedw"</formula>
    </cfRule>
    <cfRule type="cellIs" dxfId="2644" priority="505" operator="equal">
      <formula>"HOLD"</formula>
    </cfRule>
    <cfRule type="cellIs" dxfId="2643" priority="506" operator="equal">
      <formula>"ROW"</formula>
    </cfRule>
  </conditionalFormatting>
  <conditionalFormatting sqref="K61:K62">
    <cfRule type="cellIs" dxfId="2642" priority="481" operator="equal">
      <formula>"HOLD"</formula>
    </cfRule>
    <cfRule type="cellIs" dxfId="2641" priority="482" operator="equal">
      <formula>"ROW"</formula>
    </cfRule>
    <cfRule type="cellIs" dxfId="2640" priority="480" operator="equal">
      <formula>"completedw"</formula>
    </cfRule>
  </conditionalFormatting>
  <conditionalFormatting sqref="K72:K73">
    <cfRule type="cellIs" dxfId="2639" priority="442" operator="equal">
      <formula>"HOLD"</formula>
    </cfRule>
    <cfRule type="cellIs" dxfId="2638" priority="441" operator="equal">
      <formula>"completedw"</formula>
    </cfRule>
    <cfRule type="cellIs" dxfId="2637" priority="443" operator="equal">
      <formula>"ROW"</formula>
    </cfRule>
  </conditionalFormatting>
  <conditionalFormatting sqref="K83:K84">
    <cfRule type="cellIs" dxfId="2636" priority="432" operator="equal">
      <formula>"completedw"</formula>
    </cfRule>
    <cfRule type="cellIs" dxfId="2635" priority="433" operator="equal">
      <formula>"HOLD"</formula>
    </cfRule>
    <cfRule type="cellIs" dxfId="2634" priority="434" operator="equal">
      <formula>"ROW"</formula>
    </cfRule>
  </conditionalFormatting>
  <conditionalFormatting sqref="K90:K91">
    <cfRule type="containsText" dxfId="2633" priority="1185" operator="containsText" text="Hold">
      <formula>NOT(ISERROR(SEARCH("Hold",K90)))</formula>
    </cfRule>
  </conditionalFormatting>
  <conditionalFormatting sqref="K106:K107">
    <cfRule type="cellIs" dxfId="2632" priority="417" operator="equal">
      <formula>"completedw"</formula>
    </cfRule>
    <cfRule type="cellIs" dxfId="2631" priority="418" operator="equal">
      <formula>"HOLD"</formula>
    </cfRule>
    <cfRule type="cellIs" dxfId="2630" priority="419" operator="equal">
      <formula>"ROW"</formula>
    </cfRule>
  </conditionalFormatting>
  <conditionalFormatting sqref="K114:K115">
    <cfRule type="containsText" dxfId="2629" priority="1249" operator="containsText" text="Hold">
      <formula>NOT(ISERROR(SEARCH("Hold",K114)))</formula>
    </cfRule>
  </conditionalFormatting>
  <conditionalFormatting sqref="K118:K119">
    <cfRule type="cellIs" dxfId="2628" priority="411" operator="equal">
      <formula>"completedw"</formula>
    </cfRule>
    <cfRule type="cellIs" dxfId="2627" priority="413" operator="equal">
      <formula>"ROW"</formula>
    </cfRule>
    <cfRule type="cellIs" dxfId="2626" priority="412" operator="equal">
      <formula>"HOLD"</formula>
    </cfRule>
  </conditionalFormatting>
  <conditionalFormatting sqref="K126:K127">
    <cfRule type="containsText" dxfId="2625" priority="13" operator="containsText" text="Hold">
      <formula>NOT(ISERROR(SEARCH("Hold",K126)))</formula>
    </cfRule>
  </conditionalFormatting>
  <conditionalFormatting sqref="K138:K139">
    <cfRule type="containsText" dxfId="2624" priority="555" operator="containsText" text="Hold">
      <formula>NOT(ISERROR(SEARCH("Hold",K138)))</formula>
    </cfRule>
  </conditionalFormatting>
  <conditionalFormatting sqref="K150:K151">
    <cfRule type="containsText" dxfId="2623" priority="1262" operator="containsText" text="Hold">
      <formula>NOT(ISERROR(SEARCH("Hold",K150)))</formula>
    </cfRule>
  </conditionalFormatting>
  <conditionalFormatting sqref="K161:K162">
    <cfRule type="containsText" dxfId="2622" priority="22" operator="containsText" text="Hold">
      <formula>NOT(ISERROR(SEARCH("Hold",K161)))</formula>
    </cfRule>
  </conditionalFormatting>
  <conditionalFormatting sqref="K176:K177">
    <cfRule type="cellIs" dxfId="2621" priority="380" operator="equal">
      <formula>"ROW"</formula>
    </cfRule>
    <cfRule type="cellIs" dxfId="2620" priority="379" operator="equal">
      <formula>"HOLD"</formula>
    </cfRule>
    <cfRule type="cellIs" dxfId="2619" priority="378" operator="equal">
      <formula>"completedw"</formula>
    </cfRule>
  </conditionalFormatting>
  <conditionalFormatting sqref="K183:K184">
    <cfRule type="containsText" dxfId="2618" priority="551" operator="containsText" text="Hold">
      <formula>NOT(ISERROR(SEARCH("Hold",K183)))</formula>
    </cfRule>
  </conditionalFormatting>
  <conditionalFormatting sqref="K194:K195">
    <cfRule type="containsText" dxfId="2617" priority="638" operator="containsText" text="Hold">
      <formula>NOT(ISERROR(SEARCH("Hold",K194)))</formula>
    </cfRule>
  </conditionalFormatting>
  <conditionalFormatting sqref="K208:K209">
    <cfRule type="cellIs" dxfId="2616" priority="237" operator="equal">
      <formula>"HOLD"</formula>
    </cfRule>
    <cfRule type="cellIs" dxfId="2615" priority="236" operator="equal">
      <formula>"completedw"</formula>
    </cfRule>
    <cfRule type="cellIs" dxfId="2614" priority="238" operator="equal">
      <formula>"ROW"</formula>
    </cfRule>
  </conditionalFormatting>
  <conditionalFormatting sqref="K215:K216">
    <cfRule type="containsText" dxfId="2613" priority="1161" operator="containsText" text="Hold">
      <formula>NOT(ISERROR(SEARCH("Hold",K215)))</formula>
    </cfRule>
  </conditionalFormatting>
  <conditionalFormatting sqref="K226:K227">
    <cfRule type="containsText" dxfId="2612" priority="1146" operator="containsText" text="Hold">
      <formula>NOT(ISERROR(SEARCH("Hold",K226)))</formula>
    </cfRule>
  </conditionalFormatting>
  <conditionalFormatting sqref="K237:K238">
    <cfRule type="containsText" dxfId="2611" priority="1163" operator="containsText" text="Hold">
      <formula>NOT(ISERROR(SEARCH("Hold",K237)))</formula>
    </cfRule>
  </conditionalFormatting>
  <conditionalFormatting sqref="K247:K248">
    <cfRule type="containsText" dxfId="2610" priority="1123" operator="containsText" text="Hold">
      <formula>NOT(ISERROR(SEARCH("Hold",K247)))</formula>
    </cfRule>
  </conditionalFormatting>
  <conditionalFormatting sqref="K257:K258">
    <cfRule type="containsText" dxfId="2609" priority="150" operator="containsText" text="Hold">
      <formula>NOT(ISERROR(SEARCH("Hold",K257)))</formula>
    </cfRule>
  </conditionalFormatting>
  <conditionalFormatting sqref="K267:K268">
    <cfRule type="containsText" dxfId="2608" priority="1043" operator="containsText" text="Hold">
      <formula>NOT(ISERROR(SEARCH("Hold",K267)))</formula>
    </cfRule>
  </conditionalFormatting>
  <conditionalFormatting sqref="K278:K279">
    <cfRule type="containsText" dxfId="2607" priority="989" operator="containsText" text="Hold">
      <formula>NOT(ISERROR(SEARCH("Hold",K278)))</formula>
    </cfRule>
  </conditionalFormatting>
  <conditionalFormatting sqref="K289:K290">
    <cfRule type="containsText" dxfId="2606" priority="899" operator="containsText" text="Hold">
      <formula>NOT(ISERROR(SEARCH("Hold",K289)))</formula>
    </cfRule>
  </conditionalFormatting>
  <conditionalFormatting sqref="K300:K301">
    <cfRule type="containsText" dxfId="2605" priority="747" operator="containsText" text="Hold">
      <formula>NOT(ISERROR(SEARCH("Hold",K300)))</formula>
    </cfRule>
  </conditionalFormatting>
  <conditionalFormatting sqref="K311:K312">
    <cfRule type="containsText" dxfId="2604" priority="97" operator="containsText" text="Hold">
      <formula>NOT(ISERROR(SEARCH("Hold",K311)))</formula>
    </cfRule>
  </conditionalFormatting>
  <conditionalFormatting sqref="K278:L279">
    <cfRule type="cellIs" dxfId="2603" priority="991" operator="equal">
      <formula>"HOLD"</formula>
    </cfRule>
    <cfRule type="cellIs" dxfId="2602" priority="993" operator="equal">
      <formula>"wip"</formula>
    </cfRule>
    <cfRule type="cellIs" dxfId="2601" priority="994" operator="equal">
      <formula>"Completed"</formula>
    </cfRule>
    <cfRule type="cellIs" dxfId="2600" priority="992" operator="equal">
      <formula>"ROW"</formula>
    </cfRule>
    <cfRule type="cellIs" dxfId="2599" priority="990" operator="equal">
      <formula>"completedw"</formula>
    </cfRule>
  </conditionalFormatting>
  <conditionalFormatting sqref="K300:L301">
    <cfRule type="cellIs" dxfId="2598" priority="748" operator="equal">
      <formula>"completedw"</formula>
    </cfRule>
    <cfRule type="cellIs" dxfId="2597" priority="752" operator="equal">
      <formula>"Completed"</formula>
    </cfRule>
    <cfRule type="cellIs" dxfId="2596" priority="751" operator="equal">
      <formula>"wip"</formula>
    </cfRule>
    <cfRule type="cellIs" dxfId="2595" priority="749" operator="equal">
      <formula>"HOLD"</formula>
    </cfRule>
    <cfRule type="cellIs" dxfId="2594" priority="750" operator="equal">
      <formula>"ROW"</formula>
    </cfRule>
  </conditionalFormatting>
  <conditionalFormatting sqref="K311:L312">
    <cfRule type="cellIs" dxfId="2593" priority="102" operator="equal">
      <formula>"Completed"</formula>
    </cfRule>
    <cfRule type="cellIs" dxfId="2592" priority="101" operator="equal">
      <formula>"wip"</formula>
    </cfRule>
    <cfRule type="cellIs" dxfId="2591" priority="100" operator="equal">
      <formula>"ROW"</formula>
    </cfRule>
    <cfRule type="cellIs" dxfId="2590" priority="99" operator="equal">
      <formula>"HOLD"</formula>
    </cfRule>
    <cfRule type="cellIs" dxfId="2589" priority="98" operator="equal">
      <formula>"completedw"</formula>
    </cfRule>
  </conditionalFormatting>
  <conditionalFormatting sqref="L172">
    <cfRule type="cellIs" dxfId="2588" priority="1618" operator="equal">
      <formula>"Completed"</formula>
    </cfRule>
    <cfRule type="cellIs" dxfId="2587" priority="1617" operator="equal">
      <formula>"wip"</formula>
    </cfRule>
  </conditionalFormatting>
  <conditionalFormatting sqref="L183">
    <cfRule type="cellIs" dxfId="2586" priority="1588" operator="equal">
      <formula>"Completed"</formula>
    </cfRule>
    <cfRule type="cellIs" dxfId="2585" priority="1587" operator="equal">
      <formula>"wip"</formula>
    </cfRule>
  </conditionalFormatting>
  <conditionalFormatting sqref="L194">
    <cfRule type="cellIs" dxfId="2584" priority="1560" operator="equal">
      <formula>"Completed"</formula>
    </cfRule>
    <cfRule type="cellIs" dxfId="2583" priority="1559" operator="equal">
      <formula>"wip"</formula>
    </cfRule>
  </conditionalFormatting>
  <conditionalFormatting sqref="L204">
    <cfRule type="cellIs" dxfId="2582" priority="1532" operator="equal">
      <formula>"Completed"</formula>
    </cfRule>
    <cfRule type="cellIs" dxfId="2581" priority="1531" operator="equal">
      <formula>"wip"</formula>
    </cfRule>
  </conditionalFormatting>
  <conditionalFormatting sqref="L215">
    <cfRule type="cellIs" dxfId="2580" priority="1503" operator="equal">
      <formula>"wip"</formula>
    </cfRule>
    <cfRule type="cellIs" dxfId="2579" priority="1504" operator="equal">
      <formula>"Completed"</formula>
    </cfRule>
  </conditionalFormatting>
  <conditionalFormatting sqref="L226">
    <cfRule type="cellIs" dxfId="2578" priority="1475" operator="equal">
      <formula>"wip"</formula>
    </cfRule>
    <cfRule type="cellIs" dxfId="2577" priority="1476" operator="equal">
      <formula>"Completed"</formula>
    </cfRule>
  </conditionalFormatting>
  <conditionalFormatting sqref="L237">
    <cfRule type="cellIs" dxfId="2576" priority="1447" operator="equal">
      <formula>"wip"</formula>
    </cfRule>
    <cfRule type="cellIs" dxfId="2575" priority="1448" operator="equal">
      <formula>"Completed"</formula>
    </cfRule>
  </conditionalFormatting>
  <conditionalFormatting sqref="L247">
    <cfRule type="cellIs" dxfId="2574" priority="1393" operator="equal">
      <formula>"wip"</formula>
    </cfRule>
    <cfRule type="cellIs" dxfId="2573" priority="1394" operator="equal">
      <formula>"Completed"</formula>
    </cfRule>
  </conditionalFormatting>
  <conditionalFormatting sqref="L257">
    <cfRule type="cellIs" dxfId="2572" priority="1365" operator="equal">
      <formula>"wip"</formula>
    </cfRule>
    <cfRule type="cellIs" dxfId="2571" priority="1366" operator="equal">
      <formula>"Completed"</formula>
    </cfRule>
  </conditionalFormatting>
  <conditionalFormatting sqref="L267:M268">
    <cfRule type="cellIs" dxfId="2570" priority="1053" operator="equal">
      <formula>"wip"</formula>
    </cfRule>
    <cfRule type="cellIs" dxfId="2569" priority="1052" operator="equal">
      <formula>"ROW"</formula>
    </cfRule>
    <cfRule type="cellIs" dxfId="2568" priority="1051" operator="equal">
      <formula>"HOLD"</formula>
    </cfRule>
    <cfRule type="cellIs" dxfId="2567" priority="1050" operator="equal">
      <formula>"completedw"</formula>
    </cfRule>
    <cfRule type="cellIs" dxfId="2566" priority="1054" operator="equal">
      <formula>"Completed"</formula>
    </cfRule>
  </conditionalFormatting>
  <conditionalFormatting sqref="L289:M290">
    <cfRule type="cellIs" dxfId="2565" priority="910" operator="equal">
      <formula>"Completed"</formula>
    </cfRule>
    <cfRule type="cellIs" dxfId="2564" priority="909" operator="equal">
      <formula>"wip"</formula>
    </cfRule>
    <cfRule type="cellIs" dxfId="2563" priority="908" operator="equal">
      <formula>"ROW"</formula>
    </cfRule>
    <cfRule type="cellIs" dxfId="2562" priority="907" operator="equal">
      <formula>"HOLD"</formula>
    </cfRule>
    <cfRule type="cellIs" dxfId="2561" priority="906" operator="equal">
      <formula>"completedw"</formula>
    </cfRule>
  </conditionalFormatting>
  <conditionalFormatting sqref="L36:N37">
    <cfRule type="cellIs" dxfId="2560" priority="785" operator="equal">
      <formula>"completedw"</formula>
    </cfRule>
    <cfRule type="cellIs" dxfId="2559" priority="786" operator="equal">
      <formula>"HOLD"</formula>
    </cfRule>
    <cfRule type="cellIs" dxfId="2558" priority="787" operator="equal">
      <formula>"ROW"</formula>
    </cfRule>
    <cfRule type="cellIs" dxfId="2557" priority="788" operator="equal">
      <formula>"wip"</formula>
    </cfRule>
    <cfRule type="cellIs" dxfId="2556" priority="789" operator="equal">
      <formula>"Completed"</formula>
    </cfRule>
  </conditionalFormatting>
  <conditionalFormatting sqref="L208:N208">
    <cfRule type="cellIs" dxfId="2555" priority="234" operator="equal">
      <formula>"HOLD"</formula>
    </cfRule>
    <cfRule type="cellIs" dxfId="2554" priority="233" operator="equal">
      <formula>"completedw"</formula>
    </cfRule>
    <cfRule type="cellIs" dxfId="2553" priority="235" operator="equal">
      <formula>"ROW"</formula>
    </cfRule>
  </conditionalFormatting>
  <conditionalFormatting sqref="L25:AE25 U14:V14 X14:AC14 L26 N26 P26 R26 T26 V26 X26 Z26 AB26 AD26 B47">
    <cfRule type="cellIs" dxfId="2552" priority="1641" operator="equal">
      <formula>"wip"</formula>
    </cfRule>
  </conditionalFormatting>
  <conditionalFormatting sqref="L25:AE25 U14:V14 X14:AC14 U15 W15 L26 N26 P26 R26 T26 V26 X26 Z26 AB26 AD26 B47">
    <cfRule type="cellIs" dxfId="2551" priority="1642" operator="equal">
      <formula>"Completed"</formula>
    </cfRule>
  </conditionalFormatting>
  <conditionalFormatting sqref="L25:XFD25 C25:F25 S14:XFD14 A1:XFD1 A2:M2 S2:XFD2 A3: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2550" priority="1423" operator="equal">
      <formula>"completedw"</formula>
    </cfRule>
    <cfRule type="cellIs" dxfId="2549" priority="1424" operator="equal">
      <formula>"HOLD"</formula>
    </cfRule>
    <cfRule type="cellIs" dxfId="2548" priority="1425" operator="equal">
      <formula>"ROW"</formula>
    </cfRule>
  </conditionalFormatting>
  <conditionalFormatting sqref="M25">
    <cfRule type="containsText" dxfId="2547" priority="209" operator="containsText" text="Hold">
      <formula>NOT(ISERROR(SEARCH("Hold",M25)))</formula>
    </cfRule>
  </conditionalFormatting>
  <conditionalFormatting sqref="M36:M37">
    <cfRule type="containsText" dxfId="2546" priority="784" operator="containsText" text="Hold">
      <formula>NOT(ISERROR(SEARCH("Hold",M36)))</formula>
    </cfRule>
  </conditionalFormatting>
  <conditionalFormatting sqref="M51">
    <cfRule type="cellIs" dxfId="2545" priority="501" operator="equal">
      <formula>"completedw"</formula>
    </cfRule>
    <cfRule type="cellIs" dxfId="2544" priority="503" operator="equal">
      <formula>"ROW"</formula>
    </cfRule>
    <cfRule type="cellIs" dxfId="2543" priority="502" operator="equal">
      <formula>"HOLD"</formula>
    </cfRule>
  </conditionalFormatting>
  <conditionalFormatting sqref="M61:M62">
    <cfRule type="cellIs" dxfId="2542" priority="477" operator="equal">
      <formula>"completedw"</formula>
    </cfRule>
    <cfRule type="cellIs" dxfId="2541" priority="479" operator="equal">
      <formula>"ROW"</formula>
    </cfRule>
    <cfRule type="cellIs" dxfId="2540" priority="478" operator="equal">
      <formula>"HOLD"</formula>
    </cfRule>
  </conditionalFormatting>
  <conditionalFormatting sqref="M72:M73">
    <cfRule type="cellIs" dxfId="2539" priority="444" operator="equal">
      <formula>"completedw"</formula>
    </cfRule>
    <cfRule type="cellIs" dxfId="2538" priority="445" operator="equal">
      <formula>"HOLD"</formula>
    </cfRule>
    <cfRule type="cellIs" dxfId="2537" priority="446" operator="equal">
      <formula>"ROW"</formula>
    </cfRule>
  </conditionalFormatting>
  <conditionalFormatting sqref="M90:M91">
    <cfRule type="containsText" dxfId="2536" priority="1179" operator="containsText" text="Hold">
      <formula>NOT(ISERROR(SEARCH("Hold",M90)))</formula>
    </cfRule>
  </conditionalFormatting>
  <conditionalFormatting sqref="M114:M115">
    <cfRule type="containsText" dxfId="2535" priority="1265" operator="containsText" text="Hold">
      <formula>NOT(ISERROR(SEARCH("Hold",M114)))</formula>
    </cfRule>
  </conditionalFormatting>
  <conditionalFormatting sqref="M126:M127">
    <cfRule type="containsText" dxfId="2534" priority="629"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2533" priority="1643"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2532" priority="1644" operator="equal">
      <formula>"HOLD"</formula>
    </cfRule>
    <cfRule type="cellIs" dxfId="2531" priority="1645" operator="equal">
      <formula>"ROW"</formula>
    </cfRule>
  </conditionalFormatting>
  <conditionalFormatting sqref="M138:M139">
    <cfRule type="containsText" dxfId="2530" priority="176" operator="containsText" text="Hold">
      <formula>NOT(ISERROR(SEARCH("Hold",M138)))</formula>
    </cfRule>
  </conditionalFormatting>
  <conditionalFormatting sqref="M150:M151">
    <cfRule type="containsText" dxfId="2529" priority="1243" operator="containsText" text="Hold">
      <formula>NOT(ISERROR(SEARCH("Hold",M150)))</formula>
    </cfRule>
  </conditionalFormatting>
  <conditionalFormatting sqref="M161:M162">
    <cfRule type="containsText" dxfId="2528" priority="529" operator="containsText" text="Hold">
      <formula>NOT(ISERROR(SEARCH("Hold",M161)))</formula>
    </cfRule>
  </conditionalFormatting>
  <conditionalFormatting sqref="M176:M177">
    <cfRule type="cellIs" dxfId="2527" priority="382" operator="equal">
      <formula>"HOLD"</formula>
    </cfRule>
    <cfRule type="cellIs" dxfId="2526" priority="383" operator="equal">
      <formula>"ROW"</formula>
    </cfRule>
    <cfRule type="cellIs" dxfId="2525" priority="381" operator="equal">
      <formula>"completedw"</formula>
    </cfRule>
  </conditionalFormatting>
  <conditionalFormatting sqref="M179:M184">
    <cfRule type="cellIs" dxfId="2524" priority="548" operator="equal">
      <formula>"ROW"</formula>
    </cfRule>
    <cfRule type="cellIs" dxfId="2523" priority="547" operator="equal">
      <formula>"HOLD"</formula>
    </cfRule>
    <cfRule type="cellIs" dxfId="2522" priority="546" operator="equal">
      <formula>"completedw"</formula>
    </cfRule>
  </conditionalFormatting>
  <conditionalFormatting sqref="M183:M184">
    <cfRule type="cellIs" dxfId="2521" priority="550" operator="equal">
      <formula>"Completed"</formula>
    </cfRule>
    <cfRule type="containsText" dxfId="2520" priority="545" operator="containsText" text="Hold">
      <formula>NOT(ISERROR(SEARCH("Hold",M183)))</formula>
    </cfRule>
    <cfRule type="cellIs" dxfId="2519" priority="549" operator="equal">
      <formula>"wip"</formula>
    </cfRule>
  </conditionalFormatting>
  <conditionalFormatting sqref="M188">
    <cfRule type="cellIs" dxfId="2518" priority="791" operator="equal">
      <formula>"HOLD"</formula>
    </cfRule>
    <cfRule type="cellIs" dxfId="2517" priority="790" operator="equal">
      <formula>"completedw"</formula>
    </cfRule>
    <cfRule type="cellIs" dxfId="2516" priority="792" operator="equal">
      <formula>"ROW"</formula>
    </cfRule>
  </conditionalFormatting>
  <conditionalFormatting sqref="M194:M195">
    <cfRule type="containsText" dxfId="2515" priority="637" operator="containsText" text="Hold">
      <formula>NOT(ISERROR(SEARCH("Hold",M194)))</formula>
    </cfRule>
  </conditionalFormatting>
  <conditionalFormatting sqref="M215:M216">
    <cfRule type="containsText" dxfId="2514" priority="1160" operator="containsText" text="Hold">
      <formula>NOT(ISERROR(SEARCH("Hold",M215)))</formula>
    </cfRule>
  </conditionalFormatting>
  <conditionalFormatting sqref="M226:M227">
    <cfRule type="containsText" dxfId="2513" priority="1147" operator="containsText" text="Hold">
      <formula>NOT(ISERROR(SEARCH("Hold",M226)))</formula>
    </cfRule>
  </conditionalFormatting>
  <conditionalFormatting sqref="M237:M238">
    <cfRule type="containsText" dxfId="2512" priority="1137" operator="containsText" text="Hold">
      <formula>NOT(ISERROR(SEARCH("Hold",M237)))</formula>
    </cfRule>
  </conditionalFormatting>
  <conditionalFormatting sqref="M247:M248">
    <cfRule type="containsText" dxfId="2511" priority="1124" operator="containsText" text="Hold">
      <formula>NOT(ISERROR(SEARCH("Hold",M247)))</formula>
    </cfRule>
  </conditionalFormatting>
  <conditionalFormatting sqref="M257:M258">
    <cfRule type="containsText" dxfId="2510" priority="1114" operator="containsText" text="Hold">
      <formula>NOT(ISERROR(SEARCH("Hold",M257)))</formula>
    </cfRule>
  </conditionalFormatting>
  <conditionalFormatting sqref="M267:M268">
    <cfRule type="containsText" dxfId="2509" priority="1049" operator="containsText" text="Hold">
      <formula>NOT(ISERROR(SEARCH("Hold",M267)))</formula>
    </cfRule>
  </conditionalFormatting>
  <conditionalFormatting sqref="M278:M279">
    <cfRule type="containsText" dxfId="2508" priority="983" operator="containsText" text="Hold">
      <formula>NOT(ISERROR(SEARCH("Hold",M278)))</formula>
    </cfRule>
  </conditionalFormatting>
  <conditionalFormatting sqref="M289:M290">
    <cfRule type="containsText" dxfId="2507" priority="905" operator="containsText" text="Hold">
      <formula>NOT(ISERROR(SEARCH("Hold",M289)))</formula>
    </cfRule>
  </conditionalFormatting>
  <conditionalFormatting sqref="M300:M301">
    <cfRule type="containsText" dxfId="2506" priority="741" operator="containsText" text="Hold">
      <formula>NOT(ISERROR(SEARCH("Hold",M300)))</formula>
    </cfRule>
  </conditionalFormatting>
  <conditionalFormatting sqref="M311:M312">
    <cfRule type="containsText" dxfId="2505" priority="91" operator="containsText" text="Hold">
      <formula>NOT(ISERROR(SEARCH("Hold",M311)))</formula>
    </cfRule>
  </conditionalFormatting>
  <conditionalFormatting sqref="M90:N91">
    <cfRule type="cellIs" dxfId="2504" priority="1181" operator="equal">
      <formula>"HOLD"</formula>
    </cfRule>
    <cfRule type="cellIs" dxfId="2503" priority="1180" operator="equal">
      <formula>"completedw"</formula>
    </cfRule>
    <cfRule type="cellIs" dxfId="2502" priority="1184" operator="equal">
      <formula>"Completed"</formula>
    </cfRule>
    <cfRule type="cellIs" dxfId="2501" priority="1183" operator="equal">
      <formula>"wip"</formula>
    </cfRule>
    <cfRule type="cellIs" dxfId="2500" priority="1182" operator="equal">
      <formula>"ROW"</formula>
    </cfRule>
  </conditionalFormatting>
  <conditionalFormatting sqref="M311:N312">
    <cfRule type="cellIs" dxfId="2499" priority="92" operator="equal">
      <formula>"completedw"</formula>
    </cfRule>
    <cfRule type="cellIs" dxfId="2498" priority="93" operator="equal">
      <formula>"HOLD"</formula>
    </cfRule>
    <cfRule type="cellIs" dxfId="2497" priority="94" operator="equal">
      <formula>"ROW"</formula>
    </cfRule>
    <cfRule type="cellIs" dxfId="2496" priority="95" operator="equal">
      <formula>"wip"</formula>
    </cfRule>
    <cfRule type="cellIs" dxfId="2495" priority="96" operator="equal">
      <formula>"Completed"</formula>
    </cfRule>
  </conditionalFormatting>
  <conditionalFormatting sqref="M278:P279">
    <cfRule type="cellIs" dxfId="2494" priority="987" operator="equal">
      <formula>"wip"</formula>
    </cfRule>
    <cfRule type="cellIs" dxfId="2493" priority="988" operator="equal">
      <formula>"Completed"</formula>
    </cfRule>
    <cfRule type="cellIs" dxfId="2492" priority="984" operator="equal">
      <formula>"completedw"</formula>
    </cfRule>
    <cfRule type="cellIs" dxfId="2491" priority="985" operator="equal">
      <formula>"HOLD"</formula>
    </cfRule>
    <cfRule type="cellIs" dxfId="2490" priority="986" operator="equal">
      <formula>"ROW"</formula>
    </cfRule>
  </conditionalFormatting>
  <conditionalFormatting sqref="M300:P301">
    <cfRule type="cellIs" dxfId="2489" priority="746" operator="equal">
      <formula>"Completed"</formula>
    </cfRule>
    <cfRule type="cellIs" dxfId="2488" priority="745" operator="equal">
      <formula>"wip"</formula>
    </cfRule>
    <cfRule type="cellIs" dxfId="2487" priority="743" operator="equal">
      <formula>"HOLD"</formula>
    </cfRule>
    <cfRule type="cellIs" dxfId="2486" priority="742" operator="equal">
      <formula>"completedw"</formula>
    </cfRule>
    <cfRule type="cellIs" dxfId="2485" priority="744" operator="equal">
      <formula>"ROW"</formula>
    </cfRule>
  </conditionalFormatting>
  <conditionalFormatting sqref="M106:Q107">
    <cfRule type="cellIs" dxfId="2484" priority="122" operator="equal">
      <formula>"HOLD"</formula>
    </cfRule>
    <cfRule type="cellIs" dxfId="2483" priority="123" operator="equal">
      <formula>"ROW"</formula>
    </cfRule>
    <cfRule type="cellIs" dxfId="2482" priority="121" operator="equal">
      <formula>"completedw"</formula>
    </cfRule>
  </conditionalFormatting>
  <conditionalFormatting sqref="N172">
    <cfRule type="cellIs" dxfId="2481" priority="1616" operator="equal">
      <formula>"Completed"</formula>
    </cfRule>
    <cfRule type="cellIs" dxfId="2480" priority="1615" operator="equal">
      <formula>"wip"</formula>
    </cfRule>
  </conditionalFormatting>
  <conditionalFormatting sqref="N183">
    <cfRule type="cellIs" dxfId="2479" priority="1590" operator="equal">
      <formula>"Completed"</formula>
    </cfRule>
    <cfRule type="cellIs" dxfId="2478" priority="1589" operator="equal">
      <formula>"wip"</formula>
    </cfRule>
  </conditionalFormatting>
  <conditionalFormatting sqref="N194">
    <cfRule type="cellIs" dxfId="2477" priority="1558" operator="equal">
      <formula>"Completed"</formula>
    </cfRule>
    <cfRule type="cellIs" dxfId="2476" priority="1557" operator="equal">
      <formula>"wip"</formula>
    </cfRule>
  </conditionalFormatting>
  <conditionalFormatting sqref="N204">
    <cfRule type="cellIs" dxfId="2475" priority="1530" operator="equal">
      <formula>"Completed"</formula>
    </cfRule>
    <cfRule type="cellIs" dxfId="2474" priority="1529" operator="equal">
      <formula>"wip"</formula>
    </cfRule>
  </conditionalFormatting>
  <conditionalFormatting sqref="N215">
    <cfRule type="cellIs" dxfId="2473" priority="1501" operator="equal">
      <formula>"wip"</formula>
    </cfRule>
    <cfRule type="cellIs" dxfId="2472" priority="1502" operator="equal">
      <formula>"Completed"</formula>
    </cfRule>
  </conditionalFormatting>
  <conditionalFormatting sqref="N226">
    <cfRule type="cellIs" dxfId="2471" priority="1473" operator="equal">
      <formula>"wip"</formula>
    </cfRule>
    <cfRule type="cellIs" dxfId="2470" priority="1474" operator="equal">
      <formula>"Completed"</formula>
    </cfRule>
  </conditionalFormatting>
  <conditionalFormatting sqref="N237">
    <cfRule type="cellIs" dxfId="2469" priority="1445" operator="equal">
      <formula>"wip"</formula>
    </cfRule>
    <cfRule type="cellIs" dxfId="2468" priority="1446" operator="equal">
      <formula>"Completed"</formula>
    </cfRule>
  </conditionalFormatting>
  <conditionalFormatting sqref="N247">
    <cfRule type="cellIs" dxfId="2467" priority="1392" operator="equal">
      <formula>"Completed"</formula>
    </cfRule>
    <cfRule type="cellIs" dxfId="2466" priority="1391" operator="equal">
      <formula>"wip"</formula>
    </cfRule>
  </conditionalFormatting>
  <conditionalFormatting sqref="N257">
    <cfRule type="cellIs" dxfId="2465" priority="1363" operator="equal">
      <formula>"wip"</formula>
    </cfRule>
    <cfRule type="cellIs" dxfId="2464" priority="1364" operator="equal">
      <formula>"Completed"</formula>
    </cfRule>
  </conditionalFormatting>
  <conditionalFormatting sqref="N267:O267">
    <cfRule type="cellIs" dxfId="2463" priority="1058" operator="equal">
      <formula>"ROW"</formula>
    </cfRule>
    <cfRule type="cellIs" dxfId="2462" priority="1059" operator="equal">
      <formula>"wip"</formula>
    </cfRule>
    <cfRule type="cellIs" dxfId="2461" priority="1060" operator="equal">
      <formula>"Completed"</formula>
    </cfRule>
    <cfRule type="cellIs" dxfId="2460" priority="1057" operator="equal">
      <formula>"HOLD"</formula>
    </cfRule>
    <cfRule type="cellIs" dxfId="2459" priority="1056" operator="equal">
      <formula>"completedw"</formula>
    </cfRule>
  </conditionalFormatting>
  <conditionalFormatting sqref="N289:O289">
    <cfRule type="cellIs" dxfId="2458" priority="916" operator="equal">
      <formula>"Completed"</formula>
    </cfRule>
    <cfRule type="cellIs" dxfId="2457" priority="915" operator="equal">
      <formula>"wip"</formula>
    </cfRule>
    <cfRule type="cellIs" dxfId="2456" priority="913" operator="equal">
      <formula>"HOLD"</formula>
    </cfRule>
    <cfRule type="cellIs" dxfId="2455" priority="912" operator="equal">
      <formula>"completedw"</formula>
    </cfRule>
    <cfRule type="cellIs" dxfId="2454" priority="914" operator="equal">
      <formula>"ROW"</formula>
    </cfRule>
  </conditionalFormatting>
  <conditionalFormatting sqref="O29:O30">
    <cfRule type="cellIs" dxfId="2453" priority="795" operator="equal">
      <formula>"HOLD"</formula>
    </cfRule>
    <cfRule type="cellIs" dxfId="2452" priority="796" operator="equal">
      <formula>"ROW"</formula>
    </cfRule>
    <cfRule type="cellIs" dxfId="2451" priority="794" operator="equal">
      <formula>"completedw"</formula>
    </cfRule>
  </conditionalFormatting>
  <conditionalFormatting sqref="O215:O216">
    <cfRule type="containsText" dxfId="2450" priority="12" operator="containsText" text="Hold">
      <formula>NOT(ISERROR(SEARCH("Hold",O215)))</formula>
    </cfRule>
  </conditionalFormatting>
  <conditionalFormatting sqref="O267">
    <cfRule type="containsText" dxfId="2449" priority="1055" operator="containsText" text="Hold">
      <formula>NOT(ISERROR(SEARCH("Hold",O267)))</formula>
    </cfRule>
  </conditionalFormatting>
  <conditionalFormatting sqref="O289">
    <cfRule type="containsText" dxfId="2448" priority="911" operator="containsText" text="Hold">
      <formula>NOT(ISERROR(SEARCH("Hold",O289)))</formula>
    </cfRule>
  </conditionalFormatting>
  <conditionalFormatting sqref="O36:Q37">
    <cfRule type="containsText" dxfId="2447" priority="167" operator="containsText" text="Hold">
      <formula>NOT(ISERROR(SEARCH("Hold",O36)))</formula>
    </cfRule>
    <cfRule type="cellIs" dxfId="2446" priority="169" operator="equal">
      <formula>"HOLD"</formula>
    </cfRule>
    <cfRule type="cellIs" dxfId="2445" priority="172" operator="equal">
      <formula>"Completed"</formula>
    </cfRule>
    <cfRule type="cellIs" dxfId="2444" priority="171" operator="equal">
      <formula>"wip"</formula>
    </cfRule>
    <cfRule type="cellIs" dxfId="2443" priority="170" operator="equal">
      <formula>"ROW"</formula>
    </cfRule>
    <cfRule type="cellIs" dxfId="2442" priority="168" operator="equal">
      <formula>"completedw"</formula>
    </cfRule>
  </conditionalFormatting>
  <conditionalFormatting sqref="O72:Q73">
    <cfRule type="cellIs" dxfId="2441" priority="447" operator="equal">
      <formula>"completedw"</formula>
    </cfRule>
    <cfRule type="cellIs" dxfId="2440" priority="449" operator="equal">
      <formula>"ROW"</formula>
    </cfRule>
    <cfRule type="cellIs" dxfId="2439" priority="448" operator="equal">
      <formula>"HOLD"</formula>
    </cfRule>
  </conditionalFormatting>
  <conditionalFormatting sqref="O90:Q91">
    <cfRule type="containsText" dxfId="2438" priority="15" operator="containsText" text="Hold">
      <formula>NOT(ISERROR(SEARCH("Hold",O90)))</formula>
    </cfRule>
    <cfRule type="cellIs" dxfId="2437" priority="16" operator="equal">
      <formula>"completedw"</formula>
    </cfRule>
    <cfRule type="cellIs" dxfId="2436" priority="17" operator="equal">
      <formula>"HOLD"</formula>
    </cfRule>
    <cfRule type="cellIs" dxfId="2435" priority="18" operator="equal">
      <formula>"ROW"</formula>
    </cfRule>
    <cfRule type="cellIs" dxfId="2434" priority="19" operator="equal">
      <formula>"wip"</formula>
    </cfRule>
    <cfRule type="cellIs" dxfId="2433" priority="20" operator="equal">
      <formula>"Completed"</formula>
    </cfRule>
  </conditionalFormatting>
  <conditionalFormatting sqref="O114:Q115 O161:P162 O215:Q216 O226:Q227 O237:Q238 O247:Q248 O257:Q258 O79:Q80 O102:Q103 C126:C127 O150:Q151 O268:P268 O278:Q279 O290:P290">
    <cfRule type="containsText" dxfId="2432" priority="793" operator="containsText" text="Hold">
      <formula>NOT(ISERROR(SEARCH("Hold",C79)))</formula>
    </cfRule>
  </conditionalFormatting>
  <conditionalFormatting sqref="O126:Q127">
    <cfRule type="containsText" dxfId="2431" priority="628" operator="containsText" text="Hold">
      <formula>NOT(ISERROR(SEARCH("Hold",O126)))</formula>
    </cfRule>
  </conditionalFormatting>
  <conditionalFormatting sqref="O138:Q139">
    <cfRule type="containsText" dxfId="2430" priority="633" operator="containsText" text="Hold">
      <formula>NOT(ISERROR(SEARCH("Hold",O138)))</formula>
    </cfRule>
  </conditionalFormatting>
  <conditionalFormatting sqref="O187:Q187">
    <cfRule type="cellIs" dxfId="2429" priority="363" operator="equal">
      <formula>"completedw"</formula>
    </cfRule>
    <cfRule type="cellIs" dxfId="2428" priority="364" operator="equal">
      <formula>"HOLD"</formula>
    </cfRule>
    <cfRule type="cellIs" dxfId="2427" priority="365" operator="equal">
      <formula>"ROW"</formula>
    </cfRule>
  </conditionalFormatting>
  <conditionalFormatting sqref="O194:Q195">
    <cfRule type="containsText" dxfId="2426" priority="636" operator="containsText" text="Hold">
      <formula>NOT(ISERROR(SEARCH("Hold",O194)))</formula>
    </cfRule>
  </conditionalFormatting>
  <conditionalFormatting sqref="O300:Q301">
    <cfRule type="containsText" dxfId="2425" priority="735" operator="containsText" text="Hold">
      <formula>NOT(ISERROR(SEARCH("Hold",O300)))</formula>
    </cfRule>
  </conditionalFormatting>
  <conditionalFormatting sqref="O311:Q312">
    <cfRule type="containsText" dxfId="2424" priority="85" operator="containsText" text="Hold">
      <formula>NOT(ISERROR(SEARCH("Hold",O311)))</formula>
    </cfRule>
  </conditionalFormatting>
  <conditionalFormatting sqref="O311:R312">
    <cfRule type="cellIs" dxfId="2423" priority="86" operator="equal">
      <formula>"completedw"</formula>
    </cfRule>
    <cfRule type="cellIs" dxfId="2422" priority="88" operator="equal">
      <formula>"ROW"</formula>
    </cfRule>
    <cfRule type="cellIs" dxfId="2421" priority="89" operator="equal">
      <formula>"wip"</formula>
    </cfRule>
    <cfRule type="cellIs" dxfId="2420" priority="90" operator="equal">
      <formula>"Completed"</formula>
    </cfRule>
    <cfRule type="cellIs" dxfId="2419" priority="87" operator="equal">
      <formula>"HOLD"</formula>
    </cfRule>
  </conditionalFormatting>
  <conditionalFormatting sqref="O208:S209">
    <cfRule type="cellIs" dxfId="2418" priority="232" operator="equal">
      <formula>"ROW"</formula>
    </cfRule>
    <cfRule type="cellIs" dxfId="2417" priority="231" operator="equal">
      <formula>"HOLD"</formula>
    </cfRule>
    <cfRule type="cellIs" dxfId="2416" priority="230" operator="equal">
      <formula>"completedw"</formula>
    </cfRule>
  </conditionalFormatting>
  <conditionalFormatting sqref="O61:W62">
    <cfRule type="cellIs" dxfId="2415" priority="127" operator="equal">
      <formula>"completedw"</formula>
    </cfRule>
    <cfRule type="cellIs" dxfId="2414" priority="129" operator="equal">
      <formula>"ROW"</formula>
    </cfRule>
    <cfRule type="cellIs" dxfId="2413" priority="128" operator="equal">
      <formula>"HOLD"</formula>
    </cfRule>
  </conditionalFormatting>
  <conditionalFormatting sqref="O176:W177">
    <cfRule type="cellIs" dxfId="2412" priority="386" operator="equal">
      <formula>"ROW"</formula>
    </cfRule>
    <cfRule type="cellIs" dxfId="2411" priority="385" operator="equal">
      <formula>"HOLD"</formula>
    </cfRule>
    <cfRule type="cellIs" dxfId="2410" priority="384" operator="equal">
      <formula>"completedw"</formula>
    </cfRule>
  </conditionalFormatting>
  <conditionalFormatting sqref="P172">
    <cfRule type="cellIs" dxfId="2409" priority="1614" operator="equal">
      <formula>"Completed"</formula>
    </cfRule>
    <cfRule type="cellIs" dxfId="2408" priority="1613" operator="equal">
      <formula>"wip"</formula>
    </cfRule>
  </conditionalFormatting>
  <conditionalFormatting sqref="P183">
    <cfRule type="cellIs" dxfId="2407" priority="1585" operator="equal">
      <formula>"wip"</formula>
    </cfRule>
    <cfRule type="cellIs" dxfId="2406" priority="1586" operator="equal">
      <formula>"Completed"</formula>
    </cfRule>
  </conditionalFormatting>
  <conditionalFormatting sqref="P194">
    <cfRule type="cellIs" dxfId="2405" priority="1556" operator="equal">
      <formula>"Completed"</formula>
    </cfRule>
    <cfRule type="cellIs" dxfId="2404" priority="1555" operator="equal">
      <formula>"wip"</formula>
    </cfRule>
  </conditionalFormatting>
  <conditionalFormatting sqref="P204">
    <cfRule type="cellIs" dxfId="2403" priority="1527" operator="equal">
      <formula>"wip"</formula>
    </cfRule>
    <cfRule type="cellIs" dxfId="2402" priority="1528" operator="equal">
      <formula>"Completed"</formula>
    </cfRule>
  </conditionalFormatting>
  <conditionalFormatting sqref="P215">
    <cfRule type="cellIs" dxfId="2401" priority="1499" operator="equal">
      <formula>"wip"</formula>
    </cfRule>
    <cfRule type="cellIs" dxfId="2400" priority="1500" operator="equal">
      <formula>"Completed"</formula>
    </cfRule>
  </conditionalFormatting>
  <conditionalFormatting sqref="P226">
    <cfRule type="cellIs" dxfId="2399" priority="1472" operator="equal">
      <formula>"Completed"</formula>
    </cfRule>
    <cfRule type="cellIs" dxfId="2398" priority="1471" operator="equal">
      <formula>"wip"</formula>
    </cfRule>
  </conditionalFormatting>
  <conditionalFormatting sqref="P237">
    <cfRule type="cellIs" dxfId="2397" priority="1444" operator="equal">
      <formula>"Completed"</formula>
    </cfRule>
    <cfRule type="cellIs" dxfId="2396" priority="1443" operator="equal">
      <formula>"wip"</formula>
    </cfRule>
  </conditionalFormatting>
  <conditionalFormatting sqref="P247">
    <cfRule type="cellIs" dxfId="2395" priority="1390" operator="equal">
      <formula>"Completed"</formula>
    </cfRule>
    <cfRule type="cellIs" dxfId="2394" priority="1389" operator="equal">
      <formula>"wip"</formula>
    </cfRule>
  </conditionalFormatting>
  <conditionalFormatting sqref="P257">
    <cfRule type="cellIs" dxfId="2393" priority="1361" operator="equal">
      <formula>"wip"</formula>
    </cfRule>
    <cfRule type="cellIs" dxfId="2392" priority="1362" operator="equal">
      <formula>"Completed"</formula>
    </cfRule>
  </conditionalFormatting>
  <conditionalFormatting sqref="P267">
    <cfRule type="cellIs" dxfId="2391" priority="162" operator="equal">
      <formula>"completedw"</formula>
    </cfRule>
    <cfRule type="cellIs" dxfId="2390" priority="166" operator="equal">
      <formula>"Completed"</formula>
    </cfRule>
    <cfRule type="cellIs" dxfId="2389" priority="165" operator="equal">
      <formula>"wip"</formula>
    </cfRule>
    <cfRule type="cellIs" dxfId="2388" priority="164" operator="equal">
      <formula>"ROW"</formula>
    </cfRule>
    <cfRule type="cellIs" dxfId="2387" priority="163" operator="equal">
      <formula>"HOLD"</formula>
    </cfRule>
  </conditionalFormatting>
  <conditionalFormatting sqref="P289">
    <cfRule type="cellIs" dxfId="2386" priority="157" operator="equal">
      <formula>"completedw"</formula>
    </cfRule>
    <cfRule type="cellIs" dxfId="2385" priority="160" operator="equal">
      <formula>"wip"</formula>
    </cfRule>
    <cfRule type="cellIs" dxfId="2384" priority="161" operator="equal">
      <formula>"Completed"</formula>
    </cfRule>
    <cfRule type="cellIs" dxfId="2383" priority="158" operator="equal">
      <formula>"HOLD"</formula>
    </cfRule>
    <cfRule type="cellIs" dxfId="2382" priority="159" operator="equal">
      <formula>"ROW"</formula>
    </cfRule>
  </conditionalFormatting>
  <conditionalFormatting sqref="Q143">
    <cfRule type="cellIs" dxfId="2381" priority="173" operator="equal">
      <formula>"completedw"</formula>
    </cfRule>
    <cfRule type="cellIs" dxfId="2380" priority="174" operator="equal">
      <formula>"HOLD"</formula>
    </cfRule>
    <cfRule type="cellIs" dxfId="2379" priority="175" operator="equal">
      <formula>"ROW"</formula>
    </cfRule>
  </conditionalFormatting>
  <conditionalFormatting sqref="Q161:Q162">
    <cfRule type="containsText" dxfId="2378" priority="528" operator="containsText" text="Hold">
      <formula>NOT(ISERROR(SEARCH("Hold",Q161)))</formula>
    </cfRule>
  </conditionalFormatting>
  <conditionalFormatting sqref="Q215:Q216">
    <cfRule type="containsText" dxfId="2377" priority="11" operator="containsText" text="Hold">
      <formula>NOT(ISERROR(SEARCH("Hold",Q215)))</formula>
    </cfRule>
  </conditionalFormatting>
  <conditionalFormatting sqref="Q267:Q268">
    <cfRule type="containsText" dxfId="2376" priority="1061" operator="containsText" text="Hold">
      <formula>NOT(ISERROR(SEARCH("Hold",Q267)))</formula>
    </cfRule>
  </conditionalFormatting>
  <conditionalFormatting sqref="Q289:Q290">
    <cfRule type="containsText" dxfId="2375" priority="917" operator="containsText" text="Hold">
      <formula>NOT(ISERROR(SEARCH("Hold",Q289)))</formula>
    </cfRule>
  </conditionalFormatting>
  <conditionalFormatting sqref="Q278:R279">
    <cfRule type="cellIs" dxfId="2374" priority="982" operator="equal">
      <formula>"Completed"</formula>
    </cfRule>
    <cfRule type="cellIs" dxfId="2373" priority="981" operator="equal">
      <formula>"wip"</formula>
    </cfRule>
    <cfRule type="cellIs" dxfId="2372" priority="980" operator="equal">
      <formula>"ROW"</formula>
    </cfRule>
    <cfRule type="cellIs" dxfId="2371" priority="979" operator="equal">
      <formula>"HOLD"</formula>
    </cfRule>
    <cfRule type="cellIs" dxfId="2370" priority="978" operator="equal">
      <formula>"completedw"</formula>
    </cfRule>
  </conditionalFormatting>
  <conditionalFormatting sqref="Q300:R301">
    <cfRule type="cellIs" dxfId="2369" priority="737" operator="equal">
      <formula>"HOLD"</formula>
    </cfRule>
    <cfRule type="cellIs" dxfId="2368" priority="736" operator="equal">
      <formula>"completedw"</formula>
    </cfRule>
    <cfRule type="cellIs" dxfId="2367" priority="738" operator="equal">
      <formula>"ROW"</formula>
    </cfRule>
    <cfRule type="cellIs" dxfId="2366" priority="739" operator="equal">
      <formula>"wip"</formula>
    </cfRule>
    <cfRule type="cellIs" dxfId="2365" priority="740" operator="equal">
      <formula>"Completed"</formula>
    </cfRule>
  </conditionalFormatting>
  <conditionalFormatting sqref="Q29:S30">
    <cfRule type="cellIs" dxfId="2364" priority="526" operator="equal">
      <formula>"HOLD"</formula>
    </cfRule>
    <cfRule type="cellIs" dxfId="2363" priority="527" operator="equal">
      <formula>"ROW"</formula>
    </cfRule>
    <cfRule type="cellIs" dxfId="2362" priority="525" operator="equal">
      <formula>"completedw"</formula>
    </cfRule>
  </conditionalFormatting>
  <conditionalFormatting sqref="Q289:S290">
    <cfRule type="cellIs" dxfId="2361" priority="921" operator="equal">
      <formula>"ROW"</formula>
    </cfRule>
    <cfRule type="cellIs" dxfId="2360" priority="922" operator="equal">
      <formula>"wip"</formula>
    </cfRule>
    <cfRule type="cellIs" dxfId="2359" priority="923" operator="equal">
      <formula>"Completed"</formula>
    </cfRule>
    <cfRule type="cellIs" dxfId="2358" priority="919" operator="equal">
      <formula>"completedw"</formula>
    </cfRule>
    <cfRule type="cellIs" dxfId="2357" priority="920" operator="equal">
      <formula>"HOLD"</formula>
    </cfRule>
  </conditionalFormatting>
  <conditionalFormatting sqref="R172">
    <cfRule type="cellIs" dxfId="2356" priority="1611" operator="equal">
      <formula>"wip"</formula>
    </cfRule>
    <cfRule type="cellIs" dxfId="2355" priority="1612" operator="equal">
      <formula>"Completed"</formula>
    </cfRule>
  </conditionalFormatting>
  <conditionalFormatting sqref="R183">
    <cfRule type="cellIs" dxfId="2354" priority="1583" operator="equal">
      <formula>"wip"</formula>
    </cfRule>
    <cfRule type="cellIs" dxfId="2353" priority="1584" operator="equal">
      <formula>"Completed"</formula>
    </cfRule>
  </conditionalFormatting>
  <conditionalFormatting sqref="R194">
    <cfRule type="cellIs" dxfId="2352" priority="1554" operator="equal">
      <formula>"Completed"</formula>
    </cfRule>
    <cfRule type="cellIs" dxfId="2351" priority="1553" operator="equal">
      <formula>"wip"</formula>
    </cfRule>
  </conditionalFormatting>
  <conditionalFormatting sqref="R204">
    <cfRule type="cellIs" dxfId="2350" priority="1526" operator="equal">
      <formula>"Completed"</formula>
    </cfRule>
    <cfRule type="cellIs" dxfId="2349" priority="1525" operator="equal">
      <formula>"wip"</formula>
    </cfRule>
  </conditionalFormatting>
  <conditionalFormatting sqref="R215">
    <cfRule type="cellIs" dxfId="2348" priority="1497" operator="equal">
      <formula>"wip"</formula>
    </cfRule>
    <cfRule type="cellIs" dxfId="2347" priority="1498" operator="equal">
      <formula>"Completed"</formula>
    </cfRule>
  </conditionalFormatting>
  <conditionalFormatting sqref="R226">
    <cfRule type="cellIs" dxfId="2346" priority="1470" operator="equal">
      <formula>"Completed"</formula>
    </cfRule>
    <cfRule type="cellIs" dxfId="2345" priority="1469" operator="equal">
      <formula>"wip"</formula>
    </cfRule>
  </conditionalFormatting>
  <conditionalFormatting sqref="R237">
    <cfRule type="cellIs" dxfId="2344" priority="1442" operator="equal">
      <formula>"Completed"</formula>
    </cfRule>
    <cfRule type="cellIs" dxfId="2343" priority="1441" operator="equal">
      <formula>"wip"</formula>
    </cfRule>
  </conditionalFormatting>
  <conditionalFormatting sqref="R247">
    <cfRule type="cellIs" dxfId="2342" priority="1387" operator="equal">
      <formula>"wip"</formula>
    </cfRule>
    <cfRule type="cellIs" dxfId="2341" priority="1388" operator="equal">
      <formula>"Completed"</formula>
    </cfRule>
  </conditionalFormatting>
  <conditionalFormatting sqref="R257">
    <cfRule type="cellIs" dxfId="2340" priority="1360" operator="equal">
      <formula>"Completed"</formula>
    </cfRule>
    <cfRule type="cellIs" dxfId="2339" priority="1359" operator="equal">
      <formula>"wip"</formula>
    </cfRule>
  </conditionalFormatting>
  <conditionalFormatting sqref="R90:S91">
    <cfRule type="cellIs" dxfId="2338" priority="63" operator="equal">
      <formula>"HOLD"</formula>
    </cfRule>
    <cfRule type="cellIs" dxfId="2337" priority="62" operator="equal">
      <formula>"completedw"</formula>
    </cfRule>
    <cfRule type="cellIs" dxfId="2336" priority="64" operator="equal">
      <formula>"ROW"</formula>
    </cfRule>
    <cfRule type="cellIs" dxfId="2335" priority="65" operator="equal">
      <formula>"wip"</formula>
    </cfRule>
    <cfRule type="cellIs" dxfId="2334" priority="66" operator="equal">
      <formula>"Completed"</formula>
    </cfRule>
  </conditionalFormatting>
  <conditionalFormatting sqref="R267:S268">
    <cfRule type="cellIs" dxfId="2333" priority="1064" operator="equal">
      <formula>"HOLD"</formula>
    </cfRule>
    <cfRule type="cellIs" dxfId="2332" priority="1066" operator="equal">
      <formula>"wip"</formula>
    </cfRule>
    <cfRule type="cellIs" dxfId="2331" priority="1067" operator="equal">
      <formula>"Completed"</formula>
    </cfRule>
    <cfRule type="cellIs" dxfId="2330" priority="1065" operator="equal">
      <formula>"ROW"</formula>
    </cfRule>
    <cfRule type="cellIs" dxfId="2329" priority="1063" operator="equal">
      <formula>"completedw"</formula>
    </cfRule>
  </conditionalFormatting>
  <conditionalFormatting sqref="R36:V37">
    <cfRule type="cellIs" dxfId="2328" priority="590" operator="equal">
      <formula>"wip"</formula>
    </cfRule>
    <cfRule type="cellIs" dxfId="2327" priority="591" operator="equal">
      <formula>"Completed"</formula>
    </cfRule>
    <cfRule type="cellIs" dxfId="2326" priority="589" operator="equal">
      <formula>"ROW"</formula>
    </cfRule>
    <cfRule type="cellIs" dxfId="2325" priority="587" operator="equal">
      <formula>"completedw"</formula>
    </cfRule>
    <cfRule type="cellIs" dxfId="2324" priority="588" operator="equal">
      <formula>"HOLD"</formula>
    </cfRule>
  </conditionalFormatting>
  <conditionalFormatting sqref="S36:S37">
    <cfRule type="containsText" dxfId="2323" priority="586" operator="containsText" text="Hold">
      <formula>NOT(ISERROR(SEARCH("Hold",S36)))</formula>
    </cfRule>
  </conditionalFormatting>
  <conditionalFormatting sqref="S51">
    <cfRule type="cellIs" dxfId="2322" priority="500" operator="equal">
      <formula>"ROW"</formula>
    </cfRule>
    <cfRule type="cellIs" dxfId="2321" priority="499" operator="equal">
      <formula>"HOLD"</formula>
    </cfRule>
    <cfRule type="cellIs" dxfId="2320" priority="498" operator="equal">
      <formula>"completedw"</formula>
    </cfRule>
  </conditionalFormatting>
  <conditionalFormatting sqref="S72:S73">
    <cfRule type="cellIs" dxfId="2319" priority="450" operator="equal">
      <formula>"completedw"</formula>
    </cfRule>
    <cfRule type="cellIs" dxfId="2318" priority="451" operator="equal">
      <formula>"HOLD"</formula>
    </cfRule>
    <cfRule type="cellIs" dxfId="2317" priority="452" operator="equal">
      <formula>"ROW"</formula>
    </cfRule>
  </conditionalFormatting>
  <conditionalFormatting sqref="S79:S80">
    <cfRule type="cellIs" dxfId="2316" priority="582" operator="equal">
      <formula>"ROW"</formula>
    </cfRule>
    <cfRule type="cellIs" dxfId="2315" priority="584" operator="equal">
      <formula>"Completed"</formula>
    </cfRule>
    <cfRule type="cellIs" dxfId="2314" priority="583" operator="equal">
      <formula>"wip"</formula>
    </cfRule>
    <cfRule type="cellIs" dxfId="2313" priority="581" operator="equal">
      <formula>"HOLD"</formula>
    </cfRule>
    <cfRule type="cellIs" dxfId="2312" priority="580" operator="equal">
      <formula>"completedw"</formula>
    </cfRule>
    <cfRule type="containsText" dxfId="2311" priority="579" operator="containsText" text="Hold">
      <formula>NOT(ISERROR(SEARCH("Hold",S79)))</formula>
    </cfRule>
  </conditionalFormatting>
  <conditionalFormatting sqref="S90:S91">
    <cfRule type="containsText" dxfId="2310" priority="61" operator="containsText" text="Hold">
      <formula>NOT(ISERROR(SEARCH("Hold",S90)))</formula>
    </cfRule>
  </conditionalFormatting>
  <conditionalFormatting sqref="S102:S103">
    <cfRule type="containsText" dxfId="2309" priority="826" operator="containsText" text="Hold">
      <formula>NOT(ISERROR(SEARCH("Hold",S102)))</formula>
    </cfRule>
  </conditionalFormatting>
  <conditionalFormatting sqref="S106:S107">
    <cfRule type="cellIs" dxfId="2308" priority="416" operator="equal">
      <formula>"ROW"</formula>
    </cfRule>
    <cfRule type="cellIs" dxfId="2307" priority="415" operator="equal">
      <formula>"HOLD"</formula>
    </cfRule>
    <cfRule type="cellIs" dxfId="2306" priority="414" operator="equal">
      <formula>"completedw"</formula>
    </cfRule>
  </conditionalFormatting>
  <conditionalFormatting sqref="S114:S115">
    <cfRule type="containsText" dxfId="2305" priority="1247" operator="containsText" text="Hold">
      <formula>NOT(ISERROR(SEARCH("Hold",S114)))</formula>
    </cfRule>
  </conditionalFormatting>
  <conditionalFormatting sqref="S118:S119">
    <cfRule type="cellIs" dxfId="2304" priority="190" operator="equal">
      <formula>"ROW"</formula>
    </cfRule>
    <cfRule type="cellIs" dxfId="2303" priority="189" operator="equal">
      <formula>"HOLD"</formula>
    </cfRule>
    <cfRule type="cellIs" dxfId="2302" priority="188" operator="equal">
      <formula>"completedw"</formula>
    </cfRule>
  </conditionalFormatting>
  <conditionalFormatting sqref="S122">
    <cfRule type="cellIs" dxfId="2301" priority="269" operator="equal">
      <formula>"completedw"</formula>
    </cfRule>
    <cfRule type="cellIs" dxfId="2300" priority="270" operator="equal">
      <formula>"HOLD"</formula>
    </cfRule>
    <cfRule type="cellIs" dxfId="2299" priority="271" operator="equal">
      <formula>"ROW"</formula>
    </cfRule>
  </conditionalFormatting>
  <conditionalFormatting sqref="S126:S127">
    <cfRule type="containsText" dxfId="2298" priority="627" operator="containsText" text="Hold">
      <formula>NOT(ISERROR(SEARCH("Hold",S126)))</formula>
    </cfRule>
  </conditionalFormatting>
  <conditionalFormatting sqref="S138:S139">
    <cfRule type="containsText" dxfId="2297" priority="632" operator="containsText" text="Hold">
      <formula>NOT(ISERROR(SEARCH("Hold",S138)))</formula>
    </cfRule>
  </conditionalFormatting>
  <conditionalFormatting sqref="S142:S143 S145">
    <cfRule type="cellIs" dxfId="2296" priority="408" operator="equal">
      <formula>"completedw"</formula>
    </cfRule>
    <cfRule type="cellIs" dxfId="2295" priority="409" operator="equal">
      <formula>"HOLD"</formula>
    </cfRule>
    <cfRule type="cellIs" dxfId="2294" priority="410" operator="equal">
      <formula>"ROW"</formula>
    </cfRule>
  </conditionalFormatting>
  <conditionalFormatting sqref="S150:S151">
    <cfRule type="containsText" dxfId="2293" priority="1242" operator="containsText" text="Hold">
      <formula>NOT(ISERROR(SEARCH("Hold",S150)))</formula>
    </cfRule>
  </conditionalFormatting>
  <conditionalFormatting sqref="S187">
    <cfRule type="cellIs" dxfId="2292" priority="360" operator="equal">
      <formula>"completedw"</formula>
    </cfRule>
    <cfRule type="cellIs" dxfId="2291" priority="361" operator="equal">
      <formula>"HOLD"</formula>
    </cfRule>
    <cfRule type="cellIs" dxfId="2290" priority="362" operator="equal">
      <formula>"ROW"</formula>
    </cfRule>
  </conditionalFormatting>
  <conditionalFormatting sqref="S194:S195">
    <cfRule type="containsText" dxfId="2289" priority="635" operator="containsText" text="Hold">
      <formula>NOT(ISERROR(SEARCH("Hold",S194)))</formula>
    </cfRule>
  </conditionalFormatting>
  <conditionalFormatting sqref="S215:S216">
    <cfRule type="containsText" dxfId="2288" priority="137" operator="containsText" text="Hold">
      <formula>NOT(ISERROR(SEARCH("Hold",S215)))</formula>
    </cfRule>
    <cfRule type="containsText" dxfId="2287" priority="1159" operator="containsText" text="Hold">
      <formula>NOT(ISERROR(SEARCH("Hold",S215)))</formula>
    </cfRule>
  </conditionalFormatting>
  <conditionalFormatting sqref="S226:S227">
    <cfRule type="containsText" dxfId="2286" priority="1148" operator="containsText" text="Hold">
      <formula>NOT(ISERROR(SEARCH("Hold",S226)))</formula>
    </cfRule>
  </conditionalFormatting>
  <conditionalFormatting sqref="S237:S238">
    <cfRule type="containsText" dxfId="2285" priority="1136" operator="containsText" text="Hold">
      <formula>NOT(ISERROR(SEARCH("Hold",S237)))</formula>
    </cfRule>
  </conditionalFormatting>
  <conditionalFormatting sqref="S247:S248">
    <cfRule type="containsText" dxfId="2284" priority="1125" operator="containsText" text="Hold">
      <formula>NOT(ISERROR(SEARCH("Hold",S247)))</formula>
    </cfRule>
  </conditionalFormatting>
  <conditionalFormatting sqref="S257:S258">
    <cfRule type="containsText" dxfId="2283" priority="1113" operator="containsText" text="Hold">
      <formula>NOT(ISERROR(SEARCH("Hold",S257)))</formula>
    </cfRule>
  </conditionalFormatting>
  <conditionalFormatting sqref="S267:S268">
    <cfRule type="containsText" dxfId="2282" priority="1062" operator="containsText" text="Hold">
      <formula>NOT(ISERROR(SEARCH("Hold",S267)))</formula>
    </cfRule>
  </conditionalFormatting>
  <conditionalFormatting sqref="S278:S279">
    <cfRule type="containsText" dxfId="2281" priority="73" operator="containsText" text="Hold">
      <formula>NOT(ISERROR(SEARCH("Hold",S278)))</formula>
    </cfRule>
  </conditionalFormatting>
  <conditionalFormatting sqref="S289:S290">
    <cfRule type="containsText" dxfId="2280" priority="918" operator="containsText" text="Hold">
      <formula>NOT(ISERROR(SEARCH("Hold",S289)))</formula>
    </cfRule>
  </conditionalFormatting>
  <conditionalFormatting sqref="S300:S301">
    <cfRule type="containsText" dxfId="2279" priority="729" operator="containsText" text="Hold">
      <formula>NOT(ISERROR(SEARCH("Hold",S300)))</formula>
    </cfRule>
  </conditionalFormatting>
  <conditionalFormatting sqref="S311:S312">
    <cfRule type="cellIs" dxfId="2278" priority="82" operator="equal">
      <formula>"ROW"</formula>
    </cfRule>
    <cfRule type="containsText" dxfId="2277" priority="79" operator="containsText" text="Hold">
      <formula>NOT(ISERROR(SEARCH("Hold",S311)))</formula>
    </cfRule>
    <cfRule type="cellIs" dxfId="2276" priority="81" operator="equal">
      <formula>"HOLD"</formula>
    </cfRule>
    <cfRule type="cellIs" dxfId="2275" priority="80" operator="equal">
      <formula>"completedw"</formula>
    </cfRule>
    <cfRule type="cellIs" dxfId="2274" priority="84" operator="equal">
      <formula>"Completed"</formula>
    </cfRule>
    <cfRule type="cellIs" dxfId="2273" priority="83" operator="equal">
      <formula>"wip"</formula>
    </cfRule>
  </conditionalFormatting>
  <conditionalFormatting sqref="S278:T279">
    <cfRule type="cellIs" dxfId="2272" priority="78" operator="equal">
      <formula>"Completed"</formula>
    </cfRule>
    <cfRule type="cellIs" dxfId="2271" priority="76" operator="equal">
      <formula>"ROW"</formula>
    </cfRule>
    <cfRule type="cellIs" dxfId="2270" priority="74" operator="equal">
      <formula>"completedw"</formula>
    </cfRule>
    <cfRule type="cellIs" dxfId="2269" priority="75" operator="equal">
      <formula>"HOLD"</formula>
    </cfRule>
    <cfRule type="cellIs" dxfId="2268" priority="77" operator="equal">
      <formula>"wip"</formula>
    </cfRule>
  </conditionalFormatting>
  <conditionalFormatting sqref="S300:T301">
    <cfRule type="cellIs" dxfId="2267" priority="732" operator="equal">
      <formula>"ROW"</formula>
    </cfRule>
    <cfRule type="cellIs" dxfId="2266" priority="734" operator="equal">
      <formula>"Completed"</formula>
    </cfRule>
    <cfRule type="cellIs" dxfId="2265" priority="733" operator="equal">
      <formula>"wip"</formula>
    </cfRule>
    <cfRule type="cellIs" dxfId="2264" priority="731" operator="equal">
      <formula>"HOLD"</formula>
    </cfRule>
    <cfRule type="cellIs" dxfId="2263" priority="730" operator="equal">
      <formula>"completedw"</formula>
    </cfRule>
  </conditionalFormatting>
  <conditionalFormatting sqref="T172">
    <cfRule type="cellIs" dxfId="2262" priority="1610" operator="equal">
      <formula>"Completed"</formula>
    </cfRule>
    <cfRule type="cellIs" dxfId="2261" priority="1609" operator="equal">
      <formula>"wip"</formula>
    </cfRule>
  </conditionalFormatting>
  <conditionalFormatting sqref="T183">
    <cfRule type="cellIs" dxfId="2260" priority="1581" operator="equal">
      <formula>"wip"</formula>
    </cfRule>
    <cfRule type="cellIs" dxfId="2259" priority="1582" operator="equal">
      <formula>"Completed"</formula>
    </cfRule>
  </conditionalFormatting>
  <conditionalFormatting sqref="T194">
    <cfRule type="cellIs" dxfId="2258" priority="1552" operator="equal">
      <formula>"Completed"</formula>
    </cfRule>
    <cfRule type="cellIs" dxfId="2257" priority="1551" operator="equal">
      <formula>"wip"</formula>
    </cfRule>
  </conditionalFormatting>
  <conditionalFormatting sqref="T204">
    <cfRule type="cellIs" dxfId="2256" priority="1524" operator="equal">
      <formula>"Completed"</formula>
    </cfRule>
    <cfRule type="cellIs" dxfId="2255" priority="1523" operator="equal">
      <formula>"wip"</formula>
    </cfRule>
  </conditionalFormatting>
  <conditionalFormatting sqref="T215">
    <cfRule type="cellIs" dxfId="2254" priority="1496" operator="equal">
      <formula>"Completed"</formula>
    </cfRule>
    <cfRule type="cellIs" dxfId="2253" priority="1495" operator="equal">
      <formula>"wip"</formula>
    </cfRule>
  </conditionalFormatting>
  <conditionalFormatting sqref="T226">
    <cfRule type="cellIs" dxfId="2252" priority="1467" operator="equal">
      <formula>"wip"</formula>
    </cfRule>
    <cfRule type="cellIs" dxfId="2251" priority="1468" operator="equal">
      <formula>"Completed"</formula>
    </cfRule>
  </conditionalFormatting>
  <conditionalFormatting sqref="T237">
    <cfRule type="cellIs" dxfId="2250" priority="1440" operator="equal">
      <formula>"Completed"</formula>
    </cfRule>
    <cfRule type="cellIs" dxfId="2249" priority="1439" operator="equal">
      <formula>"wip"</formula>
    </cfRule>
  </conditionalFormatting>
  <conditionalFormatting sqref="T247">
    <cfRule type="cellIs" dxfId="2248" priority="1385" operator="equal">
      <formula>"wip"</formula>
    </cfRule>
    <cfRule type="cellIs" dxfId="2247" priority="1386" operator="equal">
      <formula>"Completed"</formula>
    </cfRule>
  </conditionalFormatting>
  <conditionalFormatting sqref="T257">
    <cfRule type="cellIs" dxfId="2246" priority="1357" operator="equal">
      <formula>"wip"</formula>
    </cfRule>
    <cfRule type="cellIs" dxfId="2245" priority="1358" operator="equal">
      <formula>"Completed"</formula>
    </cfRule>
  </conditionalFormatting>
  <conditionalFormatting sqref="T267:U268">
    <cfRule type="cellIs" dxfId="2244" priority="1070" operator="equal">
      <formula>"HOLD"</formula>
    </cfRule>
    <cfRule type="cellIs" dxfId="2243" priority="1072" operator="equal">
      <formula>"wip"</formula>
    </cfRule>
    <cfRule type="cellIs" dxfId="2242" priority="1069" operator="equal">
      <formula>"completedw"</formula>
    </cfRule>
    <cfRule type="cellIs" dxfId="2241" priority="1071" operator="equal">
      <formula>"ROW"</formula>
    </cfRule>
    <cfRule type="cellIs" dxfId="2240" priority="1073" operator="equal">
      <formula>"Completed"</formula>
    </cfRule>
  </conditionalFormatting>
  <conditionalFormatting sqref="T289:U290">
    <cfRule type="cellIs" dxfId="2239" priority="927" operator="equal">
      <formula>"ROW"</formula>
    </cfRule>
    <cfRule type="cellIs" dxfId="2238" priority="928" operator="equal">
      <formula>"wip"</formula>
    </cfRule>
    <cfRule type="cellIs" dxfId="2237" priority="929" operator="equal">
      <formula>"Completed"</formula>
    </cfRule>
    <cfRule type="cellIs" dxfId="2236" priority="926" operator="equal">
      <formula>"HOLD"</formula>
    </cfRule>
    <cfRule type="cellIs" dxfId="2235" priority="925" operator="equal">
      <formula>"completedw"</formula>
    </cfRule>
  </conditionalFormatting>
  <conditionalFormatting sqref="T90:V91">
    <cfRule type="cellIs" dxfId="2234" priority="1254" operator="equal">
      <formula>"HOLD"</formula>
    </cfRule>
    <cfRule type="cellIs" dxfId="2233" priority="1253" operator="equal">
      <formula>"completedw"</formula>
    </cfRule>
    <cfRule type="cellIs" dxfId="2232" priority="1257" operator="equal">
      <formula>"Completed"</formula>
    </cfRule>
    <cfRule type="cellIs" dxfId="2231" priority="1256" operator="equal">
      <formula>"wip"</formula>
    </cfRule>
    <cfRule type="cellIs" dxfId="2230" priority="1255" operator="equal">
      <formula>"ROW"</formula>
    </cfRule>
  </conditionalFormatting>
  <conditionalFormatting sqref="T311:V312">
    <cfRule type="cellIs" dxfId="2229" priority="673" operator="equal">
      <formula>"wip"</formula>
    </cfRule>
    <cfRule type="cellIs" dxfId="2228" priority="674" operator="equal">
      <formula>"Completed"</formula>
    </cfRule>
    <cfRule type="cellIs" dxfId="2227" priority="670" operator="equal">
      <formula>"completedw"</formula>
    </cfRule>
    <cfRule type="cellIs" dxfId="2226" priority="672" operator="equal">
      <formula>"ROW"</formula>
    </cfRule>
    <cfRule type="cellIs" dxfId="2225" priority="671" operator="equal">
      <formula>"HOLD"</formula>
    </cfRule>
  </conditionalFormatting>
  <conditionalFormatting sqref="T79:X80">
    <cfRule type="cellIs" dxfId="2224" priority="1210" operator="equal">
      <formula>"completedw"</formula>
    </cfRule>
    <cfRule type="cellIs" dxfId="2223" priority="1212" operator="equal">
      <formula>"ROW"</formula>
    </cfRule>
    <cfRule type="cellIs" dxfId="2222" priority="1211" operator="equal">
      <formula>"HOLD"</formula>
    </cfRule>
    <cfRule type="cellIs" dxfId="2221" priority="1214" operator="equal">
      <formula>"Completed"</formula>
    </cfRule>
    <cfRule type="cellIs" dxfId="2220" priority="1213" operator="equal">
      <formula>"wip"</formula>
    </cfRule>
  </conditionalFormatting>
  <conditionalFormatting sqref="T165:Y166">
    <cfRule type="cellIs" dxfId="2219" priority="401" operator="equal">
      <formula>"ROW"</formula>
    </cfRule>
    <cfRule type="cellIs" dxfId="2218" priority="399" operator="equal">
      <formula>"completedw"</formula>
    </cfRule>
    <cfRule type="cellIs" dxfId="2217" priority="400" operator="equal">
      <formula>"HOLD"</formula>
    </cfRule>
  </conditionalFormatting>
  <conditionalFormatting sqref="U15 W15">
    <cfRule type="cellIs" dxfId="2216" priority="49" operator="equal">
      <formula>"wip"</formula>
    </cfRule>
  </conditionalFormatting>
  <conditionalFormatting sqref="U29:U30">
    <cfRule type="cellIs" dxfId="2215" priority="523" operator="equal">
      <formula>"HOLD"</formula>
    </cfRule>
    <cfRule type="cellIs" dxfId="2214" priority="522" operator="equal">
      <formula>"completedw"</formula>
    </cfRule>
    <cfRule type="cellIs" dxfId="2213" priority="524" operator="equal">
      <formula>"ROW"</formula>
    </cfRule>
  </conditionalFormatting>
  <conditionalFormatting sqref="U51">
    <cfRule type="cellIs" dxfId="2212" priority="495" operator="equal">
      <formula>"completedw"</formula>
    </cfRule>
    <cfRule type="cellIs" dxfId="2211" priority="496" operator="equal">
      <formula>"HOLD"</formula>
    </cfRule>
    <cfRule type="cellIs" dxfId="2210" priority="497" operator="equal">
      <formula>"ROW"</formula>
    </cfRule>
  </conditionalFormatting>
  <conditionalFormatting sqref="U72:U73">
    <cfRule type="cellIs" dxfId="2209" priority="454" operator="equal">
      <formula>"HOLD"</formula>
    </cfRule>
    <cfRule type="cellIs" dxfId="2208" priority="455" operator="equal">
      <formula>"ROW"</formula>
    </cfRule>
    <cfRule type="cellIs" dxfId="2207" priority="453" operator="equal">
      <formula>"completedw"</formula>
    </cfRule>
  </conditionalFormatting>
  <conditionalFormatting sqref="U90:U91">
    <cfRule type="containsText" dxfId="2206" priority="1252" operator="containsText" text="Hold">
      <formula>NOT(ISERROR(SEARCH("Hold",U90)))</formula>
    </cfRule>
  </conditionalFormatting>
  <conditionalFormatting sqref="U102:U103">
    <cfRule type="containsText" dxfId="2205" priority="1267" operator="containsText" text="Hold">
      <formula>NOT(ISERROR(SEARCH("Hold",U102)))</formula>
    </cfRule>
  </conditionalFormatting>
  <conditionalFormatting sqref="U114:U115">
    <cfRule type="containsText" dxfId="2204" priority="1246" operator="containsText" text="Hold">
      <formula>NOT(ISERROR(SEARCH("Hold",U114)))</formula>
    </cfRule>
  </conditionalFormatting>
  <conditionalFormatting sqref="U126:U127">
    <cfRule type="containsText" dxfId="2203" priority="626" operator="containsText" text="Hold">
      <formula>NOT(ISERROR(SEARCH("Hold",U126)))</formula>
    </cfRule>
  </conditionalFormatting>
  <conditionalFormatting sqref="U138:U139">
    <cfRule type="containsText" dxfId="2202" priority="1264" operator="containsText" text="Hold">
      <formula>NOT(ISERROR(SEARCH("Hold",U138)))</formula>
    </cfRule>
  </conditionalFormatting>
  <conditionalFormatting sqref="U150:U151">
    <cfRule type="containsText" dxfId="2201" priority="1" operator="containsText" text="Hold">
      <formula>NOT(ISERROR(SEARCH("Hold",U150)))</formula>
    </cfRule>
  </conditionalFormatting>
  <conditionalFormatting sqref="U161:U162">
    <cfRule type="containsText" dxfId="2200" priority="1250" operator="containsText" text="Hold">
      <formula>NOT(ISERROR(SEARCH("Hold",U161)))</formula>
    </cfRule>
  </conditionalFormatting>
  <conditionalFormatting sqref="U194:U195">
    <cfRule type="containsText" dxfId="2199" priority="634" operator="containsText" text="Hold">
      <formula>NOT(ISERROR(SEARCH("Hold",U194)))</formula>
    </cfRule>
  </conditionalFormatting>
  <conditionalFormatting sqref="U208">
    <cfRule type="cellIs" dxfId="2198" priority="183" operator="equal">
      <formula>"completedw"</formula>
    </cfRule>
    <cfRule type="cellIs" dxfId="2197" priority="184" operator="equal">
      <formula>"HOLD"</formula>
    </cfRule>
    <cfRule type="cellIs" dxfId="2196" priority="185" operator="equal">
      <formula>"ROW"</formula>
    </cfRule>
  </conditionalFormatting>
  <conditionalFormatting sqref="U215:U216">
    <cfRule type="containsText" dxfId="2195" priority="1158" operator="containsText" text="Hold">
      <formula>NOT(ISERROR(SEARCH("Hold",U215)))</formula>
    </cfRule>
  </conditionalFormatting>
  <conditionalFormatting sqref="U226:U227">
    <cfRule type="containsText" dxfId="2194" priority="1149" operator="containsText" text="Hold">
      <formula>NOT(ISERROR(SEARCH("Hold",U226)))</formula>
    </cfRule>
  </conditionalFormatting>
  <conditionalFormatting sqref="U237:U238">
    <cfRule type="containsText" dxfId="2193" priority="1135" operator="containsText" text="Hold">
      <formula>NOT(ISERROR(SEARCH("Hold",U237)))</formula>
    </cfRule>
  </conditionalFormatting>
  <conditionalFormatting sqref="U247:U248">
    <cfRule type="containsText" dxfId="2192" priority="1126" operator="containsText" text="Hold">
      <formula>NOT(ISERROR(SEARCH("Hold",U247)))</formula>
    </cfRule>
  </conditionalFormatting>
  <conditionalFormatting sqref="U257:U258">
    <cfRule type="containsText" dxfId="2191" priority="1112" operator="containsText" text="Hold">
      <formula>NOT(ISERROR(SEARCH("Hold",U257)))</formula>
    </cfRule>
  </conditionalFormatting>
  <conditionalFormatting sqref="U267:U268">
    <cfRule type="containsText" dxfId="2190" priority="1068" operator="containsText" text="Hold">
      <formula>NOT(ISERROR(SEARCH("Hold",U267)))</formula>
    </cfRule>
  </conditionalFormatting>
  <conditionalFormatting sqref="U278:U279">
    <cfRule type="cellIs" dxfId="2189" priority="71" operator="equal">
      <formula>"wip"</formula>
    </cfRule>
    <cfRule type="containsText" dxfId="2188" priority="67" operator="containsText" text="Hold">
      <formula>NOT(ISERROR(SEARCH("Hold",U278)))</formula>
    </cfRule>
    <cfRule type="cellIs" dxfId="2187" priority="68" operator="equal">
      <formula>"completedw"</formula>
    </cfRule>
    <cfRule type="cellIs" dxfId="2186" priority="70" operator="equal">
      <formula>"ROW"</formula>
    </cfRule>
    <cfRule type="cellIs" dxfId="2185" priority="69" operator="equal">
      <formula>"HOLD"</formula>
    </cfRule>
    <cfRule type="cellIs" dxfId="2184" priority="72" operator="equal">
      <formula>"Completed"</formula>
    </cfRule>
  </conditionalFormatting>
  <conditionalFormatting sqref="U289:U290">
    <cfRule type="containsText" dxfId="2183" priority="924" operator="containsText" text="Hold">
      <formula>NOT(ISERROR(SEARCH("Hold",U289)))</formula>
    </cfRule>
  </conditionalFormatting>
  <conditionalFormatting sqref="U300:U301">
    <cfRule type="containsText" dxfId="2182" priority="723" operator="containsText" text="Hold">
      <formula>NOT(ISERROR(SEARCH("Hold",U300)))</formula>
    </cfRule>
  </conditionalFormatting>
  <conditionalFormatting sqref="U311:U312">
    <cfRule type="containsText" dxfId="2181" priority="669" operator="containsText" text="Hold">
      <formula>NOT(ISERROR(SEARCH("Hold",U311)))</formula>
    </cfRule>
  </conditionalFormatting>
  <conditionalFormatting sqref="U300:V301">
    <cfRule type="cellIs" dxfId="2180" priority="725" operator="equal">
      <formula>"HOLD"</formula>
    </cfRule>
    <cfRule type="cellIs" dxfId="2179" priority="727" operator="equal">
      <formula>"wip"</formula>
    </cfRule>
    <cfRule type="cellIs" dxfId="2178" priority="728" operator="equal">
      <formula>"Completed"</formula>
    </cfRule>
    <cfRule type="cellIs" dxfId="2177" priority="724" operator="equal">
      <formula>"completedw"</formula>
    </cfRule>
    <cfRule type="cellIs" dxfId="2176" priority="726" operator="equal">
      <formula>"ROW"</formula>
    </cfRule>
  </conditionalFormatting>
  <conditionalFormatting sqref="U94:W95">
    <cfRule type="cellIs" dxfId="2175" priority="807" operator="equal">
      <formula>"HOLD"</formula>
    </cfRule>
    <cfRule type="cellIs" dxfId="2174" priority="808" operator="equal">
      <formula>"ROW"</formula>
    </cfRule>
    <cfRule type="cellIs" dxfId="2173" priority="806" operator="equal">
      <formula>"completedw"</formula>
    </cfRule>
  </conditionalFormatting>
  <conditionalFormatting sqref="U118:W119">
    <cfRule type="cellIs" dxfId="2172" priority="242" operator="equal">
      <formula>"completedw"</formula>
    </cfRule>
    <cfRule type="cellIs" dxfId="2171" priority="244" operator="equal">
      <formula>"ROW"</formula>
    </cfRule>
    <cfRule type="cellIs" dxfId="2170" priority="243" operator="equal">
      <formula>"HOLD"</formula>
    </cfRule>
  </conditionalFormatting>
  <conditionalFormatting sqref="U16:AD16">
    <cfRule type="cellIs" dxfId="2169" priority="46" operator="equal">
      <formula>"Completed"</formula>
    </cfRule>
  </conditionalFormatting>
  <conditionalFormatting sqref="U83:AJ84">
    <cfRule type="cellIs" dxfId="2168" priority="223" operator="equal">
      <formula>"ROW"</formula>
    </cfRule>
    <cfRule type="cellIs" dxfId="2167" priority="222" operator="equal">
      <formula>"HOLD"</formula>
    </cfRule>
  </conditionalFormatting>
  <conditionalFormatting sqref="V14">
    <cfRule type="containsText" dxfId="2166" priority="48" operator="containsText" text="Hold">
      <formula>NOT(ISERROR(SEARCH("Hold",V14)))</formula>
    </cfRule>
  </conditionalFormatting>
  <conditionalFormatting sqref="V98">
    <cfRule type="cellIs" dxfId="2165" priority="257" operator="equal">
      <formula>"completedw"</formula>
    </cfRule>
    <cfRule type="cellIs" dxfId="2164" priority="258" operator="equal">
      <formula>"HOLD"</formula>
    </cfRule>
    <cfRule type="cellIs" dxfId="2163" priority="259" operator="equal">
      <formula>"ROW"</formula>
    </cfRule>
  </conditionalFormatting>
  <conditionalFormatting sqref="V172">
    <cfRule type="cellIs" dxfId="2162" priority="1607" operator="equal">
      <formula>"wip"</formula>
    </cfRule>
    <cfRule type="cellIs" dxfId="2161" priority="1608" operator="equal">
      <formula>"Completed"</formula>
    </cfRule>
  </conditionalFormatting>
  <conditionalFormatting sqref="V183">
    <cfRule type="cellIs" dxfId="2160" priority="1579" operator="equal">
      <formula>"wip"</formula>
    </cfRule>
    <cfRule type="cellIs" dxfId="2159" priority="1580" operator="equal">
      <formula>"Completed"</formula>
    </cfRule>
  </conditionalFormatting>
  <conditionalFormatting sqref="V194">
    <cfRule type="cellIs" dxfId="2158" priority="1550" operator="equal">
      <formula>"Completed"</formula>
    </cfRule>
    <cfRule type="cellIs" dxfId="2157" priority="1549" operator="equal">
      <formula>"wip"</formula>
    </cfRule>
  </conditionalFormatting>
  <conditionalFormatting sqref="V204">
    <cfRule type="cellIs" dxfId="2156" priority="1521" operator="equal">
      <formula>"wip"</formula>
    </cfRule>
    <cfRule type="cellIs" dxfId="2155" priority="1522" operator="equal">
      <formula>"Completed"</formula>
    </cfRule>
  </conditionalFormatting>
  <conditionalFormatting sqref="V215">
    <cfRule type="cellIs" dxfId="2154" priority="1494" operator="equal">
      <formula>"Completed"</formula>
    </cfRule>
    <cfRule type="cellIs" dxfId="2153" priority="1493" operator="equal">
      <formula>"wip"</formula>
    </cfRule>
  </conditionalFormatting>
  <conditionalFormatting sqref="V226">
    <cfRule type="cellIs" dxfId="2152" priority="1465" operator="equal">
      <formula>"wip"</formula>
    </cfRule>
    <cfRule type="cellIs" dxfId="2151" priority="1466" operator="equal">
      <formula>"Completed"</formula>
    </cfRule>
  </conditionalFormatting>
  <conditionalFormatting sqref="V237">
    <cfRule type="cellIs" dxfId="2150" priority="1438" operator="equal">
      <formula>"Completed"</formula>
    </cfRule>
    <cfRule type="cellIs" dxfId="2149" priority="1437" operator="equal">
      <formula>"wip"</formula>
    </cfRule>
  </conditionalFormatting>
  <conditionalFormatting sqref="V247">
    <cfRule type="cellIs" dxfId="2148" priority="1384" operator="equal">
      <formula>"Completed"</formula>
    </cfRule>
    <cfRule type="cellIs" dxfId="2147" priority="1383" operator="equal">
      <formula>"wip"</formula>
    </cfRule>
  </conditionalFormatting>
  <conditionalFormatting sqref="V257">
    <cfRule type="cellIs" dxfId="2146" priority="1355" operator="equal">
      <formula>"wip"</formula>
    </cfRule>
    <cfRule type="cellIs" dxfId="2145" priority="1356" operator="equal">
      <formula>"Completed"</formula>
    </cfRule>
  </conditionalFormatting>
  <conditionalFormatting sqref="V187:W187">
    <cfRule type="cellIs" dxfId="2144" priority="252" operator="equal">
      <formula>"HOLD"</formula>
    </cfRule>
    <cfRule type="cellIs" dxfId="2143" priority="251" operator="equal">
      <formula>"completedw"</formula>
    </cfRule>
    <cfRule type="cellIs" dxfId="2142" priority="253" operator="equal">
      <formula>"ROW"</formula>
    </cfRule>
  </conditionalFormatting>
  <conditionalFormatting sqref="V267:W268">
    <cfRule type="cellIs" dxfId="2141" priority="1075" operator="equal">
      <formula>"completedw"</formula>
    </cfRule>
    <cfRule type="cellIs" dxfId="2140" priority="1079" operator="equal">
      <formula>"Completed"</formula>
    </cfRule>
    <cfRule type="cellIs" dxfId="2139" priority="1076" operator="equal">
      <formula>"HOLD"</formula>
    </cfRule>
    <cfRule type="cellIs" dxfId="2138" priority="1077" operator="equal">
      <formula>"ROW"</formula>
    </cfRule>
    <cfRule type="cellIs" dxfId="2137" priority="1078" operator="equal">
      <formula>"wip"</formula>
    </cfRule>
  </conditionalFormatting>
  <conditionalFormatting sqref="V289:W290">
    <cfRule type="cellIs" dxfId="2136" priority="933" operator="equal">
      <formula>"ROW"</formula>
    </cfRule>
    <cfRule type="cellIs" dxfId="2135" priority="932" operator="equal">
      <formula>"HOLD"</formula>
    </cfRule>
    <cfRule type="cellIs" dxfId="2134" priority="931" operator="equal">
      <formula>"completedw"</formula>
    </cfRule>
    <cfRule type="cellIs" dxfId="2133" priority="934" operator="equal">
      <formula>"wip"</formula>
    </cfRule>
    <cfRule type="cellIs" dxfId="2132" priority="935" operator="equal">
      <formula>"Completed"</formula>
    </cfRule>
  </conditionalFormatting>
  <conditionalFormatting sqref="V278:X279">
    <cfRule type="cellIs" dxfId="2131" priority="973" operator="equal">
      <formula>"completedw"</formula>
    </cfRule>
    <cfRule type="cellIs" dxfId="2130" priority="976" operator="equal">
      <formula>"wip"</formula>
    </cfRule>
    <cfRule type="cellIs" dxfId="2129" priority="975" operator="equal">
      <formula>"ROW"</formula>
    </cfRule>
    <cfRule type="cellIs" dxfId="2128" priority="974" operator="equal">
      <formula>"HOLD"</formula>
    </cfRule>
    <cfRule type="cellIs" dxfId="2127" priority="977" operator="equal">
      <formula>"Completed"</formula>
    </cfRule>
  </conditionalFormatting>
  <conditionalFormatting sqref="W29:W30">
    <cfRule type="cellIs" dxfId="2126" priority="519" operator="equal">
      <formula>"completedw"</formula>
    </cfRule>
    <cfRule type="cellIs" dxfId="2125" priority="520" operator="equal">
      <formula>"HOLD"</formula>
    </cfRule>
    <cfRule type="cellIs" dxfId="2124" priority="521" operator="equal">
      <formula>"ROW"</formula>
    </cfRule>
  </conditionalFormatting>
  <conditionalFormatting sqref="W36:W37">
    <cfRule type="containsText" dxfId="2123" priority="561" operator="containsText" text="Hold">
      <formula>NOT(ISERROR(SEARCH("Hold",W36)))</formula>
    </cfRule>
  </conditionalFormatting>
  <conditionalFormatting sqref="W51">
    <cfRule type="cellIs" dxfId="2122" priority="494" operator="equal">
      <formula>"ROW"</formula>
    </cfRule>
    <cfRule type="cellIs" dxfId="2121" priority="493" operator="equal">
      <formula>"HOLD"</formula>
    </cfRule>
    <cfRule type="cellIs" dxfId="2120" priority="492" operator="equal">
      <formula>"completedw"</formula>
    </cfRule>
  </conditionalFormatting>
  <conditionalFormatting sqref="W57:W58">
    <cfRule type="containsText" dxfId="2119" priority="812" operator="containsText" text="Hold">
      <formula>NOT(ISERROR(SEARCH("Hold",W57)))</formula>
    </cfRule>
  </conditionalFormatting>
  <conditionalFormatting sqref="W72:W73">
    <cfRule type="cellIs" dxfId="2118" priority="457" operator="equal">
      <formula>"HOLD"</formula>
    </cfRule>
    <cfRule type="cellIs" dxfId="2117" priority="456" operator="equal">
      <formula>"completedw"</formula>
    </cfRule>
    <cfRule type="cellIs" dxfId="2116" priority="458" operator="equal">
      <formula>"ROW"</formula>
    </cfRule>
  </conditionalFormatting>
  <conditionalFormatting sqref="W79:W80">
    <cfRule type="containsText" dxfId="2115" priority="1209" operator="containsText" text="Hold">
      <formula>NOT(ISERROR(SEARCH("Hold",W79)))</formula>
    </cfRule>
  </conditionalFormatting>
  <conditionalFormatting sqref="W90:W91">
    <cfRule type="containsText" dxfId="2114" priority="827" operator="containsText" text="Hold">
      <formula>NOT(ISERROR(SEARCH("Hold",W90)))</formula>
    </cfRule>
  </conditionalFormatting>
  <conditionalFormatting sqref="W102:W103">
    <cfRule type="containsText" dxfId="2113" priority="825" operator="containsText" text="Hold">
      <formula>NOT(ISERROR(SEARCH("Hold",W102)))</formula>
    </cfRule>
  </conditionalFormatting>
  <conditionalFormatting sqref="W126:W127">
    <cfRule type="containsText" dxfId="2112" priority="557" operator="containsText" text="Hold">
      <formula>NOT(ISERROR(SEARCH("Hold",W126)))</formula>
    </cfRule>
  </conditionalFormatting>
  <conditionalFormatting sqref="W138:W139">
    <cfRule type="containsText" dxfId="2111" priority="554" operator="containsText" text="Hold">
      <formula>NOT(ISERROR(SEARCH("Hold",W138)))</formula>
    </cfRule>
  </conditionalFormatting>
  <conditionalFormatting sqref="W150:W151">
    <cfRule type="containsText" dxfId="2110" priority="1241" operator="containsText" text="Hold">
      <formula>NOT(ISERROR(SEARCH("Hold",W150)))</formula>
    </cfRule>
  </conditionalFormatting>
  <conditionalFormatting sqref="W161:W162">
    <cfRule type="containsText" dxfId="2109" priority="1171" operator="containsText" text="Hold">
      <formula>NOT(ISERROR(SEARCH("Hold",W161)))</formula>
    </cfRule>
  </conditionalFormatting>
  <conditionalFormatting sqref="W194:W195">
    <cfRule type="containsText" dxfId="2108" priority="552" operator="containsText" text="Hold">
      <formula>NOT(ISERROR(SEARCH("Hold",W194)))</formula>
    </cfRule>
  </conditionalFormatting>
  <conditionalFormatting sqref="W215:W216">
    <cfRule type="containsText" dxfId="2107" priority="1157" operator="containsText" text="Hold">
      <formula>NOT(ISERROR(SEARCH("Hold",W215)))</formula>
    </cfRule>
  </conditionalFormatting>
  <conditionalFormatting sqref="W219">
    <cfRule type="cellIs" dxfId="2106" priority="203" operator="equal">
      <formula>"completedw"</formula>
    </cfRule>
    <cfRule type="cellIs" dxfId="2105" priority="204" operator="equal">
      <formula>"HOLD"</formula>
    </cfRule>
    <cfRule type="cellIs" dxfId="2104" priority="205" operator="equal">
      <formula>"ROW"</formula>
    </cfRule>
  </conditionalFormatting>
  <conditionalFormatting sqref="W226:W227">
    <cfRule type="containsText" dxfId="2103" priority="1150" operator="containsText" text="Hold">
      <formula>NOT(ISERROR(SEARCH("Hold",W226)))</formula>
    </cfRule>
  </conditionalFormatting>
  <conditionalFormatting sqref="W237:W238">
    <cfRule type="containsText" dxfId="2102" priority="1134" operator="containsText" text="Hold">
      <formula>NOT(ISERROR(SEARCH("Hold",W237)))</formula>
    </cfRule>
  </conditionalFormatting>
  <conditionalFormatting sqref="W247:W248">
    <cfRule type="containsText" dxfId="2101" priority="1127" operator="containsText" text="Hold">
      <formula>NOT(ISERROR(SEARCH("Hold",W247)))</formula>
    </cfRule>
  </conditionalFormatting>
  <conditionalFormatting sqref="W257:W258">
    <cfRule type="containsText" dxfId="2100" priority="1111" operator="containsText" text="Hold">
      <formula>NOT(ISERROR(SEARCH("Hold",W257)))</formula>
    </cfRule>
  </conditionalFormatting>
  <conditionalFormatting sqref="W267:W268">
    <cfRule type="containsText" dxfId="2099" priority="1074" operator="containsText" text="Hold">
      <formula>NOT(ISERROR(SEARCH("Hold",W267)))</formula>
    </cfRule>
  </conditionalFormatting>
  <conditionalFormatting sqref="W278:W279">
    <cfRule type="containsText" dxfId="2098" priority="972" operator="containsText" text="Hold">
      <formula>NOT(ISERROR(SEARCH("Hold",W278)))</formula>
    </cfRule>
  </conditionalFormatting>
  <conditionalFormatting sqref="W289:W290">
    <cfRule type="containsText" dxfId="2097" priority="930" operator="containsText" text="Hold">
      <formula>NOT(ISERROR(SEARCH("Hold",W289)))</formula>
    </cfRule>
  </conditionalFormatting>
  <conditionalFormatting sqref="W300:W301">
    <cfRule type="containsText" dxfId="2096" priority="717" operator="containsText" text="Hold">
      <formula>NOT(ISERROR(SEARCH("Hold",W300)))</formula>
    </cfRule>
  </conditionalFormatting>
  <conditionalFormatting sqref="W311:W312">
    <cfRule type="containsText" dxfId="2095" priority="663" operator="containsText" text="Hold">
      <formula>NOT(ISERROR(SEARCH("Hold",W311)))</formula>
    </cfRule>
  </conditionalFormatting>
  <conditionalFormatting sqref="W36:X37">
    <cfRule type="cellIs" dxfId="2094" priority="565" operator="equal">
      <formula>"wip"</formula>
    </cfRule>
    <cfRule type="cellIs" dxfId="2093" priority="566" operator="equal">
      <formula>"Completed"</formula>
    </cfRule>
    <cfRule type="cellIs" dxfId="2092" priority="563" operator="equal">
      <formula>"HOLD"</formula>
    </cfRule>
    <cfRule type="cellIs" dxfId="2091" priority="564" operator="equal">
      <formula>"ROW"</formula>
    </cfRule>
    <cfRule type="cellIs" dxfId="2090" priority="562" operator="equal">
      <formula>"completedw"</formula>
    </cfRule>
  </conditionalFormatting>
  <conditionalFormatting sqref="W90:X91">
    <cfRule type="cellIs" dxfId="2089" priority="830" operator="equal">
      <formula>"ROW"</formula>
    </cfRule>
    <cfRule type="cellIs" dxfId="2088" priority="829" operator="equal">
      <formula>"HOLD"</formula>
    </cfRule>
    <cfRule type="cellIs" dxfId="2087" priority="828" operator="equal">
      <formula>"completedw"</formula>
    </cfRule>
    <cfRule type="cellIs" dxfId="2086" priority="832" operator="equal">
      <formula>"Completed"</formula>
    </cfRule>
    <cfRule type="cellIs" dxfId="2085" priority="831" operator="equal">
      <formula>"wip"</formula>
    </cfRule>
  </conditionalFormatting>
  <conditionalFormatting sqref="W300:X301">
    <cfRule type="cellIs" dxfId="2084" priority="719" operator="equal">
      <formula>"HOLD"</formula>
    </cfRule>
    <cfRule type="cellIs" dxfId="2083" priority="720" operator="equal">
      <formula>"ROW"</formula>
    </cfRule>
    <cfRule type="cellIs" dxfId="2082" priority="721" operator="equal">
      <formula>"wip"</formula>
    </cfRule>
    <cfRule type="cellIs" dxfId="2081" priority="722" operator="equal">
      <formula>"Completed"</formula>
    </cfRule>
    <cfRule type="cellIs" dxfId="2080" priority="718" operator="equal">
      <formula>"completedw"</formula>
    </cfRule>
  </conditionalFormatting>
  <conditionalFormatting sqref="W311:X312">
    <cfRule type="cellIs" dxfId="2079" priority="664" operator="equal">
      <formula>"completedw"</formula>
    </cfRule>
    <cfRule type="cellIs" dxfId="2078" priority="668" operator="equal">
      <formula>"Completed"</formula>
    </cfRule>
    <cfRule type="cellIs" dxfId="2077" priority="667" operator="equal">
      <formula>"wip"</formula>
    </cfRule>
    <cfRule type="cellIs" dxfId="2076" priority="666" operator="equal">
      <formula>"ROW"</formula>
    </cfRule>
    <cfRule type="cellIs" dxfId="2075" priority="665" operator="equal">
      <formula>"HOLD"</formula>
    </cfRule>
  </conditionalFormatting>
  <conditionalFormatting sqref="W208:AE208 X209 Z209:AE209">
    <cfRule type="cellIs" dxfId="2074" priority="182" operator="equal">
      <formula>"ROW"</formula>
    </cfRule>
    <cfRule type="cellIs" dxfId="2073" priority="181" operator="equal">
      <formula>"HOLD"</formula>
    </cfRule>
    <cfRule type="cellIs" dxfId="2072" priority="180" operator="equal">
      <formula>"completedw"</formula>
    </cfRule>
  </conditionalFormatting>
  <conditionalFormatting sqref="X14">
    <cfRule type="containsText" dxfId="2071" priority="47" operator="containsText" text="Hold">
      <formula>NOT(ISERROR(SEARCH("Hold",X14)))</formula>
    </cfRule>
  </conditionalFormatting>
  <conditionalFormatting sqref="X172">
    <cfRule type="cellIs" dxfId="2070" priority="1605" operator="equal">
      <formula>"wip"</formula>
    </cfRule>
    <cfRule type="cellIs" dxfId="2069" priority="1606" operator="equal">
      <formula>"Completed"</formula>
    </cfRule>
  </conditionalFormatting>
  <conditionalFormatting sqref="X183">
    <cfRule type="cellIs" dxfId="2068" priority="1577" operator="equal">
      <formula>"wip"</formula>
    </cfRule>
    <cfRule type="cellIs" dxfId="2067" priority="1578" operator="equal">
      <formula>"Completed"</formula>
    </cfRule>
  </conditionalFormatting>
  <conditionalFormatting sqref="X194">
    <cfRule type="cellIs" dxfId="2066" priority="1548" operator="equal">
      <formula>"Completed"</formula>
    </cfRule>
    <cfRule type="cellIs" dxfId="2065" priority="1547" operator="equal">
      <formula>"wip"</formula>
    </cfRule>
  </conditionalFormatting>
  <conditionalFormatting sqref="X204">
    <cfRule type="cellIs" dxfId="2064" priority="1519" operator="equal">
      <formula>"wip"</formula>
    </cfRule>
    <cfRule type="cellIs" dxfId="2063" priority="1520" operator="equal">
      <formula>"Completed"</formula>
    </cfRule>
  </conditionalFormatting>
  <conditionalFormatting sqref="X215">
    <cfRule type="cellIs" dxfId="2062" priority="1491" operator="equal">
      <formula>"wip"</formula>
    </cfRule>
    <cfRule type="cellIs" dxfId="2061" priority="1492" operator="equal">
      <formula>"Completed"</formula>
    </cfRule>
  </conditionalFormatting>
  <conditionalFormatting sqref="X226">
    <cfRule type="cellIs" dxfId="2060" priority="1464" operator="equal">
      <formula>"Completed"</formula>
    </cfRule>
    <cfRule type="cellIs" dxfId="2059" priority="1463" operator="equal">
      <formula>"wip"</formula>
    </cfRule>
  </conditionalFormatting>
  <conditionalFormatting sqref="X237">
    <cfRule type="cellIs" dxfId="2058" priority="1436" operator="equal">
      <formula>"Completed"</formula>
    </cfRule>
    <cfRule type="cellIs" dxfId="2057" priority="1435" operator="equal">
      <formula>"wip"</formula>
    </cfRule>
  </conditionalFormatting>
  <conditionalFormatting sqref="X247">
    <cfRule type="cellIs" dxfId="2056" priority="1382" operator="equal">
      <formula>"Completed"</formula>
    </cfRule>
    <cfRule type="cellIs" dxfId="2055" priority="1381" operator="equal">
      <formula>"wip"</formula>
    </cfRule>
  </conditionalFormatting>
  <conditionalFormatting sqref="X257">
    <cfRule type="cellIs" dxfId="2054" priority="1354" operator="equal">
      <formula>"Completed"</formula>
    </cfRule>
    <cfRule type="cellIs" dxfId="2053" priority="1353" operator="equal">
      <formula>"wip"</formula>
    </cfRule>
  </conditionalFormatting>
  <conditionalFormatting sqref="X267:Y268">
    <cfRule type="cellIs" dxfId="2052" priority="1082" operator="equal">
      <formula>"HOLD"</formula>
    </cfRule>
    <cfRule type="cellIs" dxfId="2051" priority="1085" operator="equal">
      <formula>"Completed"</formula>
    </cfRule>
    <cfRule type="cellIs" dxfId="2050" priority="1084" operator="equal">
      <formula>"wip"</formula>
    </cfRule>
    <cfRule type="cellIs" dxfId="2049" priority="1083" operator="equal">
      <formula>"ROW"</formula>
    </cfRule>
    <cfRule type="cellIs" dxfId="2048" priority="1081" operator="equal">
      <formula>"completedw"</formula>
    </cfRule>
  </conditionalFormatting>
  <conditionalFormatting sqref="X289:Y290">
    <cfRule type="cellIs" dxfId="2047" priority="941" operator="equal">
      <formula>"Completed"</formula>
    </cfRule>
    <cfRule type="cellIs" dxfId="2046" priority="940" operator="equal">
      <formula>"wip"</formula>
    </cfRule>
  </conditionalFormatting>
  <conditionalFormatting sqref="X289:Z290">
    <cfRule type="cellIs" dxfId="2045" priority="937" operator="equal">
      <formula>"completedw"</formula>
    </cfRule>
    <cfRule type="cellIs" dxfId="2044" priority="938" operator="equal">
      <formula>"HOLD"</formula>
    </cfRule>
    <cfRule type="cellIs" dxfId="2043" priority="939" operator="equal">
      <formula>"ROW"</formula>
    </cfRule>
  </conditionalFormatting>
  <conditionalFormatting sqref="Y29:Y30">
    <cfRule type="cellIs" dxfId="2042" priority="516" operator="equal">
      <formula>"completedw"</formula>
    </cfRule>
    <cfRule type="cellIs" dxfId="2041" priority="518" operator="equal">
      <formula>"ROW"</formula>
    </cfRule>
    <cfRule type="cellIs" dxfId="2040" priority="517" operator="equal">
      <formula>"HOLD"</formula>
    </cfRule>
  </conditionalFormatting>
  <conditionalFormatting sqref="Y36:Y37">
    <cfRule type="containsText" dxfId="2039" priority="558" operator="containsText" text="Hold">
      <formula>NOT(ISERROR(SEARCH("Hold",Y36)))</formula>
    </cfRule>
  </conditionalFormatting>
  <conditionalFormatting sqref="Y61:Y62">
    <cfRule type="cellIs" dxfId="2038" priority="476" operator="equal">
      <formula>"ROW"</formula>
    </cfRule>
    <cfRule type="cellIs" dxfId="2037" priority="475" operator="equal">
      <formula>"HOLD"</formula>
    </cfRule>
    <cfRule type="cellIs" dxfId="2036" priority="474" operator="equal">
      <formula>"completedw"</formula>
    </cfRule>
  </conditionalFormatting>
  <conditionalFormatting sqref="Y72:Y73">
    <cfRule type="cellIs" dxfId="2035" priority="459" operator="equal">
      <formula>"completedw"</formula>
    </cfRule>
    <cfRule type="cellIs" dxfId="2034" priority="460" operator="equal">
      <formula>"HOLD"</formula>
    </cfRule>
    <cfRule type="cellIs" dxfId="2033" priority="461" operator="equal">
      <formula>"ROW"</formula>
    </cfRule>
  </conditionalFormatting>
  <conditionalFormatting sqref="Y79:Y80">
    <cfRule type="containsText" dxfId="2032" priority="1203" operator="containsText" text="Hold">
      <formula>NOT(ISERROR(SEARCH("Hold",Y79)))</formula>
    </cfRule>
  </conditionalFormatting>
  <conditionalFormatting sqref="Y90:Y91">
    <cfRule type="cellIs" dxfId="2031" priority="571" operator="equal">
      <formula>"wip"</formula>
    </cfRule>
    <cfRule type="cellIs" dxfId="2030" priority="572" operator="equal">
      <formula>"Completed"</formula>
    </cfRule>
    <cfRule type="cellIs" dxfId="2029" priority="570" operator="equal">
      <formula>"ROW"</formula>
    </cfRule>
    <cfRule type="cellIs" dxfId="2028" priority="568" operator="equal">
      <formula>"completedw"</formula>
    </cfRule>
    <cfRule type="cellIs" dxfId="2027" priority="569" operator="equal">
      <formula>"HOLD"</formula>
    </cfRule>
    <cfRule type="containsText" dxfId="2026" priority="567" operator="containsText" text="Hold">
      <formula>NOT(ISERROR(SEARCH("Hold",Y90)))</formula>
    </cfRule>
  </conditionalFormatting>
  <conditionalFormatting sqref="Y94:Y95">
    <cfRule type="cellIs" dxfId="2025" priority="810" operator="equal">
      <formula>"HOLD"</formula>
    </cfRule>
    <cfRule type="cellIs" dxfId="2024" priority="811" operator="equal">
      <formula>"ROW"</formula>
    </cfRule>
    <cfRule type="cellIs" dxfId="2023" priority="809" operator="equal">
      <formula>"completedw"</formula>
    </cfRule>
  </conditionalFormatting>
  <conditionalFormatting sqref="Y102:Y103">
    <cfRule type="containsText" dxfId="2022" priority="14" operator="containsText" text="Hold">
      <formula>NOT(ISERROR(SEARCH("Hold",Y102)))</formula>
    </cfRule>
  </conditionalFormatting>
  <conditionalFormatting sqref="Y118">
    <cfRule type="cellIs" dxfId="2021" priority="245" operator="equal">
      <formula>"completedw"</formula>
    </cfRule>
    <cfRule type="cellIs" dxfId="2020" priority="246" operator="equal">
      <formula>"HOLD"</formula>
    </cfRule>
    <cfRule type="cellIs" dxfId="2019" priority="247" operator="equal">
      <formula>"ROW"</formula>
    </cfRule>
  </conditionalFormatting>
  <conditionalFormatting sqref="Y126:Y127">
    <cfRule type="containsText" dxfId="2018" priority="1172" operator="containsText" text="Hold">
      <formula>NOT(ISERROR(SEARCH("Hold",Y126)))</formula>
    </cfRule>
  </conditionalFormatting>
  <conditionalFormatting sqref="Y138:Y139">
    <cfRule type="containsText" dxfId="2017" priority="553" operator="containsText" text="Hold">
      <formula>NOT(ISERROR(SEARCH("Hold",Y138)))</formula>
    </cfRule>
  </conditionalFormatting>
  <conditionalFormatting sqref="Y150:Y151">
    <cfRule type="containsText" dxfId="2016" priority="1240" operator="containsText" text="Hold">
      <formula>NOT(ISERROR(SEARCH("Hold",Y150)))</formula>
    </cfRule>
  </conditionalFormatting>
  <conditionalFormatting sqref="Y176:Y177">
    <cfRule type="cellIs" dxfId="2015" priority="388" operator="equal">
      <formula>"HOLD"</formula>
    </cfRule>
    <cfRule type="cellIs" dxfId="2014" priority="387" operator="equal">
      <formula>"completedw"</formula>
    </cfRule>
    <cfRule type="cellIs" dxfId="2013" priority="389" operator="equal">
      <formula>"ROW"</formula>
    </cfRule>
  </conditionalFormatting>
  <conditionalFormatting sqref="Y187">
    <cfRule type="cellIs" dxfId="2012" priority="781" operator="equal">
      <formula>"completedw"</formula>
    </cfRule>
    <cfRule type="cellIs" dxfId="2011" priority="782" operator="equal">
      <formula>"HOLD"</formula>
    </cfRule>
    <cfRule type="cellIs" dxfId="2010" priority="783" operator="equal">
      <formula>"ROW"</formula>
    </cfRule>
  </conditionalFormatting>
  <conditionalFormatting sqref="Y194:Y195">
    <cfRule type="containsText" dxfId="2009" priority="275" operator="containsText" text="Hold">
      <formula>NOT(ISERROR(SEARCH("Hold",Y194)))</formula>
    </cfRule>
  </conditionalFormatting>
  <conditionalFormatting sqref="Y215:Y216">
    <cfRule type="containsText" dxfId="2008" priority="1156" operator="containsText" text="Hold">
      <formula>NOT(ISERROR(SEARCH("Hold",Y215)))</formula>
    </cfRule>
  </conditionalFormatting>
  <conditionalFormatting sqref="Y219">
    <cfRule type="cellIs" dxfId="2007" priority="200" operator="equal">
      <formula>"completedw"</formula>
    </cfRule>
    <cfRule type="cellIs" dxfId="2006" priority="201" operator="equal">
      <formula>"HOLD"</formula>
    </cfRule>
    <cfRule type="cellIs" dxfId="2005" priority="202" operator="equal">
      <formula>"ROW"</formula>
    </cfRule>
  </conditionalFormatting>
  <conditionalFormatting sqref="Y226:Y227">
    <cfRule type="containsText" dxfId="2004" priority="1151" operator="containsText" text="Hold">
      <formula>NOT(ISERROR(SEARCH("Hold",Y226)))</formula>
    </cfRule>
  </conditionalFormatting>
  <conditionalFormatting sqref="Y237:Y238">
    <cfRule type="containsText" dxfId="2003" priority="1133" operator="containsText" text="Hold">
      <formula>NOT(ISERROR(SEARCH("Hold",Y237)))</formula>
    </cfRule>
  </conditionalFormatting>
  <conditionalFormatting sqref="Y247:Y248">
    <cfRule type="containsText" dxfId="2002" priority="1128" operator="containsText" text="Hold">
      <formula>NOT(ISERROR(SEARCH("Hold",Y247)))</formula>
    </cfRule>
  </conditionalFormatting>
  <conditionalFormatting sqref="Y257:Y258">
    <cfRule type="containsText" dxfId="2001" priority="1110" operator="containsText" text="Hold">
      <formula>NOT(ISERROR(SEARCH("Hold",Y257)))</formula>
    </cfRule>
  </conditionalFormatting>
  <conditionalFormatting sqref="Y267:Y268">
    <cfRule type="containsText" dxfId="2000" priority="1080" operator="containsText" text="Hold">
      <formula>NOT(ISERROR(SEARCH("Hold",Y267)))</formula>
    </cfRule>
  </conditionalFormatting>
  <conditionalFormatting sqref="Y278:Y279">
    <cfRule type="containsText" dxfId="1999" priority="966" operator="containsText" text="Hold">
      <formula>NOT(ISERROR(SEARCH("Hold",Y278)))</formula>
    </cfRule>
  </conditionalFormatting>
  <conditionalFormatting sqref="Y289:Y290">
    <cfRule type="containsText" dxfId="1998" priority="936" operator="containsText" text="Hold">
      <formula>NOT(ISERROR(SEARCH("Hold",Y289)))</formula>
    </cfRule>
  </conditionalFormatting>
  <conditionalFormatting sqref="Y300:Y301">
    <cfRule type="containsText" dxfId="1997" priority="711" operator="containsText" text="Hold">
      <formula>NOT(ISERROR(SEARCH("Hold",Y300)))</formula>
    </cfRule>
  </conditionalFormatting>
  <conditionalFormatting sqref="Y311:Y312">
    <cfRule type="containsText" dxfId="1996" priority="657" operator="containsText" text="Hold">
      <formula>NOT(ISERROR(SEARCH("Hold",Y311)))</formula>
    </cfRule>
  </conditionalFormatting>
  <conditionalFormatting sqref="Y51:Z51">
    <cfRule type="cellIs" dxfId="1995" priority="491" operator="equal">
      <formula>"ROW"</formula>
    </cfRule>
    <cfRule type="cellIs" dxfId="1994" priority="489" operator="equal">
      <formula>"completedw"</formula>
    </cfRule>
    <cfRule type="cellIs" dxfId="1993" priority="490" operator="equal">
      <formula>"HOLD"</formula>
    </cfRule>
  </conditionalFormatting>
  <conditionalFormatting sqref="Y79:Z80">
    <cfRule type="cellIs" dxfId="1992" priority="1204" operator="equal">
      <formula>"completedw"</formula>
    </cfRule>
    <cfRule type="cellIs" dxfId="1991" priority="1207" operator="equal">
      <formula>"wip"</formula>
    </cfRule>
    <cfRule type="cellIs" dxfId="1990" priority="1205" operator="equal">
      <formula>"HOLD"</formula>
    </cfRule>
    <cfRule type="cellIs" dxfId="1989" priority="1208" operator="equal">
      <formula>"Completed"</formula>
    </cfRule>
    <cfRule type="cellIs" dxfId="1988" priority="1206" operator="equal">
      <formula>"ROW"</formula>
    </cfRule>
  </conditionalFormatting>
  <conditionalFormatting sqref="Y278:Z279">
    <cfRule type="cellIs" dxfId="1987" priority="969" operator="equal">
      <formula>"ROW"</formula>
    </cfRule>
    <cfRule type="cellIs" dxfId="1986" priority="970" operator="equal">
      <formula>"wip"</formula>
    </cfRule>
    <cfRule type="cellIs" dxfId="1985" priority="971" operator="equal">
      <formula>"Completed"</formula>
    </cfRule>
    <cfRule type="cellIs" dxfId="1984" priority="967" operator="equal">
      <formula>"completedw"</formula>
    </cfRule>
    <cfRule type="cellIs" dxfId="1983" priority="968" operator="equal">
      <formula>"HOLD"</formula>
    </cfRule>
  </conditionalFormatting>
  <conditionalFormatting sqref="Y300:Z301">
    <cfRule type="cellIs" dxfId="1982" priority="716" operator="equal">
      <formula>"Completed"</formula>
    </cfRule>
    <cfRule type="cellIs" dxfId="1981" priority="712" operator="equal">
      <formula>"completedw"</formula>
    </cfRule>
    <cfRule type="cellIs" dxfId="1980" priority="713" operator="equal">
      <formula>"HOLD"</formula>
    </cfRule>
    <cfRule type="cellIs" dxfId="1979" priority="714" operator="equal">
      <formula>"ROW"</formula>
    </cfRule>
    <cfRule type="cellIs" dxfId="1978" priority="715" operator="equal">
      <formula>"wip"</formula>
    </cfRule>
  </conditionalFormatting>
  <conditionalFormatting sqref="Y311:Z312">
    <cfRule type="cellIs" dxfId="1977" priority="658" operator="equal">
      <formula>"completedw"</formula>
    </cfRule>
    <cfRule type="cellIs" dxfId="1976" priority="662" operator="equal">
      <formula>"Completed"</formula>
    </cfRule>
    <cfRule type="cellIs" dxfId="1975" priority="660" operator="equal">
      <formula>"ROW"</formula>
    </cfRule>
    <cfRule type="cellIs" dxfId="1974" priority="661" operator="equal">
      <formula>"wip"</formula>
    </cfRule>
    <cfRule type="cellIs" dxfId="1973" priority="659" operator="equal">
      <formula>"HOLD"</formula>
    </cfRule>
  </conditionalFormatting>
  <conditionalFormatting sqref="Y36:AE37">
    <cfRule type="cellIs" dxfId="1972" priority="559" operator="equal">
      <formula>"wip"</formula>
    </cfRule>
    <cfRule type="cellIs" dxfId="1971" priority="560" operator="equal">
      <formula>"Completed"</formula>
    </cfRule>
  </conditionalFormatting>
  <conditionalFormatting sqref="Z172">
    <cfRule type="cellIs" dxfId="1970" priority="1603" operator="equal">
      <formula>"wip"</formula>
    </cfRule>
    <cfRule type="cellIs" dxfId="1969" priority="1604" operator="equal">
      <formula>"Completed"</formula>
    </cfRule>
  </conditionalFormatting>
  <conditionalFormatting sqref="Z183">
    <cfRule type="cellIs" dxfId="1968" priority="1576" operator="equal">
      <formula>"Completed"</formula>
    </cfRule>
    <cfRule type="cellIs" dxfId="1967" priority="1575" operator="equal">
      <formula>"wip"</formula>
    </cfRule>
  </conditionalFormatting>
  <conditionalFormatting sqref="Z194">
    <cfRule type="cellIs" dxfId="1966" priority="1546" operator="equal">
      <formula>"Completed"</formula>
    </cfRule>
    <cfRule type="cellIs" dxfId="1965" priority="1545" operator="equal">
      <formula>"wip"</formula>
    </cfRule>
  </conditionalFormatting>
  <conditionalFormatting sqref="Z204">
    <cfRule type="cellIs" dxfId="1964" priority="1517" operator="equal">
      <formula>"wip"</formula>
    </cfRule>
    <cfRule type="cellIs" dxfId="1963" priority="1518" operator="equal">
      <formula>"Completed"</formula>
    </cfRule>
  </conditionalFormatting>
  <conditionalFormatting sqref="Z215">
    <cfRule type="cellIs" dxfId="1962" priority="1489" operator="equal">
      <formula>"wip"</formula>
    </cfRule>
    <cfRule type="cellIs" dxfId="1961" priority="1490" operator="equal">
      <formula>"Completed"</formula>
    </cfRule>
  </conditionalFormatting>
  <conditionalFormatting sqref="Z226">
    <cfRule type="cellIs" dxfId="1960" priority="1461" operator="equal">
      <formula>"wip"</formula>
    </cfRule>
    <cfRule type="cellIs" dxfId="1959" priority="1462" operator="equal">
      <formula>"Completed"</formula>
    </cfRule>
  </conditionalFormatting>
  <conditionalFormatting sqref="Z237">
    <cfRule type="cellIs" dxfId="1958" priority="1434" operator="equal">
      <formula>"Completed"</formula>
    </cfRule>
    <cfRule type="cellIs" dxfId="1957" priority="1433" operator="equal">
      <formula>"wip"</formula>
    </cfRule>
  </conditionalFormatting>
  <conditionalFormatting sqref="Z247">
    <cfRule type="cellIs" dxfId="1956" priority="1380" operator="equal">
      <formula>"Completed"</formula>
    </cfRule>
    <cfRule type="cellIs" dxfId="1955" priority="1379" operator="equal">
      <formula>"wip"</formula>
    </cfRule>
  </conditionalFormatting>
  <conditionalFormatting sqref="Z257">
    <cfRule type="cellIs" dxfId="1954" priority="1351" operator="equal">
      <formula>"wip"</formula>
    </cfRule>
    <cfRule type="cellIs" dxfId="1953" priority="1352" operator="equal">
      <formula>"Completed"</formula>
    </cfRule>
  </conditionalFormatting>
  <conditionalFormatting sqref="Z267:AA268">
    <cfRule type="cellIs" dxfId="1952" priority="1087" operator="equal">
      <formula>"completedw"</formula>
    </cfRule>
    <cfRule type="cellIs" dxfId="1951" priority="1091" operator="equal">
      <formula>"Completed"</formula>
    </cfRule>
    <cfRule type="cellIs" dxfId="1950" priority="1090" operator="equal">
      <formula>"wip"</formula>
    </cfRule>
    <cfRule type="cellIs" dxfId="1949" priority="1088" operator="equal">
      <formula>"HOLD"</formula>
    </cfRule>
    <cfRule type="cellIs" dxfId="1948" priority="1089" operator="equal">
      <formula>"ROW"</formula>
    </cfRule>
  </conditionalFormatting>
  <conditionalFormatting sqref="Z289:AA290">
    <cfRule type="cellIs" dxfId="1947" priority="946" operator="equal">
      <formula>"wip"</formula>
    </cfRule>
    <cfRule type="cellIs" dxfId="1946" priority="947" operator="equal">
      <formula>"Completed"</formula>
    </cfRule>
  </conditionalFormatting>
  <conditionalFormatting sqref="Z90:AE91">
    <cfRule type="cellIs" dxfId="1945" priority="800" operator="equal">
      <formula>"wip"</formula>
    </cfRule>
    <cfRule type="cellIs" dxfId="1944" priority="801" operator="equal">
      <formula>"Completed"</formula>
    </cfRule>
  </conditionalFormatting>
  <conditionalFormatting sqref="AA29:AA30">
    <cfRule type="cellIs" dxfId="1943" priority="515" operator="equal">
      <formula>"ROW"</formula>
    </cfRule>
    <cfRule type="cellIs" dxfId="1942" priority="514" operator="equal">
      <formula>"HOLD"</formula>
    </cfRule>
    <cfRule type="cellIs" dxfId="1941" priority="513" operator="equal">
      <formula>"completedw"</formula>
    </cfRule>
  </conditionalFormatting>
  <conditionalFormatting sqref="AA61:AA62">
    <cfRule type="cellIs" dxfId="1940" priority="472" operator="equal">
      <formula>"HOLD"</formula>
    </cfRule>
    <cfRule type="cellIs" dxfId="1939" priority="473" operator="equal">
      <formula>"ROW"</formula>
    </cfRule>
    <cfRule type="cellIs" dxfId="1938" priority="471" operator="equal">
      <formula>"completedw"</formula>
    </cfRule>
  </conditionalFormatting>
  <conditionalFormatting sqref="AA72:AA73">
    <cfRule type="cellIs" dxfId="1937" priority="464" operator="equal">
      <formula>"ROW"</formula>
    </cfRule>
    <cfRule type="cellIs" dxfId="1936" priority="463" operator="equal">
      <formula>"HOLD"</formula>
    </cfRule>
    <cfRule type="cellIs" dxfId="1935" priority="462" operator="equal">
      <formula>"completedw"</formula>
    </cfRule>
  </conditionalFormatting>
  <conditionalFormatting sqref="AA79:AA80">
    <cfRule type="cellIs" dxfId="1934" priority="1199" operator="equal">
      <formula>"HOLD"</formula>
    </cfRule>
    <cfRule type="cellIs" dxfId="1933" priority="1200" operator="equal">
      <formula>"ROW"</formula>
    </cfRule>
    <cfRule type="containsText" dxfId="1932" priority="1197" operator="containsText" text="Hold">
      <formula>NOT(ISERROR(SEARCH("Hold",AA79)))</formula>
    </cfRule>
    <cfRule type="cellIs" dxfId="1931" priority="1198" operator="equal">
      <formula>"completedw"</formula>
    </cfRule>
  </conditionalFormatting>
  <conditionalFormatting sqref="AA90:AA91">
    <cfRule type="containsText" dxfId="1930" priority="799" operator="containsText" text="Hold">
      <formula>NOT(ISERROR(SEARCH("Hold",AA90)))</formula>
    </cfRule>
  </conditionalFormatting>
  <conditionalFormatting sqref="AA102:AA103">
    <cfRule type="containsText" dxfId="1929" priority="823" operator="containsText" text="Hold">
      <formula>NOT(ISERROR(SEARCH("Hold",AA102)))</formula>
    </cfRule>
  </conditionalFormatting>
  <conditionalFormatting sqref="AA114:AA115">
    <cfRule type="containsText" dxfId="1928" priority="1259" operator="containsText" text="Hold">
      <formula>NOT(ISERROR(SEARCH("Hold",AA114)))</formula>
    </cfRule>
  </conditionalFormatting>
  <conditionalFormatting sqref="AA126:AA127">
    <cfRule type="containsText" dxfId="1927" priority="624" operator="containsText" text="Hold">
      <formula>NOT(ISERROR(SEARCH("Hold",AA126)))</formula>
    </cfRule>
  </conditionalFormatting>
  <conditionalFormatting sqref="AA138:AA139">
    <cfRule type="containsText" dxfId="1926" priority="531" operator="containsText" text="Hold">
      <formula>NOT(ISERROR(SEARCH("Hold",AA138)))</formula>
    </cfRule>
  </conditionalFormatting>
  <conditionalFormatting sqref="AA143">
    <cfRule type="cellIs" dxfId="1925" priority="154" operator="equal">
      <formula>"completedw"</formula>
    </cfRule>
    <cfRule type="cellIs" dxfId="1924" priority="155" operator="equal">
      <formula>"HOLD"</formula>
    </cfRule>
    <cfRule type="cellIs" dxfId="1923" priority="156" operator="equal">
      <formula>"ROW"</formula>
    </cfRule>
  </conditionalFormatting>
  <conditionalFormatting sqref="AA150:AA151">
    <cfRule type="containsText" dxfId="1922" priority="1239" operator="containsText" text="Hold">
      <formula>NOT(ISERROR(SEARCH("Hold",AA150)))</formula>
    </cfRule>
  </conditionalFormatting>
  <conditionalFormatting sqref="AA165:AA166">
    <cfRule type="cellIs" dxfId="1921" priority="398" operator="equal">
      <formula>"ROW"</formula>
    </cfRule>
    <cfRule type="cellIs" dxfId="1920" priority="397" operator="equal">
      <formula>"HOLD"</formula>
    </cfRule>
    <cfRule type="cellIs" dxfId="1919" priority="396" operator="equal">
      <formula>"completedw"</formula>
    </cfRule>
  </conditionalFormatting>
  <conditionalFormatting sqref="AA194:AA195">
    <cfRule type="containsText" dxfId="1918" priority="274" operator="containsText" text="Hold">
      <formula>NOT(ISERROR(SEARCH("Hold",AA194)))</formula>
    </cfRule>
  </conditionalFormatting>
  <conditionalFormatting sqref="AA215:AA216">
    <cfRule type="containsText" dxfId="1917" priority="1155" operator="containsText" text="Hold">
      <formula>NOT(ISERROR(SEARCH("Hold",AA215)))</formula>
    </cfRule>
  </conditionalFormatting>
  <conditionalFormatting sqref="AA219">
    <cfRule type="cellIs" dxfId="1916" priority="228" operator="equal">
      <formula>"HOLD"</formula>
    </cfRule>
    <cfRule type="cellIs" dxfId="1915" priority="227" operator="equal">
      <formula>"completedw"</formula>
    </cfRule>
    <cfRule type="cellIs" dxfId="1914" priority="229" operator="equal">
      <formula>"ROW"</formula>
    </cfRule>
  </conditionalFormatting>
  <conditionalFormatting sqref="AA226:AA227">
    <cfRule type="containsText" dxfId="1913" priority="1152" operator="containsText" text="Hold">
      <formula>NOT(ISERROR(SEARCH("Hold",AA226)))</formula>
    </cfRule>
  </conditionalFormatting>
  <conditionalFormatting sqref="AA237:AA238">
    <cfRule type="containsText" dxfId="1912" priority="1132" operator="containsText" text="Hold">
      <formula>NOT(ISERROR(SEARCH("Hold",AA237)))</formula>
    </cfRule>
    <cfRule type="containsText" dxfId="1911" priority="42" operator="containsText" text="Hold">
      <formula>NOT(ISERROR(SEARCH("Hold",AA237)))</formula>
    </cfRule>
  </conditionalFormatting>
  <conditionalFormatting sqref="AA247:AA248">
    <cfRule type="containsText" dxfId="1910" priority="1129" operator="containsText" text="Hold">
      <formula>NOT(ISERROR(SEARCH("Hold",AA247)))</formula>
    </cfRule>
  </conditionalFormatting>
  <conditionalFormatting sqref="AA254:AA258">
    <cfRule type="cellIs" dxfId="1909" priority="1105" operator="equal">
      <formula>"completedw"</formula>
    </cfRule>
    <cfRule type="cellIs" dxfId="1908" priority="1106" operator="equal">
      <formula>"HOLD"</formula>
    </cfRule>
    <cfRule type="cellIs" dxfId="1907" priority="1107" operator="equal">
      <formula>"ROW"</formula>
    </cfRule>
  </conditionalFormatting>
  <conditionalFormatting sqref="AA257:AA258">
    <cfRule type="containsText" dxfId="1906" priority="1104" operator="containsText" text="Hold">
      <formula>NOT(ISERROR(SEARCH("Hold",AA257)))</formula>
    </cfRule>
    <cfRule type="cellIs" dxfId="1905" priority="1109" operator="equal">
      <formula>"Completed"</formula>
    </cfRule>
  </conditionalFormatting>
  <conditionalFormatting sqref="AA257:AA259">
    <cfRule type="cellIs" dxfId="1904" priority="1108" operator="equal">
      <formula>"wip"</formula>
    </cfRule>
  </conditionalFormatting>
  <conditionalFormatting sqref="AA267:AA268">
    <cfRule type="containsText" dxfId="1903" priority="1086" operator="containsText" text="Hold">
      <formula>NOT(ISERROR(SEARCH("Hold",AA267)))</formula>
    </cfRule>
  </conditionalFormatting>
  <conditionalFormatting sqref="AA271">
    <cfRule type="cellIs" dxfId="1902" priority="149" operator="equal">
      <formula>"ROW"</formula>
    </cfRule>
    <cfRule type="cellIs" dxfId="1901" priority="148" operator="equal">
      <formula>"HOLD"</formula>
    </cfRule>
    <cfRule type="cellIs" dxfId="1900" priority="147" operator="equal">
      <formula>"completedw"</formula>
    </cfRule>
  </conditionalFormatting>
  <conditionalFormatting sqref="AA278:AA279">
    <cfRule type="cellIs" dxfId="1899" priority="965" operator="equal">
      <formula>"Completed"</formula>
    </cfRule>
    <cfRule type="cellIs" dxfId="1898" priority="964" operator="equal">
      <formula>"wip"</formula>
    </cfRule>
    <cfRule type="containsText" dxfId="1897" priority="960" operator="containsText" text="Hold">
      <formula>NOT(ISERROR(SEARCH("Hold",AA278)))</formula>
    </cfRule>
  </conditionalFormatting>
  <conditionalFormatting sqref="AA278:AA281">
    <cfRule type="cellIs" dxfId="1896" priority="962" operator="equal">
      <formula>"HOLD"</formula>
    </cfRule>
    <cfRule type="cellIs" dxfId="1895" priority="963" operator="equal">
      <formula>"ROW"</formula>
    </cfRule>
    <cfRule type="cellIs" dxfId="1894" priority="961" operator="equal">
      <formula>"completedw"</formula>
    </cfRule>
  </conditionalFormatting>
  <conditionalFormatting sqref="AA285">
    <cfRule type="cellIs" dxfId="1893" priority="354" operator="equal">
      <formula>"completedw"</formula>
    </cfRule>
    <cfRule type="cellIs" dxfId="1892" priority="355" operator="equal">
      <formula>"HOLD"</formula>
    </cfRule>
    <cfRule type="cellIs" dxfId="1891" priority="356" operator="equal">
      <formula>"ROW"</formula>
    </cfRule>
  </conditionalFormatting>
  <conditionalFormatting sqref="AA286:AA294">
    <cfRule type="cellIs" dxfId="1890" priority="943" operator="equal">
      <formula>"completedw"</formula>
    </cfRule>
    <cfRule type="cellIs" dxfId="1889" priority="944" operator="equal">
      <formula>"HOLD"</formula>
    </cfRule>
    <cfRule type="cellIs" dxfId="1888" priority="945" operator="equal">
      <formula>"ROW"</formula>
    </cfRule>
  </conditionalFormatting>
  <conditionalFormatting sqref="AA289:AA290">
    <cfRule type="containsText" dxfId="1887" priority="942" operator="containsText" text="Hold">
      <formula>NOT(ISERROR(SEARCH("Hold",AA289)))</formula>
    </cfRule>
  </conditionalFormatting>
  <conditionalFormatting sqref="AA300:AA301">
    <cfRule type="cellIs" dxfId="1886" priority="709" operator="equal">
      <formula>"wip"</formula>
    </cfRule>
    <cfRule type="cellIs" dxfId="1885" priority="707" operator="equal">
      <formula>"HOLD"</formula>
    </cfRule>
    <cfRule type="cellIs" dxfId="1884" priority="708" operator="equal">
      <formula>"ROW"</formula>
    </cfRule>
    <cfRule type="cellIs" dxfId="1883" priority="710" operator="equal">
      <formula>"Completed"</formula>
    </cfRule>
    <cfRule type="containsText" dxfId="1882" priority="705" operator="containsText" text="Hold">
      <formula>NOT(ISERROR(SEARCH("Hold",AA300)))</formula>
    </cfRule>
    <cfRule type="cellIs" dxfId="1881" priority="706" operator="equal">
      <formula>"completedw"</formula>
    </cfRule>
  </conditionalFormatting>
  <conditionalFormatting sqref="AA308:AA312">
    <cfRule type="cellIs" dxfId="1880" priority="654" operator="equal">
      <formula>"ROW"</formula>
    </cfRule>
    <cfRule type="cellIs" dxfId="1879" priority="653" operator="equal">
      <formula>"HOLD"</formula>
    </cfRule>
    <cfRule type="cellIs" dxfId="1878" priority="652" operator="equal">
      <formula>"completedw"</formula>
    </cfRule>
  </conditionalFormatting>
  <conditionalFormatting sqref="AA311:AA312">
    <cfRule type="cellIs" dxfId="1877" priority="656" operator="equal">
      <formula>"Completed"</formula>
    </cfRule>
    <cfRule type="cellIs" dxfId="1876" priority="655" operator="equal">
      <formula>"wip"</formula>
    </cfRule>
    <cfRule type="containsText" dxfId="1875" priority="651" operator="containsText" text="Hold">
      <formula>NOT(ISERROR(SEARCH("Hold",AA311)))</formula>
    </cfRule>
  </conditionalFormatting>
  <conditionalFormatting sqref="AA79:AB80">
    <cfRule type="cellIs" dxfId="1874" priority="1201" operator="equal">
      <formula>"wip"</formula>
    </cfRule>
    <cfRule type="cellIs" dxfId="1873" priority="1202" operator="equal">
      <formula>"Completed"</formula>
    </cfRule>
  </conditionalFormatting>
  <conditionalFormatting sqref="AA94:AE95">
    <cfRule type="cellIs" dxfId="1872" priority="428" operator="equal">
      <formula>"ROW"</formula>
    </cfRule>
    <cfRule type="cellIs" dxfId="1871" priority="427" operator="equal">
      <formula>"HOLD"</formula>
    </cfRule>
    <cfRule type="cellIs" dxfId="1870" priority="426" operator="equal">
      <formula>"completedw"</formula>
    </cfRule>
  </conditionalFormatting>
  <conditionalFormatting sqref="AA106:AE107">
    <cfRule type="cellIs" dxfId="1869" priority="315" operator="equal">
      <formula>"completedw"</formula>
    </cfRule>
    <cfRule type="cellIs" dxfId="1868" priority="316" operator="equal">
      <formula>"HOLD"</formula>
    </cfRule>
    <cfRule type="cellIs" dxfId="1867" priority="317" operator="equal">
      <formula>"ROW"</formula>
    </cfRule>
  </conditionalFormatting>
  <conditionalFormatting sqref="AA176:AE177">
    <cfRule type="cellIs" dxfId="1866" priority="390" operator="equal">
      <formula>"completedw"</formula>
    </cfRule>
    <cfRule type="cellIs" dxfId="1865" priority="391" operator="equal">
      <formula>"HOLD"</formula>
    </cfRule>
    <cfRule type="cellIs" dxfId="1864" priority="392" operator="equal">
      <formula>"ROW"</formula>
    </cfRule>
  </conditionalFormatting>
  <conditionalFormatting sqref="AA282:AE283">
    <cfRule type="cellIs" dxfId="1863" priority="142" operator="equal">
      <formula>"HOLD"</formula>
    </cfRule>
    <cfRule type="cellIs" dxfId="1862" priority="143" operator="equal">
      <formula>"ROW"</formula>
    </cfRule>
    <cfRule type="cellIs" dxfId="1861" priority="141" operator="equal">
      <formula>"completedw"</formula>
    </cfRule>
  </conditionalFormatting>
  <conditionalFormatting sqref="AA187:AJ187">
    <cfRule type="cellIs" dxfId="1860" priority="208" operator="equal">
      <formula>"ROW"</formula>
    </cfRule>
    <cfRule type="cellIs" dxfId="1859" priority="206" operator="equal">
      <formula>"completedw"</formula>
    </cfRule>
    <cfRule type="cellIs" dxfId="1858" priority="207" operator="equal">
      <formula>"HOLD"</formula>
    </cfRule>
  </conditionalFormatting>
  <conditionalFormatting sqref="AB172">
    <cfRule type="cellIs" dxfId="1857" priority="1601" operator="equal">
      <formula>"wip"</formula>
    </cfRule>
    <cfRule type="cellIs" dxfId="1856" priority="1602" operator="equal">
      <formula>"Completed"</formula>
    </cfRule>
  </conditionalFormatting>
  <conditionalFormatting sqref="AB183">
    <cfRule type="cellIs" dxfId="1855" priority="1574" operator="equal">
      <formula>"Completed"</formula>
    </cfRule>
    <cfRule type="cellIs" dxfId="1854" priority="1573" operator="equal">
      <formula>"wip"</formula>
    </cfRule>
  </conditionalFormatting>
  <conditionalFormatting sqref="AB194">
    <cfRule type="cellIs" dxfId="1853" priority="1543" operator="equal">
      <formula>"wip"</formula>
    </cfRule>
    <cfRule type="cellIs" dxfId="1852" priority="1544" operator="equal">
      <formula>"Completed"</formula>
    </cfRule>
  </conditionalFormatting>
  <conditionalFormatting sqref="AB204">
    <cfRule type="cellIs" dxfId="1851" priority="1516" operator="equal">
      <formula>"Completed"</formula>
    </cfRule>
    <cfRule type="cellIs" dxfId="1850" priority="1515" operator="equal">
      <formula>"wip"</formula>
    </cfRule>
  </conditionalFormatting>
  <conditionalFormatting sqref="AB215">
    <cfRule type="cellIs" dxfId="1849" priority="1487" operator="equal">
      <formula>"wip"</formula>
    </cfRule>
    <cfRule type="cellIs" dxfId="1848" priority="1488" operator="equal">
      <formula>"Completed"</formula>
    </cfRule>
  </conditionalFormatting>
  <conditionalFormatting sqref="AB226">
    <cfRule type="cellIs" dxfId="1847" priority="1460" operator="equal">
      <formula>"Completed"</formula>
    </cfRule>
    <cfRule type="cellIs" dxfId="1846" priority="1459" operator="equal">
      <formula>"wip"</formula>
    </cfRule>
  </conditionalFormatting>
  <conditionalFormatting sqref="AB237">
    <cfRule type="cellIs" dxfId="1845" priority="1431" operator="equal">
      <formula>"wip"</formula>
    </cfRule>
    <cfRule type="cellIs" dxfId="1844" priority="1432" operator="equal">
      <formula>"Completed"</formula>
    </cfRule>
  </conditionalFormatting>
  <conditionalFormatting sqref="AB247">
    <cfRule type="cellIs" dxfId="1843" priority="1377" operator="equal">
      <formula>"wip"</formula>
    </cfRule>
    <cfRule type="cellIs" dxfId="1842" priority="1378" operator="equal">
      <formula>"Completed"</formula>
    </cfRule>
  </conditionalFormatting>
  <conditionalFormatting sqref="AB257">
    <cfRule type="cellIs" dxfId="1841" priority="1349" operator="equal">
      <formula>"wip"</formula>
    </cfRule>
    <cfRule type="cellIs" dxfId="1840" priority="1350" operator="equal">
      <formula>"Completed"</formula>
    </cfRule>
  </conditionalFormatting>
  <conditionalFormatting sqref="AB264:AB272">
    <cfRule type="cellIs" dxfId="1839" priority="1346" operator="equal">
      <formula>"completedw"</formula>
    </cfRule>
    <cfRule type="cellIs" dxfId="1838" priority="1348" operator="equal">
      <formula>"ROW"</formula>
    </cfRule>
    <cfRule type="cellIs" dxfId="1837" priority="1347" operator="equal">
      <formula>"HOLD"</formula>
    </cfRule>
  </conditionalFormatting>
  <conditionalFormatting sqref="AB267">
    <cfRule type="cellIs" dxfId="1836" priority="1345" operator="equal">
      <formula>"Completed"</formula>
    </cfRule>
    <cfRule type="cellIs" dxfId="1835" priority="1344" operator="equal">
      <formula>"wip"</formula>
    </cfRule>
  </conditionalFormatting>
  <conditionalFormatting sqref="AB278">
    <cfRule type="cellIs" dxfId="1834" priority="1337" operator="equal">
      <formula>"wip"</formula>
    </cfRule>
    <cfRule type="cellIs" dxfId="1833" priority="1338" operator="equal">
      <formula>"Completed"</formula>
    </cfRule>
  </conditionalFormatting>
  <conditionalFormatting sqref="AB289">
    <cfRule type="cellIs" dxfId="1832" priority="1330" operator="equal">
      <formula>"wip"</formula>
    </cfRule>
    <cfRule type="cellIs" dxfId="1831" priority="1331" operator="equal">
      <formula>"Completed"</formula>
    </cfRule>
  </conditionalFormatting>
  <conditionalFormatting sqref="AB297:AB305">
    <cfRule type="cellIs" dxfId="1830" priority="768" operator="equal">
      <formula>"HOLD"</formula>
    </cfRule>
    <cfRule type="cellIs" dxfId="1829" priority="769" operator="equal">
      <formula>"ROW"</formula>
    </cfRule>
    <cfRule type="cellIs" dxfId="1828" priority="767" operator="equal">
      <formula>"completedw"</formula>
    </cfRule>
  </conditionalFormatting>
  <conditionalFormatting sqref="AB300">
    <cfRule type="cellIs" dxfId="1827" priority="765" operator="equal">
      <formula>"wip"</formula>
    </cfRule>
    <cfRule type="cellIs" dxfId="1826" priority="766" operator="equal">
      <formula>"Completed"</formula>
    </cfRule>
  </conditionalFormatting>
  <conditionalFormatting sqref="AB308:AB313">
    <cfRule type="cellIs" dxfId="1825" priority="677" operator="equal">
      <formula>"completedw"</formula>
    </cfRule>
    <cfRule type="cellIs" dxfId="1824" priority="678" operator="equal">
      <formula>"HOLD"</formula>
    </cfRule>
    <cfRule type="cellIs" dxfId="1823" priority="679" operator="equal">
      <formula>"ROW"</formula>
    </cfRule>
  </conditionalFormatting>
  <conditionalFormatting sqref="AB311">
    <cfRule type="cellIs" dxfId="1822" priority="675" operator="equal">
      <formula>"wip"</formula>
    </cfRule>
    <cfRule type="cellIs" dxfId="1821" priority="676" operator="equal">
      <formula>"Completed"</formula>
    </cfRule>
  </conditionalFormatting>
  <conditionalFormatting sqref="AB79:AE81">
    <cfRule type="cellIs" dxfId="1820" priority="1192" operator="equal">
      <formula>"completedw"</formula>
    </cfRule>
    <cfRule type="cellIs" dxfId="1819" priority="1193" operator="equal">
      <formula>"HOLD"</formula>
    </cfRule>
    <cfRule type="cellIs" dxfId="1818" priority="1194" operator="equal">
      <formula>"ROW"</formula>
    </cfRule>
  </conditionalFormatting>
  <conditionalFormatting sqref="AB142:AE143">
    <cfRule type="cellIs" dxfId="1817" priority="405" operator="equal">
      <formula>"completedw"</formula>
    </cfRule>
    <cfRule type="cellIs" dxfId="1816" priority="406" operator="equal">
      <formula>"HOLD"</formula>
    </cfRule>
    <cfRule type="cellIs" dxfId="1815" priority="407" operator="equal">
      <formula>"ROW"</formula>
    </cfRule>
  </conditionalFormatting>
  <conditionalFormatting sqref="AB254:AE259">
    <cfRule type="cellIs" dxfId="1814" priority="1100" operator="equal">
      <formula>"HOLD"</formula>
    </cfRule>
    <cfRule type="cellIs" dxfId="1813" priority="1099" operator="equal">
      <formula>"completedw"</formula>
    </cfRule>
    <cfRule type="cellIs" dxfId="1812" priority="1101" operator="equal">
      <formula>"ROW"</formula>
    </cfRule>
  </conditionalFormatting>
  <conditionalFormatting sqref="AB274:AE281">
    <cfRule type="cellIs" dxfId="1811" priority="956" operator="equal">
      <formula>"HOLD"</formula>
    </cfRule>
    <cfRule type="cellIs" dxfId="1810" priority="955" operator="equal">
      <formula>"completedw"</formula>
    </cfRule>
    <cfRule type="cellIs" dxfId="1809" priority="957" operator="equal">
      <formula>"ROW"</formula>
    </cfRule>
  </conditionalFormatting>
  <conditionalFormatting sqref="AB285:AE294">
    <cfRule type="cellIs" dxfId="1808" priority="951" operator="equal">
      <formula>"ROW"</formula>
    </cfRule>
    <cfRule type="cellIs" dxfId="1807" priority="950" operator="equal">
      <formula>"HOLD"</formula>
    </cfRule>
    <cfRule type="cellIs" dxfId="1806" priority="949" operator="equal">
      <formula>"completedw"</formula>
    </cfRule>
  </conditionalFormatting>
  <conditionalFormatting sqref="AB102:AJ103">
    <cfRule type="cellIs" dxfId="1805" priority="874" operator="equal">
      <formula>"ROW"</formula>
    </cfRule>
    <cfRule type="cellIs" dxfId="1804" priority="873" operator="equal">
      <formula>"HOLD"</formula>
    </cfRule>
    <cfRule type="cellIs" dxfId="1803" priority="872" operator="equal">
      <formula>"completedw"</formula>
    </cfRule>
  </conditionalFormatting>
  <conditionalFormatting sqref="AC29:AC30">
    <cfRule type="cellIs" dxfId="1802" priority="510" operator="equal">
      <formula>"completedw"</formula>
    </cfRule>
    <cfRule type="cellIs" dxfId="1801" priority="511" operator="equal">
      <formula>"HOLD"</formula>
    </cfRule>
    <cfRule type="cellIs" dxfId="1800" priority="512" operator="equal">
      <formula>"ROW"</formula>
    </cfRule>
  </conditionalFormatting>
  <conditionalFormatting sqref="AC14:AD14 Y15 AA15 AC15 U16:AD16">
    <cfRule type="cellIs" dxfId="1799" priority="44" operator="equal">
      <formula>"wip"</formula>
    </cfRule>
  </conditionalFormatting>
  <conditionalFormatting sqref="AC14:AD14 Y15 AA15 AC15">
    <cfRule type="cellIs" dxfId="1798" priority="45" operator="equal">
      <formula>"Completed"</formula>
    </cfRule>
  </conditionalFormatting>
  <conditionalFormatting sqref="AC49:AE49">
    <cfRule type="cellIs" dxfId="1797" priority="1277" operator="equal">
      <formula>"wip"</formula>
    </cfRule>
    <cfRule type="cellIs" dxfId="1796" priority="1276" operator="equal">
      <formula>"Completed"</formula>
    </cfRule>
  </conditionalFormatting>
  <conditionalFormatting sqref="AC59:AE59">
    <cfRule type="cellIs" dxfId="1795" priority="1278" operator="equal">
      <formula>"Completed"</formula>
    </cfRule>
    <cfRule type="cellIs" dxfId="1794" priority="1279" operator="equal">
      <formula>"wip"</formula>
    </cfRule>
  </conditionalFormatting>
  <conditionalFormatting sqref="AC61:AE62">
    <cfRule type="cellIs" dxfId="1793" priority="470" operator="equal">
      <formula>"ROW"</formula>
    </cfRule>
    <cfRule type="cellIs" dxfId="1792" priority="469" operator="equal">
      <formula>"HOLD"</formula>
    </cfRule>
    <cfRule type="cellIs" dxfId="1791" priority="468" operator="equal">
      <formula>"completedw"</formula>
    </cfRule>
  </conditionalFormatting>
  <conditionalFormatting sqref="AC68:AE69">
    <cfRule type="containsText" dxfId="1790" priority="817" operator="containsText" text="Hold">
      <formula>NOT(ISERROR(SEARCH("Hold",AC68)))</formula>
    </cfRule>
  </conditionalFormatting>
  <conditionalFormatting sqref="AC68:AE70">
    <cfRule type="cellIs" dxfId="1789" priority="821" operator="equal">
      <formula>"wip"</formula>
    </cfRule>
  </conditionalFormatting>
  <conditionalFormatting sqref="AC70:AE70">
    <cfRule type="cellIs" dxfId="1788" priority="1280" operator="equal">
      <formula>"Completed"</formula>
    </cfRule>
  </conditionalFormatting>
  <conditionalFormatting sqref="AC72:AE73">
    <cfRule type="cellIs" dxfId="1787" priority="465" operator="equal">
      <formula>"completedw"</formula>
    </cfRule>
    <cfRule type="cellIs" dxfId="1786" priority="466" operator="equal">
      <formula>"HOLD"</formula>
    </cfRule>
    <cfRule type="cellIs" dxfId="1785" priority="467" operator="equal">
      <formula>"ROW"</formula>
    </cfRule>
  </conditionalFormatting>
  <conditionalFormatting sqref="AC79:AE80">
    <cfRule type="containsText" dxfId="1784" priority="1191" operator="containsText" text="Hold">
      <formula>NOT(ISERROR(SEARCH("Hold",AC79)))</formula>
    </cfRule>
    <cfRule type="cellIs" dxfId="1783" priority="1196" operator="equal">
      <formula>"Completed"</formula>
    </cfRule>
  </conditionalFormatting>
  <conditionalFormatting sqref="AC79:AE81">
    <cfRule type="cellIs" dxfId="1782" priority="1195" operator="equal">
      <formula>"wip"</formula>
    </cfRule>
  </conditionalFormatting>
  <conditionalFormatting sqref="AC81:AE81">
    <cfRule type="cellIs" dxfId="1781" priority="1281" operator="equal">
      <formula>"Completed"</formula>
    </cfRule>
  </conditionalFormatting>
  <conditionalFormatting sqref="AC92:AE92">
    <cfRule type="cellIs" dxfId="1780" priority="1287" operator="equal">
      <formula>"Completed"</formula>
    </cfRule>
    <cfRule type="cellIs" dxfId="1779" priority="1288" operator="equal">
      <formula>"wip"</formula>
    </cfRule>
  </conditionalFormatting>
  <conditionalFormatting sqref="AC104:AE104">
    <cfRule type="cellIs" dxfId="1778" priority="1289" operator="equal">
      <formula>"Completed"</formula>
    </cfRule>
    <cfRule type="cellIs" dxfId="1777" priority="1290" operator="equal">
      <formula>"wip"</formula>
    </cfRule>
  </conditionalFormatting>
  <conditionalFormatting sqref="AC114:AE115">
    <cfRule type="containsText" dxfId="1776" priority="1258" operator="containsText" text="Hold">
      <formula>NOT(ISERROR(SEARCH("Hold",AC114)))</formula>
    </cfRule>
  </conditionalFormatting>
  <conditionalFormatting sqref="AC116:AE116">
    <cfRule type="cellIs" dxfId="1775" priority="1291" operator="equal">
      <formula>"Completed"</formula>
    </cfRule>
    <cfRule type="cellIs" dxfId="1774" priority="1292" operator="equal">
      <formula>"wip"</formula>
    </cfRule>
  </conditionalFormatting>
  <conditionalFormatting sqref="AC118:AE119">
    <cfRule type="cellIs" dxfId="1773" priority="357" operator="equal">
      <formula>"completedw"</formula>
    </cfRule>
    <cfRule type="cellIs" dxfId="1772" priority="359" operator="equal">
      <formula>"ROW"</formula>
    </cfRule>
    <cfRule type="cellIs" dxfId="1771" priority="358" operator="equal">
      <formula>"HOLD"</formula>
    </cfRule>
  </conditionalFormatting>
  <conditionalFormatting sqref="AC121:AE123">
    <cfRule type="cellIs" dxfId="1770" priority="1327" operator="equal">
      <formula>"completedw"</formula>
    </cfRule>
    <cfRule type="cellIs" dxfId="1769" priority="1328" operator="equal">
      <formula>"HOLD"</formula>
    </cfRule>
    <cfRule type="cellIs" dxfId="1768" priority="1329" operator="equal">
      <formula>"ROW"</formula>
    </cfRule>
  </conditionalFormatting>
  <conditionalFormatting sqref="AC126:AE127">
    <cfRule type="containsText" dxfId="1767" priority="625" operator="containsText" text="Hold">
      <formula>NOT(ISERROR(SEARCH("Hold",AC126)))</formula>
    </cfRule>
  </conditionalFormatting>
  <conditionalFormatting sqref="AC128:AE128">
    <cfRule type="cellIs" dxfId="1766" priority="623" operator="equal">
      <formula>"wip"</formula>
    </cfRule>
    <cfRule type="cellIs" dxfId="1765" priority="622" operator="equal">
      <formula>"Completed"</formula>
    </cfRule>
  </conditionalFormatting>
  <conditionalFormatting sqref="AC140:AE140">
    <cfRule type="cellIs" dxfId="1764" priority="1293" operator="equal">
      <formula>"Completed"</formula>
    </cfRule>
    <cfRule type="cellIs" dxfId="1763" priority="1294" operator="equal">
      <formula>"wip"</formula>
    </cfRule>
  </conditionalFormatting>
  <conditionalFormatting sqref="AC150:AE151">
    <cfRule type="containsText" dxfId="1762" priority="1261" operator="containsText" text="Hold">
      <formula>NOT(ISERROR(SEARCH("Hold",AC150)))</formula>
    </cfRule>
  </conditionalFormatting>
  <conditionalFormatting sqref="AC152:AE152">
    <cfRule type="cellIs" dxfId="1761" priority="272" operator="equal">
      <formula>"Completed"</formula>
    </cfRule>
    <cfRule type="cellIs" dxfId="1760" priority="273" operator="equal">
      <formula>"wip"</formula>
    </cfRule>
  </conditionalFormatting>
  <conditionalFormatting sqref="AC163:AE163">
    <cfRule type="cellIs" dxfId="1759" priority="1296" operator="equal">
      <formula>"wip"</formula>
    </cfRule>
    <cfRule type="cellIs" dxfId="1758" priority="1295" operator="equal">
      <formula>"Completed"</formula>
    </cfRule>
  </conditionalFormatting>
  <conditionalFormatting sqref="AC165:AE166">
    <cfRule type="cellIs" dxfId="1757" priority="393" operator="equal">
      <formula>"completedw"</formula>
    </cfRule>
    <cfRule type="cellIs" dxfId="1756" priority="395" operator="equal">
      <formula>"ROW"</formula>
    </cfRule>
    <cfRule type="cellIs" dxfId="1755" priority="394" operator="equal">
      <formula>"HOLD"</formula>
    </cfRule>
  </conditionalFormatting>
  <conditionalFormatting sqref="AC172:AE173">
    <cfRule type="containsText" dxfId="1754" priority="1170" operator="containsText" text="Hold">
      <formula>NOT(ISERROR(SEARCH("Hold",AC172)))</formula>
    </cfRule>
  </conditionalFormatting>
  <conditionalFormatting sqref="AC174:AE174">
    <cfRule type="cellIs" dxfId="1753" priority="1297" operator="equal">
      <formula>"Completed"</formula>
    </cfRule>
    <cfRule type="cellIs" dxfId="1752" priority="1298" operator="equal">
      <formula>"wip"</formula>
    </cfRule>
  </conditionalFormatting>
  <conditionalFormatting sqref="AC183:AE184">
    <cfRule type="containsText" dxfId="1751" priority="813" operator="containsText" text="Hold">
      <formula>NOT(ISERROR(SEARCH("Hold",AC183)))</formula>
    </cfRule>
  </conditionalFormatting>
  <conditionalFormatting sqref="AC194:AE195">
    <cfRule type="containsText" dxfId="1750" priority="187" operator="containsText" text="Hold">
      <formula>NOT(ISERROR(SEARCH("Hold",AC194)))</formula>
    </cfRule>
  </conditionalFormatting>
  <conditionalFormatting sqref="AC196:AE196">
    <cfRule type="cellIs" dxfId="1749" priority="1306" operator="equal">
      <formula>"wip"</formula>
    </cfRule>
    <cfRule type="cellIs" dxfId="1748" priority="1305" operator="equal">
      <formula>"Completed"</formula>
    </cfRule>
  </conditionalFormatting>
  <conditionalFormatting sqref="AC206:AE206">
    <cfRule type="cellIs" dxfId="1747" priority="1308" operator="equal">
      <formula>"wip"</formula>
    </cfRule>
    <cfRule type="cellIs" dxfId="1746" priority="1307" operator="equal">
      <formula>"Completed"</formula>
    </cfRule>
  </conditionalFormatting>
  <conditionalFormatting sqref="AC215:AE216">
    <cfRule type="containsText" dxfId="1745" priority="1154" operator="containsText" text="Hold">
      <formula>NOT(ISERROR(SEARCH("Hold",AC215)))</formula>
    </cfRule>
  </conditionalFormatting>
  <conditionalFormatting sqref="AC217:AE217">
    <cfRule type="cellIs" dxfId="1744" priority="1309" operator="equal">
      <formula>"Completed"</formula>
    </cfRule>
    <cfRule type="cellIs" dxfId="1743" priority="1310" operator="equal">
      <formula>"wip"</formula>
    </cfRule>
  </conditionalFormatting>
  <conditionalFormatting sqref="AC219:AE219">
    <cfRule type="cellIs" dxfId="1742" priority="197" operator="equal">
      <formula>"completedw"</formula>
    </cfRule>
    <cfRule type="cellIs" dxfId="1741" priority="199" operator="equal">
      <formula>"ROW"</formula>
    </cfRule>
    <cfRule type="cellIs" dxfId="1740" priority="198" operator="equal">
      <formula>"HOLD"</formula>
    </cfRule>
  </conditionalFormatting>
  <conditionalFormatting sqref="AC226:AE227">
    <cfRule type="containsText" dxfId="1739" priority="1153" operator="containsText" text="Hold">
      <formula>NOT(ISERROR(SEARCH("Hold",AC226)))</formula>
    </cfRule>
  </conditionalFormatting>
  <conditionalFormatting sqref="AC228:AE228">
    <cfRule type="cellIs" dxfId="1738" priority="1312" operator="equal">
      <formula>"wip"</formula>
    </cfRule>
    <cfRule type="cellIs" dxfId="1737" priority="1311" operator="equal">
      <formula>"Completed"</formula>
    </cfRule>
  </conditionalFormatting>
  <conditionalFormatting sqref="AC237:AE238">
    <cfRule type="containsText" dxfId="1736" priority="1131" operator="containsText" text="Hold">
      <formula>NOT(ISERROR(SEARCH("Hold",AC237)))</formula>
    </cfRule>
  </conditionalFormatting>
  <conditionalFormatting sqref="AC239:AE239">
    <cfRule type="cellIs" dxfId="1735" priority="1314" operator="equal">
      <formula>"wip"</formula>
    </cfRule>
    <cfRule type="cellIs" dxfId="1734" priority="1313" operator="equal">
      <formula>"Completed"</formula>
    </cfRule>
  </conditionalFormatting>
  <conditionalFormatting sqref="AC247:AE248">
    <cfRule type="containsText" dxfId="1733" priority="1130" operator="containsText" text="Hold">
      <formula>NOT(ISERROR(SEARCH("Hold",AC247)))</formula>
    </cfRule>
  </conditionalFormatting>
  <conditionalFormatting sqref="AC249:AE249">
    <cfRule type="cellIs" dxfId="1732" priority="1315" operator="equal">
      <formula>"Completed"</formula>
    </cfRule>
    <cfRule type="cellIs" dxfId="1731" priority="1316" operator="equal">
      <formula>"wip"</formula>
    </cfRule>
  </conditionalFormatting>
  <conditionalFormatting sqref="AC257:AE258">
    <cfRule type="containsText" dxfId="1730" priority="1098" operator="containsText" text="Hold">
      <formula>NOT(ISERROR(SEARCH("Hold",AC257)))</formula>
    </cfRule>
    <cfRule type="cellIs" dxfId="1729" priority="1103" operator="equal">
      <formula>"Completed"</formula>
    </cfRule>
  </conditionalFormatting>
  <conditionalFormatting sqref="AC257:AE259">
    <cfRule type="cellIs" dxfId="1728" priority="1102" operator="equal">
      <formula>"wip"</formula>
    </cfRule>
  </conditionalFormatting>
  <conditionalFormatting sqref="AC259:AE259">
    <cfRule type="cellIs" dxfId="1727" priority="1317" operator="equal">
      <formula>"Completed"</formula>
    </cfRule>
  </conditionalFormatting>
  <conditionalFormatting sqref="AC267:AE268">
    <cfRule type="containsText" dxfId="1726" priority="1092" operator="containsText" text="Hold">
      <formula>NOT(ISERROR(SEARCH("Hold",AC267)))</formula>
    </cfRule>
    <cfRule type="cellIs" dxfId="1725" priority="1097" operator="equal">
      <formula>"Completed"</formula>
    </cfRule>
  </conditionalFormatting>
  <conditionalFormatting sqref="AC267:AE269">
    <cfRule type="cellIs" dxfId="1724" priority="1096" operator="equal">
      <formula>"wip"</formula>
    </cfRule>
  </conditionalFormatting>
  <conditionalFormatting sqref="AC269:AE269">
    <cfRule type="cellIs" dxfId="1723" priority="1403" operator="equal">
      <formula>"Completed"</formula>
    </cfRule>
  </conditionalFormatting>
  <conditionalFormatting sqref="AC271:AE272">
    <cfRule type="cellIs" dxfId="1722" priority="144" operator="equal">
      <formula>"completedw"</formula>
    </cfRule>
    <cfRule type="cellIs" dxfId="1721" priority="145" operator="equal">
      <formula>"HOLD"</formula>
    </cfRule>
    <cfRule type="cellIs" dxfId="1720" priority="146" operator="equal">
      <formula>"ROW"</formula>
    </cfRule>
  </conditionalFormatting>
  <conditionalFormatting sqref="AC278:AE279">
    <cfRule type="cellIs" dxfId="1719" priority="959" operator="equal">
      <formula>"Completed"</formula>
    </cfRule>
    <cfRule type="containsText" dxfId="1718" priority="954" operator="containsText" text="Hold">
      <formula>NOT(ISERROR(SEARCH("Hold",AC278)))</formula>
    </cfRule>
  </conditionalFormatting>
  <conditionalFormatting sqref="AC278:AE280">
    <cfRule type="cellIs" dxfId="1717" priority="958" operator="equal">
      <formula>"wip"</formula>
    </cfRule>
  </conditionalFormatting>
  <conditionalFormatting sqref="AC280:AE280">
    <cfRule type="cellIs" dxfId="1716" priority="1323" operator="equal">
      <formula>"Completed"</formula>
    </cfRule>
  </conditionalFormatting>
  <conditionalFormatting sqref="AC289:AE290">
    <cfRule type="cellIs" dxfId="1715" priority="953" operator="equal">
      <formula>"Completed"</formula>
    </cfRule>
    <cfRule type="containsText" dxfId="1714" priority="948" operator="containsText" text="Hold">
      <formula>NOT(ISERROR(SEARCH("Hold",AC289)))</formula>
    </cfRule>
  </conditionalFormatting>
  <conditionalFormatting sqref="AC289:AE291">
    <cfRule type="cellIs" dxfId="1713" priority="952" operator="equal">
      <formula>"wip"</formula>
    </cfRule>
  </conditionalFormatting>
  <conditionalFormatting sqref="AC291:AE291">
    <cfRule type="cellIs" dxfId="1712" priority="1322" operator="equal">
      <formula>"Completed"</formula>
    </cfRule>
  </conditionalFormatting>
  <conditionalFormatting sqref="AC300:AE301">
    <cfRule type="containsText" dxfId="1711" priority="699" operator="containsText" text="Hold">
      <formula>NOT(ISERROR(SEARCH("Hold",AC300)))</formula>
    </cfRule>
    <cfRule type="cellIs" dxfId="1710" priority="700" operator="equal">
      <formula>"completedw"</formula>
    </cfRule>
    <cfRule type="cellIs" dxfId="1709" priority="701" operator="equal">
      <formula>"HOLD"</formula>
    </cfRule>
    <cfRule type="cellIs" dxfId="1708" priority="704" operator="equal">
      <formula>"Completed"</formula>
    </cfRule>
    <cfRule type="cellIs" dxfId="1707" priority="702" operator="equal">
      <formula>"ROW"</formula>
    </cfRule>
    <cfRule type="cellIs" dxfId="1706" priority="703" operator="equal">
      <formula>"wip"</formula>
    </cfRule>
  </conditionalFormatting>
  <conditionalFormatting sqref="AC302:AE302">
    <cfRule type="cellIs" dxfId="1705" priority="698" operator="equal">
      <formula>"wip"</formula>
    </cfRule>
    <cfRule type="cellIs" dxfId="1704" priority="697" operator="equal">
      <formula>"Completed"</formula>
    </cfRule>
  </conditionalFormatting>
  <conditionalFormatting sqref="AC302:AE305">
    <cfRule type="cellIs" dxfId="1703" priority="694" operator="equal">
      <formula>"completedw"</formula>
    </cfRule>
    <cfRule type="cellIs" dxfId="1702" priority="695" operator="equal">
      <formula>"HOLD"</formula>
    </cfRule>
    <cfRule type="cellIs" dxfId="1701" priority="696" operator="equal">
      <formula>"ROW"</formula>
    </cfRule>
  </conditionalFormatting>
  <conditionalFormatting sqref="AC308:AE312">
    <cfRule type="cellIs" dxfId="1700" priority="648" operator="equal">
      <formula>"ROW"</formula>
    </cfRule>
    <cfRule type="cellIs" dxfId="1699" priority="647" operator="equal">
      <formula>"HOLD"</formula>
    </cfRule>
    <cfRule type="cellIs" dxfId="1698" priority="646" operator="equal">
      <formula>"completedw"</formula>
    </cfRule>
  </conditionalFormatting>
  <conditionalFormatting sqref="AC311:AE312">
    <cfRule type="cellIs" dxfId="1697" priority="650" operator="equal">
      <formula>"Completed"</formula>
    </cfRule>
    <cfRule type="cellIs" dxfId="1696" priority="649" operator="equal">
      <formula>"wip"</formula>
    </cfRule>
    <cfRule type="containsText" dxfId="1695" priority="645" operator="containsText" text="Hold">
      <formula>NOT(ISERROR(SEARCH("Hold",AC311)))</formula>
    </cfRule>
  </conditionalFormatting>
  <conditionalFormatting sqref="AC313:AE313">
    <cfRule type="cellIs" dxfId="1694" priority="643" operator="equal">
      <formula>"Completed"</formula>
    </cfRule>
    <cfRule type="cellIs" dxfId="1693" priority="640" operator="equal">
      <formula>"completedw"</formula>
    </cfRule>
    <cfRule type="cellIs" dxfId="1692" priority="644" operator="equal">
      <formula>"wip"</formula>
    </cfRule>
    <cfRule type="cellIs" dxfId="1691" priority="641" operator="equal">
      <formula>"HOLD"</formula>
    </cfRule>
    <cfRule type="cellIs" dxfId="1690" priority="642" operator="equal">
      <formula>"ROW"</formula>
    </cfRule>
  </conditionalFormatting>
  <conditionalFormatting sqref="AC185:AG185">
    <cfRule type="cellIs" dxfId="1689" priority="1299" operator="equal">
      <formula>"Completed"</formula>
    </cfRule>
    <cfRule type="cellIs" dxfId="1688" priority="1300" operator="equal">
      <formula>"wip"</formula>
    </cfRule>
  </conditionalFormatting>
  <conditionalFormatting sqref="AC267:XFD270">
    <cfRule type="cellIs" dxfId="1687" priority="1095" operator="equal">
      <formula>"ROW"</formula>
    </cfRule>
    <cfRule type="cellIs" dxfId="1686" priority="1093" operator="equal">
      <formula>"completedw"</formula>
    </cfRule>
    <cfRule type="cellIs" dxfId="1685" priority="1094" operator="equal">
      <formula>"HOLD"</formula>
    </cfRule>
  </conditionalFormatting>
  <conditionalFormatting sqref="AD14">
    <cfRule type="containsText" dxfId="1684" priority="43" operator="containsText" text="Hold">
      <formula>NOT(ISERROR(SEARCH("Hold",AD14)))</formula>
    </cfRule>
  </conditionalFormatting>
  <conditionalFormatting sqref="AE38">
    <cfRule type="cellIs" dxfId="1683" priority="1273" operator="equal">
      <formula>"wip"</formula>
    </cfRule>
    <cfRule type="cellIs" dxfId="1682" priority="1272" operator="equal">
      <formula>"Completed"</formula>
    </cfRule>
  </conditionalFormatting>
  <conditionalFormatting sqref="AF183">
    <cfRule type="cellIs" dxfId="1681" priority="1571" operator="equal">
      <formula>"wip"</formula>
    </cfRule>
    <cfRule type="cellIs" dxfId="1680" priority="1572" operator="equal">
      <formula>"Completed"</formula>
    </cfRule>
  </conditionalFormatting>
  <conditionalFormatting sqref="AF306:AG306">
    <cfRule type="cellIs" dxfId="1679" priority="680" operator="equal">
      <formula>"completedw"</formula>
    </cfRule>
    <cfRule type="cellIs" dxfId="1678" priority="681" operator="equal">
      <formula>"HOLD"</formula>
    </cfRule>
    <cfRule type="cellIs" dxfId="1677" priority="682" operator="equal">
      <formula>"ROW"</formula>
    </cfRule>
  </conditionalFormatting>
  <conditionalFormatting sqref="AF253:AJ263">
    <cfRule type="cellIs" dxfId="1676" priority="835" operator="equal">
      <formula>"ROW"</formula>
    </cfRule>
    <cfRule type="cellIs" dxfId="1675" priority="833" operator="equal">
      <formula>"completedw"</formula>
    </cfRule>
    <cfRule type="cellIs" dxfId="1674" priority="834" operator="equal">
      <formula>"HOLD"</formula>
    </cfRule>
  </conditionalFormatting>
  <conditionalFormatting sqref="AG184">
    <cfRule type="cellIs" dxfId="1673" priority="1427" operator="equal">
      <formula>"HOLD"</formula>
    </cfRule>
    <cfRule type="cellIs" dxfId="1672" priority="1426" operator="equal">
      <formula>"completedw"</formula>
    </cfRule>
    <cfRule type="cellIs" dxfId="1671" priority="1428" operator="equal">
      <formula>"ROW"</formula>
    </cfRule>
  </conditionalFormatting>
  <conditionalFormatting sqref="AG183:AI183">
    <cfRule type="cellIs" dxfId="1670" priority="851" operator="equal">
      <formula>"completedw"</formula>
    </cfRule>
    <cfRule type="cellIs" dxfId="1669" priority="853" operator="equal">
      <formula>"ROW"</formula>
    </cfRule>
    <cfRule type="cellIs" dxfId="1668" priority="852" operator="equal">
      <formula>"HOLD"</formula>
    </cfRule>
  </conditionalFormatting>
  <conditionalFormatting sqref="AI114:AJ114">
    <cfRule type="cellIs" dxfId="1667" priority="870" operator="equal">
      <formula>"HOLD"</formula>
    </cfRule>
    <cfRule type="cellIs" dxfId="1666" priority="869" operator="equal">
      <formula>"completedw"</formula>
    </cfRule>
    <cfRule type="cellIs" dxfId="1665" priority="871" operator="equal">
      <formula>"ROW"</formula>
    </cfRule>
  </conditionalFormatting>
  <conditionalFormatting sqref="AI126:AJ126">
    <cfRule type="cellIs" dxfId="1664" priority="868" operator="equal">
      <formula>"ROW"</formula>
    </cfRule>
    <cfRule type="cellIs" dxfId="1663" priority="867" operator="equal">
      <formula>"HOLD"</formula>
    </cfRule>
    <cfRule type="cellIs" dxfId="1662" priority="866" operator="equal">
      <formula>"completedw"</formula>
    </cfRule>
  </conditionalFormatting>
  <conditionalFormatting sqref="AI138:AJ138">
    <cfRule type="cellIs" dxfId="1661" priority="864" operator="equal">
      <formula>"HOLD"</formula>
    </cfRule>
    <cfRule type="cellIs" dxfId="1660" priority="863" operator="equal">
      <formula>"completedw"</formula>
    </cfRule>
    <cfRule type="cellIs" dxfId="1659" priority="865" operator="equal">
      <formula>"ROW"</formula>
    </cfRule>
  </conditionalFormatting>
  <conditionalFormatting sqref="AI150:AJ150">
    <cfRule type="cellIs" dxfId="1658" priority="861" operator="equal">
      <formula>"HOLD"</formula>
    </cfRule>
    <cfRule type="cellIs" dxfId="1657" priority="860" operator="equal">
      <formula>"completedw"</formula>
    </cfRule>
    <cfRule type="cellIs" dxfId="1656" priority="862" operator="equal">
      <formula>"ROW"</formula>
    </cfRule>
  </conditionalFormatting>
  <conditionalFormatting sqref="AI161:AJ161">
    <cfRule type="cellIs" dxfId="1655" priority="858" operator="equal">
      <formula>"HOLD"</formula>
    </cfRule>
    <cfRule type="cellIs" dxfId="1654" priority="859" operator="equal">
      <formula>"ROW"</formula>
    </cfRule>
    <cfRule type="cellIs" dxfId="1653" priority="857" operator="equal">
      <formula>"completedw"</formula>
    </cfRule>
  </conditionalFormatting>
  <conditionalFormatting sqref="AI172:AJ172">
    <cfRule type="cellIs" dxfId="1652" priority="854" operator="equal">
      <formula>"completedw"</formula>
    </cfRule>
    <cfRule type="cellIs" dxfId="1651" priority="856" operator="equal">
      <formula>"ROW"</formula>
    </cfRule>
    <cfRule type="cellIs" dxfId="1650" priority="855" operator="equal">
      <formula>"HOLD"</formula>
    </cfRule>
  </conditionalFormatting>
  <conditionalFormatting sqref="AI194:AJ194">
    <cfRule type="cellIs" dxfId="1649" priority="849" operator="equal">
      <formula>"HOLD"</formula>
    </cfRule>
    <cfRule type="cellIs" dxfId="1648" priority="848" operator="equal">
      <formula>"completedw"</formula>
    </cfRule>
    <cfRule type="cellIs" dxfId="1647" priority="850" operator="equal">
      <formula>"ROW"</formula>
    </cfRule>
  </conditionalFormatting>
  <conditionalFormatting sqref="AI215:AJ215">
    <cfRule type="cellIs" dxfId="1646" priority="847" operator="equal">
      <formula>"ROW"</formula>
    </cfRule>
    <cfRule type="cellIs" dxfId="1645" priority="845" operator="equal">
      <formula>"completedw"</formula>
    </cfRule>
    <cfRule type="cellIs" dxfId="1644" priority="846" operator="equal">
      <formula>"HOLD"</formula>
    </cfRule>
  </conditionalFormatting>
  <conditionalFormatting sqref="AI226:AJ226">
    <cfRule type="cellIs" dxfId="1643" priority="844" operator="equal">
      <formula>"ROW"</formula>
    </cfRule>
    <cfRule type="cellIs" dxfId="1642" priority="842" operator="equal">
      <formula>"completedw"</formula>
    </cfRule>
    <cfRule type="cellIs" dxfId="1641" priority="843" operator="equal">
      <formula>"HOLD"</formula>
    </cfRule>
  </conditionalFormatting>
  <conditionalFormatting sqref="AI237:AJ237">
    <cfRule type="cellIs" dxfId="1640" priority="841" operator="equal">
      <formula>"ROW"</formula>
    </cfRule>
    <cfRule type="cellIs" dxfId="1639" priority="839" operator="equal">
      <formula>"completedw"</formula>
    </cfRule>
    <cfRule type="cellIs" dxfId="1638" priority="840" operator="equal">
      <formula>"HOLD"</formula>
    </cfRule>
  </conditionalFormatting>
  <conditionalFormatting sqref="AI247:AJ247">
    <cfRule type="cellIs" dxfId="1637" priority="836" operator="equal">
      <formula>"completedw"</formula>
    </cfRule>
    <cfRule type="cellIs" dxfId="1636" priority="837" operator="equal">
      <formula>"HOLD"</formula>
    </cfRule>
    <cfRule type="cellIs" dxfId="1635" priority="838" operator="equal">
      <formula>"ROW"</formula>
    </cfRule>
  </conditionalFormatting>
  <printOptions horizontalCentered="1"/>
  <pageMargins left="0.11811023622047245" right="0.11811023622047245" top="0.11811023622047245" bottom="0.11811023622047245" header="0" footer="0"/>
  <pageSetup paperSize="9" scale="59" fitToHeight="6" orientation="landscape" horizontalDpi="300" verticalDpi="300" r:id="rId1"/>
  <rowBreaks count="3" manualBreakCount="3">
    <brk id="64" max="37" man="1"/>
    <brk id="132" max="37" man="1"/>
    <brk id="200" max="3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865" t="s">
        <v>813</v>
      </c>
      <c r="B1" s="866"/>
      <c r="C1" s="866"/>
      <c r="D1" s="866"/>
      <c r="E1" s="866"/>
      <c r="F1" s="867"/>
    </row>
    <row r="2" spans="1:6" ht="20.5" customHeight="1" thickBot="1" x14ac:dyDescent="0.4">
      <c r="A2" s="6" t="s">
        <v>794</v>
      </c>
      <c r="B2" s="7" t="s">
        <v>795</v>
      </c>
      <c r="C2" s="7" t="s">
        <v>799</v>
      </c>
      <c r="D2" s="7" t="s">
        <v>796</v>
      </c>
      <c r="E2" s="7" t="s">
        <v>797</v>
      </c>
      <c r="F2" s="540" t="s">
        <v>16</v>
      </c>
    </row>
    <row r="3" spans="1:6" x14ac:dyDescent="0.35">
      <c r="A3" s="538">
        <v>1</v>
      </c>
      <c r="B3" s="539" t="s">
        <v>623</v>
      </c>
      <c r="C3" s="539" t="s">
        <v>63</v>
      </c>
      <c r="D3" s="539" t="s">
        <v>798</v>
      </c>
      <c r="E3" s="539" t="s">
        <v>800</v>
      </c>
      <c r="F3" s="863" t="s">
        <v>812</v>
      </c>
    </row>
    <row r="4" spans="1:6" x14ac:dyDescent="0.35">
      <c r="A4" s="533">
        <v>2</v>
      </c>
      <c r="B4" s="43" t="s">
        <v>624</v>
      </c>
      <c r="C4" s="43" t="s">
        <v>63</v>
      </c>
      <c r="D4" s="43" t="s">
        <v>798</v>
      </c>
      <c r="E4" s="43" t="s">
        <v>800</v>
      </c>
      <c r="F4" s="864"/>
    </row>
    <row r="5" spans="1:6" x14ac:dyDescent="0.35">
      <c r="A5" s="533">
        <v>3</v>
      </c>
      <c r="B5" s="43" t="s">
        <v>625</v>
      </c>
      <c r="C5" s="43" t="s">
        <v>65</v>
      </c>
      <c r="D5" s="43" t="s">
        <v>798</v>
      </c>
      <c r="E5" s="43" t="s">
        <v>800</v>
      </c>
      <c r="F5" s="864"/>
    </row>
    <row r="6" spans="1:6" x14ac:dyDescent="0.35">
      <c r="A6" s="533">
        <v>4</v>
      </c>
      <c r="B6" s="43" t="s">
        <v>626</v>
      </c>
      <c r="C6" s="43" t="s">
        <v>65</v>
      </c>
      <c r="D6" s="43" t="s">
        <v>798</v>
      </c>
      <c r="E6" s="43" t="s">
        <v>800</v>
      </c>
      <c r="F6" s="864"/>
    </row>
    <row r="7" spans="1:6" x14ac:dyDescent="0.35">
      <c r="A7" s="538">
        <v>5</v>
      </c>
      <c r="B7" s="43" t="s">
        <v>629</v>
      </c>
      <c r="C7" s="43" t="s">
        <v>65</v>
      </c>
      <c r="D7" s="43" t="s">
        <v>798</v>
      </c>
      <c r="E7" s="43" t="s">
        <v>800</v>
      </c>
      <c r="F7" s="864"/>
    </row>
    <row r="8" spans="1:6" x14ac:dyDescent="0.35">
      <c r="A8" s="533">
        <v>6</v>
      </c>
      <c r="B8" s="43" t="s">
        <v>630</v>
      </c>
      <c r="C8" s="43" t="s">
        <v>65</v>
      </c>
      <c r="D8" s="43" t="s">
        <v>798</v>
      </c>
      <c r="E8" s="43" t="s">
        <v>800</v>
      </c>
      <c r="F8" s="864"/>
    </row>
    <row r="9" spans="1:6" x14ac:dyDescent="0.35">
      <c r="A9" s="533">
        <v>7</v>
      </c>
      <c r="B9" s="43" t="s">
        <v>631</v>
      </c>
      <c r="C9" s="43" t="s">
        <v>63</v>
      </c>
      <c r="D9" s="43" t="s">
        <v>842</v>
      </c>
      <c r="E9" s="43" t="s">
        <v>15</v>
      </c>
      <c r="F9" s="864"/>
    </row>
    <row r="10" spans="1:6" x14ac:dyDescent="0.35">
      <c r="A10" s="533">
        <v>8</v>
      </c>
      <c r="B10" s="43" t="s">
        <v>635</v>
      </c>
      <c r="C10" s="43" t="s">
        <v>77</v>
      </c>
      <c r="D10" s="43" t="s">
        <v>801</v>
      </c>
      <c r="E10" s="43" t="s">
        <v>802</v>
      </c>
      <c r="F10" s="534"/>
    </row>
    <row r="11" spans="1:6" x14ac:dyDescent="0.35">
      <c r="A11" s="538">
        <v>9</v>
      </c>
      <c r="B11" s="43" t="s">
        <v>135</v>
      </c>
      <c r="C11" s="43" t="s">
        <v>123</v>
      </c>
      <c r="E11" s="43" t="s">
        <v>803</v>
      </c>
      <c r="F11" s="534"/>
    </row>
    <row r="12" spans="1:6" ht="29" x14ac:dyDescent="0.35">
      <c r="A12" s="533">
        <v>10</v>
      </c>
      <c r="B12" s="43" t="s">
        <v>259</v>
      </c>
      <c r="C12" s="43" t="s">
        <v>197</v>
      </c>
      <c r="D12" s="43" t="s">
        <v>798</v>
      </c>
      <c r="E12" s="43"/>
      <c r="F12" s="535" t="s">
        <v>804</v>
      </c>
    </row>
    <row r="13" spans="1:6" x14ac:dyDescent="0.35">
      <c r="A13" s="533">
        <v>11</v>
      </c>
      <c r="B13" s="43" t="s">
        <v>648</v>
      </c>
      <c r="C13" s="43" t="s">
        <v>391</v>
      </c>
      <c r="D13" s="43" t="s">
        <v>801</v>
      </c>
      <c r="E13" s="43" t="s">
        <v>802</v>
      </c>
      <c r="F13" s="535"/>
    </row>
    <row r="14" spans="1:6" ht="29" x14ac:dyDescent="0.35">
      <c r="A14" s="533">
        <v>12</v>
      </c>
      <c r="B14" s="43" t="s">
        <v>429</v>
      </c>
      <c r="C14" s="43" t="s">
        <v>197</v>
      </c>
      <c r="D14" s="43" t="s">
        <v>798</v>
      </c>
      <c r="E14" s="43"/>
      <c r="F14" s="535" t="s">
        <v>804</v>
      </c>
    </row>
    <row r="15" spans="1:6" x14ac:dyDescent="0.35">
      <c r="A15" s="538">
        <v>13</v>
      </c>
      <c r="B15" s="43" t="s">
        <v>258</v>
      </c>
      <c r="C15" s="43" t="s">
        <v>57</v>
      </c>
      <c r="D15" s="43" t="s">
        <v>801</v>
      </c>
      <c r="E15" s="43" t="s">
        <v>803</v>
      </c>
      <c r="F15" s="534"/>
    </row>
    <row r="16" spans="1:6" x14ac:dyDescent="0.35">
      <c r="A16" s="533">
        <v>14</v>
      </c>
      <c r="B16" s="43" t="s">
        <v>274</v>
      </c>
      <c r="C16" s="43" t="s">
        <v>275</v>
      </c>
      <c r="D16" s="43" t="s">
        <v>801</v>
      </c>
      <c r="E16" s="43" t="s">
        <v>802</v>
      </c>
      <c r="F16" s="534"/>
    </row>
    <row r="17" spans="1:6" x14ac:dyDescent="0.35">
      <c r="A17" s="533">
        <v>15</v>
      </c>
      <c r="B17" s="43" t="s">
        <v>479</v>
      </c>
      <c r="C17" s="43" t="s">
        <v>181</v>
      </c>
      <c r="D17" s="43" t="s">
        <v>801</v>
      </c>
      <c r="E17" s="43" t="s">
        <v>802</v>
      </c>
      <c r="F17" s="534" t="s">
        <v>831</v>
      </c>
    </row>
    <row r="18" spans="1:6" x14ac:dyDescent="0.35">
      <c r="A18" s="533">
        <v>16</v>
      </c>
      <c r="B18" s="43" t="s">
        <v>486</v>
      </c>
      <c r="C18" s="43" t="s">
        <v>231</v>
      </c>
      <c r="D18" s="43" t="s">
        <v>801</v>
      </c>
      <c r="E18" s="43" t="s">
        <v>841</v>
      </c>
      <c r="F18" s="559"/>
    </row>
    <row r="19" spans="1:6" x14ac:dyDescent="0.35">
      <c r="A19" s="538">
        <v>17</v>
      </c>
      <c r="B19" s="43" t="s">
        <v>370</v>
      </c>
      <c r="C19" s="43" t="s">
        <v>77</v>
      </c>
      <c r="D19" s="43" t="s">
        <v>801</v>
      </c>
      <c r="E19" s="43" t="s">
        <v>805</v>
      </c>
      <c r="F19" s="534"/>
    </row>
    <row r="20" spans="1:6" x14ac:dyDescent="0.35">
      <c r="A20" s="533">
        <v>18</v>
      </c>
      <c r="B20" s="43" t="s">
        <v>398</v>
      </c>
      <c r="C20" s="43" t="s">
        <v>399</v>
      </c>
      <c r="D20" s="43" t="s">
        <v>801</v>
      </c>
      <c r="E20" s="43" t="s">
        <v>837</v>
      </c>
      <c r="F20" s="534" t="s">
        <v>839</v>
      </c>
    </row>
    <row r="21" spans="1:6" ht="29" x14ac:dyDescent="0.35">
      <c r="A21" s="533">
        <v>19</v>
      </c>
      <c r="B21" s="43" t="s">
        <v>196</v>
      </c>
      <c r="C21" s="43" t="s">
        <v>197</v>
      </c>
      <c r="D21" s="43" t="s">
        <v>798</v>
      </c>
      <c r="E21" s="43"/>
      <c r="F21" s="535" t="s">
        <v>804</v>
      </c>
    </row>
    <row r="22" spans="1:6" ht="29" x14ac:dyDescent="0.35">
      <c r="A22" s="533">
        <v>20</v>
      </c>
      <c r="B22" s="43" t="s">
        <v>696</v>
      </c>
      <c r="C22" s="43" t="s">
        <v>701</v>
      </c>
      <c r="D22" s="43" t="s">
        <v>798</v>
      </c>
      <c r="E22" s="43"/>
      <c r="F22" s="535" t="s">
        <v>807</v>
      </c>
    </row>
    <row r="23" spans="1:6" x14ac:dyDescent="0.35">
      <c r="A23" s="538">
        <v>21</v>
      </c>
      <c r="B23" s="43" t="s">
        <v>698</v>
      </c>
      <c r="C23" s="43" t="s">
        <v>65</v>
      </c>
      <c r="D23" s="43" t="s">
        <v>801</v>
      </c>
      <c r="E23" s="43" t="s">
        <v>15</v>
      </c>
      <c r="F23" s="534"/>
    </row>
    <row r="24" spans="1:6" x14ac:dyDescent="0.35">
      <c r="A24" s="533">
        <v>22</v>
      </c>
      <c r="B24" s="43" t="s">
        <v>517</v>
      </c>
      <c r="C24" s="43" t="s">
        <v>231</v>
      </c>
      <c r="D24" s="43" t="s">
        <v>801</v>
      </c>
      <c r="E24" s="43" t="s">
        <v>808</v>
      </c>
      <c r="F24" s="534"/>
    </row>
    <row r="25" spans="1:6" x14ac:dyDescent="0.35">
      <c r="A25" s="533">
        <v>23</v>
      </c>
      <c r="B25" s="43" t="s">
        <v>163</v>
      </c>
      <c r="C25" s="43" t="s">
        <v>63</v>
      </c>
      <c r="D25" s="43" t="s">
        <v>801</v>
      </c>
      <c r="E25" s="43" t="s">
        <v>805</v>
      </c>
      <c r="F25" s="534"/>
    </row>
    <row r="26" spans="1:6" x14ac:dyDescent="0.35">
      <c r="A26" s="533">
        <v>24</v>
      </c>
      <c r="B26" s="43" t="s">
        <v>174</v>
      </c>
      <c r="C26" s="43" t="s">
        <v>65</v>
      </c>
      <c r="D26" s="43" t="s">
        <v>801</v>
      </c>
      <c r="E26" s="43" t="s">
        <v>805</v>
      </c>
      <c r="F26" s="534" t="s">
        <v>838</v>
      </c>
    </row>
    <row r="27" spans="1:6" x14ac:dyDescent="0.35">
      <c r="A27" s="538">
        <v>25</v>
      </c>
      <c r="B27" s="43" t="s">
        <v>175</v>
      </c>
      <c r="C27" s="43" t="s">
        <v>68</v>
      </c>
      <c r="D27" s="43" t="s">
        <v>801</v>
      </c>
      <c r="E27" s="43" t="s">
        <v>805</v>
      </c>
      <c r="F27" s="534"/>
    </row>
    <row r="28" spans="1:6" x14ac:dyDescent="0.35">
      <c r="A28" s="533">
        <v>26</v>
      </c>
      <c r="B28" s="43" t="s">
        <v>202</v>
      </c>
      <c r="C28" s="43" t="s">
        <v>203</v>
      </c>
      <c r="D28" s="43" t="s">
        <v>801</v>
      </c>
      <c r="E28" s="43" t="s">
        <v>802</v>
      </c>
      <c r="F28" s="534"/>
    </row>
    <row r="29" spans="1:6" x14ac:dyDescent="0.35">
      <c r="A29" s="533">
        <v>27</v>
      </c>
      <c r="B29" s="43" t="s">
        <v>191</v>
      </c>
      <c r="C29" s="43" t="s">
        <v>65</v>
      </c>
      <c r="D29" s="43" t="s">
        <v>801</v>
      </c>
      <c r="E29" s="43" t="s">
        <v>802</v>
      </c>
      <c r="F29" s="534" t="s">
        <v>840</v>
      </c>
    </row>
    <row r="30" spans="1:6" x14ac:dyDescent="0.35">
      <c r="A30" s="533">
        <v>28</v>
      </c>
      <c r="B30" s="43" t="s">
        <v>190</v>
      </c>
      <c r="C30" s="43" t="s">
        <v>63</v>
      </c>
      <c r="D30" s="43" t="s">
        <v>801</v>
      </c>
      <c r="E30" s="43" t="s">
        <v>802</v>
      </c>
      <c r="F30" s="534" t="s">
        <v>840</v>
      </c>
    </row>
    <row r="31" spans="1:6" x14ac:dyDescent="0.35">
      <c r="A31" s="538">
        <v>29</v>
      </c>
      <c r="B31" s="43" t="s">
        <v>215</v>
      </c>
      <c r="C31" s="43" t="s">
        <v>65</v>
      </c>
      <c r="D31" s="43" t="s">
        <v>801</v>
      </c>
      <c r="E31" s="43" t="s">
        <v>802</v>
      </c>
      <c r="F31" s="534" t="s">
        <v>840</v>
      </c>
    </row>
    <row r="32" spans="1:6" x14ac:dyDescent="0.35">
      <c r="A32" s="533">
        <v>30</v>
      </c>
      <c r="B32" s="43" t="s">
        <v>184</v>
      </c>
      <c r="C32" s="43" t="s">
        <v>68</v>
      </c>
      <c r="D32" s="43" t="s">
        <v>801</v>
      </c>
      <c r="E32" s="43" t="s">
        <v>805</v>
      </c>
      <c r="F32" s="534"/>
    </row>
    <row r="33" spans="1:6" x14ac:dyDescent="0.35">
      <c r="A33" s="533">
        <v>31</v>
      </c>
      <c r="B33" s="43" t="s">
        <v>515</v>
      </c>
      <c r="C33" s="43" t="s">
        <v>79</v>
      </c>
      <c r="D33" s="43" t="s">
        <v>801</v>
      </c>
      <c r="E33" s="43" t="s">
        <v>805</v>
      </c>
      <c r="F33" s="534"/>
    </row>
    <row r="34" spans="1:6" x14ac:dyDescent="0.35">
      <c r="A34" s="533">
        <v>32</v>
      </c>
      <c r="B34" s="43" t="s">
        <v>554</v>
      </c>
      <c r="C34" s="43" t="s">
        <v>77</v>
      </c>
      <c r="D34" s="43" t="s">
        <v>801</v>
      </c>
      <c r="E34" s="43" t="s">
        <v>802</v>
      </c>
      <c r="F34" s="534"/>
    </row>
    <row r="35" spans="1:6" ht="17.5" customHeight="1" x14ac:dyDescent="0.35">
      <c r="A35" s="538">
        <v>33</v>
      </c>
      <c r="B35" s="43" t="s">
        <v>705</v>
      </c>
      <c r="C35" s="43" t="s">
        <v>150</v>
      </c>
      <c r="D35" s="43" t="s">
        <v>801</v>
      </c>
      <c r="E35" s="47" t="s">
        <v>809</v>
      </c>
      <c r="F35" s="534"/>
    </row>
    <row r="36" spans="1:6" x14ac:dyDescent="0.35">
      <c r="A36" s="533">
        <v>34</v>
      </c>
      <c r="B36" s="43" t="s">
        <v>224</v>
      </c>
      <c r="C36" s="43" t="s">
        <v>65</v>
      </c>
      <c r="D36" s="43" t="s">
        <v>801</v>
      </c>
      <c r="E36" s="43" t="s">
        <v>806</v>
      </c>
      <c r="F36" s="534"/>
    </row>
    <row r="37" spans="1:6" x14ac:dyDescent="0.35">
      <c r="A37" s="533">
        <v>35</v>
      </c>
      <c r="B37" s="43" t="s">
        <v>226</v>
      </c>
      <c r="C37" s="43" t="s">
        <v>77</v>
      </c>
      <c r="D37" s="43" t="s">
        <v>801</v>
      </c>
      <c r="E37" s="43" t="s">
        <v>810</v>
      </c>
      <c r="F37" s="534"/>
    </row>
    <row r="38" spans="1:6" ht="15" thickBot="1" x14ac:dyDescent="0.4">
      <c r="A38" s="533">
        <v>36</v>
      </c>
      <c r="B38" s="536" t="s">
        <v>219</v>
      </c>
      <c r="C38" s="536" t="s">
        <v>65</v>
      </c>
      <c r="D38" s="536" t="s">
        <v>801</v>
      </c>
      <c r="E38" s="536" t="s">
        <v>235</v>
      </c>
      <c r="F38" s="537" t="s">
        <v>811</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topLeftCell="A10"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868" t="s">
        <v>832</v>
      </c>
      <c r="B1" s="869"/>
      <c r="C1" s="869"/>
      <c r="D1" s="869"/>
      <c r="E1" s="869"/>
      <c r="F1" s="870"/>
    </row>
    <row r="2" spans="1:6" ht="20.5" customHeight="1" x14ac:dyDescent="0.35">
      <c r="A2" s="571" t="s">
        <v>794</v>
      </c>
      <c r="B2" s="571" t="s">
        <v>795</v>
      </c>
      <c r="C2" s="571" t="s">
        <v>799</v>
      </c>
      <c r="D2" s="571" t="s">
        <v>796</v>
      </c>
      <c r="E2" s="571" t="s">
        <v>797</v>
      </c>
      <c r="F2" s="571" t="s">
        <v>16</v>
      </c>
    </row>
    <row r="3" spans="1:6" x14ac:dyDescent="0.35">
      <c r="A3" s="43">
        <v>1</v>
      </c>
      <c r="B3" s="43" t="s">
        <v>246</v>
      </c>
      <c r="C3" s="43" t="s">
        <v>65</v>
      </c>
      <c r="D3" s="43" t="s">
        <v>801</v>
      </c>
      <c r="E3" s="43" t="s">
        <v>833</v>
      </c>
      <c r="F3" s="47"/>
    </row>
    <row r="4" spans="1:6" x14ac:dyDescent="0.35">
      <c r="A4" s="43">
        <v>2</v>
      </c>
      <c r="B4" s="43" t="s">
        <v>368</v>
      </c>
      <c r="C4" s="43" t="s">
        <v>77</v>
      </c>
      <c r="D4" s="43" t="s">
        <v>801</v>
      </c>
      <c r="E4" s="43" t="s">
        <v>805</v>
      </c>
      <c r="F4" s="47"/>
    </row>
    <row r="5" spans="1:6" x14ac:dyDescent="0.35">
      <c r="A5" s="43">
        <v>3</v>
      </c>
      <c r="B5" s="43" t="s">
        <v>266</v>
      </c>
      <c r="C5" s="43" t="s">
        <v>63</v>
      </c>
      <c r="D5" s="43"/>
      <c r="E5" s="43"/>
      <c r="F5" s="47"/>
    </row>
    <row r="6" spans="1:6" x14ac:dyDescent="0.35">
      <c r="A6" s="43">
        <v>4</v>
      </c>
      <c r="B6" s="43" t="s">
        <v>364</v>
      </c>
      <c r="C6" s="43" t="s">
        <v>65</v>
      </c>
      <c r="D6" s="43" t="s">
        <v>801</v>
      </c>
      <c r="E6" s="43" t="s">
        <v>833</v>
      </c>
      <c r="F6" s="47"/>
    </row>
    <row r="7" spans="1:6" x14ac:dyDescent="0.35">
      <c r="A7" s="43">
        <v>5</v>
      </c>
      <c r="B7" s="43" t="s">
        <v>260</v>
      </c>
      <c r="C7" s="43" t="s">
        <v>77</v>
      </c>
      <c r="D7" s="43"/>
      <c r="E7" s="43"/>
      <c r="F7" s="47"/>
    </row>
    <row r="8" spans="1:6" x14ac:dyDescent="0.35">
      <c r="A8" s="43">
        <v>6</v>
      </c>
      <c r="B8" s="43" t="s">
        <v>262</v>
      </c>
      <c r="C8" s="43" t="s">
        <v>65</v>
      </c>
      <c r="D8" s="43" t="s">
        <v>801</v>
      </c>
      <c r="E8" s="43" t="s">
        <v>833</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801</v>
      </c>
      <c r="E11" s="43" t="s">
        <v>834</v>
      </c>
      <c r="F11" s="47"/>
    </row>
    <row r="12" spans="1:6" x14ac:dyDescent="0.35">
      <c r="A12" s="43">
        <v>10</v>
      </c>
      <c r="B12" s="43" t="s">
        <v>722</v>
      </c>
      <c r="C12" s="43" t="s">
        <v>65</v>
      </c>
      <c r="D12" s="43" t="s">
        <v>801</v>
      </c>
      <c r="E12" s="43" t="s">
        <v>833</v>
      </c>
      <c r="F12" s="47"/>
    </row>
    <row r="13" spans="1:6" x14ac:dyDescent="0.35">
      <c r="A13" s="43">
        <v>11</v>
      </c>
      <c r="B13" s="43" t="s">
        <v>421</v>
      </c>
      <c r="C13" s="43" t="s">
        <v>65</v>
      </c>
      <c r="D13" s="43" t="s">
        <v>801</v>
      </c>
      <c r="E13" s="43" t="s">
        <v>805</v>
      </c>
      <c r="F13" s="47"/>
    </row>
    <row r="14" spans="1:6" x14ac:dyDescent="0.35">
      <c r="A14" s="43">
        <v>12</v>
      </c>
      <c r="B14" s="43" t="s">
        <v>413</v>
      </c>
      <c r="C14" s="43" t="s">
        <v>79</v>
      </c>
      <c r="D14" s="43" t="s">
        <v>801</v>
      </c>
      <c r="E14" s="43" t="s">
        <v>806</v>
      </c>
      <c r="F14" s="43"/>
    </row>
    <row r="15" spans="1:6" x14ac:dyDescent="0.35">
      <c r="A15" s="43">
        <v>13</v>
      </c>
      <c r="B15" s="43" t="s">
        <v>414</v>
      </c>
      <c r="C15" s="43" t="s">
        <v>79</v>
      </c>
      <c r="D15" s="43" t="s">
        <v>801</v>
      </c>
      <c r="E15" s="43" t="s">
        <v>806</v>
      </c>
      <c r="F15" s="43"/>
    </row>
    <row r="16" spans="1:6" x14ac:dyDescent="0.35">
      <c r="A16" s="43">
        <v>14</v>
      </c>
      <c r="B16" s="43" t="s">
        <v>452</v>
      </c>
      <c r="C16" s="43" t="s">
        <v>65</v>
      </c>
      <c r="D16" s="43" t="s">
        <v>801</v>
      </c>
      <c r="E16" s="43" t="s">
        <v>811</v>
      </c>
      <c r="F16" s="43"/>
    </row>
    <row r="17" spans="1:6" x14ac:dyDescent="0.35">
      <c r="A17" s="43">
        <v>15</v>
      </c>
      <c r="B17" s="43" t="s">
        <v>431</v>
      </c>
      <c r="C17" s="43" t="s">
        <v>65</v>
      </c>
      <c r="D17" s="43" t="s">
        <v>801</v>
      </c>
      <c r="E17" s="43" t="s">
        <v>805</v>
      </c>
      <c r="F17" s="43"/>
    </row>
    <row r="18" spans="1:6" x14ac:dyDescent="0.35">
      <c r="A18" s="43">
        <v>16</v>
      </c>
      <c r="B18" s="43" t="s">
        <v>362</v>
      </c>
      <c r="C18" s="43" t="s">
        <v>77</v>
      </c>
      <c r="D18" s="43"/>
      <c r="E18" s="43"/>
      <c r="F18" s="43"/>
    </row>
    <row r="19" spans="1:6" x14ac:dyDescent="0.35">
      <c r="A19" s="43">
        <v>17</v>
      </c>
      <c r="B19" s="43" t="s">
        <v>723</v>
      </c>
      <c r="C19" s="43" t="s">
        <v>150</v>
      </c>
      <c r="D19" s="43" t="s">
        <v>801</v>
      </c>
      <c r="E19" s="43" t="s">
        <v>805</v>
      </c>
      <c r="F19" s="47"/>
    </row>
    <row r="20" spans="1:6" x14ac:dyDescent="0.35">
      <c r="A20" s="43">
        <v>18</v>
      </c>
      <c r="B20" s="43" t="s">
        <v>724</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801</v>
      </c>
      <c r="E22" s="43" t="s">
        <v>805</v>
      </c>
      <c r="F22" s="43"/>
    </row>
    <row r="23" spans="1:6" x14ac:dyDescent="0.35">
      <c r="A23" s="43">
        <v>21</v>
      </c>
      <c r="B23" s="43" t="s">
        <v>396</v>
      </c>
      <c r="C23" s="43" t="s">
        <v>79</v>
      </c>
      <c r="D23" s="43" t="s">
        <v>801</v>
      </c>
      <c r="E23" s="43" t="s">
        <v>235</v>
      </c>
      <c r="F23" s="43" t="s">
        <v>835</v>
      </c>
    </row>
    <row r="24" spans="1:6" x14ac:dyDescent="0.35">
      <c r="A24" s="43">
        <v>22</v>
      </c>
      <c r="B24" s="43" t="s">
        <v>427</v>
      </c>
      <c r="C24" s="43" t="s">
        <v>65</v>
      </c>
      <c r="D24" s="43"/>
      <c r="E24" s="43"/>
      <c r="F24" s="43"/>
    </row>
    <row r="25" spans="1:6" x14ac:dyDescent="0.35">
      <c r="A25" s="43">
        <v>23</v>
      </c>
      <c r="B25" s="43" t="s">
        <v>467</v>
      </c>
      <c r="C25" s="43" t="s">
        <v>79</v>
      </c>
      <c r="D25" s="43" t="s">
        <v>801</v>
      </c>
      <c r="E25" s="43" t="s">
        <v>235</v>
      </c>
      <c r="F25" s="43" t="s">
        <v>835</v>
      </c>
    </row>
    <row r="26" spans="1:6" x14ac:dyDescent="0.35">
      <c r="A26" s="43">
        <v>24</v>
      </c>
      <c r="B26" s="43" t="s">
        <v>384</v>
      </c>
      <c r="C26" s="43" t="s">
        <v>65</v>
      </c>
      <c r="D26" s="43" t="s">
        <v>801</v>
      </c>
      <c r="E26" s="43" t="s">
        <v>805</v>
      </c>
      <c r="F26" s="47"/>
    </row>
    <row r="27" spans="1:6" x14ac:dyDescent="0.35">
      <c r="A27" s="43">
        <v>25</v>
      </c>
      <c r="B27" s="43" t="s">
        <v>404</v>
      </c>
      <c r="C27" s="43" t="s">
        <v>65</v>
      </c>
      <c r="D27" s="43" t="s">
        <v>801</v>
      </c>
      <c r="E27" s="43" t="s">
        <v>805</v>
      </c>
      <c r="F27" s="47"/>
    </row>
    <row r="28" spans="1:6" x14ac:dyDescent="0.35">
      <c r="A28" s="43">
        <v>26</v>
      </c>
      <c r="B28" s="43" t="s">
        <v>430</v>
      </c>
      <c r="C28" s="43" t="s">
        <v>203</v>
      </c>
      <c r="D28" s="43" t="s">
        <v>836</v>
      </c>
      <c r="E28" s="43" t="s">
        <v>806</v>
      </c>
      <c r="F28" s="47"/>
    </row>
    <row r="29" spans="1:6" x14ac:dyDescent="0.35">
      <c r="A29" s="43">
        <v>27</v>
      </c>
      <c r="B29" s="43" t="s">
        <v>441</v>
      </c>
      <c r="C29" s="43" t="s">
        <v>79</v>
      </c>
      <c r="D29" s="43" t="s">
        <v>801</v>
      </c>
      <c r="E29" s="43" t="s">
        <v>805</v>
      </c>
      <c r="F29" s="47"/>
    </row>
    <row r="30" spans="1:6" x14ac:dyDescent="0.35">
      <c r="A30" s="43">
        <v>28</v>
      </c>
      <c r="B30" s="43" t="s">
        <v>442</v>
      </c>
      <c r="C30" s="43" t="s">
        <v>65</v>
      </c>
      <c r="D30" s="43" t="s">
        <v>801</v>
      </c>
      <c r="E30" s="43" t="s">
        <v>805</v>
      </c>
      <c r="F30" s="47"/>
    </row>
    <row r="31" spans="1:6" x14ac:dyDescent="0.35">
      <c r="A31" s="43">
        <v>29</v>
      </c>
      <c r="B31" s="43" t="s">
        <v>461</v>
      </c>
      <c r="C31" s="43" t="s">
        <v>65</v>
      </c>
      <c r="D31" s="43" t="s">
        <v>801</v>
      </c>
      <c r="E31" s="43" t="s">
        <v>235</v>
      </c>
      <c r="F31" s="43" t="s">
        <v>835</v>
      </c>
    </row>
    <row r="32" spans="1:6" x14ac:dyDescent="0.35">
      <c r="A32" s="43">
        <v>30</v>
      </c>
      <c r="B32" s="43" t="s">
        <v>488</v>
      </c>
      <c r="C32" s="43" t="s">
        <v>65</v>
      </c>
      <c r="D32" s="43" t="s">
        <v>801</v>
      </c>
      <c r="E32" s="43" t="s">
        <v>235</v>
      </c>
      <c r="F32" s="43" t="s">
        <v>835</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801</v>
      </c>
      <c r="E41" s="43" t="s">
        <v>811</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733</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836</v>
      </c>
      <c r="E52" s="43" t="s">
        <v>806</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6" t="s">
        <v>77</v>
      </c>
      <c r="D60" s="66"/>
      <c r="E60" s="66"/>
      <c r="F60" s="66"/>
    </row>
    <row r="61" spans="1:6" x14ac:dyDescent="0.35">
      <c r="A61" s="43">
        <v>59</v>
      </c>
      <c r="B61" s="43" t="s">
        <v>500</v>
      </c>
      <c r="C61" s="66" t="s">
        <v>79</v>
      </c>
      <c r="D61" s="66"/>
      <c r="E61" s="66"/>
      <c r="F61" s="66"/>
    </row>
    <row r="62" spans="1:6" x14ac:dyDescent="0.35">
      <c r="A62" s="43">
        <v>60</v>
      </c>
      <c r="B62" s="43" t="s">
        <v>503</v>
      </c>
      <c r="C62" s="66" t="s">
        <v>79</v>
      </c>
      <c r="D62" s="66"/>
      <c r="E62" s="66"/>
      <c r="F62" s="66"/>
    </row>
    <row r="63" spans="1:6" x14ac:dyDescent="0.35">
      <c r="A63" s="43">
        <v>61</v>
      </c>
      <c r="B63" s="43" t="s">
        <v>507</v>
      </c>
      <c r="C63" s="66" t="s">
        <v>65</v>
      </c>
      <c r="D63" s="66"/>
      <c r="E63" s="66"/>
      <c r="F63" s="66"/>
    </row>
    <row r="64" spans="1:6" x14ac:dyDescent="0.35">
      <c r="A64" s="43">
        <v>62</v>
      </c>
      <c r="B64" s="43" t="s">
        <v>495</v>
      </c>
      <c r="C64" s="66" t="s">
        <v>65</v>
      </c>
      <c r="D64" s="66"/>
      <c r="E64" s="66"/>
      <c r="F64" s="66"/>
    </row>
    <row r="65" spans="1:6" x14ac:dyDescent="0.35">
      <c r="A65" s="43">
        <v>63</v>
      </c>
      <c r="B65" s="43" t="s">
        <v>482</v>
      </c>
      <c r="C65" s="66" t="s">
        <v>126</v>
      </c>
      <c r="D65" s="66"/>
      <c r="E65" s="66"/>
      <c r="F65" s="66"/>
    </row>
    <row r="66" spans="1:6" x14ac:dyDescent="0.35">
      <c r="A66" s="43">
        <v>64</v>
      </c>
      <c r="B66" s="43" t="s">
        <v>473</v>
      </c>
      <c r="C66" s="66" t="s">
        <v>65</v>
      </c>
      <c r="D66" s="66"/>
      <c r="E66" s="66"/>
      <c r="F66" s="66"/>
    </row>
    <row r="67" spans="1:6" x14ac:dyDescent="0.35">
      <c r="A67" s="43">
        <v>65</v>
      </c>
      <c r="B67" s="43" t="s">
        <v>736</v>
      </c>
      <c r="C67" s="66" t="s">
        <v>63</v>
      </c>
      <c r="D67" s="66"/>
      <c r="E67" s="66"/>
      <c r="F67" s="66"/>
    </row>
    <row r="68" spans="1:6" x14ac:dyDescent="0.35">
      <c r="A68" s="43">
        <v>66</v>
      </c>
      <c r="B68" s="43" t="s">
        <v>501</v>
      </c>
      <c r="C68" s="66" t="s">
        <v>77</v>
      </c>
      <c r="D68" s="66"/>
      <c r="E68" s="66"/>
      <c r="F68" s="66"/>
    </row>
    <row r="69" spans="1:6" x14ac:dyDescent="0.35">
      <c r="A69" s="43">
        <v>67</v>
      </c>
      <c r="B69" s="43" t="s">
        <v>532</v>
      </c>
      <c r="C69" s="66" t="s">
        <v>79</v>
      </c>
      <c r="D69" s="66"/>
      <c r="E69" s="66"/>
      <c r="F69" s="66"/>
    </row>
    <row r="70" spans="1:6" x14ac:dyDescent="0.35">
      <c r="A70" s="43">
        <v>68</v>
      </c>
      <c r="B70" s="43" t="s">
        <v>541</v>
      </c>
      <c r="C70" s="66" t="s">
        <v>65</v>
      </c>
      <c r="D70" s="66"/>
      <c r="E70" s="66"/>
      <c r="F70" s="66"/>
    </row>
    <row r="71" spans="1:6" x14ac:dyDescent="0.35">
      <c r="A71" s="43">
        <v>69</v>
      </c>
      <c r="B71" s="43" t="s">
        <v>542</v>
      </c>
      <c r="C71" s="66" t="s">
        <v>77</v>
      </c>
      <c r="D71" s="66"/>
      <c r="E71" s="66"/>
      <c r="F71" s="66"/>
    </row>
    <row r="72" spans="1:6" x14ac:dyDescent="0.35">
      <c r="A72" s="43">
        <v>70</v>
      </c>
      <c r="B72" s="43" t="s">
        <v>553</v>
      </c>
      <c r="C72" s="66" t="s">
        <v>77</v>
      </c>
      <c r="D72" s="66"/>
      <c r="E72" s="66"/>
      <c r="F72" s="66"/>
    </row>
    <row r="73" spans="1:6" x14ac:dyDescent="0.35">
      <c r="A73" s="43">
        <v>71</v>
      </c>
      <c r="B73" s="43" t="s">
        <v>551</v>
      </c>
      <c r="C73" s="66" t="s">
        <v>79</v>
      </c>
      <c r="D73" s="66"/>
      <c r="E73" s="66"/>
      <c r="F73" s="66"/>
    </row>
    <row r="74" spans="1:6" x14ac:dyDescent="0.35">
      <c r="A74" s="43">
        <v>72</v>
      </c>
      <c r="B74" s="43" t="s">
        <v>543</v>
      </c>
      <c r="C74" s="66" t="s">
        <v>65</v>
      </c>
      <c r="D74" s="66"/>
      <c r="E74" s="66"/>
      <c r="F74" s="66"/>
    </row>
    <row r="75" spans="1:6" x14ac:dyDescent="0.35">
      <c r="A75" s="43">
        <v>73</v>
      </c>
      <c r="B75" s="43" t="s">
        <v>530</v>
      </c>
      <c r="C75" s="66" t="s">
        <v>65</v>
      </c>
      <c r="D75" s="66"/>
      <c r="E75" s="66"/>
      <c r="F75" s="66"/>
    </row>
    <row r="76" spans="1:6" x14ac:dyDescent="0.35">
      <c r="A76" s="43">
        <v>74</v>
      </c>
      <c r="B76" s="43" t="s">
        <v>742</v>
      </c>
      <c r="C76" s="66" t="s">
        <v>743</v>
      </c>
      <c r="D76" s="66"/>
      <c r="E76" s="66"/>
      <c r="F76" s="66"/>
    </row>
    <row r="77" spans="1:6" x14ac:dyDescent="0.35">
      <c r="A77" s="43">
        <v>75</v>
      </c>
      <c r="B77" s="43" t="s">
        <v>745</v>
      </c>
      <c r="C77" s="66" t="s">
        <v>65</v>
      </c>
      <c r="D77" s="66"/>
      <c r="E77" s="66"/>
      <c r="F77" s="66"/>
    </row>
    <row r="78" spans="1:6" x14ac:dyDescent="0.35">
      <c r="A78" s="43">
        <v>76</v>
      </c>
      <c r="B78" s="43" t="s">
        <v>748</v>
      </c>
      <c r="C78" s="66" t="s">
        <v>79</v>
      </c>
      <c r="D78" s="66"/>
      <c r="E78" s="66"/>
      <c r="F78" s="66"/>
    </row>
    <row r="79" spans="1:6" x14ac:dyDescent="0.35">
      <c r="A79" s="43">
        <v>77</v>
      </c>
      <c r="B79" s="43" t="s">
        <v>750</v>
      </c>
      <c r="C79" s="66" t="s">
        <v>65</v>
      </c>
      <c r="D79" s="66"/>
      <c r="E79" s="66"/>
      <c r="F79" s="66"/>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A1:S4"/>
  <sheetViews>
    <sheetView topLeftCell="H1" workbookViewId="0">
      <selection activeCell="R4" sqref="R4"/>
    </sheetView>
  </sheetViews>
  <sheetFormatPr defaultRowHeight="14.5" x14ac:dyDescent="0.35"/>
  <cols>
    <col min="1" max="1" width="11.26953125" bestFit="1" customWidth="1"/>
    <col min="2" max="2" width="11.90625" bestFit="1" customWidth="1"/>
    <col min="3" max="3" width="17.54296875" customWidth="1"/>
  </cols>
  <sheetData>
    <row r="1" spans="1:19" ht="23" customHeight="1" x14ac:dyDescent="0.35">
      <c r="A1" s="541" t="s">
        <v>567</v>
      </c>
      <c r="B1" s="542" t="s">
        <v>568</v>
      </c>
      <c r="C1" s="542" t="s">
        <v>822</v>
      </c>
      <c r="D1" s="871" t="s">
        <v>815</v>
      </c>
      <c r="E1" s="871"/>
      <c r="F1" s="871" t="s">
        <v>816</v>
      </c>
      <c r="G1" s="871"/>
      <c r="H1" s="871" t="s">
        <v>817</v>
      </c>
      <c r="I1" s="871"/>
      <c r="J1" s="871" t="s">
        <v>818</v>
      </c>
      <c r="K1" s="871"/>
      <c r="L1" s="871" t="s">
        <v>819</v>
      </c>
      <c r="M1" s="871"/>
      <c r="N1" s="871" t="s">
        <v>820</v>
      </c>
      <c r="O1" s="871"/>
      <c r="P1" s="871" t="s">
        <v>821</v>
      </c>
      <c r="Q1" s="871"/>
      <c r="R1" s="871" t="s">
        <v>534</v>
      </c>
      <c r="S1" s="872"/>
    </row>
    <row r="2" spans="1:19" ht="58" customHeight="1" x14ac:dyDescent="0.35">
      <c r="A2" s="877" t="s">
        <v>825</v>
      </c>
      <c r="B2" s="873" t="s">
        <v>826</v>
      </c>
      <c r="C2" s="875" t="s">
        <v>827</v>
      </c>
      <c r="D2" s="568" t="s">
        <v>295</v>
      </c>
      <c r="E2" s="567" t="s">
        <v>296</v>
      </c>
      <c r="F2" s="568" t="s">
        <v>295</v>
      </c>
      <c r="G2" s="567" t="s">
        <v>296</v>
      </c>
      <c r="H2" s="568" t="s">
        <v>295</v>
      </c>
      <c r="I2" s="567" t="s">
        <v>296</v>
      </c>
      <c r="J2" s="568" t="s">
        <v>295</v>
      </c>
      <c r="K2" s="567" t="s">
        <v>296</v>
      </c>
      <c r="L2" s="568" t="s">
        <v>295</v>
      </c>
      <c r="M2" s="567" t="s">
        <v>296</v>
      </c>
      <c r="N2" s="568" t="s">
        <v>295</v>
      </c>
      <c r="O2" s="567" t="s">
        <v>296</v>
      </c>
      <c r="P2" s="568" t="s">
        <v>295</v>
      </c>
      <c r="Q2" s="567" t="s">
        <v>296</v>
      </c>
      <c r="R2" s="568" t="s">
        <v>295</v>
      </c>
      <c r="S2" s="569" t="s">
        <v>296</v>
      </c>
    </row>
    <row r="3" spans="1:19" x14ac:dyDescent="0.35">
      <c r="A3" s="877"/>
      <c r="B3" s="873"/>
      <c r="C3" s="875"/>
      <c r="D3" s="568" t="s">
        <v>823</v>
      </c>
      <c r="E3" s="567" t="s">
        <v>824</v>
      </c>
      <c r="F3" s="568" t="s">
        <v>823</v>
      </c>
      <c r="G3" s="567" t="s">
        <v>824</v>
      </c>
      <c r="H3" s="568" t="s">
        <v>823</v>
      </c>
      <c r="I3" s="567" t="s">
        <v>824</v>
      </c>
      <c r="J3" s="568" t="s">
        <v>823</v>
      </c>
      <c r="K3" s="567" t="s">
        <v>824</v>
      </c>
      <c r="L3" s="568" t="s">
        <v>823</v>
      </c>
      <c r="M3" s="567" t="s">
        <v>824</v>
      </c>
      <c r="N3" s="568" t="s">
        <v>823</v>
      </c>
      <c r="O3" s="567" t="s">
        <v>824</v>
      </c>
      <c r="P3" s="568" t="s">
        <v>823</v>
      </c>
      <c r="Q3" s="567" t="s">
        <v>824</v>
      </c>
      <c r="R3" s="568" t="s">
        <v>823</v>
      </c>
      <c r="S3" s="569" t="s">
        <v>824</v>
      </c>
    </row>
    <row r="4" spans="1:19" ht="36.5" customHeight="1" thickBot="1" x14ac:dyDescent="0.4">
      <c r="A4" s="878"/>
      <c r="B4" s="874"/>
      <c r="C4" s="876"/>
      <c r="D4" s="543">
        <v>1352</v>
      </c>
      <c r="E4" s="544">
        <v>698</v>
      </c>
      <c r="F4" s="543">
        <v>1742</v>
      </c>
      <c r="G4" s="544">
        <v>922</v>
      </c>
      <c r="H4" s="543">
        <v>1188</v>
      </c>
      <c r="I4" s="544">
        <v>641</v>
      </c>
      <c r="J4" s="543">
        <v>752</v>
      </c>
      <c r="K4" s="544">
        <v>379</v>
      </c>
      <c r="L4" s="543">
        <v>770</v>
      </c>
      <c r="M4" s="544">
        <v>435</v>
      </c>
      <c r="N4" s="543">
        <v>2414</v>
      </c>
      <c r="O4" s="544">
        <v>1533</v>
      </c>
      <c r="P4" s="543">
        <v>2482</v>
      </c>
      <c r="Q4" s="544">
        <v>1491</v>
      </c>
      <c r="R4" s="543">
        <v>3021</v>
      </c>
      <c r="S4" s="545">
        <v>1502</v>
      </c>
    </row>
  </sheetData>
  <mergeCells count="11">
    <mergeCell ref="R1:S1"/>
    <mergeCell ref="P1:Q1"/>
    <mergeCell ref="B2:B4"/>
    <mergeCell ref="C2:C4"/>
    <mergeCell ref="A2:A4"/>
    <mergeCell ref="D1:E1"/>
    <mergeCell ref="F1:G1"/>
    <mergeCell ref="H1:I1"/>
    <mergeCell ref="J1:K1"/>
    <mergeCell ref="L1:M1"/>
    <mergeCell ref="N1:O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54" customWidth="1"/>
    <col min="2" max="2" width="7.1796875" style="254" customWidth="1"/>
    <col min="3" max="3" width="6.7265625" style="254" customWidth="1"/>
    <col min="4" max="16" width="7.1796875" style="254" customWidth="1"/>
    <col min="17" max="17" width="7.7265625" style="406" customWidth="1"/>
    <col min="18" max="29" width="7.1796875" style="254" customWidth="1"/>
    <col min="30" max="30" width="6.7265625" style="254" customWidth="1"/>
    <col min="31" max="31" width="6.81640625" style="254" customWidth="1"/>
    <col min="32" max="32" width="1.453125" style="254" customWidth="1"/>
    <col min="33" max="33" width="6.453125" style="254" customWidth="1"/>
    <col min="34" max="34" width="5.7265625" style="254" customWidth="1"/>
    <col min="35" max="35" width="6.54296875" style="254" customWidth="1"/>
    <col min="36" max="36" width="5.7265625" style="254" customWidth="1"/>
    <col min="37" max="37" width="6.7265625" style="254" hidden="1" customWidth="1"/>
    <col min="38" max="38" width="9.1796875" style="254" hidden="1" customWidth="1"/>
    <col min="39" max="16384" width="9.1796875" style="254"/>
  </cols>
  <sheetData>
    <row r="1" spans="1:37" s="234" customFormat="1" ht="15" thickBot="1" x14ac:dyDescent="0.4">
      <c r="A1" s="231"/>
      <c r="B1" s="231"/>
      <c r="C1" s="231"/>
      <c r="D1" s="231"/>
      <c r="E1" s="231"/>
      <c r="F1" s="231"/>
      <c r="G1" s="231"/>
      <c r="H1" s="231"/>
      <c r="I1" s="231"/>
      <c r="J1" s="231"/>
      <c r="K1" s="231"/>
      <c r="L1" s="231"/>
      <c r="M1" s="231"/>
      <c r="N1" s="231"/>
      <c r="O1" s="231"/>
      <c r="P1" s="231"/>
      <c r="Q1" s="232"/>
      <c r="R1" s="231"/>
      <c r="S1" s="231"/>
      <c r="T1" s="231"/>
      <c r="U1" s="231"/>
      <c r="V1" s="231"/>
      <c r="W1" s="231"/>
      <c r="X1" s="231"/>
      <c r="Y1" s="231"/>
      <c r="Z1" s="231"/>
      <c r="AA1" s="231"/>
      <c r="AB1" s="231"/>
      <c r="AC1" s="231"/>
      <c r="AD1" s="231"/>
      <c r="AE1" s="231"/>
      <c r="AF1" s="231"/>
      <c r="AG1" s="231"/>
      <c r="AH1" s="231"/>
      <c r="AI1" s="231"/>
      <c r="AJ1" s="231"/>
      <c r="AK1" s="233"/>
    </row>
    <row r="2" spans="1:37" s="234" customFormat="1" ht="18" customHeight="1" x14ac:dyDescent="0.35">
      <c r="A2" s="231"/>
      <c r="B2" s="235"/>
      <c r="C2" s="236"/>
      <c r="D2" s="236"/>
      <c r="E2" s="237"/>
      <c r="F2" s="236"/>
      <c r="G2" s="236"/>
      <c r="H2" s="236"/>
      <c r="I2" s="236"/>
      <c r="J2" s="236"/>
      <c r="K2" s="236"/>
      <c r="L2" s="236"/>
      <c r="M2" s="879" t="s">
        <v>609</v>
      </c>
      <c r="N2" s="879"/>
      <c r="O2" s="879"/>
      <c r="P2" s="879"/>
      <c r="Q2" s="879"/>
      <c r="R2" s="879"/>
      <c r="S2" s="236"/>
      <c r="T2" s="236"/>
      <c r="U2" s="855"/>
      <c r="V2" s="857"/>
      <c r="W2" s="855"/>
      <c r="X2" s="855"/>
      <c r="Y2" s="855"/>
      <c r="Z2" s="855"/>
      <c r="AA2" s="855"/>
      <c r="AB2" s="855"/>
      <c r="AC2" s="855"/>
      <c r="AD2" s="855"/>
      <c r="AE2" s="855"/>
      <c r="AF2" s="855"/>
      <c r="AG2" s="855"/>
      <c r="AH2" s="855"/>
      <c r="AI2" s="855"/>
      <c r="AJ2" s="859"/>
      <c r="AK2" s="233"/>
    </row>
    <row r="3" spans="1:37" s="234" customFormat="1" ht="18.5" x14ac:dyDescent="0.35">
      <c r="A3" s="231"/>
      <c r="B3" s="238"/>
      <c r="C3" s="410"/>
      <c r="D3" s="410"/>
      <c r="E3" s="410"/>
      <c r="F3" s="410"/>
      <c r="G3" s="410"/>
      <c r="H3" s="410"/>
      <c r="I3" s="410"/>
      <c r="J3" s="410"/>
      <c r="K3" s="410"/>
      <c r="L3" s="410"/>
      <c r="M3" s="410"/>
      <c r="N3" s="410"/>
      <c r="O3" s="410"/>
      <c r="P3" s="410"/>
      <c r="Q3" s="411"/>
      <c r="R3" s="410"/>
      <c r="S3" s="410"/>
      <c r="T3" s="410"/>
      <c r="U3" s="856"/>
      <c r="V3" s="858"/>
      <c r="W3" s="856"/>
      <c r="X3" s="856"/>
      <c r="Y3" s="856"/>
      <c r="Z3" s="856"/>
      <c r="AA3" s="856"/>
      <c r="AB3" s="856"/>
      <c r="AC3" s="856"/>
      <c r="AD3" s="856"/>
      <c r="AE3" s="856"/>
      <c r="AF3" s="856"/>
      <c r="AG3" s="856"/>
      <c r="AH3" s="856"/>
      <c r="AI3" s="856"/>
      <c r="AJ3" s="860"/>
      <c r="AK3" s="233"/>
    </row>
    <row r="4" spans="1:37" s="234" customFormat="1" ht="18.5" x14ac:dyDescent="0.35">
      <c r="A4" s="231"/>
      <c r="B4" s="238"/>
      <c r="C4" s="410"/>
      <c r="D4" s="410"/>
      <c r="E4" s="410"/>
      <c r="F4" s="410"/>
      <c r="G4" s="410"/>
      <c r="H4" s="410"/>
      <c r="I4" s="410"/>
      <c r="J4" s="410"/>
      <c r="K4" s="410"/>
      <c r="L4" s="410"/>
      <c r="M4" s="412"/>
      <c r="N4" s="410"/>
      <c r="O4" s="410"/>
      <c r="P4" s="410"/>
      <c r="Q4" s="411"/>
      <c r="R4" s="410"/>
      <c r="S4" s="410"/>
      <c r="T4" s="410"/>
      <c r="U4" s="856"/>
      <c r="V4" s="413"/>
      <c r="W4" s="410"/>
      <c r="X4" s="410"/>
      <c r="Y4" s="410"/>
      <c r="Z4" s="410"/>
      <c r="AA4" s="410"/>
      <c r="AB4" s="410"/>
      <c r="AC4" s="410"/>
      <c r="AD4" s="410"/>
      <c r="AE4" s="410"/>
      <c r="AF4" s="410"/>
      <c r="AG4" s="410"/>
      <c r="AH4" s="410"/>
      <c r="AI4" s="410"/>
      <c r="AJ4" s="239"/>
      <c r="AK4" s="233"/>
    </row>
    <row r="5" spans="1:37" s="234" customFormat="1" ht="18.5" x14ac:dyDescent="0.35">
      <c r="A5" s="231"/>
      <c r="B5" s="240" t="s">
        <v>610</v>
      </c>
      <c r="C5" s="414"/>
      <c r="D5" s="861">
        <v>45981</v>
      </c>
      <c r="E5" s="861"/>
      <c r="F5" s="861"/>
      <c r="G5" s="861"/>
      <c r="H5" s="861"/>
      <c r="I5" s="861"/>
      <c r="J5" s="415"/>
      <c r="K5" s="415"/>
      <c r="L5" s="415"/>
      <c r="M5" s="415"/>
      <c r="N5" s="415"/>
      <c r="O5" s="415"/>
      <c r="P5" s="415"/>
      <c r="Q5" s="416"/>
      <c r="R5" s="415"/>
      <c r="S5" s="415"/>
      <c r="T5" s="415"/>
      <c r="U5" s="862"/>
      <c r="V5" s="862"/>
      <c r="W5" s="410"/>
      <c r="X5" s="410"/>
      <c r="Y5" s="410"/>
      <c r="Z5" s="410"/>
      <c r="AA5" s="410"/>
      <c r="AB5" s="410"/>
      <c r="AC5" s="410"/>
      <c r="AD5" s="410"/>
      <c r="AE5" s="410"/>
      <c r="AF5" s="410"/>
      <c r="AG5" s="410"/>
      <c r="AH5" s="410"/>
      <c r="AI5" s="410"/>
      <c r="AJ5" s="241"/>
      <c r="AK5" s="233"/>
    </row>
    <row r="6" spans="1:37" s="234" customFormat="1" ht="18.5" x14ac:dyDescent="0.35">
      <c r="A6" s="231"/>
      <c r="B6" s="240" t="s">
        <v>611</v>
      </c>
      <c r="C6" s="414"/>
      <c r="D6" s="231"/>
      <c r="E6" s="414" t="s">
        <v>612</v>
      </c>
      <c r="F6" s="414"/>
      <c r="G6" s="414"/>
      <c r="H6" s="414"/>
      <c r="I6" s="414"/>
      <c r="J6" s="414"/>
      <c r="K6" s="414"/>
      <c r="L6" s="414"/>
      <c r="M6" s="414"/>
      <c r="N6" s="414"/>
      <c r="O6" s="414"/>
      <c r="P6" s="414"/>
      <c r="Q6" s="411"/>
      <c r="R6" s="414"/>
      <c r="S6" s="414"/>
      <c r="T6" s="414"/>
      <c r="U6" s="414"/>
      <c r="V6" s="417"/>
      <c r="W6" s="414"/>
      <c r="X6" s="414"/>
      <c r="Y6" s="414"/>
      <c r="Z6" s="414"/>
      <c r="AA6" s="414"/>
      <c r="AB6" s="414"/>
      <c r="AC6" s="414"/>
      <c r="AD6" s="414"/>
      <c r="AE6" s="414"/>
      <c r="AF6" s="414"/>
      <c r="AG6" s="414"/>
      <c r="AH6" s="414"/>
      <c r="AI6" s="414"/>
      <c r="AJ6" s="242"/>
      <c r="AK6" s="233"/>
    </row>
    <row r="7" spans="1:37" s="234" customFormat="1" ht="15.5" x14ac:dyDescent="0.35">
      <c r="A7" s="231"/>
      <c r="B7" s="240" t="s">
        <v>613</v>
      </c>
      <c r="C7" s="414"/>
      <c r="D7" s="414"/>
      <c r="E7" s="231"/>
      <c r="F7" s="843" t="s">
        <v>614</v>
      </c>
      <c r="G7" s="843"/>
      <c r="H7" s="843"/>
      <c r="I7" s="843"/>
      <c r="J7" s="843"/>
      <c r="K7" s="414"/>
      <c r="L7" s="414"/>
      <c r="M7" s="414"/>
      <c r="N7" s="414"/>
      <c r="O7" s="414"/>
      <c r="P7" s="414"/>
      <c r="Q7" s="411"/>
      <c r="R7" s="414"/>
      <c r="S7" s="414"/>
      <c r="T7" s="414"/>
      <c r="U7" s="414"/>
      <c r="V7" s="414"/>
      <c r="W7" s="414"/>
      <c r="X7" s="414"/>
      <c r="Y7" s="414"/>
      <c r="Z7" s="414"/>
      <c r="AA7" s="414"/>
      <c r="AB7" s="414"/>
      <c r="AC7" s="414"/>
      <c r="AD7" s="414"/>
      <c r="AE7" s="414"/>
      <c r="AF7" s="414"/>
      <c r="AG7" s="414"/>
      <c r="AH7" s="414"/>
      <c r="AI7" s="414"/>
      <c r="AJ7" s="242"/>
      <c r="AK7" s="233"/>
    </row>
    <row r="8" spans="1:37" s="234" customFormat="1" ht="15" thickBot="1" x14ac:dyDescent="0.4">
      <c r="A8" s="231"/>
      <c r="B8" s="243" t="s">
        <v>615</v>
      </c>
      <c r="C8" s="244"/>
      <c r="D8" s="244"/>
      <c r="E8" s="245"/>
      <c r="F8" s="244" t="s">
        <v>616</v>
      </c>
      <c r="G8" s="244"/>
      <c r="H8" s="244"/>
      <c r="I8" s="244"/>
      <c r="J8" s="244"/>
      <c r="K8" s="244"/>
      <c r="L8" s="244"/>
      <c r="M8" s="244"/>
      <c r="N8" s="244"/>
      <c r="O8" s="244"/>
      <c r="P8" s="244"/>
      <c r="Q8" s="246"/>
      <c r="R8" s="244"/>
      <c r="S8" s="244"/>
      <c r="T8" s="244"/>
      <c r="U8" s="244"/>
      <c r="V8" s="244"/>
      <c r="W8" s="244"/>
      <c r="X8" s="244"/>
      <c r="Y8" s="244"/>
      <c r="Z8" s="244"/>
      <c r="AA8" s="244"/>
      <c r="AB8" s="244"/>
      <c r="AC8" s="244"/>
      <c r="AD8" s="244"/>
      <c r="AE8" s="244"/>
      <c r="AF8" s="244"/>
      <c r="AG8" s="414"/>
      <c r="AH8" s="414"/>
      <c r="AI8" s="414"/>
      <c r="AJ8" s="247"/>
      <c r="AK8" s="233"/>
    </row>
    <row r="9" spans="1:37" s="234" customFormat="1" x14ac:dyDescent="0.35">
      <c r="A9" s="231"/>
      <c r="B9" s="240"/>
      <c r="C9" s="414"/>
      <c r="D9" s="414"/>
      <c r="E9" s="231"/>
      <c r="F9" s="414"/>
      <c r="G9" s="414"/>
      <c r="H9" s="414"/>
      <c r="I9" s="414"/>
      <c r="J9" s="414"/>
      <c r="K9" s="414"/>
      <c r="L9" s="414"/>
      <c r="M9" s="414"/>
      <c r="N9" s="414"/>
      <c r="O9" s="414"/>
      <c r="P9" s="414"/>
      <c r="Q9" s="411"/>
      <c r="R9" s="414"/>
      <c r="S9" s="414"/>
      <c r="T9" s="414"/>
      <c r="U9" s="414"/>
      <c r="V9" s="414"/>
      <c r="W9" s="414"/>
      <c r="X9" s="414"/>
      <c r="Y9" s="414"/>
      <c r="Z9" s="414"/>
      <c r="AA9" s="414"/>
      <c r="AB9" s="414"/>
      <c r="AC9" s="414"/>
      <c r="AD9" s="414"/>
      <c r="AE9" s="414"/>
      <c r="AF9" s="414"/>
      <c r="AG9" s="844" t="s">
        <v>617</v>
      </c>
      <c r="AH9" s="846" t="s">
        <v>618</v>
      </c>
      <c r="AI9" s="846" t="s">
        <v>619</v>
      </c>
      <c r="AJ9" s="848" t="s">
        <v>620</v>
      </c>
      <c r="AK9" s="233"/>
    </row>
    <row r="10" spans="1:37" s="234" customFormat="1" ht="15" thickBot="1" x14ac:dyDescent="0.4">
      <c r="A10" s="231"/>
      <c r="B10" s="240"/>
      <c r="C10" s="414"/>
      <c r="D10" s="414"/>
      <c r="E10" s="231"/>
      <c r="F10" s="414"/>
      <c r="G10" s="414"/>
      <c r="H10" s="414"/>
      <c r="I10" s="231"/>
      <c r="J10" s="231"/>
      <c r="K10" s="231"/>
      <c r="L10" s="231"/>
      <c r="M10" s="231"/>
      <c r="N10" s="231"/>
      <c r="O10" s="231"/>
      <c r="P10" s="231"/>
      <c r="Q10" s="231"/>
      <c r="R10" s="231"/>
      <c r="S10" s="231"/>
      <c r="T10" s="231"/>
      <c r="V10" s="418" t="s">
        <v>621</v>
      </c>
      <c r="W10" s="414"/>
      <c r="X10" s="414"/>
      <c r="Y10" s="414"/>
      <c r="Z10" s="414"/>
      <c r="AA10" s="414"/>
      <c r="AB10" s="411"/>
      <c r="AC10" s="414"/>
      <c r="AD10" s="414"/>
      <c r="AE10" s="414"/>
      <c r="AF10" s="414"/>
      <c r="AG10" s="845"/>
      <c r="AH10" s="847"/>
      <c r="AI10" s="847"/>
      <c r="AJ10" s="849"/>
      <c r="AK10" s="233"/>
    </row>
    <row r="11" spans="1:37" s="234" customFormat="1" ht="15" thickBot="1" x14ac:dyDescent="0.4">
      <c r="A11" s="231"/>
      <c r="B11" s="240"/>
      <c r="C11" s="414"/>
      <c r="D11" s="414"/>
      <c r="E11" s="231"/>
      <c r="F11" s="414"/>
      <c r="G11" s="414"/>
      <c r="H11" s="414"/>
      <c r="I11" s="231"/>
      <c r="J11" s="231"/>
      <c r="K11" s="231"/>
      <c r="L11" s="231"/>
      <c r="M11" s="231"/>
      <c r="N11" s="231"/>
      <c r="O11" s="231"/>
      <c r="P11" s="231"/>
      <c r="Q11" s="231"/>
      <c r="R11" s="231"/>
      <c r="S11" s="231"/>
      <c r="T11" s="414"/>
      <c r="U11" s="418"/>
      <c r="V11" s="418" t="s">
        <v>622</v>
      </c>
      <c r="W11" s="418"/>
      <c r="X11" s="418" t="s">
        <v>623</v>
      </c>
      <c r="Y11" s="418"/>
      <c r="Z11" s="418" t="s">
        <v>624</v>
      </c>
      <c r="AA11" s="418"/>
      <c r="AB11" s="418" t="s">
        <v>625</v>
      </c>
      <c r="AC11" s="418"/>
      <c r="AD11" s="418" t="s">
        <v>626</v>
      </c>
      <c r="AE11" s="414"/>
      <c r="AF11" s="414"/>
      <c r="AG11" s="248">
        <v>4</v>
      </c>
      <c r="AH11" s="249">
        <v>0</v>
      </c>
      <c r="AI11" s="249">
        <v>0</v>
      </c>
      <c r="AJ11" s="250"/>
      <c r="AK11" s="233"/>
    </row>
    <row r="12" spans="1:37" s="234" customFormat="1" x14ac:dyDescent="0.35">
      <c r="A12" s="231"/>
      <c r="B12" s="240"/>
      <c r="C12" s="414"/>
      <c r="D12" s="414"/>
      <c r="E12" s="231"/>
      <c r="F12" s="414"/>
      <c r="G12" s="414"/>
      <c r="H12" s="414"/>
      <c r="I12" s="231"/>
      <c r="J12" s="231"/>
      <c r="K12" s="231"/>
      <c r="L12" s="231"/>
      <c r="M12" s="231"/>
      <c r="N12" s="231"/>
      <c r="O12" s="231"/>
      <c r="P12" s="231"/>
      <c r="Q12" s="231"/>
      <c r="R12" s="231"/>
      <c r="S12" s="231"/>
      <c r="T12" s="414"/>
      <c r="U12" s="407"/>
      <c r="V12" s="407"/>
      <c r="W12" s="407"/>
      <c r="X12" s="407"/>
      <c r="Y12" s="407"/>
      <c r="Z12" s="407">
        <v>1</v>
      </c>
      <c r="AA12" s="407"/>
      <c r="AB12" s="407">
        <v>1</v>
      </c>
      <c r="AC12" s="407"/>
      <c r="AD12" s="407"/>
      <c r="AE12" s="414"/>
      <c r="AF12" s="414"/>
      <c r="AG12" s="240"/>
      <c r="AH12" s="414"/>
      <c r="AI12" s="414"/>
      <c r="AJ12" s="247"/>
      <c r="AK12" s="233"/>
    </row>
    <row r="13" spans="1:37" s="234" customFormat="1" ht="15" thickBot="1" x14ac:dyDescent="0.4">
      <c r="A13" s="231"/>
      <c r="B13" s="240"/>
      <c r="C13" s="414"/>
      <c r="D13" s="414"/>
      <c r="E13" s="231"/>
      <c r="F13" s="414"/>
      <c r="G13" s="414"/>
      <c r="H13" s="414"/>
      <c r="I13" s="231"/>
      <c r="J13" s="231"/>
      <c r="K13" s="231"/>
      <c r="L13" s="231"/>
      <c r="M13" s="231"/>
      <c r="N13" s="231"/>
      <c r="O13" s="231"/>
      <c r="P13" s="231"/>
      <c r="Q13" s="231"/>
      <c r="R13" s="231"/>
      <c r="S13" s="231"/>
      <c r="T13" s="414"/>
      <c r="U13" s="407"/>
      <c r="V13" s="407">
        <v>1</v>
      </c>
      <c r="W13" s="407"/>
      <c r="X13" s="407">
        <v>2</v>
      </c>
      <c r="Y13" s="407"/>
      <c r="Z13" s="407">
        <v>3</v>
      </c>
      <c r="AA13" s="407"/>
      <c r="AB13" s="407">
        <v>4</v>
      </c>
      <c r="AC13" s="407"/>
      <c r="AD13" s="407">
        <v>1</v>
      </c>
      <c r="AE13" s="414"/>
      <c r="AF13" s="414"/>
      <c r="AG13" s="240"/>
      <c r="AH13" s="414"/>
      <c r="AI13" s="414"/>
      <c r="AJ13" s="247"/>
      <c r="AK13" s="233"/>
    </row>
    <row r="14" spans="1:37" s="234" customFormat="1" x14ac:dyDescent="0.35">
      <c r="A14" s="231"/>
      <c r="B14" s="240"/>
      <c r="C14" s="414"/>
      <c r="D14" s="414"/>
      <c r="E14" s="231"/>
      <c r="F14" s="414"/>
      <c r="G14" s="414"/>
      <c r="H14" s="414"/>
      <c r="I14" s="231"/>
      <c r="J14" s="231"/>
      <c r="K14" s="231"/>
      <c r="L14" s="231"/>
      <c r="M14" s="231"/>
      <c r="N14" s="231"/>
      <c r="O14" s="231"/>
      <c r="P14" s="231"/>
      <c r="Q14" s="231"/>
      <c r="R14" s="231"/>
      <c r="S14" s="414" t="s">
        <v>627</v>
      </c>
      <c r="U14" s="419">
        <v>0</v>
      </c>
      <c r="V14" s="850" t="s">
        <v>814</v>
      </c>
      <c r="W14" s="420">
        <v>360</v>
      </c>
      <c r="X14" s="852"/>
      <c r="Y14" s="421">
        <v>420</v>
      </c>
      <c r="Z14" s="790"/>
      <c r="AA14" s="421">
        <v>410</v>
      </c>
      <c r="AB14" s="852"/>
      <c r="AC14" s="421">
        <v>382</v>
      </c>
      <c r="AD14" s="790"/>
      <c r="AE14" s="414"/>
      <c r="AF14" s="414"/>
      <c r="AG14" s="240"/>
      <c r="AH14" s="414"/>
      <c r="AI14" s="414"/>
      <c r="AJ14" s="247"/>
      <c r="AK14" s="233"/>
    </row>
    <row r="15" spans="1:37" s="234" customFormat="1" x14ac:dyDescent="0.35">
      <c r="A15" s="231"/>
      <c r="B15" s="240"/>
      <c r="C15" s="414"/>
      <c r="D15" s="414"/>
      <c r="E15" s="231"/>
      <c r="F15" s="414"/>
      <c r="G15" s="414"/>
      <c r="H15" s="414"/>
      <c r="I15" s="231"/>
      <c r="J15" s="231"/>
      <c r="K15" s="231"/>
      <c r="L15" s="231"/>
      <c r="M15" s="231"/>
      <c r="N15" s="231"/>
      <c r="O15" s="231"/>
      <c r="P15" s="231"/>
      <c r="Q15" s="231"/>
      <c r="R15" s="231"/>
      <c r="S15" s="231"/>
      <c r="T15" s="414"/>
      <c r="U15" s="408"/>
      <c r="V15" s="851"/>
      <c r="W15" s="408"/>
      <c r="X15" s="853"/>
      <c r="Y15" s="408"/>
      <c r="Z15" s="791"/>
      <c r="AA15" s="408"/>
      <c r="AB15" s="853"/>
      <c r="AC15" s="408"/>
      <c r="AD15" s="791"/>
      <c r="AE15" s="414"/>
      <c r="AF15" s="414"/>
      <c r="AG15" s="240"/>
      <c r="AH15" s="414"/>
      <c r="AI15" s="414"/>
      <c r="AJ15" s="247"/>
      <c r="AK15" s="233"/>
    </row>
    <row r="16" spans="1:37" s="234" customFormat="1" ht="7" customHeight="1" x14ac:dyDescent="0.35">
      <c r="A16" s="231"/>
      <c r="B16" s="240"/>
      <c r="C16" s="414"/>
      <c r="D16" s="414"/>
      <c r="E16" s="231"/>
      <c r="F16" s="414"/>
      <c r="G16" s="414"/>
      <c r="H16" s="414"/>
      <c r="I16" s="231"/>
      <c r="J16" s="231"/>
      <c r="K16" s="231"/>
      <c r="L16" s="231"/>
      <c r="M16" s="231"/>
      <c r="N16" s="231"/>
      <c r="O16" s="231"/>
      <c r="P16" s="231"/>
      <c r="Q16" s="231"/>
      <c r="R16" s="231"/>
      <c r="S16" s="231"/>
      <c r="T16" s="414"/>
      <c r="U16" s="407"/>
      <c r="V16" s="251">
        <v>0</v>
      </c>
      <c r="W16" s="407"/>
      <c r="X16" s="251">
        <v>0</v>
      </c>
      <c r="Y16" s="407"/>
      <c r="Z16" s="251">
        <v>0</v>
      </c>
      <c r="AA16" s="407"/>
      <c r="AB16" s="251">
        <v>0</v>
      </c>
      <c r="AC16" s="407"/>
      <c r="AD16" s="251">
        <v>0</v>
      </c>
      <c r="AE16" s="414"/>
      <c r="AF16" s="414"/>
      <c r="AG16" s="240"/>
      <c r="AH16" s="414"/>
      <c r="AI16" s="414"/>
      <c r="AJ16" s="247"/>
      <c r="AK16" s="233"/>
    </row>
    <row r="17" spans="1:37" s="234" customFormat="1" x14ac:dyDescent="0.35">
      <c r="A17" s="231"/>
      <c r="B17" s="240"/>
      <c r="C17" s="414"/>
      <c r="D17" s="414"/>
      <c r="E17" s="231"/>
      <c r="F17" s="414"/>
      <c r="G17" s="414"/>
      <c r="H17" s="414"/>
      <c r="I17" s="231"/>
      <c r="J17" s="231"/>
      <c r="K17" s="231"/>
      <c r="L17" s="231"/>
      <c r="M17" s="231"/>
      <c r="N17" s="231"/>
      <c r="O17" s="231"/>
      <c r="P17" s="231"/>
      <c r="Q17" s="231"/>
      <c r="R17" s="231"/>
      <c r="S17" s="231"/>
      <c r="T17" s="414"/>
      <c r="U17" s="408"/>
      <c r="V17" s="418" t="s">
        <v>126</v>
      </c>
      <c r="W17" s="408"/>
      <c r="X17" s="418" t="s">
        <v>63</v>
      </c>
      <c r="Y17" s="408"/>
      <c r="Z17" s="418" t="s">
        <v>63</v>
      </c>
      <c r="AA17" s="408"/>
      <c r="AB17" s="418" t="s">
        <v>65</v>
      </c>
      <c r="AC17" s="408"/>
      <c r="AD17" s="418" t="s">
        <v>65</v>
      </c>
      <c r="AE17" s="414"/>
      <c r="AF17" s="414"/>
      <c r="AG17" s="240"/>
      <c r="AH17" s="414"/>
      <c r="AI17" s="414"/>
      <c r="AJ17" s="247"/>
      <c r="AK17" s="233"/>
    </row>
    <row r="18" spans="1:37" s="234" customFormat="1" ht="15" thickBot="1" x14ac:dyDescent="0.4">
      <c r="A18" s="231"/>
      <c r="B18" s="240"/>
      <c r="C18" s="414"/>
      <c r="D18" s="414"/>
      <c r="E18" s="231"/>
      <c r="F18" s="414"/>
      <c r="G18" s="414"/>
      <c r="H18" s="414"/>
      <c r="I18" s="231"/>
      <c r="J18" s="231"/>
      <c r="K18" s="231"/>
      <c r="L18" s="231"/>
      <c r="M18" s="231"/>
      <c r="N18" s="231"/>
      <c r="O18" s="231"/>
      <c r="P18" s="231"/>
      <c r="Q18" s="231"/>
      <c r="R18" s="231"/>
      <c r="S18" s="231"/>
      <c r="T18" s="414"/>
      <c r="U18" s="414"/>
      <c r="W18" s="414"/>
      <c r="X18" s="414"/>
      <c r="Y18" s="414"/>
      <c r="Z18" s="414"/>
      <c r="AA18" s="414"/>
      <c r="AB18" s="411"/>
      <c r="AE18" s="414"/>
      <c r="AF18" s="414"/>
      <c r="AG18" s="240"/>
      <c r="AH18" s="414"/>
      <c r="AI18" s="414"/>
      <c r="AJ18" s="247"/>
      <c r="AK18" s="233"/>
    </row>
    <row r="19" spans="1:37" s="234" customFormat="1" ht="15" thickBot="1" x14ac:dyDescent="0.4">
      <c r="A19" s="231"/>
      <c r="B19" s="240"/>
      <c r="C19" s="414"/>
      <c r="D19" s="414"/>
      <c r="E19" s="231"/>
      <c r="F19" s="414"/>
      <c r="G19" s="414"/>
      <c r="H19" s="414"/>
      <c r="I19" s="414"/>
      <c r="J19" s="414"/>
      <c r="K19" s="414"/>
      <c r="L19" s="414"/>
      <c r="M19" s="414"/>
      <c r="N19" s="414"/>
      <c r="O19" s="414"/>
      <c r="P19" s="414"/>
      <c r="Q19" s="411"/>
      <c r="R19" s="414"/>
      <c r="S19" s="414"/>
      <c r="T19" s="414"/>
      <c r="U19" s="803" t="s">
        <v>628</v>
      </c>
      <c r="V19" s="804"/>
      <c r="W19" s="804"/>
      <c r="X19" s="804"/>
      <c r="Y19" s="804"/>
      <c r="Z19" s="804"/>
      <c r="AA19" s="804"/>
      <c r="AB19" s="804"/>
      <c r="AC19" s="804"/>
      <c r="AD19" s="804"/>
      <c r="AE19" s="805"/>
      <c r="AF19" s="414"/>
      <c r="AG19" s="240"/>
      <c r="AH19" s="414"/>
      <c r="AI19" s="414"/>
      <c r="AJ19" s="247"/>
      <c r="AK19" s="233"/>
    </row>
    <row r="20" spans="1:37" s="234" customFormat="1" ht="13.5" customHeight="1" x14ac:dyDescent="0.35">
      <c r="A20" s="231"/>
      <c r="B20" s="271"/>
      <c r="C20" s="422"/>
      <c r="D20" s="408"/>
      <c r="E20" s="423"/>
      <c r="F20" s="408"/>
      <c r="G20" s="423"/>
      <c r="H20" s="408"/>
      <c r="L20" s="424"/>
      <c r="M20" s="424"/>
      <c r="N20" s="424"/>
      <c r="O20" s="424"/>
      <c r="P20" s="424"/>
      <c r="Q20" s="424"/>
      <c r="R20" s="424"/>
      <c r="S20" s="424"/>
      <c r="T20" s="424"/>
      <c r="U20" s="424"/>
      <c r="V20" s="424"/>
      <c r="W20" s="424"/>
      <c r="X20" s="424"/>
      <c r="Y20" s="424"/>
      <c r="Z20" s="424"/>
      <c r="AA20" s="424"/>
      <c r="AB20" s="424"/>
      <c r="AC20" s="424"/>
      <c r="AD20" s="423"/>
      <c r="AE20" s="423"/>
      <c r="AF20" s="231"/>
      <c r="AG20" s="252"/>
      <c r="AH20" s="231"/>
      <c r="AI20" s="231"/>
      <c r="AJ20" s="253"/>
      <c r="AK20" s="233"/>
    </row>
    <row r="21" spans="1:37" ht="15" thickBot="1" x14ac:dyDescent="0.4">
      <c r="A21" s="408"/>
      <c r="B21" s="271"/>
      <c r="C21" s="407"/>
      <c r="D21" s="408"/>
      <c r="E21" s="407"/>
      <c r="F21" s="408"/>
      <c r="I21" s="407"/>
      <c r="J21" s="418"/>
      <c r="L21" s="408"/>
      <c r="M21" s="425"/>
      <c r="N21" s="408"/>
      <c r="O21" s="407" t="str">
        <f>+LEFT(O28,1)</f>
        <v>D</v>
      </c>
      <c r="P21" s="408"/>
      <c r="Q21" s="407" t="str">
        <f>+LEFT(Q28,1)</f>
        <v>D</v>
      </c>
      <c r="R21" s="407"/>
      <c r="S21" s="426"/>
      <c r="T21" s="408"/>
      <c r="U21" s="407" t="str">
        <f>+LEFT(U28,1)</f>
        <v>D</v>
      </c>
      <c r="V21" s="408"/>
      <c r="W21" s="407" t="str">
        <f>+LEFT(W28,1)</f>
        <v>D</v>
      </c>
      <c r="X21" s="408"/>
      <c r="Y21" s="407" t="str">
        <f>+LEFT(Y28,1)</f>
        <v>D</v>
      </c>
      <c r="Z21" s="408"/>
      <c r="AA21" s="407" t="str">
        <f>+LEFT(AA28,1)</f>
        <v>D</v>
      </c>
      <c r="AB21" s="408"/>
      <c r="AC21" s="407" t="str">
        <f>+LEFT(AC28,1)</f>
        <v>D</v>
      </c>
      <c r="AD21" s="408"/>
      <c r="AE21" s="407" t="str">
        <f>+LEFT(AE28,1)</f>
        <v>D</v>
      </c>
      <c r="AF21" s="408"/>
      <c r="AG21" s="255"/>
      <c r="AH21" s="256"/>
      <c r="AI21" s="256"/>
      <c r="AJ21" s="257"/>
      <c r="AK21" s="4"/>
    </row>
    <row r="22" spans="1:37" x14ac:dyDescent="0.35">
      <c r="A22" s="408"/>
      <c r="B22" s="322"/>
      <c r="C22" s="418" t="s">
        <v>629</v>
      </c>
      <c r="D22" s="418"/>
      <c r="E22" s="418" t="s">
        <v>630</v>
      </c>
      <c r="F22" s="418"/>
      <c r="G22" s="418" t="s">
        <v>631</v>
      </c>
      <c r="H22" s="418"/>
      <c r="I22" s="418" t="s">
        <v>632</v>
      </c>
      <c r="J22" s="418"/>
      <c r="K22" s="418" t="s">
        <v>633</v>
      </c>
      <c r="L22" s="418"/>
      <c r="M22" s="418" t="s">
        <v>504</v>
      </c>
      <c r="N22" s="418"/>
      <c r="O22" s="418" t="s">
        <v>103</v>
      </c>
      <c r="P22" s="418"/>
      <c r="Q22" s="418" t="s">
        <v>56</v>
      </c>
      <c r="R22" s="418"/>
      <c r="S22" s="427" t="s">
        <v>76</v>
      </c>
      <c r="T22" s="418"/>
      <c r="U22" s="418" t="s">
        <v>62</v>
      </c>
      <c r="V22" s="418"/>
      <c r="W22" s="418" t="s">
        <v>64</v>
      </c>
      <c r="X22" s="418"/>
      <c r="Y22" s="418" t="s">
        <v>95</v>
      </c>
      <c r="Z22" s="418"/>
      <c r="AA22" s="418" t="s">
        <v>112</v>
      </c>
      <c r="AB22" s="418"/>
      <c r="AC22" s="418" t="s">
        <v>100</v>
      </c>
      <c r="AD22" s="418"/>
      <c r="AE22" s="418" t="s">
        <v>122</v>
      </c>
      <c r="AF22" s="408"/>
      <c r="AG22" s="258"/>
      <c r="AH22" s="408"/>
      <c r="AI22" s="408"/>
      <c r="AJ22" s="428"/>
      <c r="AK22" s="4"/>
    </row>
    <row r="23" spans="1:37" x14ac:dyDescent="0.35">
      <c r="A23" s="409"/>
      <c r="B23" s="276"/>
      <c r="C23" s="407"/>
      <c r="D23" s="407"/>
      <c r="E23" s="407"/>
      <c r="F23" s="407"/>
      <c r="G23" s="407">
        <v>1</v>
      </c>
      <c r="H23" s="407"/>
      <c r="I23" s="407">
        <v>1</v>
      </c>
      <c r="J23" s="407"/>
      <c r="K23" s="407"/>
      <c r="L23" s="407"/>
      <c r="M23" s="407"/>
      <c r="N23" s="407"/>
      <c r="O23" s="407">
        <v>1</v>
      </c>
      <c r="P23" s="407"/>
      <c r="Q23" s="407">
        <v>1</v>
      </c>
      <c r="R23" s="407"/>
      <c r="S23" s="429">
        <v>1</v>
      </c>
      <c r="T23" s="407"/>
      <c r="U23" s="407">
        <v>1</v>
      </c>
      <c r="V23" s="407"/>
      <c r="W23" s="407">
        <v>1</v>
      </c>
      <c r="X23" s="407"/>
      <c r="Y23" s="407">
        <v>1</v>
      </c>
      <c r="Z23" s="407"/>
      <c r="AA23" s="407">
        <v>1</v>
      </c>
      <c r="AB23" s="407"/>
      <c r="AC23" s="407">
        <v>1</v>
      </c>
      <c r="AD23" s="407"/>
      <c r="AE23" s="407"/>
      <c r="AF23" s="408"/>
      <c r="AG23" s="259"/>
      <c r="AH23" s="430"/>
      <c r="AI23" s="431"/>
      <c r="AJ23" s="428"/>
      <c r="AK23" s="4"/>
    </row>
    <row r="24" spans="1:37" s="261" customFormat="1" ht="15" thickBot="1" x14ac:dyDescent="0.4">
      <c r="A24" s="407"/>
      <c r="B24" s="276"/>
      <c r="C24" s="407">
        <v>1</v>
      </c>
      <c r="D24" s="407"/>
      <c r="E24" s="407">
        <v>2</v>
      </c>
      <c r="F24" s="407"/>
      <c r="G24" s="407">
        <v>3</v>
      </c>
      <c r="H24" s="407"/>
      <c r="I24" s="407">
        <v>4</v>
      </c>
      <c r="J24" s="407"/>
      <c r="K24" s="407">
        <v>1</v>
      </c>
      <c r="L24" s="407"/>
      <c r="M24" s="407">
        <v>2</v>
      </c>
      <c r="N24" s="407"/>
      <c r="O24" s="407">
        <v>3</v>
      </c>
      <c r="P24" s="407"/>
      <c r="Q24" s="407">
        <v>4</v>
      </c>
      <c r="R24" s="407"/>
      <c r="S24" s="429">
        <v>5</v>
      </c>
      <c r="T24" s="407"/>
      <c r="U24" s="407">
        <v>6</v>
      </c>
      <c r="V24" s="407"/>
      <c r="W24" s="407">
        <v>7</v>
      </c>
      <c r="X24" s="407"/>
      <c r="Y24" s="407">
        <v>8</v>
      </c>
      <c r="Z24" s="407"/>
      <c r="AA24" s="407">
        <v>9</v>
      </c>
      <c r="AB24" s="407"/>
      <c r="AC24" s="407">
        <v>10</v>
      </c>
      <c r="AD24" s="407"/>
      <c r="AE24" s="407">
        <v>11</v>
      </c>
      <c r="AF24" s="407"/>
      <c r="AG24" s="260"/>
      <c r="AH24" s="432"/>
      <c r="AI24" s="433"/>
      <c r="AJ24" s="324"/>
      <c r="AK24" s="4"/>
    </row>
    <row r="25" spans="1:37" ht="15" thickBot="1" x14ac:dyDescent="0.4">
      <c r="A25" s="407"/>
      <c r="B25" s="366">
        <v>338</v>
      </c>
      <c r="C25" s="790"/>
      <c r="D25" s="421">
        <v>370</v>
      </c>
      <c r="E25" s="790"/>
      <c r="F25" s="421">
        <v>380</v>
      </c>
      <c r="G25" s="841"/>
      <c r="H25" s="421">
        <v>400</v>
      </c>
      <c r="I25" s="785"/>
      <c r="J25" s="421">
        <v>418</v>
      </c>
      <c r="K25" s="785"/>
      <c r="L25" s="421">
        <v>418.57900000000001</v>
      </c>
      <c r="M25" s="790"/>
      <c r="N25" s="421">
        <v>425</v>
      </c>
      <c r="O25" s="811" t="s">
        <v>12</v>
      </c>
      <c r="P25" s="421">
        <v>312</v>
      </c>
      <c r="Q25" s="811" t="s">
        <v>12</v>
      </c>
      <c r="R25" s="421">
        <v>381</v>
      </c>
      <c r="S25" s="811" t="s">
        <v>12</v>
      </c>
      <c r="T25" s="421">
        <v>455</v>
      </c>
      <c r="U25" s="811" t="s">
        <v>12</v>
      </c>
      <c r="V25" s="421">
        <v>376</v>
      </c>
      <c r="W25" s="811" t="s">
        <v>12</v>
      </c>
      <c r="X25" s="421">
        <v>401</v>
      </c>
      <c r="Y25" s="839" t="s">
        <v>12</v>
      </c>
      <c r="Z25" s="421">
        <v>428</v>
      </c>
      <c r="AA25" s="811" t="s">
        <v>12</v>
      </c>
      <c r="AB25" s="421">
        <v>357</v>
      </c>
      <c r="AC25" s="811" t="s">
        <v>12</v>
      </c>
      <c r="AD25" s="421">
        <v>335.15800000000002</v>
      </c>
      <c r="AE25" s="811" t="s">
        <v>12</v>
      </c>
      <c r="AF25" s="408"/>
      <c r="AG25" s="262">
        <v>15</v>
      </c>
      <c r="AH25" s="249">
        <v>5</v>
      </c>
      <c r="AI25" s="249">
        <v>10</v>
      </c>
      <c r="AJ25" s="250"/>
      <c r="AK25" s="4"/>
    </row>
    <row r="26" spans="1:37" x14ac:dyDescent="0.35">
      <c r="A26" s="407"/>
      <c r="B26" s="271"/>
      <c r="C26" s="791"/>
      <c r="D26" s="408"/>
      <c r="E26" s="791"/>
      <c r="F26" s="408"/>
      <c r="G26" s="842"/>
      <c r="H26" s="408"/>
      <c r="I26" s="786"/>
      <c r="J26" s="408"/>
      <c r="K26" s="786"/>
      <c r="L26" s="408"/>
      <c r="M26" s="791"/>
      <c r="N26" s="408"/>
      <c r="O26" s="833"/>
      <c r="P26" s="408"/>
      <c r="Q26" s="833"/>
      <c r="R26" s="433"/>
      <c r="S26" s="833"/>
      <c r="T26" s="408"/>
      <c r="U26" s="833"/>
      <c r="V26" s="408"/>
      <c r="W26" s="833"/>
      <c r="X26" s="408"/>
      <c r="Y26" s="840"/>
      <c r="Z26" s="408"/>
      <c r="AA26" s="833"/>
      <c r="AB26" s="408"/>
      <c r="AC26" s="833"/>
      <c r="AD26" s="408"/>
      <c r="AE26" s="833"/>
      <c r="AF26" s="408"/>
      <c r="AG26" s="263"/>
      <c r="AH26" s="434"/>
      <c r="AI26" s="434"/>
      <c r="AJ26" s="273"/>
      <c r="AK26" s="4"/>
    </row>
    <row r="27" spans="1:37" ht="6" customHeight="1" x14ac:dyDescent="0.35">
      <c r="A27" s="407"/>
      <c r="B27" s="276"/>
      <c r="C27" s="251">
        <v>0</v>
      </c>
      <c r="D27" s="407"/>
      <c r="E27" s="251">
        <v>0</v>
      </c>
      <c r="F27" s="407"/>
      <c r="G27" s="251">
        <v>0</v>
      </c>
      <c r="H27" s="407"/>
      <c r="I27" s="251">
        <v>0</v>
      </c>
      <c r="J27" s="407"/>
      <c r="K27" s="251">
        <v>0</v>
      </c>
      <c r="L27" s="407"/>
      <c r="M27" s="251">
        <v>0</v>
      </c>
      <c r="N27" s="407"/>
      <c r="O27" s="251">
        <v>0</v>
      </c>
      <c r="P27" s="407"/>
      <c r="Q27" s="251">
        <v>0</v>
      </c>
      <c r="R27" s="433"/>
      <c r="S27" s="251">
        <v>0</v>
      </c>
      <c r="T27" s="407"/>
      <c r="U27" s="251">
        <v>0</v>
      </c>
      <c r="V27" s="407"/>
      <c r="W27" s="251" t="s">
        <v>12</v>
      </c>
      <c r="X27" s="407"/>
      <c r="Y27" s="251" t="s">
        <v>12</v>
      </c>
      <c r="Z27" s="407"/>
      <c r="AA27" s="251" t="s">
        <v>12</v>
      </c>
      <c r="AB27" s="407"/>
      <c r="AC27" s="251" t="s">
        <v>12</v>
      </c>
      <c r="AD27" s="425"/>
      <c r="AE27" s="251" t="s">
        <v>12</v>
      </c>
      <c r="AF27" s="408"/>
      <c r="AG27" s="263"/>
      <c r="AH27" s="434"/>
      <c r="AI27" s="434"/>
      <c r="AJ27" s="273"/>
      <c r="AK27" s="4"/>
    </row>
    <row r="28" spans="1:37" x14ac:dyDescent="0.35">
      <c r="A28" s="407"/>
      <c r="B28" s="271"/>
      <c r="C28" s="418" t="s">
        <v>65</v>
      </c>
      <c r="D28" s="408"/>
      <c r="E28" s="418" t="s">
        <v>65</v>
      </c>
      <c r="F28" s="408"/>
      <c r="G28" s="418" t="s">
        <v>65</v>
      </c>
      <c r="H28" s="408"/>
      <c r="I28" s="418" t="s">
        <v>63</v>
      </c>
      <c r="J28" s="408"/>
      <c r="K28" s="418" t="s">
        <v>181</v>
      </c>
      <c r="L28" s="408"/>
      <c r="M28" s="418" t="s">
        <v>475</v>
      </c>
      <c r="N28" s="408"/>
      <c r="O28" s="418" t="s">
        <v>77</v>
      </c>
      <c r="P28" s="408"/>
      <c r="Q28" s="418" t="s">
        <v>57</v>
      </c>
      <c r="R28" s="418"/>
      <c r="S28" s="427" t="s">
        <v>77</v>
      </c>
      <c r="T28" s="408"/>
      <c r="U28" s="418" t="s">
        <v>63</v>
      </c>
      <c r="V28" s="408"/>
      <c r="W28" s="418" t="s">
        <v>65</v>
      </c>
      <c r="X28" s="408"/>
      <c r="Y28" s="418" t="s">
        <v>77</v>
      </c>
      <c r="Z28" s="408"/>
      <c r="AA28" s="418" t="s">
        <v>77</v>
      </c>
      <c r="AB28" s="408"/>
      <c r="AC28" s="418" t="s">
        <v>79</v>
      </c>
      <c r="AD28" s="408"/>
      <c r="AE28" s="418" t="s">
        <v>123</v>
      </c>
      <c r="AF28" s="408"/>
      <c r="AG28" s="263"/>
      <c r="AH28" s="434"/>
      <c r="AI28" s="434"/>
      <c r="AJ28" s="273"/>
      <c r="AK28" s="4"/>
    </row>
    <row r="29" spans="1:37" s="264" customFormat="1" x14ac:dyDescent="0.35">
      <c r="A29" s="409"/>
      <c r="B29" s="274"/>
      <c r="C29" s="435"/>
      <c r="D29" s="435"/>
      <c r="E29" s="435"/>
      <c r="F29" s="435"/>
      <c r="G29" s="436"/>
      <c r="H29" s="436"/>
      <c r="I29" s="436"/>
      <c r="J29" s="409"/>
      <c r="K29" s="435"/>
      <c r="L29" s="435"/>
      <c r="M29" s="435"/>
      <c r="N29" s="435"/>
      <c r="O29" s="436" t="s">
        <v>58</v>
      </c>
      <c r="P29" s="436"/>
      <c r="Q29" s="436" t="s">
        <v>58</v>
      </c>
      <c r="R29" s="436"/>
      <c r="S29" s="437" t="s">
        <v>58</v>
      </c>
      <c r="T29" s="436"/>
      <c r="U29" s="436" t="s">
        <v>58</v>
      </c>
      <c r="V29" s="436"/>
      <c r="W29" s="436" t="s">
        <v>58</v>
      </c>
      <c r="X29" s="436"/>
      <c r="Y29" s="436" t="s">
        <v>58</v>
      </c>
      <c r="Z29" s="436"/>
      <c r="AA29" s="436" t="s">
        <v>58</v>
      </c>
      <c r="AB29" s="436"/>
      <c r="AC29" s="436" t="s">
        <v>101</v>
      </c>
      <c r="AD29" s="436"/>
      <c r="AE29" s="436" t="s">
        <v>101</v>
      </c>
      <c r="AF29" s="409"/>
      <c r="AG29" s="263"/>
      <c r="AH29" s="434"/>
      <c r="AI29" s="434"/>
      <c r="AJ29" s="277"/>
      <c r="AK29" s="10"/>
    </row>
    <row r="30" spans="1:37" s="264" customFormat="1" ht="15" thickBot="1" x14ac:dyDescent="0.4">
      <c r="A30" s="409"/>
      <c r="B30" s="274"/>
      <c r="C30" s="418"/>
      <c r="D30" s="409"/>
      <c r="E30" s="438"/>
      <c r="F30" s="409"/>
      <c r="I30" s="438"/>
      <c r="J30" s="409"/>
      <c r="K30" s="435"/>
      <c r="L30" s="435"/>
      <c r="M30" s="435"/>
      <c r="N30" s="435"/>
      <c r="O30" s="436"/>
      <c r="P30" s="436"/>
      <c r="Q30" s="436"/>
      <c r="R30" s="436"/>
      <c r="S30" s="437"/>
      <c r="T30" s="436"/>
      <c r="U30" s="436"/>
      <c r="V30" s="436"/>
      <c r="W30" s="436"/>
      <c r="X30" s="436"/>
      <c r="Y30" s="436"/>
      <c r="Z30" s="436"/>
      <c r="AA30" s="436"/>
      <c r="AB30" s="436"/>
      <c r="AC30" s="436"/>
      <c r="AD30" s="436"/>
      <c r="AE30" s="436"/>
      <c r="AF30" s="409"/>
      <c r="AG30" s="263"/>
      <c r="AH30" s="434"/>
      <c r="AI30" s="434"/>
      <c r="AJ30" s="277"/>
      <c r="AK30" s="10"/>
    </row>
    <row r="31" spans="1:37" s="264" customFormat="1" ht="15" thickBot="1" x14ac:dyDescent="0.4">
      <c r="A31" s="409"/>
      <c r="B31" s="836" t="s">
        <v>628</v>
      </c>
      <c r="C31" s="837"/>
      <c r="D31" s="837"/>
      <c r="E31" s="837"/>
      <c r="F31" s="837"/>
      <c r="G31" s="837"/>
      <c r="H31" s="837"/>
      <c r="I31" s="837"/>
      <c r="J31" s="837"/>
      <c r="K31" s="837"/>
      <c r="L31" s="837"/>
      <c r="M31" s="837"/>
      <c r="N31" s="837"/>
      <c r="O31" s="837"/>
      <c r="P31" s="837"/>
      <c r="Q31" s="837"/>
      <c r="R31" s="837"/>
      <c r="S31" s="837"/>
      <c r="T31" s="837"/>
      <c r="U31" s="837"/>
      <c r="V31" s="837"/>
      <c r="W31" s="837"/>
      <c r="X31" s="837"/>
      <c r="Y31" s="837"/>
      <c r="Z31" s="837"/>
      <c r="AA31" s="837"/>
      <c r="AB31" s="837"/>
      <c r="AC31" s="837"/>
      <c r="AD31" s="837"/>
      <c r="AE31" s="838"/>
      <c r="AF31" s="409"/>
      <c r="AG31" s="263"/>
      <c r="AH31" s="434"/>
      <c r="AI31" s="434"/>
      <c r="AJ31" s="277"/>
      <c r="AK31" s="10"/>
    </row>
    <row r="32" spans="1:37" x14ac:dyDescent="0.35">
      <c r="B32" s="284"/>
      <c r="C32" s="266"/>
      <c r="D32" s="265"/>
      <c r="E32" s="266"/>
      <c r="F32" s="265"/>
      <c r="G32" s="266"/>
      <c r="H32" s="267"/>
      <c r="I32" s="407"/>
      <c r="J32" s="408"/>
      <c r="K32" s="425"/>
      <c r="L32" s="408"/>
      <c r="M32" s="439" t="s">
        <v>634</v>
      </c>
      <c r="N32" s="264"/>
      <c r="O32" s="439"/>
      <c r="P32" s="439"/>
      <c r="Q32" s="440"/>
      <c r="R32" s="409"/>
      <c r="S32" s="441"/>
      <c r="T32" s="409"/>
      <c r="U32" s="409"/>
      <c r="W32" s="407"/>
      <c r="X32" s="408"/>
      <c r="Y32" s="407"/>
      <c r="Z32" s="408"/>
      <c r="AA32" s="407"/>
      <c r="AB32" s="408"/>
      <c r="AC32" s="407"/>
      <c r="AD32" s="265"/>
      <c r="AE32" s="266"/>
      <c r="AF32" s="265"/>
      <c r="AG32" s="268"/>
      <c r="AH32" s="269"/>
      <c r="AI32" s="269"/>
      <c r="AJ32" s="270"/>
      <c r="AK32" s="4"/>
    </row>
    <row r="33" spans="1:37" x14ac:dyDescent="0.35">
      <c r="A33" s="271"/>
      <c r="B33" s="271"/>
      <c r="C33" s="418" t="s">
        <v>489</v>
      </c>
      <c r="D33" s="418"/>
      <c r="E33" s="418" t="s">
        <v>478</v>
      </c>
      <c r="F33" s="418"/>
      <c r="G33" s="418" t="s">
        <v>432</v>
      </c>
      <c r="H33" s="418"/>
      <c r="I33" s="418" t="s">
        <v>407</v>
      </c>
      <c r="J33" s="418"/>
      <c r="K33" s="418" t="s">
        <v>422</v>
      </c>
      <c r="L33" s="418"/>
      <c r="M33" s="418" t="s">
        <v>222</v>
      </c>
      <c r="N33" s="418"/>
      <c r="O33" s="418" t="s">
        <v>456</v>
      </c>
      <c r="P33" s="418"/>
      <c r="Q33" s="427" t="s">
        <v>457</v>
      </c>
      <c r="R33" s="418"/>
      <c r="S33" s="418" t="s">
        <v>225</v>
      </c>
      <c r="T33" s="418"/>
      <c r="U33" s="418" t="s">
        <v>212</v>
      </c>
      <c r="V33" s="418"/>
      <c r="W33" s="418" t="s">
        <v>493</v>
      </c>
      <c r="X33" s="418"/>
      <c r="Y33" s="418" t="s">
        <v>635</v>
      </c>
      <c r="Z33" s="418"/>
      <c r="AA33" s="418" t="s">
        <v>230</v>
      </c>
      <c r="AB33" s="418"/>
      <c r="AC33" s="418" t="s">
        <v>129</v>
      </c>
      <c r="AD33" s="418"/>
      <c r="AE33" s="418" t="s">
        <v>109</v>
      </c>
      <c r="AF33" s="408"/>
      <c r="AG33" s="272"/>
      <c r="AH33" s="442"/>
      <c r="AI33" s="442"/>
      <c r="AJ33" s="273"/>
      <c r="AK33" s="4"/>
    </row>
    <row r="34" spans="1:37" x14ac:dyDescent="0.35">
      <c r="A34" s="274"/>
      <c r="B34" s="276"/>
      <c r="C34" s="407">
        <v>0</v>
      </c>
      <c r="D34" s="407"/>
      <c r="E34" s="407">
        <v>0</v>
      </c>
      <c r="F34" s="407"/>
      <c r="G34" s="407">
        <v>0</v>
      </c>
      <c r="H34" s="407"/>
      <c r="I34" s="407">
        <v>0</v>
      </c>
      <c r="J34" s="407"/>
      <c r="K34" s="407">
        <v>0</v>
      </c>
      <c r="L34" s="407"/>
      <c r="M34" s="407">
        <v>0</v>
      </c>
      <c r="N34" s="407"/>
      <c r="O34" s="407">
        <v>0</v>
      </c>
      <c r="P34" s="407"/>
      <c r="Q34" s="429"/>
      <c r="R34" s="407"/>
      <c r="S34" s="407">
        <v>0</v>
      </c>
      <c r="T34" s="407"/>
      <c r="U34" s="407"/>
      <c r="V34" s="407"/>
      <c r="W34" s="407">
        <v>0</v>
      </c>
      <c r="X34" s="407"/>
      <c r="Y34" s="407">
        <v>0</v>
      </c>
      <c r="Z34" s="407"/>
      <c r="AA34" s="407">
        <v>0</v>
      </c>
      <c r="AB34" s="407"/>
      <c r="AC34" s="407">
        <v>0</v>
      </c>
      <c r="AD34" s="407"/>
      <c r="AE34" s="407">
        <v>0</v>
      </c>
      <c r="AF34" s="408"/>
      <c r="AG34" s="275"/>
      <c r="AH34" s="443"/>
      <c r="AI34" s="444"/>
      <c r="AJ34" s="273"/>
      <c r="AK34" s="4"/>
    </row>
    <row r="35" spans="1:37" s="261" customFormat="1" ht="15" thickBot="1" x14ac:dyDescent="0.4">
      <c r="A35" s="276">
        <v>11</v>
      </c>
      <c r="B35" s="276"/>
      <c r="C35" s="407">
        <v>12</v>
      </c>
      <c r="D35" s="407"/>
      <c r="E35" s="407">
        <v>13</v>
      </c>
      <c r="F35" s="407"/>
      <c r="G35" s="407">
        <v>14</v>
      </c>
      <c r="H35" s="407"/>
      <c r="I35" s="407">
        <v>15</v>
      </c>
      <c r="J35" s="407"/>
      <c r="K35" s="407">
        <v>16</v>
      </c>
      <c r="L35" s="407"/>
      <c r="M35" s="407">
        <v>17</v>
      </c>
      <c r="N35" s="407"/>
      <c r="O35" s="407">
        <v>18</v>
      </c>
      <c r="P35" s="407"/>
      <c r="Q35" s="429"/>
      <c r="R35" s="407"/>
      <c r="S35" s="407">
        <v>19</v>
      </c>
      <c r="T35" s="407"/>
      <c r="U35" s="407">
        <v>20</v>
      </c>
      <c r="V35" s="407"/>
      <c r="W35" s="407">
        <v>21</v>
      </c>
      <c r="X35" s="407"/>
      <c r="Y35" s="407">
        <v>22</v>
      </c>
      <c r="Z35" s="407"/>
      <c r="AA35" s="407">
        <v>23</v>
      </c>
      <c r="AB35" s="407"/>
      <c r="AC35" s="407">
        <v>24</v>
      </c>
      <c r="AD35" s="407"/>
      <c r="AE35" s="407">
        <v>25</v>
      </c>
      <c r="AF35" s="407"/>
      <c r="AG35" s="275"/>
      <c r="AH35" s="443"/>
      <c r="AI35" s="445"/>
      <c r="AJ35" s="273"/>
      <c r="AK35" s="4"/>
    </row>
    <row r="36" spans="1:37" ht="15" thickBot="1" x14ac:dyDescent="0.4">
      <c r="A36" s="276"/>
      <c r="B36" s="366">
        <v>461.16399999999999</v>
      </c>
      <c r="C36" s="785"/>
      <c r="D36" s="421">
        <v>373</v>
      </c>
      <c r="E36" s="785"/>
      <c r="F36" s="421">
        <v>334.67</v>
      </c>
      <c r="G36" s="785"/>
      <c r="H36" s="421">
        <v>321.14999999999998</v>
      </c>
      <c r="I36" s="785"/>
      <c r="J36" s="421">
        <v>391</v>
      </c>
      <c r="K36" s="785"/>
      <c r="L36" s="421">
        <v>388</v>
      </c>
      <c r="M36" s="785"/>
      <c r="N36" s="421">
        <v>392</v>
      </c>
      <c r="O36" s="785"/>
      <c r="P36" s="446">
        <v>293</v>
      </c>
      <c r="Q36" s="785"/>
      <c r="R36" s="421">
        <v>274</v>
      </c>
      <c r="S36" s="785"/>
      <c r="T36" s="421">
        <v>218</v>
      </c>
      <c r="U36" s="753" t="s">
        <v>12</v>
      </c>
      <c r="V36" s="421">
        <v>422</v>
      </c>
      <c r="W36" s="785"/>
      <c r="X36" s="421">
        <v>339</v>
      </c>
      <c r="Y36" s="785"/>
      <c r="Z36" s="421">
        <v>423.63299999999998</v>
      </c>
      <c r="AA36" s="753" t="s">
        <v>12</v>
      </c>
      <c r="AB36" s="421">
        <v>335.19200000000001</v>
      </c>
      <c r="AC36" s="753" t="s">
        <v>12</v>
      </c>
      <c r="AD36" s="421">
        <v>326.577</v>
      </c>
      <c r="AE36" s="753" t="s">
        <v>12</v>
      </c>
      <c r="AF36" s="408"/>
      <c r="AG36" s="262">
        <v>15</v>
      </c>
      <c r="AH36" s="249">
        <v>3</v>
      </c>
      <c r="AI36" s="249">
        <v>13</v>
      </c>
      <c r="AJ36" s="250"/>
      <c r="AK36" s="4"/>
    </row>
    <row r="37" spans="1:37" x14ac:dyDescent="0.35">
      <c r="A37" s="276"/>
      <c r="B37" s="271"/>
      <c r="C37" s="786"/>
      <c r="D37" s="408"/>
      <c r="E37" s="786"/>
      <c r="F37" s="408"/>
      <c r="G37" s="786"/>
      <c r="H37" s="408"/>
      <c r="I37" s="786"/>
      <c r="J37" s="408"/>
      <c r="K37" s="786"/>
      <c r="L37" s="408"/>
      <c r="M37" s="786"/>
      <c r="N37" s="408"/>
      <c r="O37" s="786"/>
      <c r="P37" s="433"/>
      <c r="Q37" s="786"/>
      <c r="R37" s="408"/>
      <c r="S37" s="786"/>
      <c r="T37" s="408"/>
      <c r="U37" s="754"/>
      <c r="V37" s="408"/>
      <c r="W37" s="786"/>
      <c r="X37" s="408"/>
      <c r="Y37" s="786"/>
      <c r="Z37" s="408"/>
      <c r="AA37" s="754"/>
      <c r="AB37" s="408"/>
      <c r="AC37" s="754"/>
      <c r="AD37" s="408"/>
      <c r="AE37" s="754"/>
      <c r="AF37" s="408"/>
      <c r="AG37" s="263"/>
      <c r="AH37" s="434"/>
      <c r="AI37" s="434"/>
      <c r="AJ37" s="273"/>
      <c r="AK37" s="4"/>
    </row>
    <row r="38" spans="1:37" ht="6" customHeight="1" x14ac:dyDescent="0.35">
      <c r="A38" s="276"/>
      <c r="B38" s="271"/>
      <c r="C38" s="522"/>
      <c r="D38" s="407"/>
      <c r="E38" s="251">
        <v>0</v>
      </c>
      <c r="F38" s="407"/>
      <c r="G38" s="251">
        <v>0</v>
      </c>
      <c r="H38" s="407"/>
      <c r="I38" s="522"/>
      <c r="J38" s="407"/>
      <c r="K38" s="251">
        <v>0</v>
      </c>
      <c r="L38" s="407"/>
      <c r="M38" s="251" t="s">
        <v>636</v>
      </c>
      <c r="N38" s="407"/>
      <c r="O38" s="522"/>
      <c r="P38" s="433"/>
      <c r="Q38" s="522"/>
      <c r="R38" s="407"/>
      <c r="S38" s="522"/>
      <c r="T38" s="407"/>
      <c r="U38" s="251" t="s">
        <v>12</v>
      </c>
      <c r="V38" s="407"/>
      <c r="W38" s="251">
        <v>0</v>
      </c>
      <c r="X38" s="407"/>
      <c r="Y38" s="251">
        <v>0</v>
      </c>
      <c r="Z38" s="407"/>
      <c r="AA38" s="251" t="s">
        <v>12</v>
      </c>
      <c r="AB38" s="407"/>
      <c r="AC38" s="251">
        <v>0</v>
      </c>
      <c r="AD38" s="425"/>
      <c r="AE38" s="251" t="s">
        <v>12</v>
      </c>
      <c r="AF38" s="408"/>
      <c r="AG38" s="263"/>
      <c r="AH38" s="434"/>
      <c r="AI38" s="434"/>
      <c r="AJ38" s="273"/>
      <c r="AK38" s="4"/>
    </row>
    <row r="39" spans="1:37" x14ac:dyDescent="0.35">
      <c r="A39" s="276"/>
      <c r="B39" s="271"/>
      <c r="C39" s="418" t="s">
        <v>511</v>
      </c>
      <c r="D39" s="408"/>
      <c r="E39" s="418" t="s">
        <v>65</v>
      </c>
      <c r="F39" s="408"/>
      <c r="G39" s="418" t="s">
        <v>65</v>
      </c>
      <c r="H39" s="408"/>
      <c r="I39" s="418" t="s">
        <v>65</v>
      </c>
      <c r="J39" s="408"/>
      <c r="K39" s="418" t="s">
        <v>65</v>
      </c>
      <c r="L39" s="408"/>
      <c r="M39" s="418" t="s">
        <v>77</v>
      </c>
      <c r="N39" s="408"/>
      <c r="O39" s="418" t="s">
        <v>468</v>
      </c>
      <c r="P39" s="418"/>
      <c r="Q39" s="447" t="s">
        <v>79</v>
      </c>
      <c r="R39" s="408"/>
      <c r="S39" s="418" t="s">
        <v>181</v>
      </c>
      <c r="T39" s="408"/>
      <c r="U39" s="418" t="s">
        <v>63</v>
      </c>
      <c r="V39" s="408"/>
      <c r="W39" s="418" t="s">
        <v>77</v>
      </c>
      <c r="X39" s="408"/>
      <c r="Y39" s="418" t="s">
        <v>77</v>
      </c>
      <c r="Z39" s="408"/>
      <c r="AA39" s="418" t="s">
        <v>231</v>
      </c>
      <c r="AB39" s="408"/>
      <c r="AC39" s="418" t="s">
        <v>79</v>
      </c>
      <c r="AD39" s="408"/>
      <c r="AE39" s="418" t="s">
        <v>79</v>
      </c>
      <c r="AF39" s="408"/>
      <c r="AG39" s="263"/>
      <c r="AH39" s="434"/>
      <c r="AI39" s="434"/>
      <c r="AJ39" s="273"/>
      <c r="AK39" s="4"/>
    </row>
    <row r="40" spans="1:37" s="264" customFormat="1" x14ac:dyDescent="0.35">
      <c r="A40" s="274"/>
      <c r="B40" s="274"/>
      <c r="C40" s="441"/>
      <c r="D40" s="441"/>
      <c r="E40" s="441"/>
      <c r="F40" s="441"/>
      <c r="G40" s="441"/>
      <c r="H40" s="441"/>
      <c r="I40" s="441"/>
      <c r="J40" s="441"/>
      <c r="K40" s="441"/>
      <c r="L40" s="441"/>
      <c r="M40" s="441" t="s">
        <v>637</v>
      </c>
      <c r="N40" s="441"/>
      <c r="O40" s="441"/>
      <c r="P40" s="441"/>
      <c r="Q40" s="441"/>
      <c r="R40" s="441"/>
      <c r="S40" s="441" t="s">
        <v>637</v>
      </c>
      <c r="T40" s="435"/>
      <c r="U40" s="436" t="s">
        <v>74</v>
      </c>
      <c r="V40" s="436"/>
      <c r="W40" s="436"/>
      <c r="X40" s="436"/>
      <c r="Y40" s="436"/>
      <c r="Z40" s="409"/>
      <c r="AA40" s="436" t="s">
        <v>74</v>
      </c>
      <c r="AB40" s="436"/>
      <c r="AC40" s="436" t="s">
        <v>74</v>
      </c>
      <c r="AD40" s="436"/>
      <c r="AE40" s="436" t="s">
        <v>91</v>
      </c>
      <c r="AF40" s="409"/>
      <c r="AG40" s="263"/>
      <c r="AH40" s="434"/>
      <c r="AI40" s="434"/>
      <c r="AJ40" s="277"/>
      <c r="AK40" s="10"/>
    </row>
    <row r="41" spans="1:37" s="264" customFormat="1" ht="15" thickBot="1" x14ac:dyDescent="0.4">
      <c r="A41" s="278"/>
      <c r="B41" s="278"/>
      <c r="C41" s="436"/>
      <c r="D41" s="438"/>
      <c r="E41" s="438"/>
      <c r="F41" s="438"/>
      <c r="G41" s="438"/>
      <c r="H41" s="438"/>
      <c r="I41" s="438"/>
      <c r="J41" s="438"/>
      <c r="K41" s="438"/>
      <c r="L41" s="438"/>
      <c r="M41" s="438"/>
      <c r="N41" s="436"/>
      <c r="O41" s="436"/>
      <c r="P41" s="436"/>
      <c r="Q41" s="437"/>
      <c r="R41" s="435"/>
      <c r="S41" s="436"/>
      <c r="T41" s="436"/>
      <c r="U41" s="436"/>
      <c r="V41" s="436"/>
      <c r="W41" s="436"/>
      <c r="Y41" s="448"/>
      <c r="Z41" s="436"/>
      <c r="AA41" s="436"/>
      <c r="AB41" s="436"/>
      <c r="AC41" s="436"/>
      <c r="AD41" s="436"/>
      <c r="AE41" s="436"/>
      <c r="AF41" s="409"/>
      <c r="AG41" s="263"/>
      <c r="AH41" s="434"/>
      <c r="AI41" s="434"/>
      <c r="AJ41" s="277"/>
      <c r="AK41" s="10"/>
    </row>
    <row r="42" spans="1:37" s="264" customFormat="1" ht="15" thickBot="1" x14ac:dyDescent="0.4">
      <c r="A42" s="279"/>
      <c r="B42" s="836" t="s">
        <v>628</v>
      </c>
      <c r="C42" s="837"/>
      <c r="D42" s="837"/>
      <c r="E42" s="837"/>
      <c r="F42" s="837"/>
      <c r="G42" s="837"/>
      <c r="H42" s="837"/>
      <c r="I42" s="837"/>
      <c r="J42" s="837"/>
      <c r="K42" s="837"/>
      <c r="L42" s="837"/>
      <c r="M42" s="837"/>
      <c r="N42" s="837"/>
      <c r="O42" s="837"/>
      <c r="P42" s="837"/>
      <c r="Q42" s="837"/>
      <c r="R42" s="837"/>
      <c r="S42" s="837"/>
      <c r="T42" s="837"/>
      <c r="U42" s="837"/>
      <c r="V42" s="837"/>
      <c r="W42" s="837"/>
      <c r="X42" s="837"/>
      <c r="Y42" s="837"/>
      <c r="Z42" s="837"/>
      <c r="AA42" s="837"/>
      <c r="AB42" s="837"/>
      <c r="AC42" s="837"/>
      <c r="AD42" s="837"/>
      <c r="AE42" s="838"/>
      <c r="AF42" s="280"/>
      <c r="AG42" s="281"/>
      <c r="AH42" s="282"/>
      <c r="AI42" s="282"/>
      <c r="AJ42" s="283"/>
      <c r="AK42" s="10"/>
    </row>
    <row r="43" spans="1:37" x14ac:dyDescent="0.35">
      <c r="A43" s="284"/>
      <c r="B43" s="271"/>
      <c r="C43" s="407" t="s">
        <v>638</v>
      </c>
      <c r="D43" s="408"/>
      <c r="E43" s="407"/>
      <c r="F43" s="408"/>
      <c r="G43" s="407"/>
      <c r="H43" s="418" t="s">
        <v>639</v>
      </c>
      <c r="I43" s="407"/>
      <c r="J43" s="408"/>
      <c r="K43" s="425"/>
      <c r="L43" s="408"/>
      <c r="M43" s="407"/>
      <c r="N43" s="408"/>
      <c r="O43" s="407"/>
      <c r="P43" s="407"/>
      <c r="Q43" s="426"/>
      <c r="R43" s="408"/>
      <c r="S43" s="407"/>
      <c r="T43" s="408"/>
      <c r="U43" s="407"/>
      <c r="V43" s="408"/>
      <c r="W43" s="407"/>
      <c r="X43" s="408"/>
      <c r="Y43" s="448"/>
      <c r="Z43" s="408"/>
      <c r="AA43" s="407"/>
      <c r="AB43" s="408"/>
      <c r="AC43" s="407"/>
      <c r="AD43" s="407"/>
      <c r="AE43" s="407"/>
      <c r="AF43" s="265"/>
      <c r="AG43" s="268"/>
      <c r="AH43" s="269"/>
      <c r="AI43" s="269"/>
      <c r="AJ43" s="270"/>
      <c r="AK43" s="4"/>
    </row>
    <row r="44" spans="1:37" x14ac:dyDescent="0.35">
      <c r="A44" s="271"/>
      <c r="B44" s="271"/>
      <c r="C44" s="418" t="s">
        <v>131</v>
      </c>
      <c r="D44" s="418"/>
      <c r="E44" s="418" t="s">
        <v>85</v>
      </c>
      <c r="F44" s="418"/>
      <c r="G44" s="418" t="s">
        <v>445</v>
      </c>
      <c r="H44" s="418"/>
      <c r="I44" s="418" t="s">
        <v>640</v>
      </c>
      <c r="J44" s="418"/>
      <c r="K44" s="418" t="s">
        <v>78</v>
      </c>
      <c r="L44" s="418"/>
      <c r="M44" s="418" t="s">
        <v>90</v>
      </c>
      <c r="N44" s="418"/>
      <c r="O44" s="418" t="s">
        <v>156</v>
      </c>
      <c r="P44" s="418"/>
      <c r="Q44" s="427" t="s">
        <v>89</v>
      </c>
      <c r="R44" s="418"/>
      <c r="S44" s="418" t="s">
        <v>167</v>
      </c>
      <c r="T44" s="418"/>
      <c r="U44" s="418" t="s">
        <v>67</v>
      </c>
      <c r="V44" s="418"/>
      <c r="W44" s="418" t="s">
        <v>70</v>
      </c>
      <c r="X44" s="418"/>
      <c r="Y44" s="418" t="s">
        <v>83</v>
      </c>
      <c r="Z44" s="418"/>
      <c r="AA44" s="418" t="s">
        <v>84</v>
      </c>
      <c r="AB44" s="418"/>
      <c r="AC44" s="418" t="s">
        <v>135</v>
      </c>
      <c r="AD44" s="418"/>
      <c r="AE44" s="418"/>
      <c r="AF44" s="408"/>
      <c r="AG44" s="272"/>
      <c r="AH44" s="442"/>
      <c r="AI44" s="442"/>
      <c r="AJ44" s="273"/>
      <c r="AK44" s="4"/>
    </row>
    <row r="45" spans="1:37" x14ac:dyDescent="0.35">
      <c r="A45" s="274"/>
      <c r="B45" s="276"/>
      <c r="C45" s="407">
        <v>0</v>
      </c>
      <c r="D45" s="407"/>
      <c r="E45" s="407">
        <v>0</v>
      </c>
      <c r="F45" s="407"/>
      <c r="G45" s="407">
        <v>0</v>
      </c>
      <c r="H45" s="407"/>
      <c r="I45" s="407">
        <v>0</v>
      </c>
      <c r="J45" s="407"/>
      <c r="K45" s="407">
        <v>0</v>
      </c>
      <c r="L45" s="407"/>
      <c r="M45" s="407">
        <v>0</v>
      </c>
      <c r="N45" s="407"/>
      <c r="O45" s="407">
        <v>0</v>
      </c>
      <c r="P45" s="407"/>
      <c r="Q45" s="429">
        <v>0</v>
      </c>
      <c r="R45" s="407"/>
      <c r="S45" s="407">
        <v>0</v>
      </c>
      <c r="T45" s="407"/>
      <c r="U45" s="407">
        <v>1</v>
      </c>
      <c r="V45" s="407"/>
      <c r="W45" s="407">
        <v>1</v>
      </c>
      <c r="X45" s="407"/>
      <c r="Y45" s="407">
        <v>0</v>
      </c>
      <c r="Z45" s="407"/>
      <c r="AA45" s="407">
        <v>0</v>
      </c>
      <c r="AB45" s="407"/>
      <c r="AC45" s="407">
        <v>0</v>
      </c>
      <c r="AD45" s="407"/>
      <c r="AE45" s="407"/>
      <c r="AF45" s="408"/>
      <c r="AG45" s="275"/>
      <c r="AH45" s="443"/>
      <c r="AI45" s="444"/>
      <c r="AJ45" s="273"/>
      <c r="AK45" s="4"/>
    </row>
    <row r="46" spans="1:37" s="261" customFormat="1" ht="15" thickBot="1" x14ac:dyDescent="0.4">
      <c r="A46" s="276">
        <v>25</v>
      </c>
      <c r="B46" s="276"/>
      <c r="C46" s="407">
        <v>26</v>
      </c>
      <c r="D46" s="407"/>
      <c r="E46" s="407">
        <v>27</v>
      </c>
      <c r="F46" s="407"/>
      <c r="G46" s="407">
        <v>28</v>
      </c>
      <c r="H46" s="407"/>
      <c r="I46" s="407">
        <v>29</v>
      </c>
      <c r="J46" s="407"/>
      <c r="K46" s="407">
        <v>30</v>
      </c>
      <c r="L46" s="407"/>
      <c r="M46" s="407">
        <v>31</v>
      </c>
      <c r="N46" s="407"/>
      <c r="O46" s="407">
        <v>32</v>
      </c>
      <c r="P46" s="407"/>
      <c r="Q46" s="429">
        <v>33</v>
      </c>
      <c r="R46" s="407"/>
      <c r="S46" s="407">
        <v>34</v>
      </c>
      <c r="T46" s="407"/>
      <c r="U46" s="407">
        <v>35</v>
      </c>
      <c r="V46" s="407"/>
      <c r="W46" s="407">
        <v>36</v>
      </c>
      <c r="X46" s="407"/>
      <c r="Y46" s="407">
        <v>37</v>
      </c>
      <c r="Z46" s="407"/>
      <c r="AA46" s="407">
        <v>38</v>
      </c>
      <c r="AB46" s="407"/>
      <c r="AC46" s="407">
        <v>39</v>
      </c>
      <c r="AD46" s="407"/>
      <c r="AE46" s="407"/>
      <c r="AF46" s="407"/>
      <c r="AG46" s="275"/>
      <c r="AH46" s="443"/>
      <c r="AI46" s="445"/>
      <c r="AJ46" s="273"/>
      <c r="AK46" s="285"/>
    </row>
    <row r="47" spans="1:37" ht="15" thickBot="1" x14ac:dyDescent="0.4">
      <c r="A47" s="276"/>
      <c r="B47" s="366">
        <v>304.947</v>
      </c>
      <c r="C47" s="753" t="s">
        <v>12</v>
      </c>
      <c r="D47" s="421">
        <v>379.11</v>
      </c>
      <c r="E47" s="753" t="s">
        <v>12</v>
      </c>
      <c r="F47" s="421">
        <v>375.44200000000001</v>
      </c>
      <c r="G47" s="785"/>
      <c r="H47" s="421">
        <v>212.41800000000001</v>
      </c>
      <c r="I47" s="785"/>
      <c r="J47" s="421">
        <v>326.00099999999998</v>
      </c>
      <c r="K47" s="753" t="s">
        <v>12</v>
      </c>
      <c r="L47" s="421">
        <v>332</v>
      </c>
      <c r="M47" s="753" t="s">
        <v>12</v>
      </c>
      <c r="N47" s="421">
        <v>285</v>
      </c>
      <c r="O47" s="753" t="s">
        <v>12</v>
      </c>
      <c r="P47" s="421">
        <v>345</v>
      </c>
      <c r="Q47" s="753" t="s">
        <v>12</v>
      </c>
      <c r="R47" s="421">
        <v>380.28199999999998</v>
      </c>
      <c r="S47" s="753" t="s">
        <v>12</v>
      </c>
      <c r="T47" s="421">
        <v>384.99799999999999</v>
      </c>
      <c r="U47" s="753" t="s">
        <v>12</v>
      </c>
      <c r="V47" s="421">
        <v>360</v>
      </c>
      <c r="W47" s="753" t="s">
        <v>12</v>
      </c>
      <c r="X47" s="421">
        <v>378</v>
      </c>
      <c r="Y47" s="753" t="s">
        <v>12</v>
      </c>
      <c r="Z47" s="421">
        <v>387</v>
      </c>
      <c r="AA47" s="753" t="s">
        <v>12</v>
      </c>
      <c r="AB47" s="421">
        <v>439.322</v>
      </c>
      <c r="AC47" s="753" t="s">
        <v>12</v>
      </c>
      <c r="AD47" s="433"/>
      <c r="AE47" s="433"/>
      <c r="AF47" s="408"/>
      <c r="AG47" s="262">
        <v>14</v>
      </c>
      <c r="AH47" s="249">
        <v>11</v>
      </c>
      <c r="AI47" s="249">
        <v>13</v>
      </c>
      <c r="AJ47" s="250"/>
      <c r="AK47" s="4"/>
    </row>
    <row r="48" spans="1:37" x14ac:dyDescent="0.35">
      <c r="A48" s="276"/>
      <c r="B48" s="271"/>
      <c r="C48" s="754"/>
      <c r="D48" s="408"/>
      <c r="E48" s="754"/>
      <c r="F48" s="408"/>
      <c r="G48" s="786"/>
      <c r="H48" s="408"/>
      <c r="I48" s="786"/>
      <c r="J48" s="408"/>
      <c r="K48" s="754"/>
      <c r="L48" s="408"/>
      <c r="M48" s="754"/>
      <c r="N48" s="408"/>
      <c r="O48" s="754"/>
      <c r="P48" s="433"/>
      <c r="Q48" s="754"/>
      <c r="R48" s="408"/>
      <c r="S48" s="754"/>
      <c r="T48" s="408"/>
      <c r="U48" s="754"/>
      <c r="V48" s="408"/>
      <c r="W48" s="754"/>
      <c r="X48" s="408"/>
      <c r="Y48" s="754"/>
      <c r="Z48" s="408"/>
      <c r="AA48" s="754"/>
      <c r="AB48" s="408"/>
      <c r="AC48" s="754"/>
      <c r="AD48" s="433"/>
      <c r="AE48" s="433"/>
      <c r="AF48" s="408"/>
      <c r="AG48" s="263"/>
      <c r="AH48" s="434"/>
      <c r="AI48" s="434"/>
      <c r="AJ48" s="273"/>
      <c r="AK48" s="4"/>
    </row>
    <row r="49" spans="1:37" ht="6" customHeight="1" x14ac:dyDescent="0.35">
      <c r="A49" s="276"/>
      <c r="B49" s="271"/>
      <c r="C49" s="251">
        <v>0</v>
      </c>
      <c r="D49" s="407"/>
      <c r="E49" s="251" t="s">
        <v>12</v>
      </c>
      <c r="F49" s="407"/>
      <c r="G49" s="251">
        <v>0</v>
      </c>
      <c r="H49" s="407"/>
      <c r="I49" s="251">
        <v>0</v>
      </c>
      <c r="J49" s="407"/>
      <c r="K49" s="251" t="s">
        <v>12</v>
      </c>
      <c r="L49" s="407"/>
      <c r="M49" s="251" t="s">
        <v>12</v>
      </c>
      <c r="N49" s="407"/>
      <c r="O49" s="251" t="s">
        <v>12</v>
      </c>
      <c r="P49" s="433"/>
      <c r="Q49" s="251" t="s">
        <v>12</v>
      </c>
      <c r="R49" s="407"/>
      <c r="S49" s="251" t="s">
        <v>12</v>
      </c>
      <c r="T49" s="407"/>
      <c r="U49" s="251" t="s">
        <v>12</v>
      </c>
      <c r="V49" s="407"/>
      <c r="W49" s="251" t="s">
        <v>12</v>
      </c>
      <c r="X49" s="407"/>
      <c r="Y49" s="251" t="s">
        <v>12</v>
      </c>
      <c r="Z49" s="407"/>
      <c r="AA49" s="251" t="s">
        <v>12</v>
      </c>
      <c r="AB49" s="425"/>
      <c r="AC49" s="251" t="s">
        <v>12</v>
      </c>
      <c r="AD49" s="433"/>
      <c r="AE49" s="433"/>
      <c r="AF49" s="408"/>
      <c r="AG49" s="263"/>
      <c r="AH49" s="434"/>
      <c r="AI49" s="434"/>
      <c r="AJ49" s="273"/>
      <c r="AK49" s="4"/>
    </row>
    <row r="50" spans="1:37" x14ac:dyDescent="0.35">
      <c r="A50" s="276"/>
      <c r="B50" s="271"/>
      <c r="C50" s="418" t="s">
        <v>132</v>
      </c>
      <c r="D50" s="408"/>
      <c r="E50" s="418" t="s">
        <v>65</v>
      </c>
      <c r="F50" s="408"/>
      <c r="G50" s="418" t="s">
        <v>468</v>
      </c>
      <c r="H50" s="408"/>
      <c r="I50" s="418" t="s">
        <v>181</v>
      </c>
      <c r="J50" s="408"/>
      <c r="K50" s="418" t="s">
        <v>79</v>
      </c>
      <c r="L50" s="408"/>
      <c r="M50" s="418" t="s">
        <v>79</v>
      </c>
      <c r="N50" s="408"/>
      <c r="O50" s="418" t="s">
        <v>79</v>
      </c>
      <c r="P50" s="418"/>
      <c r="Q50" s="427" t="s">
        <v>65</v>
      </c>
      <c r="R50" s="408"/>
      <c r="S50" s="418" t="s">
        <v>132</v>
      </c>
      <c r="T50" s="408"/>
      <c r="U50" s="418" t="s">
        <v>68</v>
      </c>
      <c r="V50" s="408"/>
      <c r="W50" s="418" t="s">
        <v>68</v>
      </c>
      <c r="X50" s="408"/>
      <c r="Y50" s="418" t="s">
        <v>65</v>
      </c>
      <c r="Z50" s="408"/>
      <c r="AA50" s="418" t="s">
        <v>77</v>
      </c>
      <c r="AB50" s="408"/>
      <c r="AC50" s="418" t="s">
        <v>123</v>
      </c>
      <c r="AD50" s="418"/>
      <c r="AE50" s="418"/>
      <c r="AF50" s="408"/>
      <c r="AG50" s="263"/>
      <c r="AH50" s="434"/>
      <c r="AI50" s="434"/>
      <c r="AJ50" s="273"/>
      <c r="AK50" s="4"/>
    </row>
    <row r="51" spans="1:37" s="264" customFormat="1" x14ac:dyDescent="0.35">
      <c r="A51" s="286"/>
      <c r="B51" s="286"/>
      <c r="C51" s="436" t="s">
        <v>58</v>
      </c>
      <c r="E51" s="436" t="s">
        <v>58</v>
      </c>
      <c r="G51" s="436"/>
      <c r="I51" s="436"/>
      <c r="J51" s="436"/>
      <c r="K51" s="436" t="s">
        <v>74</v>
      </c>
      <c r="L51" s="436"/>
      <c r="M51" s="436" t="s">
        <v>91</v>
      </c>
      <c r="N51" s="436"/>
      <c r="O51" s="436" t="s">
        <v>91</v>
      </c>
      <c r="P51" s="436"/>
      <c r="Q51" s="437" t="s">
        <v>58</v>
      </c>
      <c r="R51" s="436"/>
      <c r="S51" s="436" t="s">
        <v>74</v>
      </c>
      <c r="T51" s="436"/>
      <c r="U51" s="436" t="s">
        <v>58</v>
      </c>
      <c r="V51" s="436"/>
      <c r="W51" s="436" t="s">
        <v>58</v>
      </c>
      <c r="X51" s="436"/>
      <c r="Y51" s="436" t="s">
        <v>58</v>
      </c>
      <c r="AA51" s="436" t="s">
        <v>58</v>
      </c>
      <c r="AC51" s="436" t="s">
        <v>58</v>
      </c>
      <c r="AD51" s="436"/>
      <c r="AE51" s="436"/>
      <c r="AG51" s="287"/>
      <c r="AH51" s="449"/>
      <c r="AI51" s="449"/>
      <c r="AJ51" s="288"/>
      <c r="AK51" s="10"/>
    </row>
    <row r="52" spans="1:37" ht="15" thickBot="1" x14ac:dyDescent="0.4">
      <c r="A52" s="271"/>
      <c r="B52" s="271"/>
      <c r="C52" s="407"/>
      <c r="D52" s="408"/>
      <c r="E52" s="407"/>
      <c r="F52" s="408"/>
      <c r="G52" s="407"/>
      <c r="H52" s="418"/>
      <c r="I52" s="407"/>
      <c r="J52" s="408"/>
      <c r="K52" s="425"/>
      <c r="L52" s="408"/>
      <c r="M52" s="407"/>
      <c r="N52" s="408"/>
      <c r="O52" s="407"/>
      <c r="P52" s="407"/>
      <c r="Q52" s="426"/>
      <c r="R52" s="408"/>
      <c r="S52" s="407"/>
      <c r="T52" s="408"/>
      <c r="U52" s="407"/>
      <c r="V52" s="408"/>
      <c r="W52" s="439"/>
      <c r="X52" s="408"/>
      <c r="Y52" s="407"/>
      <c r="Z52" s="408"/>
      <c r="AA52" s="448"/>
      <c r="AB52" s="408"/>
      <c r="AC52" s="407"/>
      <c r="AD52" s="407"/>
      <c r="AE52" s="407"/>
      <c r="AF52" s="408"/>
      <c r="AG52" s="263"/>
      <c r="AH52" s="434"/>
      <c r="AI52" s="434"/>
      <c r="AJ52" s="273"/>
      <c r="AK52" s="4"/>
    </row>
    <row r="53" spans="1:37" ht="15" thickBot="1" x14ac:dyDescent="0.4">
      <c r="A53" s="255"/>
      <c r="B53" s="803" t="s">
        <v>628</v>
      </c>
      <c r="C53" s="804"/>
      <c r="D53" s="804"/>
      <c r="E53" s="804"/>
      <c r="F53" s="804"/>
      <c r="G53" s="804"/>
      <c r="H53" s="804"/>
      <c r="I53" s="804"/>
      <c r="J53" s="804"/>
      <c r="K53" s="804"/>
      <c r="L53" s="804"/>
      <c r="M53" s="804"/>
      <c r="N53" s="804"/>
      <c r="O53" s="804"/>
      <c r="P53" s="804"/>
      <c r="Q53" s="804"/>
      <c r="R53" s="804"/>
      <c r="S53" s="804"/>
      <c r="T53" s="804"/>
      <c r="U53" s="804"/>
      <c r="V53" s="804"/>
      <c r="W53" s="804"/>
      <c r="X53" s="804"/>
      <c r="Y53" s="804"/>
      <c r="Z53" s="804"/>
      <c r="AA53" s="804"/>
      <c r="AB53" s="804"/>
      <c r="AC53" s="805"/>
      <c r="AD53" s="289"/>
      <c r="AE53" s="289"/>
      <c r="AF53" s="256"/>
      <c r="AG53" s="281"/>
      <c r="AH53" s="282"/>
      <c r="AI53" s="282"/>
      <c r="AJ53" s="290"/>
      <c r="AK53" s="4"/>
    </row>
    <row r="54" spans="1:37" x14ac:dyDescent="0.35">
      <c r="A54" s="284"/>
      <c r="B54" s="284"/>
      <c r="C54" s="267" t="s">
        <v>71</v>
      </c>
      <c r="D54" s="267"/>
      <c r="E54" s="267" t="s">
        <v>116</v>
      </c>
      <c r="F54" s="267"/>
      <c r="G54" s="267" t="s">
        <v>106</v>
      </c>
      <c r="H54" s="267"/>
      <c r="I54" s="267" t="s">
        <v>512</v>
      </c>
      <c r="J54" s="267"/>
      <c r="K54" s="267" t="s">
        <v>104</v>
      </c>
      <c r="L54" s="267"/>
      <c r="M54" s="267" t="s">
        <v>81</v>
      </c>
      <c r="N54" s="267"/>
      <c r="O54" s="267" t="s">
        <v>88</v>
      </c>
      <c r="P54" s="267"/>
      <c r="Q54" s="291" t="s">
        <v>87</v>
      </c>
      <c r="R54" s="267"/>
      <c r="S54" s="267" t="s">
        <v>125</v>
      </c>
      <c r="T54" s="267"/>
      <c r="U54" s="267" t="s">
        <v>96</v>
      </c>
      <c r="V54" s="267"/>
      <c r="W54" s="267" t="s">
        <v>73</v>
      </c>
      <c r="X54" s="267"/>
      <c r="Y54" s="267" t="s">
        <v>169</v>
      </c>
      <c r="Z54" s="267"/>
      <c r="AA54" s="267" t="s">
        <v>93</v>
      </c>
      <c r="AB54" s="267"/>
      <c r="AC54" s="267" t="s">
        <v>98</v>
      </c>
      <c r="AD54" s="267"/>
      <c r="AE54" s="267"/>
      <c r="AF54" s="265"/>
      <c r="AG54" s="292"/>
      <c r="AH54" s="293"/>
      <c r="AI54" s="293"/>
      <c r="AJ54" s="270"/>
      <c r="AK54" s="4"/>
    </row>
    <row r="55" spans="1:37" x14ac:dyDescent="0.35">
      <c r="A55" s="274"/>
      <c r="B55" s="276"/>
      <c r="C55" s="407" t="s">
        <v>277</v>
      </c>
      <c r="D55" s="407"/>
      <c r="E55" s="407">
        <v>0</v>
      </c>
      <c r="F55" s="407"/>
      <c r="G55" s="407">
        <v>0</v>
      </c>
      <c r="H55" s="407"/>
      <c r="I55" s="407">
        <v>0</v>
      </c>
      <c r="J55" s="407"/>
      <c r="K55" s="407">
        <v>1</v>
      </c>
      <c r="L55" s="407"/>
      <c r="M55" s="407">
        <v>0</v>
      </c>
      <c r="N55" s="407"/>
      <c r="O55" s="407">
        <v>1</v>
      </c>
      <c r="P55" s="407"/>
      <c r="Q55" s="429">
        <v>0</v>
      </c>
      <c r="R55" s="407"/>
      <c r="S55" s="407">
        <v>0</v>
      </c>
      <c r="T55" s="407"/>
      <c r="U55" s="407">
        <v>0</v>
      </c>
      <c r="V55" s="407"/>
      <c r="W55" s="407">
        <v>0</v>
      </c>
      <c r="X55" s="407"/>
      <c r="Y55" s="407">
        <v>0</v>
      </c>
      <c r="Z55" s="407"/>
      <c r="AA55" s="407">
        <v>0</v>
      </c>
      <c r="AB55" s="407"/>
      <c r="AC55" s="407">
        <v>0</v>
      </c>
      <c r="AD55" s="407"/>
      <c r="AE55" s="407"/>
      <c r="AF55" s="408"/>
      <c r="AG55" s="275"/>
      <c r="AH55" s="443"/>
      <c r="AI55" s="444"/>
      <c r="AJ55" s="273"/>
      <c r="AK55" s="4"/>
    </row>
    <row r="56" spans="1:37" s="261" customFormat="1" ht="15" thickBot="1" x14ac:dyDescent="0.4">
      <c r="A56" s="276">
        <v>39</v>
      </c>
      <c r="B56" s="276"/>
      <c r="C56" s="407">
        <v>40</v>
      </c>
      <c r="D56" s="407"/>
      <c r="E56" s="407">
        <v>41</v>
      </c>
      <c r="F56" s="407"/>
      <c r="G56" s="407">
        <v>42</v>
      </c>
      <c r="H56" s="407"/>
      <c r="I56" s="407">
        <v>43</v>
      </c>
      <c r="J56" s="407"/>
      <c r="K56" s="407">
        <v>44</v>
      </c>
      <c r="L56" s="407"/>
      <c r="M56" s="407">
        <v>45</v>
      </c>
      <c r="N56" s="407"/>
      <c r="O56" s="407">
        <v>46</v>
      </c>
      <c r="P56" s="407"/>
      <c r="Q56" s="429">
        <v>47</v>
      </c>
      <c r="R56" s="407"/>
      <c r="S56" s="407">
        <v>48</v>
      </c>
      <c r="T56" s="407"/>
      <c r="U56" s="407">
        <v>49</v>
      </c>
      <c r="V56" s="407"/>
      <c r="W56" s="407">
        <v>50</v>
      </c>
      <c r="X56" s="407"/>
      <c r="Y56" s="407">
        <v>51</v>
      </c>
      <c r="Z56" s="407"/>
      <c r="AA56" s="407">
        <v>52</v>
      </c>
      <c r="AB56" s="407"/>
      <c r="AC56" s="407">
        <v>53</v>
      </c>
      <c r="AD56" s="407"/>
      <c r="AE56" s="407"/>
      <c r="AF56" s="407"/>
      <c r="AG56" s="275"/>
      <c r="AH56" s="443"/>
      <c r="AI56" s="445"/>
      <c r="AJ56" s="273"/>
      <c r="AK56" s="285"/>
    </row>
    <row r="57" spans="1:37" ht="15" thickBot="1" x14ac:dyDescent="0.4">
      <c r="A57" s="276"/>
      <c r="B57" s="366">
        <v>386.733</v>
      </c>
      <c r="C57" s="753" t="s">
        <v>12</v>
      </c>
      <c r="D57" s="421">
        <v>358.96199999999999</v>
      </c>
      <c r="E57" s="753" t="s">
        <v>12</v>
      </c>
      <c r="F57" s="421">
        <v>399.964</v>
      </c>
      <c r="G57" s="753" t="s">
        <v>12</v>
      </c>
      <c r="H57" s="421">
        <v>375.84500000000003</v>
      </c>
      <c r="I57" s="785"/>
      <c r="J57" s="421">
        <v>417.79599999999999</v>
      </c>
      <c r="K57" s="753" t="s">
        <v>12</v>
      </c>
      <c r="L57" s="421">
        <v>403.67700000000002</v>
      </c>
      <c r="M57" s="753" t="s">
        <v>12</v>
      </c>
      <c r="N57" s="421">
        <v>414.51900000000001</v>
      </c>
      <c r="O57" s="753" t="s">
        <v>12</v>
      </c>
      <c r="P57" s="421">
        <v>415.77100000000002</v>
      </c>
      <c r="Q57" s="753" t="s">
        <v>12</v>
      </c>
      <c r="R57" s="421">
        <v>339.11</v>
      </c>
      <c r="S57" s="753" t="s">
        <v>12</v>
      </c>
      <c r="T57" s="421">
        <v>398.31</v>
      </c>
      <c r="U57" s="753" t="s">
        <v>12</v>
      </c>
      <c r="V57" s="421">
        <v>390.62599999999998</v>
      </c>
      <c r="W57" s="753" t="s">
        <v>12</v>
      </c>
      <c r="X57" s="421">
        <v>441.23399999999998</v>
      </c>
      <c r="Y57" s="753" t="s">
        <v>12</v>
      </c>
      <c r="Z57" s="421">
        <v>415.00291377528868</v>
      </c>
      <c r="AA57" s="753" t="s">
        <v>12</v>
      </c>
      <c r="AB57" s="421">
        <v>416.99985762722139</v>
      </c>
      <c r="AC57" s="753" t="s">
        <v>12</v>
      </c>
      <c r="AD57" s="433"/>
      <c r="AE57" s="433"/>
      <c r="AF57" s="408"/>
      <c r="AG57" s="262">
        <v>14</v>
      </c>
      <c r="AH57" s="249">
        <v>11</v>
      </c>
      <c r="AI57" s="249">
        <v>14</v>
      </c>
      <c r="AJ57" s="250"/>
      <c r="AK57" s="4"/>
    </row>
    <row r="58" spans="1:37" x14ac:dyDescent="0.35">
      <c r="A58" s="276"/>
      <c r="B58" s="271"/>
      <c r="C58" s="754"/>
      <c r="D58" s="408"/>
      <c r="E58" s="754"/>
      <c r="F58" s="408"/>
      <c r="G58" s="754"/>
      <c r="H58" s="408"/>
      <c r="I58" s="786"/>
      <c r="J58" s="408"/>
      <c r="K58" s="754"/>
      <c r="L58" s="408"/>
      <c r="M58" s="754"/>
      <c r="N58" s="408"/>
      <c r="O58" s="754"/>
      <c r="P58" s="433"/>
      <c r="Q58" s="754"/>
      <c r="R58" s="408"/>
      <c r="S58" s="754"/>
      <c r="T58" s="408"/>
      <c r="U58" s="754"/>
      <c r="V58" s="408"/>
      <c r="W58" s="754"/>
      <c r="X58" s="408"/>
      <c r="Y58" s="754"/>
      <c r="Z58" s="408"/>
      <c r="AA58" s="754"/>
      <c r="AB58" s="408"/>
      <c r="AC58" s="754"/>
      <c r="AD58" s="433"/>
      <c r="AE58" s="433"/>
      <c r="AF58" s="408"/>
      <c r="AG58" s="263"/>
      <c r="AH58" s="434"/>
      <c r="AI58" s="434"/>
      <c r="AJ58" s="273"/>
      <c r="AK58" s="4"/>
    </row>
    <row r="59" spans="1:37" ht="6" customHeight="1" x14ac:dyDescent="0.35">
      <c r="A59" s="276"/>
      <c r="B59" s="271"/>
      <c r="C59" s="251" t="s">
        <v>12</v>
      </c>
      <c r="D59" s="407"/>
      <c r="E59" s="251" t="s">
        <v>12</v>
      </c>
      <c r="F59" s="407"/>
      <c r="G59" s="251" t="s">
        <v>12</v>
      </c>
      <c r="H59" s="407"/>
      <c r="I59" s="251">
        <v>0</v>
      </c>
      <c r="J59" s="407"/>
      <c r="K59" s="251">
        <v>0</v>
      </c>
      <c r="L59" s="407"/>
      <c r="M59" s="251" t="s">
        <v>12</v>
      </c>
      <c r="N59" s="407"/>
      <c r="O59" s="251" t="s">
        <v>12</v>
      </c>
      <c r="P59" s="433"/>
      <c r="Q59" s="251" t="s">
        <v>12</v>
      </c>
      <c r="R59" s="407"/>
      <c r="S59" s="251">
        <v>0</v>
      </c>
      <c r="T59" s="407"/>
      <c r="U59" s="251" t="s">
        <v>12</v>
      </c>
      <c r="V59" s="407"/>
      <c r="W59" s="251" t="s">
        <v>12</v>
      </c>
      <c r="X59" s="407"/>
      <c r="Y59" s="251" t="s">
        <v>12</v>
      </c>
      <c r="Z59" s="407"/>
      <c r="AA59" s="251" t="s">
        <v>12</v>
      </c>
      <c r="AB59" s="425"/>
      <c r="AC59" s="251" t="s">
        <v>12</v>
      </c>
      <c r="AD59" s="433"/>
      <c r="AE59" s="433"/>
      <c r="AF59" s="408"/>
      <c r="AG59" s="263"/>
      <c r="AH59" s="434"/>
      <c r="AI59" s="434"/>
      <c r="AJ59" s="273"/>
      <c r="AK59" s="4"/>
    </row>
    <row r="60" spans="1:37" x14ac:dyDescent="0.35">
      <c r="A60" s="276"/>
      <c r="B60" s="271"/>
      <c r="C60" s="418" t="s">
        <v>68</v>
      </c>
      <c r="D60" s="408"/>
      <c r="E60" s="418" t="s">
        <v>65</v>
      </c>
      <c r="F60" s="408"/>
      <c r="G60" s="418" t="s">
        <v>77</v>
      </c>
      <c r="H60" s="408"/>
      <c r="I60" s="418" t="s">
        <v>77</v>
      </c>
      <c r="J60" s="408"/>
      <c r="K60" s="418" t="s">
        <v>77</v>
      </c>
      <c r="L60" s="408"/>
      <c r="M60" s="418" t="s">
        <v>65</v>
      </c>
      <c r="N60" s="408"/>
      <c r="O60" s="418" t="s">
        <v>77</v>
      </c>
      <c r="P60" s="418"/>
      <c r="Q60" s="427" t="s">
        <v>65</v>
      </c>
      <c r="R60" s="408"/>
      <c r="S60" s="418" t="s">
        <v>126</v>
      </c>
      <c r="T60" s="408"/>
      <c r="U60" s="418" t="s">
        <v>77</v>
      </c>
      <c r="V60" s="408"/>
      <c r="W60" s="418" t="s">
        <v>68</v>
      </c>
      <c r="X60" s="408"/>
      <c r="Y60" s="418" t="s">
        <v>170</v>
      </c>
      <c r="Z60" s="408"/>
      <c r="AA60" s="418" t="s">
        <v>77</v>
      </c>
      <c r="AB60" s="408"/>
      <c r="AC60" s="418" t="s">
        <v>77</v>
      </c>
      <c r="AD60" s="418"/>
      <c r="AE60" s="418"/>
      <c r="AF60" s="408"/>
      <c r="AG60" s="263"/>
      <c r="AH60" s="434"/>
      <c r="AI60" s="434"/>
      <c r="AJ60" s="273"/>
      <c r="AK60" s="4"/>
    </row>
    <row r="61" spans="1:37" s="264" customFormat="1" x14ac:dyDescent="0.35">
      <c r="A61" s="274"/>
      <c r="B61" s="274"/>
      <c r="C61" s="436" t="s">
        <v>58</v>
      </c>
      <c r="D61" s="436"/>
      <c r="E61" s="436" t="s">
        <v>58</v>
      </c>
      <c r="G61" s="436" t="s">
        <v>101</v>
      </c>
      <c r="I61" s="436"/>
      <c r="J61" s="436"/>
      <c r="K61" s="436" t="s">
        <v>91</v>
      </c>
      <c r="L61" s="436"/>
      <c r="M61" s="436" t="s">
        <v>58</v>
      </c>
      <c r="N61" s="436"/>
      <c r="O61" s="436" t="s">
        <v>58</v>
      </c>
      <c r="P61" s="436"/>
      <c r="Q61" s="437" t="s">
        <v>58</v>
      </c>
      <c r="S61" s="436" t="s">
        <v>74</v>
      </c>
      <c r="U61" s="436" t="s">
        <v>58</v>
      </c>
      <c r="W61" s="436" t="s">
        <v>74</v>
      </c>
      <c r="X61" s="436"/>
      <c r="Y61" s="436" t="s">
        <v>74</v>
      </c>
      <c r="Z61" s="436"/>
      <c r="AA61" s="436" t="s">
        <v>58</v>
      </c>
      <c r="AB61" s="436"/>
      <c r="AC61" s="436" t="s">
        <v>58</v>
      </c>
      <c r="AD61" s="436"/>
      <c r="AE61" s="436"/>
      <c r="AF61" s="409"/>
      <c r="AG61" s="263"/>
      <c r="AH61" s="434"/>
      <c r="AI61" s="434"/>
      <c r="AJ61" s="277"/>
      <c r="AK61" s="10"/>
    </row>
    <row r="62" spans="1:37" s="264" customFormat="1" ht="15" thickBot="1" x14ac:dyDescent="0.4">
      <c r="A62" s="274"/>
      <c r="B62" s="274"/>
      <c r="C62" s="436"/>
      <c r="D62" s="436"/>
      <c r="E62" s="436"/>
      <c r="G62" s="436"/>
      <c r="I62" s="436"/>
      <c r="J62" s="436"/>
      <c r="K62" s="436"/>
      <c r="L62" s="436"/>
      <c r="M62" s="436"/>
      <c r="N62" s="436"/>
      <c r="O62" s="436"/>
      <c r="P62" s="436"/>
      <c r="Q62" s="437"/>
      <c r="S62" s="435"/>
      <c r="U62" s="436"/>
      <c r="W62" s="441" t="s">
        <v>637</v>
      </c>
      <c r="X62" s="436"/>
      <c r="Y62" s="436"/>
      <c r="Z62" s="436"/>
      <c r="AA62" s="436"/>
      <c r="AB62" s="436"/>
      <c r="AC62" s="436"/>
      <c r="AD62" s="436"/>
      <c r="AE62" s="436"/>
      <c r="AF62" s="409"/>
      <c r="AG62" s="263"/>
      <c r="AH62" s="434"/>
      <c r="AI62" s="434"/>
      <c r="AJ62" s="277"/>
      <c r="AK62" s="10"/>
    </row>
    <row r="63" spans="1:37" s="264" customFormat="1" ht="15" thickBot="1" x14ac:dyDescent="0.4">
      <c r="A63" s="294"/>
      <c r="B63" s="803" t="s">
        <v>628</v>
      </c>
      <c r="C63" s="804"/>
      <c r="D63" s="804"/>
      <c r="E63" s="804"/>
      <c r="F63" s="804"/>
      <c r="G63" s="804"/>
      <c r="H63" s="804"/>
      <c r="I63" s="804"/>
      <c r="J63" s="804"/>
      <c r="K63" s="804"/>
      <c r="L63" s="804"/>
      <c r="M63" s="804"/>
      <c r="N63" s="804"/>
      <c r="O63" s="804"/>
      <c r="P63" s="804"/>
      <c r="Q63" s="804"/>
      <c r="R63" s="804"/>
      <c r="S63" s="804"/>
      <c r="T63" s="804"/>
      <c r="U63" s="804"/>
      <c r="V63" s="804"/>
      <c r="W63" s="804"/>
      <c r="X63" s="804"/>
      <c r="Y63" s="804"/>
      <c r="Z63" s="804"/>
      <c r="AA63" s="804"/>
      <c r="AB63" s="804"/>
      <c r="AC63" s="805"/>
      <c r="AD63" s="289"/>
      <c r="AE63" s="289"/>
      <c r="AF63" s="280"/>
      <c r="AG63" s="281"/>
      <c r="AH63" s="282"/>
      <c r="AI63" s="282"/>
      <c r="AJ63" s="283"/>
      <c r="AK63" s="10"/>
    </row>
    <row r="64" spans="1:37" ht="26.25" customHeight="1" x14ac:dyDescent="0.35">
      <c r="A64" s="284"/>
      <c r="B64" s="284"/>
      <c r="C64" s="266"/>
      <c r="D64" s="265"/>
      <c r="E64" s="295"/>
      <c r="F64" s="295"/>
      <c r="G64" s="296"/>
      <c r="H64" s="267" t="s">
        <v>641</v>
      </c>
      <c r="I64" s="297" t="s">
        <v>634</v>
      </c>
      <c r="J64" s="265"/>
      <c r="K64" s="298"/>
      <c r="L64" s="265"/>
      <c r="M64" s="266"/>
      <c r="N64" s="265"/>
      <c r="O64" s="299"/>
      <c r="P64" s="299"/>
      <c r="Q64" s="300"/>
      <c r="R64" s="265"/>
      <c r="S64" s="266"/>
      <c r="T64" s="265"/>
      <c r="U64" s="266"/>
      <c r="V64" s="265"/>
      <c r="W64" s="266"/>
      <c r="X64" s="265"/>
      <c r="Y64" s="266"/>
      <c r="Z64" s="265"/>
      <c r="AA64" s="266"/>
      <c r="AB64" s="265"/>
      <c r="AC64" s="266"/>
      <c r="AD64" s="266"/>
      <c r="AE64" s="266"/>
      <c r="AF64" s="265"/>
      <c r="AG64" s="268"/>
      <c r="AH64" s="269"/>
      <c r="AI64" s="269"/>
      <c r="AJ64" s="270"/>
      <c r="AK64" s="4"/>
    </row>
    <row r="65" spans="1:37" x14ac:dyDescent="0.35">
      <c r="A65" s="271"/>
      <c r="B65" s="271"/>
      <c r="C65" s="418" t="s">
        <v>110</v>
      </c>
      <c r="D65" s="418"/>
      <c r="E65" s="418" t="s">
        <v>144</v>
      </c>
      <c r="F65" s="418"/>
      <c r="G65" s="418" t="s">
        <v>199</v>
      </c>
      <c r="H65" s="418"/>
      <c r="I65" s="418" t="s">
        <v>642</v>
      </c>
      <c r="J65" s="418"/>
      <c r="K65" s="418" t="s">
        <v>121</v>
      </c>
      <c r="L65" s="418"/>
      <c r="M65" s="418" t="s">
        <v>99</v>
      </c>
      <c r="N65" s="418"/>
      <c r="O65" s="418" t="s">
        <v>111</v>
      </c>
      <c r="P65" s="418"/>
      <c r="Q65" s="427" t="s">
        <v>137</v>
      </c>
      <c r="R65" s="418"/>
      <c r="S65" s="418" t="s">
        <v>130</v>
      </c>
      <c r="T65" s="418"/>
      <c r="U65" s="418" t="s">
        <v>159</v>
      </c>
      <c r="V65" s="418"/>
      <c r="W65" s="418" t="s">
        <v>149</v>
      </c>
      <c r="X65" s="418"/>
      <c r="Y65" s="418" t="s">
        <v>160</v>
      </c>
      <c r="Z65" s="418"/>
      <c r="AA65" s="418" t="s">
        <v>145</v>
      </c>
      <c r="AB65" s="418"/>
      <c r="AC65" s="418" t="s">
        <v>139</v>
      </c>
      <c r="AD65" s="418"/>
      <c r="AE65" s="418"/>
      <c r="AF65" s="408"/>
      <c r="AG65" s="272"/>
      <c r="AH65" s="442"/>
      <c r="AI65" s="442"/>
      <c r="AJ65" s="273"/>
      <c r="AK65" s="4"/>
    </row>
    <row r="66" spans="1:37" x14ac:dyDescent="0.35">
      <c r="A66" s="274"/>
      <c r="B66" s="276"/>
      <c r="C66" s="407">
        <v>0</v>
      </c>
      <c r="D66" s="407"/>
      <c r="E66" s="407">
        <v>0</v>
      </c>
      <c r="F66" s="407"/>
      <c r="G66" s="407">
        <v>0</v>
      </c>
      <c r="H66" s="407"/>
      <c r="I66" s="407">
        <v>0</v>
      </c>
      <c r="J66" s="407"/>
      <c r="K66" s="407">
        <v>0</v>
      </c>
      <c r="L66" s="407"/>
      <c r="M66" s="407">
        <v>0</v>
      </c>
      <c r="N66" s="407"/>
      <c r="O66" s="407">
        <v>0</v>
      </c>
      <c r="P66" s="407"/>
      <c r="Q66" s="429">
        <v>0</v>
      </c>
      <c r="R66" s="407"/>
      <c r="S66" s="407">
        <v>0</v>
      </c>
      <c r="T66" s="407"/>
      <c r="U66" s="407">
        <v>0</v>
      </c>
      <c r="V66" s="407"/>
      <c r="W66" s="407">
        <v>0</v>
      </c>
      <c r="X66" s="407"/>
      <c r="Y66" s="407">
        <v>0</v>
      </c>
      <c r="Z66" s="407"/>
      <c r="AA66" s="407">
        <v>0</v>
      </c>
      <c r="AB66" s="407"/>
      <c r="AC66" s="407">
        <v>0</v>
      </c>
      <c r="AD66" s="407"/>
      <c r="AE66" s="407"/>
      <c r="AF66" s="408"/>
      <c r="AG66" s="275"/>
      <c r="AH66" s="443"/>
      <c r="AI66" s="444"/>
      <c r="AJ66" s="273"/>
      <c r="AK66" s="4"/>
    </row>
    <row r="67" spans="1:37" s="261" customFormat="1" ht="15" thickBot="1" x14ac:dyDescent="0.4">
      <c r="A67" s="276">
        <v>53</v>
      </c>
      <c r="B67" s="276"/>
      <c r="C67" s="407">
        <v>54</v>
      </c>
      <c r="D67" s="407"/>
      <c r="E67" s="407">
        <v>55</v>
      </c>
      <c r="F67" s="407"/>
      <c r="G67" s="407">
        <v>56</v>
      </c>
      <c r="H67" s="407"/>
      <c r="I67" s="407">
        <v>57</v>
      </c>
      <c r="J67" s="407"/>
      <c r="K67" s="407">
        <v>58</v>
      </c>
      <c r="L67" s="407"/>
      <c r="M67" s="407">
        <v>59</v>
      </c>
      <c r="N67" s="407"/>
      <c r="O67" s="407">
        <v>60</v>
      </c>
      <c r="P67" s="407"/>
      <c r="Q67" s="429">
        <v>61</v>
      </c>
      <c r="R67" s="407"/>
      <c r="S67" s="407">
        <v>62</v>
      </c>
      <c r="T67" s="407"/>
      <c r="U67" s="407">
        <v>63</v>
      </c>
      <c r="V67" s="407"/>
      <c r="W67" s="407">
        <v>64</v>
      </c>
      <c r="X67" s="407"/>
      <c r="Y67" s="407">
        <v>65</v>
      </c>
      <c r="Z67" s="407"/>
      <c r="AA67" s="407">
        <v>66</v>
      </c>
      <c r="AB67" s="407"/>
      <c r="AC67" s="407">
        <v>67</v>
      </c>
      <c r="AD67" s="407"/>
      <c r="AE67" s="407"/>
      <c r="AF67" s="407"/>
      <c r="AG67" s="275"/>
      <c r="AH67" s="443"/>
      <c r="AI67" s="445"/>
      <c r="AJ67" s="273"/>
      <c r="AK67" s="285"/>
    </row>
    <row r="68" spans="1:37" ht="15" thickBot="1" x14ac:dyDescent="0.4">
      <c r="A68" s="276"/>
      <c r="B68" s="366">
        <v>405.00084950040446</v>
      </c>
      <c r="C68" s="753" t="s">
        <v>12</v>
      </c>
      <c r="D68" s="421">
        <v>333.00004233177015</v>
      </c>
      <c r="E68" s="753" t="s">
        <v>12</v>
      </c>
      <c r="F68" s="421">
        <v>383.63685846119375</v>
      </c>
      <c r="G68" s="753" t="s">
        <v>12</v>
      </c>
      <c r="H68" s="421">
        <v>225.78200000000001</v>
      </c>
      <c r="I68" s="753"/>
      <c r="J68" s="421">
        <v>390</v>
      </c>
      <c r="K68" s="753" t="s">
        <v>12</v>
      </c>
      <c r="L68" s="421">
        <v>343</v>
      </c>
      <c r="M68" s="753" t="s">
        <v>12</v>
      </c>
      <c r="N68" s="421">
        <v>327</v>
      </c>
      <c r="O68" s="753" t="s">
        <v>12</v>
      </c>
      <c r="P68" s="421">
        <v>364</v>
      </c>
      <c r="Q68" s="753" t="s">
        <v>12</v>
      </c>
      <c r="R68" s="421">
        <v>308</v>
      </c>
      <c r="S68" s="753" t="s">
        <v>12</v>
      </c>
      <c r="T68" s="421">
        <v>465</v>
      </c>
      <c r="U68" s="753" t="s">
        <v>12</v>
      </c>
      <c r="V68" s="421">
        <v>367.66199999999998</v>
      </c>
      <c r="W68" s="753" t="s">
        <v>12</v>
      </c>
      <c r="X68" s="421">
        <v>399.99799999999999</v>
      </c>
      <c r="Y68" s="753" t="s">
        <v>12</v>
      </c>
      <c r="Z68" s="421">
        <v>426</v>
      </c>
      <c r="AA68" s="753" t="s">
        <v>12</v>
      </c>
      <c r="AB68" s="421">
        <v>362</v>
      </c>
      <c r="AC68" s="753" t="s">
        <v>12</v>
      </c>
      <c r="AD68" s="433"/>
      <c r="AE68" s="433"/>
      <c r="AF68" s="408"/>
      <c r="AG68" s="262">
        <v>13</v>
      </c>
      <c r="AH68" s="249">
        <v>13</v>
      </c>
      <c r="AI68" s="249">
        <v>13</v>
      </c>
      <c r="AJ68" s="250"/>
      <c r="AK68" s="4"/>
    </row>
    <row r="69" spans="1:37" x14ac:dyDescent="0.35">
      <c r="A69" s="276"/>
      <c r="B69" s="271"/>
      <c r="C69" s="754"/>
      <c r="D69" s="408"/>
      <c r="E69" s="754"/>
      <c r="F69" s="408"/>
      <c r="G69" s="754"/>
      <c r="H69" s="408"/>
      <c r="I69" s="754"/>
      <c r="J69" s="408"/>
      <c r="K69" s="754"/>
      <c r="L69" s="408"/>
      <c r="M69" s="754"/>
      <c r="N69" s="408"/>
      <c r="O69" s="754"/>
      <c r="P69" s="433"/>
      <c r="Q69" s="754"/>
      <c r="R69" s="408"/>
      <c r="S69" s="754"/>
      <c r="T69" s="408"/>
      <c r="U69" s="754"/>
      <c r="V69" s="408"/>
      <c r="W69" s="754"/>
      <c r="X69" s="408"/>
      <c r="Y69" s="754"/>
      <c r="Z69" s="408"/>
      <c r="AA69" s="754"/>
      <c r="AB69" s="408"/>
      <c r="AC69" s="754"/>
      <c r="AD69" s="433"/>
      <c r="AE69" s="433"/>
      <c r="AF69" s="408"/>
      <c r="AG69" s="263"/>
      <c r="AH69" s="434"/>
      <c r="AI69" s="434"/>
      <c r="AJ69" s="273"/>
      <c r="AK69" s="4"/>
    </row>
    <row r="70" spans="1:37" ht="6" customHeight="1" x14ac:dyDescent="0.35">
      <c r="A70" s="276"/>
      <c r="B70" s="271"/>
      <c r="C70" s="251" t="s">
        <v>12</v>
      </c>
      <c r="D70" s="407"/>
      <c r="E70" s="251" t="s">
        <v>12</v>
      </c>
      <c r="F70" s="407"/>
      <c r="G70" s="251" t="s">
        <v>12</v>
      </c>
      <c r="H70" s="407"/>
      <c r="I70" s="251">
        <v>0</v>
      </c>
      <c r="J70" s="407"/>
      <c r="K70" s="251" t="s">
        <v>12</v>
      </c>
      <c r="L70" s="407"/>
      <c r="M70" s="251" t="s">
        <v>12</v>
      </c>
      <c r="N70" s="407"/>
      <c r="O70" s="251" t="s">
        <v>12</v>
      </c>
      <c r="P70" s="433"/>
      <c r="Q70" s="251" t="s">
        <v>12</v>
      </c>
      <c r="R70" s="407"/>
      <c r="S70" s="251" t="s">
        <v>12</v>
      </c>
      <c r="T70" s="407"/>
      <c r="U70" s="251" t="s">
        <v>12</v>
      </c>
      <c r="V70" s="407"/>
      <c r="W70" s="251" t="s">
        <v>12</v>
      </c>
      <c r="X70" s="407"/>
      <c r="Y70" s="251" t="s">
        <v>12</v>
      </c>
      <c r="Z70" s="407"/>
      <c r="AA70" s="251" t="s">
        <v>12</v>
      </c>
      <c r="AB70" s="425"/>
      <c r="AC70" s="251" t="s">
        <v>12</v>
      </c>
      <c r="AD70" s="433"/>
      <c r="AE70" s="433"/>
      <c r="AF70" s="408"/>
      <c r="AG70" s="263"/>
      <c r="AH70" s="434"/>
      <c r="AI70" s="434"/>
      <c r="AJ70" s="273"/>
      <c r="AK70" s="4"/>
    </row>
    <row r="71" spans="1:37" x14ac:dyDescent="0.35">
      <c r="A71" s="276"/>
      <c r="B71" s="271"/>
      <c r="C71" s="418" t="s">
        <v>65</v>
      </c>
      <c r="D71" s="408"/>
      <c r="E71" s="418" t="s">
        <v>57</v>
      </c>
      <c r="F71" s="408"/>
      <c r="G71" s="418" t="s">
        <v>200</v>
      </c>
      <c r="H71" s="408"/>
      <c r="I71" s="418" t="s">
        <v>643</v>
      </c>
      <c r="J71" s="408"/>
      <c r="K71" s="418" t="s">
        <v>79</v>
      </c>
      <c r="L71" s="408"/>
      <c r="M71" s="418" t="s">
        <v>68</v>
      </c>
      <c r="N71" s="408"/>
      <c r="O71" s="418" t="s">
        <v>79</v>
      </c>
      <c r="P71" s="418"/>
      <c r="Q71" s="427" t="s">
        <v>65</v>
      </c>
      <c r="R71" s="408"/>
      <c r="S71" s="418" t="s">
        <v>63</v>
      </c>
      <c r="T71" s="408"/>
      <c r="U71" s="418" t="s">
        <v>63</v>
      </c>
      <c r="V71" s="408"/>
      <c r="W71" s="418" t="s">
        <v>150</v>
      </c>
      <c r="X71" s="408"/>
      <c r="Y71" s="418" t="s">
        <v>77</v>
      </c>
      <c r="Z71" s="408"/>
      <c r="AA71" s="418" t="s">
        <v>65</v>
      </c>
      <c r="AB71" s="408"/>
      <c r="AC71" s="418" t="s">
        <v>65</v>
      </c>
      <c r="AD71" s="418"/>
      <c r="AE71" s="418"/>
      <c r="AF71" s="408"/>
      <c r="AG71" s="263"/>
      <c r="AH71" s="434"/>
      <c r="AI71" s="434"/>
      <c r="AJ71" s="273"/>
      <c r="AK71" s="4"/>
    </row>
    <row r="72" spans="1:37" s="264" customFormat="1" x14ac:dyDescent="0.35">
      <c r="A72" s="274"/>
      <c r="B72" s="274"/>
      <c r="C72" s="436" t="s">
        <v>91</v>
      </c>
      <c r="D72" s="409"/>
      <c r="E72" s="436" t="s">
        <v>74</v>
      </c>
      <c r="F72" s="409"/>
      <c r="G72" s="436" t="s">
        <v>74</v>
      </c>
      <c r="H72" s="409"/>
      <c r="I72" s="436"/>
      <c r="J72" s="436"/>
      <c r="K72" s="436" t="s">
        <v>74</v>
      </c>
      <c r="L72" s="436"/>
      <c r="M72" s="436" t="s">
        <v>58</v>
      </c>
      <c r="N72" s="436"/>
      <c r="O72" s="436" t="s">
        <v>74</v>
      </c>
      <c r="P72" s="436"/>
      <c r="Q72" s="437" t="s">
        <v>74</v>
      </c>
      <c r="R72" s="436"/>
      <c r="S72" s="436" t="s">
        <v>74</v>
      </c>
      <c r="T72" s="436"/>
      <c r="U72" s="436" t="s">
        <v>74</v>
      </c>
      <c r="V72" s="436"/>
      <c r="W72" s="436" t="s">
        <v>91</v>
      </c>
      <c r="X72" s="436"/>
      <c r="Y72" s="436" t="s">
        <v>74</v>
      </c>
      <c r="Z72" s="436"/>
      <c r="AA72" s="436" t="s">
        <v>58</v>
      </c>
      <c r="AB72" s="436"/>
      <c r="AC72" s="436" t="s">
        <v>58</v>
      </c>
      <c r="AD72" s="436"/>
      <c r="AE72" s="436"/>
      <c r="AF72" s="409"/>
      <c r="AG72" s="263"/>
      <c r="AH72" s="434"/>
      <c r="AI72" s="434"/>
      <c r="AJ72" s="277"/>
      <c r="AK72" s="10"/>
    </row>
    <row r="73" spans="1:37" s="264" customFormat="1" ht="15" thickBot="1" x14ac:dyDescent="0.4">
      <c r="A73" s="274"/>
      <c r="B73" s="274"/>
      <c r="C73" s="436"/>
      <c r="D73" s="409"/>
      <c r="E73" s="436"/>
      <c r="F73" s="409"/>
      <c r="G73" s="436"/>
      <c r="H73" s="409"/>
      <c r="I73" s="436"/>
      <c r="J73" s="436"/>
      <c r="K73" s="436"/>
      <c r="L73" s="436"/>
      <c r="M73" s="436"/>
      <c r="N73" s="436"/>
      <c r="O73" s="436"/>
      <c r="P73" s="436"/>
      <c r="Q73" s="437"/>
      <c r="R73" s="436"/>
      <c r="S73" s="436"/>
      <c r="T73" s="436"/>
      <c r="U73" s="436"/>
      <c r="V73" s="436"/>
      <c r="W73" s="436"/>
      <c r="X73" s="436"/>
      <c r="Y73" s="436"/>
      <c r="Z73" s="436"/>
      <c r="AA73" s="436"/>
      <c r="AB73" s="436"/>
      <c r="AC73" s="436"/>
      <c r="AD73" s="436"/>
      <c r="AE73" s="436"/>
      <c r="AF73" s="409"/>
      <c r="AG73" s="263"/>
      <c r="AH73" s="434"/>
      <c r="AI73" s="434"/>
      <c r="AJ73" s="277"/>
      <c r="AK73" s="10"/>
    </row>
    <row r="74" spans="1:37" s="264" customFormat="1" ht="15" thickBot="1" x14ac:dyDescent="0.4">
      <c r="A74" s="294"/>
      <c r="B74" s="803" t="s">
        <v>628</v>
      </c>
      <c r="C74" s="804"/>
      <c r="D74" s="804"/>
      <c r="E74" s="804"/>
      <c r="F74" s="804"/>
      <c r="G74" s="804"/>
      <c r="H74" s="804"/>
      <c r="I74" s="804"/>
      <c r="J74" s="804"/>
      <c r="K74" s="804"/>
      <c r="L74" s="804"/>
      <c r="M74" s="804"/>
      <c r="N74" s="804"/>
      <c r="O74" s="804"/>
      <c r="P74" s="804"/>
      <c r="Q74" s="804"/>
      <c r="R74" s="804"/>
      <c r="S74" s="804"/>
      <c r="T74" s="804"/>
      <c r="U74" s="804"/>
      <c r="V74" s="804"/>
      <c r="W74" s="804"/>
      <c r="X74" s="804"/>
      <c r="Y74" s="804"/>
      <c r="Z74" s="804"/>
      <c r="AA74" s="804"/>
      <c r="AB74" s="804"/>
      <c r="AC74" s="805"/>
      <c r="AD74" s="289"/>
      <c r="AE74" s="289"/>
      <c r="AF74" s="280"/>
      <c r="AG74" s="281"/>
      <c r="AH74" s="282"/>
      <c r="AI74" s="282"/>
      <c r="AJ74" s="283"/>
      <c r="AK74" s="10"/>
    </row>
    <row r="75" spans="1:37" x14ac:dyDescent="0.35">
      <c r="A75" s="284"/>
      <c r="B75" s="284"/>
      <c r="C75" s="266"/>
      <c r="D75" s="265"/>
      <c r="E75" s="266"/>
      <c r="F75" s="265"/>
      <c r="G75" s="266"/>
      <c r="H75" s="267"/>
      <c r="I75" s="266"/>
      <c r="J75" s="265"/>
      <c r="K75" s="298"/>
      <c r="L75" s="265"/>
      <c r="M75" s="266"/>
      <c r="N75" s="265"/>
      <c r="O75" s="266"/>
      <c r="P75" s="266"/>
      <c r="Q75" s="300"/>
      <c r="R75" s="301" t="s">
        <v>644</v>
      </c>
      <c r="S75" s="266"/>
      <c r="T75" s="265"/>
      <c r="U75" s="266"/>
      <c r="V75" s="265"/>
      <c r="W75" s="266"/>
      <c r="X75" s="301"/>
      <c r="Y75" s="266"/>
      <c r="Z75" s="301" t="s">
        <v>645</v>
      </c>
      <c r="AA75" s="266"/>
      <c r="AB75" s="301"/>
      <c r="AC75" s="835"/>
      <c r="AD75" s="835"/>
      <c r="AE75" s="835"/>
      <c r="AF75" s="835"/>
      <c r="AG75" s="268"/>
      <c r="AH75" s="269"/>
      <c r="AI75" s="269"/>
      <c r="AJ75" s="270"/>
      <c r="AK75" s="4"/>
    </row>
    <row r="76" spans="1:37" ht="12" customHeight="1" x14ac:dyDescent="0.35">
      <c r="A76" s="271"/>
      <c r="B76" s="271"/>
      <c r="C76" s="418" t="s">
        <v>549</v>
      </c>
      <c r="D76" s="418"/>
      <c r="E76" s="418" t="s">
        <v>138</v>
      </c>
      <c r="F76" s="418"/>
      <c r="G76" s="418" t="s">
        <v>128</v>
      </c>
      <c r="H76" s="418"/>
      <c r="I76" s="418" t="s">
        <v>113</v>
      </c>
      <c r="J76" s="418"/>
      <c r="K76" s="418" t="s">
        <v>120</v>
      </c>
      <c r="L76" s="418"/>
      <c r="M76" s="418" t="s">
        <v>119</v>
      </c>
      <c r="N76" s="418"/>
      <c r="O76" s="418" t="s">
        <v>117</v>
      </c>
      <c r="P76" s="418"/>
      <c r="Q76" s="427" t="s">
        <v>390</v>
      </c>
      <c r="R76" s="418"/>
      <c r="S76" s="418" t="s">
        <v>380</v>
      </c>
      <c r="T76" s="418"/>
      <c r="U76" s="418" t="s">
        <v>178</v>
      </c>
      <c r="V76" s="418"/>
      <c r="W76" s="418" t="s">
        <v>134</v>
      </c>
      <c r="X76" s="418"/>
      <c r="Y76" s="418" t="s">
        <v>646</v>
      </c>
      <c r="Z76" s="418"/>
      <c r="AA76" s="418" t="s">
        <v>259</v>
      </c>
      <c r="AB76" s="418"/>
      <c r="AC76" s="418" t="s">
        <v>381</v>
      </c>
      <c r="AD76" s="418"/>
      <c r="AE76" s="418"/>
      <c r="AF76" s="408"/>
      <c r="AG76" s="272"/>
      <c r="AH76" s="442"/>
      <c r="AI76" s="442"/>
      <c r="AJ76" s="273"/>
      <c r="AK76" s="4"/>
    </row>
    <row r="77" spans="1:37" x14ac:dyDescent="0.35">
      <c r="A77" s="274"/>
      <c r="B77" s="276"/>
      <c r="C77" s="407">
        <v>0</v>
      </c>
      <c r="D77" s="407"/>
      <c r="E77" s="407">
        <v>0</v>
      </c>
      <c r="F77" s="407"/>
      <c r="G77" s="407">
        <v>0</v>
      </c>
      <c r="H77" s="407"/>
      <c r="I77" s="407">
        <v>0</v>
      </c>
      <c r="J77" s="407"/>
      <c r="K77" s="407">
        <v>0</v>
      </c>
      <c r="L77" s="407"/>
      <c r="M77" s="407">
        <v>0</v>
      </c>
      <c r="N77" s="407"/>
      <c r="O77" s="407">
        <v>0</v>
      </c>
      <c r="P77" s="407"/>
      <c r="Q77" s="429">
        <v>0</v>
      </c>
      <c r="R77" s="407"/>
      <c r="S77" s="407">
        <v>0</v>
      </c>
      <c r="T77" s="407"/>
      <c r="U77" s="407">
        <v>0</v>
      </c>
      <c r="V77" s="407"/>
      <c r="W77" s="407">
        <v>0</v>
      </c>
      <c r="X77" s="407"/>
      <c r="Y77" s="407">
        <v>0</v>
      </c>
      <c r="Z77" s="407"/>
      <c r="AA77" s="407">
        <v>0</v>
      </c>
      <c r="AB77" s="407"/>
      <c r="AC77" s="407">
        <v>0</v>
      </c>
      <c r="AD77" s="407"/>
      <c r="AE77" s="407"/>
      <c r="AF77" s="408"/>
      <c r="AG77" s="275"/>
      <c r="AH77" s="443"/>
      <c r="AI77" s="444"/>
      <c r="AJ77" s="273"/>
      <c r="AK77" s="4"/>
    </row>
    <row r="78" spans="1:37" s="261" customFormat="1" ht="15" thickBot="1" x14ac:dyDescent="0.4">
      <c r="A78" s="276">
        <v>67</v>
      </c>
      <c r="B78" s="276"/>
      <c r="C78" s="407">
        <v>68</v>
      </c>
      <c r="D78" s="407"/>
      <c r="E78" s="407">
        <v>69</v>
      </c>
      <c r="F78" s="407"/>
      <c r="G78" s="407">
        <v>70</v>
      </c>
      <c r="H78" s="407"/>
      <c r="I78" s="407">
        <v>71</v>
      </c>
      <c r="J78" s="407"/>
      <c r="K78" s="407">
        <v>72</v>
      </c>
      <c r="L78" s="407"/>
      <c r="M78" s="407">
        <v>73</v>
      </c>
      <c r="N78" s="407"/>
      <c r="O78" s="407">
        <v>74</v>
      </c>
      <c r="P78" s="407"/>
      <c r="Q78" s="429">
        <v>75</v>
      </c>
      <c r="R78" s="407"/>
      <c r="S78" s="407">
        <v>76</v>
      </c>
      <c r="T78" s="407"/>
      <c r="U78" s="407">
        <v>77</v>
      </c>
      <c r="V78" s="407"/>
      <c r="W78" s="407">
        <v>78</v>
      </c>
      <c r="X78" s="407"/>
      <c r="Y78" s="407">
        <v>79</v>
      </c>
      <c r="Z78" s="407"/>
      <c r="AA78" s="407">
        <v>80</v>
      </c>
      <c r="AB78" s="407"/>
      <c r="AC78" s="407">
        <v>81</v>
      </c>
      <c r="AD78" s="407"/>
      <c r="AE78" s="407"/>
      <c r="AF78" s="407"/>
      <c r="AG78" s="275"/>
      <c r="AH78" s="443"/>
      <c r="AI78" s="445"/>
      <c r="AJ78" s="273"/>
      <c r="AK78" s="285"/>
    </row>
    <row r="79" spans="1:37" ht="15" thickBot="1" x14ac:dyDescent="0.4">
      <c r="A79" s="276"/>
      <c r="B79" s="366">
        <v>382</v>
      </c>
      <c r="C79" s="785"/>
      <c r="D79" s="421">
        <v>441</v>
      </c>
      <c r="E79" s="811" t="s">
        <v>12</v>
      </c>
      <c r="F79" s="421">
        <v>309</v>
      </c>
      <c r="G79" s="811" t="s">
        <v>12</v>
      </c>
      <c r="H79" s="421">
        <v>331</v>
      </c>
      <c r="I79" s="811" t="s">
        <v>12</v>
      </c>
      <c r="J79" s="421">
        <v>431</v>
      </c>
      <c r="K79" s="811" t="s">
        <v>12</v>
      </c>
      <c r="L79" s="421">
        <v>396</v>
      </c>
      <c r="M79" s="811" t="s">
        <v>12</v>
      </c>
      <c r="N79" s="421">
        <v>444</v>
      </c>
      <c r="O79" s="753" t="s">
        <v>12</v>
      </c>
      <c r="P79" s="421">
        <v>381.62200000000001</v>
      </c>
      <c r="Q79" s="785"/>
      <c r="R79" s="421">
        <v>200.19399999999999</v>
      </c>
      <c r="S79" s="785"/>
      <c r="T79" s="421">
        <v>323.899</v>
      </c>
      <c r="U79" s="811" t="s">
        <v>12</v>
      </c>
      <c r="V79" s="421">
        <v>403</v>
      </c>
      <c r="W79" s="753" t="s">
        <v>12</v>
      </c>
      <c r="X79" s="421">
        <v>419.71300000000002</v>
      </c>
      <c r="Y79" s="753" t="s">
        <v>235</v>
      </c>
      <c r="Z79" s="421">
        <v>239.88200000000001</v>
      </c>
      <c r="AA79" s="753" t="s">
        <v>12</v>
      </c>
      <c r="AB79" s="421">
        <v>421.01100000000002</v>
      </c>
      <c r="AC79" s="785"/>
      <c r="AD79" s="433"/>
      <c r="AE79" s="433"/>
      <c r="AF79" s="408"/>
      <c r="AG79" s="262">
        <v>13</v>
      </c>
      <c r="AH79" s="249">
        <v>8</v>
      </c>
      <c r="AI79" s="249">
        <v>11</v>
      </c>
      <c r="AJ79" s="250"/>
      <c r="AK79" s="4"/>
    </row>
    <row r="80" spans="1:37" x14ac:dyDescent="0.35">
      <c r="A80" s="276"/>
      <c r="B80" s="271"/>
      <c r="C80" s="786"/>
      <c r="D80" s="408"/>
      <c r="E80" s="833"/>
      <c r="F80" s="408"/>
      <c r="G80" s="833"/>
      <c r="H80" s="408"/>
      <c r="I80" s="833"/>
      <c r="J80" s="408"/>
      <c r="K80" s="833"/>
      <c r="L80" s="408"/>
      <c r="M80" s="833"/>
      <c r="N80" s="408"/>
      <c r="O80" s="754"/>
      <c r="P80" s="433"/>
      <c r="Q80" s="786"/>
      <c r="R80" s="408"/>
      <c r="S80" s="786"/>
      <c r="T80" s="408"/>
      <c r="U80" s="833"/>
      <c r="V80" s="408"/>
      <c r="W80" s="754"/>
      <c r="X80" s="408"/>
      <c r="Y80" s="754"/>
      <c r="Z80" s="408"/>
      <c r="AA80" s="754"/>
      <c r="AB80" s="408"/>
      <c r="AC80" s="786"/>
      <c r="AD80" s="433"/>
      <c r="AE80" s="433"/>
      <c r="AF80" s="408"/>
      <c r="AG80" s="263"/>
      <c r="AH80" s="434"/>
      <c r="AI80" s="434"/>
      <c r="AJ80" s="273"/>
      <c r="AK80" s="4"/>
    </row>
    <row r="81" spans="1:37" ht="6" customHeight="1" x14ac:dyDescent="0.35">
      <c r="A81" s="276"/>
      <c r="B81" s="271"/>
      <c r="C81" s="522"/>
      <c r="D81" s="407"/>
      <c r="E81" s="251" t="s">
        <v>12</v>
      </c>
      <c r="F81" s="407"/>
      <c r="G81" s="251" t="s">
        <v>12</v>
      </c>
      <c r="H81" s="407"/>
      <c r="I81" s="251" t="s">
        <v>12</v>
      </c>
      <c r="J81" s="407"/>
      <c r="K81" s="251" t="s">
        <v>12</v>
      </c>
      <c r="L81" s="407"/>
      <c r="M81" s="251" t="s">
        <v>12</v>
      </c>
      <c r="N81" s="407"/>
      <c r="O81" s="251" t="s">
        <v>12</v>
      </c>
      <c r="P81" s="433"/>
      <c r="Q81" s="522"/>
      <c r="R81" s="407"/>
      <c r="S81" s="522"/>
      <c r="T81" s="407"/>
      <c r="U81" s="251" t="s">
        <v>12</v>
      </c>
      <c r="V81" s="407"/>
      <c r="W81" s="251" t="s">
        <v>12</v>
      </c>
      <c r="X81" s="407"/>
      <c r="Y81" s="251">
        <v>0</v>
      </c>
      <c r="Z81" s="407"/>
      <c r="AA81" s="251">
        <v>0</v>
      </c>
      <c r="AB81" s="425"/>
      <c r="AC81" s="522"/>
      <c r="AD81" s="433"/>
      <c r="AE81" s="433"/>
      <c r="AF81" s="408"/>
      <c r="AG81" s="263"/>
      <c r="AH81" s="434"/>
      <c r="AI81" s="434"/>
      <c r="AJ81" s="273"/>
      <c r="AK81" s="4"/>
    </row>
    <row r="82" spans="1:37" x14ac:dyDescent="0.35">
      <c r="A82" s="276"/>
      <c r="B82" s="271"/>
      <c r="C82" s="418" t="s">
        <v>77</v>
      </c>
      <c r="D82" s="408"/>
      <c r="E82" s="418" t="s">
        <v>63</v>
      </c>
      <c r="F82" s="408"/>
      <c r="G82" s="418" t="s">
        <v>79</v>
      </c>
      <c r="H82" s="408"/>
      <c r="I82" s="418" t="s">
        <v>77</v>
      </c>
      <c r="J82" s="408"/>
      <c r="K82" s="418" t="s">
        <v>63</v>
      </c>
      <c r="L82" s="408"/>
      <c r="M82" s="418" t="s">
        <v>77</v>
      </c>
      <c r="N82" s="408"/>
      <c r="O82" s="418" t="s">
        <v>63</v>
      </c>
      <c r="P82" s="418"/>
      <c r="Q82" s="427" t="s">
        <v>391</v>
      </c>
      <c r="R82" s="408"/>
      <c r="S82" s="418" t="s">
        <v>231</v>
      </c>
      <c r="T82" s="408"/>
      <c r="U82" s="418" t="s">
        <v>77</v>
      </c>
      <c r="V82" s="408"/>
      <c r="W82" s="418" t="s">
        <v>77</v>
      </c>
      <c r="X82" s="408"/>
      <c r="Y82" s="418" t="s">
        <v>287</v>
      </c>
      <c r="Z82" s="408"/>
      <c r="AA82" s="418" t="s">
        <v>197</v>
      </c>
      <c r="AB82" s="408"/>
      <c r="AC82" s="418" t="s">
        <v>150</v>
      </c>
      <c r="AD82" s="418"/>
      <c r="AE82" s="418"/>
      <c r="AF82" s="408"/>
      <c r="AG82" s="263"/>
      <c r="AH82" s="434"/>
      <c r="AI82" s="434"/>
      <c r="AJ82" s="273"/>
      <c r="AK82" s="4"/>
    </row>
    <row r="83" spans="1:37" s="264" customFormat="1" x14ac:dyDescent="0.35">
      <c r="A83" s="274"/>
      <c r="B83" s="274"/>
      <c r="C83" s="436"/>
      <c r="D83" s="436"/>
      <c r="E83" s="436" t="s">
        <v>74</v>
      </c>
      <c r="F83" s="436"/>
      <c r="G83" s="436" t="s">
        <v>74</v>
      </c>
      <c r="H83" s="436"/>
      <c r="I83" s="436" t="s">
        <v>74</v>
      </c>
      <c r="J83" s="436"/>
      <c r="K83" s="436" t="s">
        <v>91</v>
      </c>
      <c r="L83" s="436"/>
      <c r="M83" s="436" t="s">
        <v>91</v>
      </c>
      <c r="O83" s="436" t="s">
        <v>74</v>
      </c>
      <c r="P83" s="436"/>
      <c r="Q83" s="437"/>
      <c r="S83" s="436"/>
      <c r="T83" s="436"/>
      <c r="U83" s="436" t="s">
        <v>58</v>
      </c>
      <c r="V83" s="409"/>
      <c r="W83" s="436" t="s">
        <v>58</v>
      </c>
      <c r="X83" s="409"/>
      <c r="Y83" s="438"/>
      <c r="Z83" s="409"/>
      <c r="AA83" s="436" t="s">
        <v>58</v>
      </c>
      <c r="AB83" s="409"/>
      <c r="AC83" s="436"/>
      <c r="AD83" s="438"/>
      <c r="AE83" s="438"/>
      <c r="AF83" s="409"/>
      <c r="AG83" s="263"/>
      <c r="AH83" s="434"/>
      <c r="AI83" s="434"/>
      <c r="AJ83" s="277"/>
      <c r="AK83" s="10"/>
    </row>
    <row r="84" spans="1:37" s="264" customFormat="1" ht="15" thickBot="1" x14ac:dyDescent="0.4">
      <c r="A84" s="274"/>
      <c r="B84" s="274"/>
      <c r="C84" s="436"/>
      <c r="D84" s="436"/>
      <c r="E84" s="441" t="s">
        <v>637</v>
      </c>
      <c r="F84" s="436"/>
      <c r="G84" s="436"/>
      <c r="H84" s="436"/>
      <c r="I84" s="436"/>
      <c r="J84" s="436"/>
      <c r="K84" s="436"/>
      <c r="L84" s="436"/>
      <c r="M84" s="436"/>
      <c r="O84" s="436"/>
      <c r="P84" s="436"/>
      <c r="Q84" s="437"/>
      <c r="S84" s="436"/>
      <c r="T84" s="436"/>
      <c r="U84" s="436"/>
      <c r="V84" s="409"/>
      <c r="W84" s="436"/>
      <c r="X84" s="409"/>
      <c r="Y84" s="438"/>
      <c r="Z84" s="409"/>
      <c r="AA84" s="435"/>
      <c r="AB84" s="409"/>
      <c r="AC84" s="438"/>
      <c r="AD84" s="438"/>
      <c r="AE84" s="438"/>
      <c r="AF84" s="409"/>
      <c r="AG84" s="263"/>
      <c r="AH84" s="434"/>
      <c r="AI84" s="434"/>
      <c r="AJ84" s="277"/>
      <c r="AK84" s="10"/>
    </row>
    <row r="85" spans="1:37" s="264" customFormat="1" ht="15" thickBot="1" x14ac:dyDescent="0.4">
      <c r="A85" s="294"/>
      <c r="B85" s="803" t="s">
        <v>628</v>
      </c>
      <c r="C85" s="804"/>
      <c r="D85" s="804"/>
      <c r="E85" s="804"/>
      <c r="F85" s="804"/>
      <c r="G85" s="804"/>
      <c r="H85" s="804"/>
      <c r="I85" s="804"/>
      <c r="J85" s="804"/>
      <c r="K85" s="804"/>
      <c r="L85" s="804"/>
      <c r="M85" s="804"/>
      <c r="N85" s="804"/>
      <c r="O85" s="804"/>
      <c r="P85" s="804"/>
      <c r="Q85" s="804"/>
      <c r="R85" s="804"/>
      <c r="S85" s="804"/>
      <c r="T85" s="804"/>
      <c r="U85" s="804"/>
      <c r="V85" s="804"/>
      <c r="W85" s="804"/>
      <c r="X85" s="804"/>
      <c r="Y85" s="804"/>
      <c r="Z85" s="804"/>
      <c r="AA85" s="804"/>
      <c r="AB85" s="804"/>
      <c r="AC85" s="805"/>
      <c r="AD85" s="289"/>
      <c r="AE85" s="289"/>
      <c r="AF85" s="280"/>
      <c r="AG85" s="281"/>
      <c r="AH85" s="282"/>
      <c r="AI85" s="282"/>
      <c r="AJ85" s="283"/>
      <c r="AK85" s="10"/>
    </row>
    <row r="86" spans="1:37" x14ac:dyDescent="0.35">
      <c r="A86" s="284"/>
      <c r="B86" s="311" t="s">
        <v>645</v>
      </c>
      <c r="C86" s="302"/>
      <c r="D86" s="302"/>
      <c r="E86" s="302"/>
      <c r="F86" s="265"/>
      <c r="G86" s="266"/>
      <c r="H86" s="267"/>
      <c r="I86" s="303"/>
      <c r="J86" s="303"/>
      <c r="K86" s="303"/>
      <c r="L86" s="265"/>
      <c r="M86" s="266"/>
      <c r="N86" s="265" t="s">
        <v>786</v>
      </c>
      <c r="O86" s="304"/>
      <c r="P86" s="304"/>
      <c r="Q86" s="305"/>
      <c r="R86" s="304"/>
      <c r="S86" s="304"/>
      <c r="T86" s="304"/>
      <c r="U86" s="304"/>
      <c r="V86" s="304"/>
      <c r="W86" s="304"/>
      <c r="X86" s="265" t="s">
        <v>647</v>
      </c>
      <c r="Y86" s="266"/>
      <c r="Z86" s="265"/>
      <c r="AA86" s="306"/>
      <c r="AB86" s="265"/>
      <c r="AC86" s="266"/>
      <c r="AD86" s="266"/>
      <c r="AE86" s="266"/>
      <c r="AF86" s="265"/>
      <c r="AG86" s="268"/>
      <c r="AH86" s="269"/>
      <c r="AI86" s="269"/>
      <c r="AJ86" s="270"/>
      <c r="AK86" s="4"/>
    </row>
    <row r="87" spans="1:37" x14ac:dyDescent="0.35">
      <c r="A87" s="271"/>
      <c r="B87" s="271"/>
      <c r="C87" s="418" t="s">
        <v>382</v>
      </c>
      <c r="D87" s="418"/>
      <c r="E87" s="418" t="s">
        <v>140</v>
      </c>
      <c r="F87" s="418"/>
      <c r="G87" s="418" t="s">
        <v>142</v>
      </c>
      <c r="H87" s="418"/>
      <c r="I87" s="418" t="s">
        <v>143</v>
      </c>
      <c r="J87" s="418"/>
      <c r="K87" s="418" t="s">
        <v>506</v>
      </c>
      <c r="L87" s="418"/>
      <c r="M87" s="418" t="s">
        <v>648</v>
      </c>
      <c r="N87" s="418"/>
      <c r="O87" s="418" t="s">
        <v>649</v>
      </c>
      <c r="P87" s="418"/>
      <c r="Q87" s="427" t="s">
        <v>650</v>
      </c>
      <c r="R87" s="418"/>
      <c r="S87" s="418" t="s">
        <v>651</v>
      </c>
      <c r="T87" s="418"/>
      <c r="U87" s="418" t="s">
        <v>652</v>
      </c>
      <c r="V87" s="418"/>
      <c r="W87" s="418" t="s">
        <v>653</v>
      </c>
      <c r="X87" s="418"/>
      <c r="Y87" s="418" t="s">
        <v>654</v>
      </c>
      <c r="Z87" s="418"/>
      <c r="AA87" s="418" t="s">
        <v>655</v>
      </c>
      <c r="AB87" s="418"/>
      <c r="AC87" s="418" t="s">
        <v>146</v>
      </c>
      <c r="AD87" s="418"/>
      <c r="AE87" s="418"/>
      <c r="AF87" s="408"/>
      <c r="AG87" s="272"/>
      <c r="AH87" s="442"/>
      <c r="AI87" s="442"/>
      <c r="AJ87" s="273"/>
      <c r="AK87" s="4"/>
    </row>
    <row r="88" spans="1:37" x14ac:dyDescent="0.35">
      <c r="A88" s="274"/>
      <c r="B88" s="276"/>
      <c r="C88" s="407">
        <v>0</v>
      </c>
      <c r="D88" s="407"/>
      <c r="E88" s="407">
        <v>0</v>
      </c>
      <c r="F88" s="407"/>
      <c r="G88" s="407">
        <v>0</v>
      </c>
      <c r="H88" s="407"/>
      <c r="I88" s="407">
        <v>0</v>
      </c>
      <c r="J88" s="407"/>
      <c r="K88" s="407">
        <v>0</v>
      </c>
      <c r="L88" s="407"/>
      <c r="M88" s="407">
        <v>0</v>
      </c>
      <c r="N88" s="407"/>
      <c r="O88" s="407">
        <v>0</v>
      </c>
      <c r="P88" s="407"/>
      <c r="Q88" s="429">
        <v>0</v>
      </c>
      <c r="R88" s="407"/>
      <c r="S88" s="407">
        <v>0</v>
      </c>
      <c r="T88" s="407"/>
      <c r="U88" s="407">
        <v>0</v>
      </c>
      <c r="V88" s="407"/>
      <c r="W88" s="407">
        <v>0</v>
      </c>
      <c r="X88" s="407"/>
      <c r="Y88" s="407">
        <v>0</v>
      </c>
      <c r="Z88" s="407"/>
      <c r="AA88" s="407">
        <v>0</v>
      </c>
      <c r="AB88" s="407"/>
      <c r="AC88" s="407">
        <v>0</v>
      </c>
      <c r="AD88" s="407"/>
      <c r="AE88" s="407"/>
      <c r="AF88" s="408"/>
      <c r="AG88" s="275"/>
      <c r="AH88" s="443"/>
      <c r="AI88" s="444"/>
      <c r="AJ88" s="273"/>
      <c r="AK88" s="4"/>
    </row>
    <row r="89" spans="1:37" s="261" customFormat="1" ht="15" thickBot="1" x14ac:dyDescent="0.4">
      <c r="A89" s="307">
        <v>81</v>
      </c>
      <c r="B89" s="450"/>
      <c r="C89" s="261">
        <v>82</v>
      </c>
      <c r="D89" s="451"/>
      <c r="E89" s="261">
        <v>83</v>
      </c>
      <c r="F89" s="451"/>
      <c r="G89" s="261">
        <v>84</v>
      </c>
      <c r="H89" s="451"/>
      <c r="I89" s="261">
        <v>85</v>
      </c>
      <c r="J89" s="451"/>
      <c r="K89" s="261">
        <v>86</v>
      </c>
      <c r="L89" s="451"/>
      <c r="M89" s="261">
        <v>87</v>
      </c>
      <c r="O89" s="261">
        <v>88</v>
      </c>
      <c r="Q89" s="452">
        <v>89</v>
      </c>
      <c r="R89" s="451"/>
      <c r="S89" s="261">
        <v>90</v>
      </c>
      <c r="T89" s="451"/>
      <c r="U89" s="261">
        <v>91</v>
      </c>
      <c r="V89" s="451"/>
      <c r="W89" s="261">
        <v>92</v>
      </c>
      <c r="Y89" s="261">
        <v>93</v>
      </c>
      <c r="AA89" s="261">
        <v>94</v>
      </c>
      <c r="AC89" s="261">
        <v>95</v>
      </c>
      <c r="AG89" s="308"/>
      <c r="AH89" s="453"/>
      <c r="AI89" s="454"/>
      <c r="AJ89" s="309"/>
      <c r="AK89" s="4"/>
    </row>
    <row r="90" spans="1:37" ht="15" thickBot="1" x14ac:dyDescent="0.4">
      <c r="A90" s="276"/>
      <c r="B90" s="366">
        <v>193.16800000000001</v>
      </c>
      <c r="C90" s="785"/>
      <c r="D90" s="421">
        <v>416.99700000000001</v>
      </c>
      <c r="E90" s="753" t="s">
        <v>12</v>
      </c>
      <c r="F90" s="421">
        <v>363</v>
      </c>
      <c r="G90" s="753" t="s">
        <v>12</v>
      </c>
      <c r="H90" s="421">
        <v>339</v>
      </c>
      <c r="I90" s="753" t="s">
        <v>12</v>
      </c>
      <c r="J90" s="421">
        <v>473.767</v>
      </c>
      <c r="K90" s="785"/>
      <c r="L90" s="421">
        <v>360.17</v>
      </c>
      <c r="M90" s="753"/>
      <c r="N90" s="421">
        <v>272</v>
      </c>
      <c r="O90" s="753" t="s">
        <v>15</v>
      </c>
      <c r="P90" s="421">
        <v>301.25</v>
      </c>
      <c r="Q90" s="753"/>
      <c r="R90" s="421">
        <v>349</v>
      </c>
      <c r="S90" s="753"/>
      <c r="T90" s="421">
        <v>299</v>
      </c>
      <c r="U90" s="753" t="s">
        <v>223</v>
      </c>
      <c r="V90" s="421">
        <v>318</v>
      </c>
      <c r="W90" s="753" t="s">
        <v>223</v>
      </c>
      <c r="X90" s="421">
        <v>244</v>
      </c>
      <c r="Y90" s="753" t="s">
        <v>223</v>
      </c>
      <c r="Z90" s="421">
        <v>343</v>
      </c>
      <c r="AA90" s="753" t="s">
        <v>223</v>
      </c>
      <c r="AB90" s="421">
        <v>399</v>
      </c>
      <c r="AC90" s="753" t="s">
        <v>12</v>
      </c>
      <c r="AD90" s="433"/>
      <c r="AE90" s="433"/>
      <c r="AF90" s="408"/>
      <c r="AG90" s="262">
        <v>6</v>
      </c>
      <c r="AH90" s="249">
        <v>4</v>
      </c>
      <c r="AI90" s="249">
        <v>6</v>
      </c>
      <c r="AJ90" s="250"/>
      <c r="AK90" s="4"/>
    </row>
    <row r="91" spans="1:37" x14ac:dyDescent="0.35">
      <c r="A91" s="276"/>
      <c r="B91" s="271"/>
      <c r="C91" s="786"/>
      <c r="D91" s="408"/>
      <c r="E91" s="754"/>
      <c r="F91" s="408"/>
      <c r="G91" s="754"/>
      <c r="H91" s="408"/>
      <c r="I91" s="754"/>
      <c r="J91" s="408"/>
      <c r="K91" s="786"/>
      <c r="L91" s="408"/>
      <c r="M91" s="754"/>
      <c r="N91" s="408"/>
      <c r="O91" s="754"/>
      <c r="P91" s="433"/>
      <c r="Q91" s="754"/>
      <c r="R91" s="408"/>
      <c r="S91" s="754"/>
      <c r="T91" s="408"/>
      <c r="U91" s="754"/>
      <c r="V91" s="408"/>
      <c r="W91" s="754"/>
      <c r="X91" s="408"/>
      <c r="Y91" s="754"/>
      <c r="Z91" s="408"/>
      <c r="AA91" s="754"/>
      <c r="AB91" s="408"/>
      <c r="AC91" s="754"/>
      <c r="AD91" s="433"/>
      <c r="AE91" s="433"/>
      <c r="AF91" s="408"/>
      <c r="AG91" s="263"/>
      <c r="AH91" s="434"/>
      <c r="AI91" s="434"/>
      <c r="AJ91" s="273"/>
      <c r="AK91" s="4"/>
    </row>
    <row r="92" spans="1:37" ht="6" customHeight="1" x14ac:dyDescent="0.35">
      <c r="A92" s="276"/>
      <c r="B92" s="271"/>
      <c r="C92" s="522">
        <v>0</v>
      </c>
      <c r="D92" s="407"/>
      <c r="E92" s="251" t="s">
        <v>12</v>
      </c>
      <c r="F92" s="407"/>
      <c r="G92" s="251" t="s">
        <v>12</v>
      </c>
      <c r="H92" s="407"/>
      <c r="I92" s="251" t="s">
        <v>12</v>
      </c>
      <c r="J92" s="407"/>
      <c r="K92" s="251">
        <v>0</v>
      </c>
      <c r="L92" s="407"/>
      <c r="M92" s="251">
        <v>0</v>
      </c>
      <c r="N92" s="407"/>
      <c r="O92" s="251">
        <v>0</v>
      </c>
      <c r="P92" s="433"/>
      <c r="Q92" s="251">
        <v>0</v>
      </c>
      <c r="R92" s="407"/>
      <c r="S92" s="251">
        <v>0</v>
      </c>
      <c r="T92" s="407"/>
      <c r="U92" s="251">
        <v>0</v>
      </c>
      <c r="V92" s="407"/>
      <c r="W92" s="251">
        <v>0</v>
      </c>
      <c r="X92" s="407"/>
      <c r="Y92" s="251">
        <v>0</v>
      </c>
      <c r="Z92" s="407"/>
      <c r="AA92" s="251">
        <v>0</v>
      </c>
      <c r="AB92" s="425"/>
      <c r="AC92" s="251" t="s">
        <v>12</v>
      </c>
      <c r="AD92" s="433"/>
      <c r="AE92" s="433"/>
      <c r="AF92" s="408"/>
      <c r="AG92" s="263"/>
      <c r="AH92" s="434"/>
      <c r="AI92" s="434"/>
      <c r="AJ92" s="273"/>
      <c r="AK92" s="4"/>
    </row>
    <row r="93" spans="1:37" x14ac:dyDescent="0.35">
      <c r="A93" s="276"/>
      <c r="B93" s="455"/>
      <c r="C93" s="418" t="s">
        <v>231</v>
      </c>
      <c r="D93" s="408"/>
      <c r="E93" s="418" t="s">
        <v>65</v>
      </c>
      <c r="F93" s="408"/>
      <c r="G93" s="418" t="s">
        <v>68</v>
      </c>
      <c r="H93" s="408"/>
      <c r="I93" s="418" t="s">
        <v>57</v>
      </c>
      <c r="J93" s="408"/>
      <c r="K93" s="418" t="s">
        <v>170</v>
      </c>
      <c r="L93" s="408"/>
      <c r="M93" s="418" t="s">
        <v>391</v>
      </c>
      <c r="N93" s="408"/>
      <c r="O93" s="418" t="s">
        <v>197</v>
      </c>
      <c r="P93" s="418"/>
      <c r="Q93" s="427" t="s">
        <v>65</v>
      </c>
      <c r="R93" s="408"/>
      <c r="S93" s="418" t="s">
        <v>65</v>
      </c>
      <c r="T93" s="408"/>
      <c r="U93" s="418" t="s">
        <v>79</v>
      </c>
      <c r="V93" s="408"/>
      <c r="W93" s="418" t="s">
        <v>231</v>
      </c>
      <c r="X93" s="408"/>
      <c r="Y93" s="418" t="s">
        <v>391</v>
      </c>
      <c r="Z93" s="408"/>
      <c r="AA93" s="418" t="s">
        <v>65</v>
      </c>
      <c r="AB93" s="408"/>
      <c r="AC93" s="418" t="s">
        <v>126</v>
      </c>
      <c r="AD93" s="418"/>
      <c r="AE93" s="418"/>
      <c r="AF93" s="408"/>
      <c r="AG93" s="263"/>
      <c r="AH93" s="434"/>
      <c r="AI93" s="434"/>
      <c r="AJ93" s="273"/>
      <c r="AK93" s="4"/>
    </row>
    <row r="94" spans="1:37" s="264" customFormat="1" ht="14.25" customHeight="1" x14ac:dyDescent="0.35">
      <c r="A94" s="274"/>
      <c r="B94" s="274"/>
      <c r="C94" s="438"/>
      <c r="D94" s="10"/>
      <c r="E94" s="436" t="s">
        <v>58</v>
      </c>
      <c r="F94" s="10"/>
      <c r="G94" s="436" t="s">
        <v>58</v>
      </c>
      <c r="H94" s="409"/>
      <c r="I94" s="436" t="s">
        <v>58</v>
      </c>
      <c r="J94" s="409"/>
      <c r="K94" s="438"/>
      <c r="L94" s="409"/>
      <c r="M94" s="438"/>
      <c r="N94" s="409"/>
      <c r="O94" s="438"/>
      <c r="P94" s="438"/>
      <c r="Q94" s="456"/>
      <c r="R94" s="409"/>
      <c r="S94" s="834"/>
      <c r="T94" s="834"/>
      <c r="U94" s="458"/>
      <c r="V94" s="409"/>
      <c r="W94" s="409"/>
      <c r="X94" s="458"/>
      <c r="Y94" s="459"/>
      <c r="Z94" s="458"/>
      <c r="AA94" s="409"/>
      <c r="AB94" s="409"/>
      <c r="AC94" s="436" t="s">
        <v>74</v>
      </c>
      <c r="AD94" s="436"/>
      <c r="AE94" s="436"/>
      <c r="AG94" s="263"/>
      <c r="AH94" s="434"/>
      <c r="AI94" s="434"/>
      <c r="AJ94" s="277"/>
      <c r="AK94" s="10"/>
    </row>
    <row r="95" spans="1:37" s="264" customFormat="1" ht="14.25" customHeight="1" thickBot="1" x14ac:dyDescent="0.4">
      <c r="A95" s="274"/>
      <c r="B95" s="274"/>
      <c r="C95" s="10"/>
      <c r="D95" s="10"/>
      <c r="E95" s="436"/>
      <c r="F95" s="10"/>
      <c r="G95" s="436"/>
      <c r="H95" s="409"/>
      <c r="I95" s="436"/>
      <c r="J95" s="409"/>
      <c r="K95" s="438"/>
      <c r="L95" s="409"/>
      <c r="M95" s="438"/>
      <c r="N95" s="409"/>
      <c r="O95" s="438"/>
      <c r="P95" s="438"/>
      <c r="Q95" s="456"/>
      <c r="R95" s="409"/>
      <c r="S95" s="457"/>
      <c r="T95" s="457"/>
      <c r="U95" s="458"/>
      <c r="V95" s="409"/>
      <c r="W95" s="409"/>
      <c r="X95" s="458"/>
      <c r="Y95" s="459"/>
      <c r="Z95" s="458"/>
      <c r="AA95" s="409"/>
      <c r="AB95" s="409"/>
      <c r="AC95" s="436"/>
      <c r="AD95" s="436"/>
      <c r="AE95" s="436"/>
      <c r="AG95" s="263"/>
      <c r="AH95" s="434"/>
      <c r="AI95" s="434"/>
      <c r="AJ95" s="277"/>
      <c r="AK95" s="10"/>
    </row>
    <row r="96" spans="1:37" s="264" customFormat="1" ht="18" customHeight="1" thickBot="1" x14ac:dyDescent="0.4">
      <c r="A96" s="294"/>
      <c r="B96" s="803" t="s">
        <v>628</v>
      </c>
      <c r="C96" s="804"/>
      <c r="D96" s="804"/>
      <c r="E96" s="804"/>
      <c r="F96" s="804"/>
      <c r="G96" s="804"/>
      <c r="H96" s="804"/>
      <c r="I96" s="804"/>
      <c r="J96" s="804"/>
      <c r="K96" s="804"/>
      <c r="L96" s="804"/>
      <c r="M96" s="804"/>
      <c r="N96" s="804"/>
      <c r="O96" s="804"/>
      <c r="P96" s="804"/>
      <c r="Q96" s="804"/>
      <c r="R96" s="804"/>
      <c r="S96" s="804"/>
      <c r="T96" s="804"/>
      <c r="U96" s="804"/>
      <c r="V96" s="804"/>
      <c r="W96" s="804"/>
      <c r="X96" s="804"/>
      <c r="Y96" s="804"/>
      <c r="Z96" s="804"/>
      <c r="AA96" s="804"/>
      <c r="AB96" s="804"/>
      <c r="AC96" s="805"/>
      <c r="AD96" s="289"/>
      <c r="AE96" s="289"/>
      <c r="AF96" s="310"/>
      <c r="AG96" s="281"/>
      <c r="AH96" s="282"/>
      <c r="AI96" s="282"/>
      <c r="AJ96" s="283"/>
      <c r="AK96" s="10"/>
    </row>
    <row r="97" spans="1:37" s="264" customFormat="1" ht="15.75" customHeight="1" thickBot="1" x14ac:dyDescent="0.4">
      <c r="A97" s="311"/>
      <c r="B97" s="311"/>
      <c r="C97" s="312"/>
      <c r="D97" s="312"/>
      <c r="E97" s="313"/>
      <c r="F97" s="312"/>
      <c r="G97" s="313"/>
      <c r="H97" s="301"/>
      <c r="I97" s="313"/>
      <c r="J97" s="301"/>
      <c r="K97" s="299"/>
      <c r="L97" s="301"/>
      <c r="M97" s="299"/>
      <c r="N97" s="301"/>
      <c r="O97" s="299"/>
      <c r="P97" s="299"/>
      <c r="Q97" s="314"/>
      <c r="R97" s="301"/>
      <c r="S97" s="315"/>
      <c r="T97" s="315"/>
      <c r="U97" s="829" t="s">
        <v>656</v>
      </c>
      <c r="V97" s="830"/>
      <c r="W97" s="831"/>
      <c r="X97" s="316"/>
      <c r="Y97" s="317"/>
      <c r="Z97" s="316"/>
      <c r="AA97" s="301"/>
      <c r="AB97" s="301"/>
      <c r="AC97" s="313"/>
      <c r="AD97" s="313"/>
      <c r="AE97" s="313"/>
      <c r="AF97" s="318"/>
      <c r="AG97" s="268"/>
      <c r="AH97" s="269"/>
      <c r="AI97" s="269"/>
      <c r="AJ97" s="319"/>
      <c r="AK97" s="10"/>
    </row>
    <row r="98" spans="1:37" x14ac:dyDescent="0.35">
      <c r="A98" s="271"/>
      <c r="B98" s="271"/>
      <c r="C98" s="439" t="s">
        <v>634</v>
      </c>
      <c r="D98" s="409"/>
      <c r="E98" s="407"/>
      <c r="F98" s="408"/>
      <c r="G98" s="407"/>
      <c r="H98" s="409" t="s">
        <v>657</v>
      </c>
      <c r="I98" s="264"/>
      <c r="J98" s="460"/>
      <c r="K98" s="460"/>
      <c r="L98" s="461"/>
      <c r="M98" s="461"/>
      <c r="N98" s="461"/>
      <c r="O98" s="9"/>
      <c r="P98" s="9"/>
      <c r="Q98" s="462"/>
      <c r="R98" s="9"/>
      <c r="S98" s="9"/>
      <c r="T98" s="9"/>
      <c r="U98" s="320" t="s">
        <v>634</v>
      </c>
      <c r="V98" s="264"/>
      <c r="W98" s="321" t="s">
        <v>658</v>
      </c>
      <c r="X98" s="408"/>
      <c r="Y98" s="460"/>
      <c r="Z98" s="460"/>
      <c r="AA98" s="460"/>
      <c r="AB98" s="408"/>
      <c r="AC98" s="407"/>
      <c r="AD98" s="407"/>
      <c r="AE98" s="407"/>
      <c r="AF98" s="408"/>
      <c r="AG98" s="263"/>
      <c r="AH98" s="434"/>
      <c r="AI98" s="434"/>
      <c r="AJ98" s="273"/>
      <c r="AK98" s="4"/>
    </row>
    <row r="99" spans="1:37" x14ac:dyDescent="0.35">
      <c r="A99" s="271"/>
      <c r="B99" s="271"/>
      <c r="C99" s="418" t="s">
        <v>557</v>
      </c>
      <c r="D99" s="418"/>
      <c r="E99" s="418" t="s">
        <v>147</v>
      </c>
      <c r="F99" s="418"/>
      <c r="G99" s="418" t="s">
        <v>214</v>
      </c>
      <c r="H99" s="418"/>
      <c r="I99" s="418" t="s">
        <v>148</v>
      </c>
      <c r="J99" s="418"/>
      <c r="K99" s="418" t="s">
        <v>180</v>
      </c>
      <c r="L99" s="418"/>
      <c r="M99" s="418" t="s">
        <v>152</v>
      </c>
      <c r="N99" s="418"/>
      <c r="O99" s="418" t="s">
        <v>153</v>
      </c>
      <c r="P99" s="418"/>
      <c r="Q99" s="427" t="s">
        <v>154</v>
      </c>
      <c r="R99" s="418"/>
      <c r="S99" s="418" t="s">
        <v>227</v>
      </c>
      <c r="T99" s="418"/>
      <c r="U99" s="322" t="s">
        <v>659</v>
      </c>
      <c r="V99" s="418"/>
      <c r="W99" s="323" t="s">
        <v>660</v>
      </c>
      <c r="X99" s="418"/>
      <c r="Y99" s="418" t="s">
        <v>661</v>
      </c>
      <c r="Z99" s="418"/>
      <c r="AA99" s="418" t="s">
        <v>239</v>
      </c>
      <c r="AB99" s="418"/>
      <c r="AC99" s="418" t="s">
        <v>240</v>
      </c>
      <c r="AD99" s="418"/>
      <c r="AE99" s="418"/>
      <c r="AF99" s="408"/>
      <c r="AG99" s="272"/>
      <c r="AH99" s="442"/>
      <c r="AI99" s="442"/>
      <c r="AJ99" s="273"/>
      <c r="AK99" s="4"/>
    </row>
    <row r="100" spans="1:37" x14ac:dyDescent="0.35">
      <c r="A100" s="274"/>
      <c r="B100" s="276"/>
      <c r="C100" s="407">
        <v>0</v>
      </c>
      <c r="D100" s="407"/>
      <c r="E100" s="407">
        <v>0</v>
      </c>
      <c r="F100" s="407"/>
      <c r="G100" s="407">
        <v>0</v>
      </c>
      <c r="H100" s="407"/>
      <c r="I100" s="407">
        <v>0</v>
      </c>
      <c r="J100" s="407"/>
      <c r="K100" s="407">
        <v>0</v>
      </c>
      <c r="L100" s="407"/>
      <c r="M100" s="407">
        <v>0</v>
      </c>
      <c r="N100" s="407"/>
      <c r="O100" s="407">
        <v>0</v>
      </c>
      <c r="P100" s="407"/>
      <c r="Q100" s="429">
        <v>0</v>
      </c>
      <c r="R100" s="407"/>
      <c r="S100" s="407">
        <v>0</v>
      </c>
      <c r="T100" s="407"/>
      <c r="U100" s="276">
        <v>0</v>
      </c>
      <c r="V100" s="407"/>
      <c r="W100" s="324">
        <v>0</v>
      </c>
      <c r="X100" s="407"/>
      <c r="Y100" s="407">
        <v>0</v>
      </c>
      <c r="Z100" s="407"/>
      <c r="AA100" s="407">
        <v>0</v>
      </c>
      <c r="AB100" s="407"/>
      <c r="AC100" s="407">
        <v>0</v>
      </c>
      <c r="AD100" s="407"/>
      <c r="AE100" s="407"/>
      <c r="AF100" s="408"/>
      <c r="AG100" s="275"/>
      <c r="AH100" s="443"/>
      <c r="AI100" s="444"/>
      <c r="AJ100" s="273"/>
      <c r="AK100" s="4"/>
    </row>
    <row r="101" spans="1:37" s="261" customFormat="1" ht="15" thickBot="1" x14ac:dyDescent="0.4">
      <c r="A101" s="307">
        <v>95</v>
      </c>
      <c r="B101" s="307"/>
      <c r="C101" s="261">
        <v>96</v>
      </c>
      <c r="E101" s="261">
        <v>97</v>
      </c>
      <c r="G101" s="261">
        <v>98</v>
      </c>
      <c r="H101" s="451"/>
      <c r="I101" s="261">
        <v>99</v>
      </c>
      <c r="J101" s="451"/>
      <c r="K101" s="261">
        <v>100</v>
      </c>
      <c r="L101" s="451"/>
      <c r="M101" s="261">
        <v>101</v>
      </c>
      <c r="N101" s="451"/>
      <c r="O101" s="261">
        <v>102</v>
      </c>
      <c r="Q101" s="452">
        <v>103</v>
      </c>
      <c r="R101" s="451"/>
      <c r="S101" s="261">
        <v>104</v>
      </c>
      <c r="T101" s="451"/>
      <c r="U101" s="307">
        <v>105</v>
      </c>
      <c r="V101" s="451"/>
      <c r="W101" s="325">
        <v>106</v>
      </c>
      <c r="X101" s="451"/>
      <c r="Y101" s="261">
        <v>107</v>
      </c>
      <c r="Z101" s="451"/>
      <c r="AA101" s="261">
        <v>108</v>
      </c>
      <c r="AB101" s="451"/>
      <c r="AC101" s="261">
        <v>109</v>
      </c>
      <c r="AF101" s="451"/>
      <c r="AG101" s="308"/>
      <c r="AH101" s="453"/>
      <c r="AI101" s="454"/>
      <c r="AJ101" s="309"/>
      <c r="AK101" s="4"/>
    </row>
    <row r="102" spans="1:37" ht="15" thickBot="1" x14ac:dyDescent="0.4">
      <c r="A102" s="276"/>
      <c r="B102" s="366">
        <v>412</v>
      </c>
      <c r="C102" s="785"/>
      <c r="D102" s="421">
        <v>420</v>
      </c>
      <c r="E102" s="753" t="s">
        <v>12</v>
      </c>
      <c r="F102" s="421">
        <v>339</v>
      </c>
      <c r="G102" s="753" t="s">
        <v>12</v>
      </c>
      <c r="H102" s="421">
        <v>461</v>
      </c>
      <c r="I102" s="753" t="s">
        <v>12</v>
      </c>
      <c r="J102" s="421">
        <v>324.66000000000003</v>
      </c>
      <c r="K102" s="753" t="s">
        <v>12</v>
      </c>
      <c r="L102" s="421">
        <v>342</v>
      </c>
      <c r="M102" s="753" t="s">
        <v>12</v>
      </c>
      <c r="N102" s="421">
        <v>392</v>
      </c>
      <c r="O102" s="753" t="s">
        <v>12</v>
      </c>
      <c r="P102" s="421">
        <v>371</v>
      </c>
      <c r="Q102" s="753" t="s">
        <v>12</v>
      </c>
      <c r="R102" s="421">
        <v>335.58699999999999</v>
      </c>
      <c r="S102" s="753" t="s">
        <v>12</v>
      </c>
      <c r="T102" s="421">
        <v>421.97300000000001</v>
      </c>
      <c r="U102" s="753" t="s">
        <v>223</v>
      </c>
      <c r="V102" s="421">
        <v>330</v>
      </c>
      <c r="W102" s="753" t="s">
        <v>223</v>
      </c>
      <c r="X102" s="421">
        <v>474.91199999999998</v>
      </c>
      <c r="Y102" s="753" t="s">
        <v>223</v>
      </c>
      <c r="Z102" s="421">
        <v>321</v>
      </c>
      <c r="AA102" s="753" t="s">
        <v>12</v>
      </c>
      <c r="AB102" s="421">
        <v>400.55</v>
      </c>
      <c r="AC102" s="753" t="s">
        <v>12</v>
      </c>
      <c r="AD102" s="433"/>
      <c r="AE102" s="433"/>
      <c r="AF102" s="408"/>
      <c r="AG102" s="262">
        <v>11</v>
      </c>
      <c r="AH102" s="249">
        <v>6</v>
      </c>
      <c r="AI102" s="249">
        <v>10</v>
      </c>
      <c r="AJ102" s="326"/>
      <c r="AK102" s="4"/>
    </row>
    <row r="103" spans="1:37" x14ac:dyDescent="0.35">
      <c r="A103" s="276"/>
      <c r="B103" s="271"/>
      <c r="C103" s="786"/>
      <c r="D103" s="408"/>
      <c r="E103" s="754"/>
      <c r="F103" s="408"/>
      <c r="G103" s="754"/>
      <c r="H103" s="408"/>
      <c r="I103" s="754"/>
      <c r="J103" s="408"/>
      <c r="K103" s="754"/>
      <c r="L103" s="408"/>
      <c r="M103" s="754"/>
      <c r="N103" s="408"/>
      <c r="O103" s="754"/>
      <c r="P103" s="433"/>
      <c r="Q103" s="754"/>
      <c r="R103" s="408"/>
      <c r="S103" s="754"/>
      <c r="T103" s="408"/>
      <c r="U103" s="754"/>
      <c r="V103" s="408"/>
      <c r="W103" s="754"/>
      <c r="X103" s="408"/>
      <c r="Y103" s="754"/>
      <c r="Z103" s="408"/>
      <c r="AA103" s="754"/>
      <c r="AB103" s="408"/>
      <c r="AC103" s="754"/>
      <c r="AD103" s="433"/>
      <c r="AE103" s="433"/>
      <c r="AF103" s="408"/>
      <c r="AG103" s="263"/>
      <c r="AH103" s="434"/>
      <c r="AI103" s="434"/>
      <c r="AJ103" s="273"/>
      <c r="AK103" s="4"/>
    </row>
    <row r="104" spans="1:37" ht="6" customHeight="1" x14ac:dyDescent="0.35">
      <c r="A104" s="276"/>
      <c r="B104" s="271"/>
      <c r="C104" s="522"/>
      <c r="D104" s="407"/>
      <c r="E104" s="251" t="s">
        <v>12</v>
      </c>
      <c r="F104" s="407"/>
      <c r="G104" s="251" t="s">
        <v>12</v>
      </c>
      <c r="H104" s="407"/>
      <c r="I104" s="251" t="s">
        <v>12</v>
      </c>
      <c r="J104" s="407"/>
      <c r="K104" s="251" t="s">
        <v>12</v>
      </c>
      <c r="L104" s="407"/>
      <c r="M104" s="251" t="s">
        <v>12</v>
      </c>
      <c r="N104" s="407"/>
      <c r="O104" s="251">
        <v>0</v>
      </c>
      <c r="P104" s="433"/>
      <c r="Q104" s="251">
        <v>0</v>
      </c>
      <c r="R104" s="407"/>
      <c r="S104" s="251" t="s">
        <v>12</v>
      </c>
      <c r="T104" s="407"/>
      <c r="U104" s="327">
        <v>0</v>
      </c>
      <c r="V104" s="407"/>
      <c r="W104" s="328">
        <v>0</v>
      </c>
      <c r="X104" s="407"/>
      <c r="Y104" s="251">
        <v>0</v>
      </c>
      <c r="Z104" s="407"/>
      <c r="AA104" s="251">
        <v>0</v>
      </c>
      <c r="AB104" s="425"/>
      <c r="AC104" s="251">
        <v>0</v>
      </c>
      <c r="AD104" s="433"/>
      <c r="AE104" s="433"/>
      <c r="AF104" s="408"/>
      <c r="AG104" s="263"/>
      <c r="AH104" s="434"/>
      <c r="AI104" s="434"/>
      <c r="AJ104" s="273"/>
      <c r="AK104" s="4"/>
    </row>
    <row r="105" spans="1:37" ht="15" thickBot="1" x14ac:dyDescent="0.4">
      <c r="A105" s="307"/>
      <c r="B105" s="463"/>
      <c r="C105" s="418" t="s">
        <v>57</v>
      </c>
      <c r="D105" s="408"/>
      <c r="E105" s="418" t="s">
        <v>79</v>
      </c>
      <c r="F105" s="408"/>
      <c r="G105" s="418" t="s">
        <v>77</v>
      </c>
      <c r="H105" s="408"/>
      <c r="I105" s="418" t="s">
        <v>57</v>
      </c>
      <c r="J105" s="408"/>
      <c r="K105" s="418" t="s">
        <v>181</v>
      </c>
      <c r="L105" s="408"/>
      <c r="M105" s="418" t="s">
        <v>65</v>
      </c>
      <c r="N105" s="408"/>
      <c r="O105" s="418" t="s">
        <v>65</v>
      </c>
      <c r="P105" s="418"/>
      <c r="Q105" s="427" t="s">
        <v>63</v>
      </c>
      <c r="R105" s="408"/>
      <c r="S105" s="418" t="s">
        <v>228</v>
      </c>
      <c r="T105" s="408"/>
      <c r="U105" s="329" t="s">
        <v>206</v>
      </c>
      <c r="V105" s="256"/>
      <c r="W105" s="330" t="s">
        <v>662</v>
      </c>
      <c r="X105" s="408"/>
      <c r="Y105" s="418" t="s">
        <v>181</v>
      </c>
      <c r="Z105" s="408"/>
      <c r="AA105" s="418" t="s">
        <v>65</v>
      </c>
      <c r="AB105" s="408"/>
      <c r="AC105" s="418" t="s">
        <v>65</v>
      </c>
      <c r="AD105" s="418"/>
      <c r="AE105" s="418"/>
      <c r="AG105" s="287"/>
      <c r="AH105" s="449"/>
      <c r="AI105" s="449"/>
      <c r="AJ105" s="309"/>
      <c r="AK105" s="4"/>
    </row>
    <row r="106" spans="1:37" s="264" customFormat="1" x14ac:dyDescent="0.35">
      <c r="A106" s="274"/>
      <c r="B106" s="274"/>
      <c r="C106" s="436" t="s">
        <v>637</v>
      </c>
      <c r="D106" s="435"/>
      <c r="E106" s="436" t="s">
        <v>74</v>
      </c>
      <c r="F106" s="436"/>
      <c r="G106" s="436" t="s">
        <v>74</v>
      </c>
      <c r="H106" s="409"/>
      <c r="I106" s="436" t="s">
        <v>74</v>
      </c>
      <c r="J106" s="436"/>
      <c r="K106" s="436" t="s">
        <v>74</v>
      </c>
      <c r="L106" s="436"/>
      <c r="M106" s="436" t="s">
        <v>74</v>
      </c>
      <c r="N106" s="409"/>
      <c r="O106" s="436" t="s">
        <v>74</v>
      </c>
      <c r="P106" s="436"/>
      <c r="Q106" s="437" t="s">
        <v>101</v>
      </c>
      <c r="R106" s="436"/>
      <c r="S106" s="436" t="s">
        <v>74</v>
      </c>
      <c r="T106" s="435"/>
      <c r="U106" s="435" t="s">
        <v>637</v>
      </c>
      <c r="V106" s="435"/>
      <c r="W106" s="435" t="s">
        <v>637</v>
      </c>
      <c r="X106" s="435"/>
      <c r="Y106" s="435"/>
      <c r="Z106" s="435"/>
      <c r="AA106" s="436" t="s">
        <v>74</v>
      </c>
      <c r="AC106" s="436" t="s">
        <v>74</v>
      </c>
      <c r="AD106" s="436"/>
      <c r="AE106" s="436"/>
      <c r="AF106" s="409"/>
      <c r="AG106" s="263"/>
      <c r="AH106" s="434"/>
      <c r="AI106" s="434"/>
      <c r="AJ106" s="277"/>
      <c r="AK106" s="10"/>
    </row>
    <row r="107" spans="1:37" s="264" customFormat="1" ht="15" thickBot="1" x14ac:dyDescent="0.4">
      <c r="A107" s="274"/>
      <c r="B107" s="274"/>
      <c r="C107" s="436"/>
      <c r="D107" s="435"/>
      <c r="E107" s="436"/>
      <c r="F107" s="436"/>
      <c r="G107" s="436"/>
      <c r="H107" s="409"/>
      <c r="I107" s="436"/>
      <c r="J107" s="436"/>
      <c r="K107" s="436"/>
      <c r="L107" s="436"/>
      <c r="M107" s="436" t="s">
        <v>637</v>
      </c>
      <c r="N107" s="409"/>
      <c r="O107" s="436"/>
      <c r="P107" s="436"/>
      <c r="Q107" s="437"/>
      <c r="R107" s="436"/>
      <c r="S107" s="436"/>
      <c r="T107" s="435"/>
      <c r="U107" s="435"/>
      <c r="V107" s="435"/>
      <c r="W107" s="435"/>
      <c r="X107" s="435"/>
      <c r="Y107" s="435"/>
      <c r="Z107" s="435"/>
      <c r="AA107" s="435"/>
      <c r="AC107" s="435"/>
      <c r="AD107" s="435"/>
      <c r="AE107" s="435"/>
      <c r="AF107" s="409"/>
      <c r="AG107" s="263"/>
      <c r="AH107" s="434"/>
      <c r="AI107" s="434"/>
      <c r="AJ107" s="277"/>
      <c r="AK107" s="10"/>
    </row>
    <row r="108" spans="1:37" s="264" customFormat="1" ht="15" thickBot="1" x14ac:dyDescent="0.4">
      <c r="A108" s="294"/>
      <c r="B108" s="803" t="s">
        <v>628</v>
      </c>
      <c r="C108" s="804"/>
      <c r="D108" s="804"/>
      <c r="E108" s="804"/>
      <c r="F108" s="804"/>
      <c r="G108" s="804"/>
      <c r="H108" s="804"/>
      <c r="I108" s="804"/>
      <c r="J108" s="804"/>
      <c r="K108" s="804"/>
      <c r="L108" s="804"/>
      <c r="M108" s="804"/>
      <c r="N108" s="804"/>
      <c r="O108" s="804"/>
      <c r="P108" s="804"/>
      <c r="Q108" s="804"/>
      <c r="R108" s="804"/>
      <c r="S108" s="804"/>
      <c r="T108" s="804"/>
      <c r="U108" s="804"/>
      <c r="V108" s="804"/>
      <c r="W108" s="804"/>
      <c r="X108" s="804"/>
      <c r="Y108" s="804"/>
      <c r="Z108" s="804"/>
      <c r="AA108" s="804"/>
      <c r="AB108" s="804"/>
      <c r="AC108" s="805"/>
      <c r="AD108" s="289"/>
      <c r="AE108" s="289"/>
      <c r="AF108" s="280"/>
      <c r="AG108" s="281"/>
      <c r="AH108" s="282"/>
      <c r="AI108" s="282"/>
      <c r="AJ108" s="283"/>
      <c r="AK108" s="10"/>
    </row>
    <row r="109" spans="1:37" ht="15" thickBot="1" x14ac:dyDescent="0.4">
      <c r="A109" s="284"/>
      <c r="B109" s="284"/>
      <c r="C109" s="266"/>
      <c r="D109" s="265"/>
      <c r="E109" s="266"/>
      <c r="F109" s="265"/>
      <c r="G109" s="331"/>
      <c r="H109" s="316"/>
      <c r="I109" s="316"/>
      <c r="J109" s="316"/>
      <c r="K109" s="316"/>
      <c r="L109" s="316"/>
      <c r="M109" s="316"/>
      <c r="N109" s="265"/>
      <c r="O109" s="829" t="s">
        <v>656</v>
      </c>
      <c r="P109" s="830"/>
      <c r="Q109" s="831"/>
      <c r="R109" s="303"/>
      <c r="S109" s="303"/>
      <c r="T109" s="303"/>
      <c r="U109" s="303"/>
      <c r="V109" s="303"/>
      <c r="W109" s="303"/>
      <c r="X109" s="303"/>
      <c r="Y109" s="303"/>
      <c r="Z109" s="303"/>
      <c r="AA109" s="303"/>
      <c r="AB109" s="301" t="s">
        <v>663</v>
      </c>
      <c r="AC109" s="266"/>
      <c r="AD109" s="266"/>
      <c r="AE109" s="266"/>
      <c r="AF109" s="265"/>
      <c r="AG109" s="268"/>
      <c r="AH109" s="269"/>
      <c r="AI109" s="269"/>
      <c r="AJ109" s="270"/>
      <c r="AK109" s="4"/>
    </row>
    <row r="110" spans="1:37" x14ac:dyDescent="0.35">
      <c r="A110" s="271"/>
      <c r="B110" s="271"/>
      <c r="C110" s="407"/>
      <c r="D110" s="408"/>
      <c r="E110" s="407"/>
      <c r="F110" s="408"/>
      <c r="H110" s="458"/>
      <c r="I110" s="458"/>
      <c r="J110" s="458"/>
      <c r="K110" s="458"/>
      <c r="L110" s="458"/>
      <c r="M110" s="458"/>
      <c r="N110" s="408"/>
      <c r="O110" s="320" t="s">
        <v>658</v>
      </c>
      <c r="P110" s="439"/>
      <c r="Q110" s="332" t="s">
        <v>634</v>
      </c>
      <c r="R110" s="460"/>
      <c r="S110" s="460"/>
      <c r="T110" s="460"/>
      <c r="U110" s="460"/>
      <c r="V110" s="460"/>
      <c r="W110" s="460"/>
      <c r="X110" s="460"/>
      <c r="Y110" s="460"/>
      <c r="Z110" s="460"/>
      <c r="AA110" s="460"/>
      <c r="AB110" s="409"/>
      <c r="AC110" s="407"/>
      <c r="AD110" s="407"/>
      <c r="AE110" s="407"/>
      <c r="AF110" s="408"/>
      <c r="AG110" s="263"/>
      <c r="AH110" s="434"/>
      <c r="AI110" s="434"/>
      <c r="AJ110" s="273"/>
      <c r="AK110" s="4"/>
    </row>
    <row r="111" spans="1:37" x14ac:dyDescent="0.35">
      <c r="A111" s="271"/>
      <c r="B111" s="271"/>
      <c r="C111" s="418" t="s">
        <v>238</v>
      </c>
      <c r="D111" s="418"/>
      <c r="E111" s="418" t="s">
        <v>241</v>
      </c>
      <c r="F111" s="418"/>
      <c r="G111" s="418" t="s">
        <v>208</v>
      </c>
      <c r="H111" s="418"/>
      <c r="I111" s="418" t="s">
        <v>213</v>
      </c>
      <c r="J111" s="418"/>
      <c r="K111" s="418" t="s">
        <v>209</v>
      </c>
      <c r="L111" s="418"/>
      <c r="M111" s="418" t="s">
        <v>429</v>
      </c>
      <c r="N111" s="418"/>
      <c r="O111" s="322" t="s">
        <v>664</v>
      </c>
      <c r="P111" s="418"/>
      <c r="Q111" s="333" t="s">
        <v>665</v>
      </c>
      <c r="R111" s="418"/>
      <c r="S111" s="418" t="s">
        <v>27</v>
      </c>
      <c r="T111" s="418"/>
      <c r="U111" s="418" t="s">
        <v>245</v>
      </c>
      <c r="V111" s="418"/>
      <c r="W111" s="418" t="s">
        <v>250</v>
      </c>
      <c r="X111" s="418"/>
      <c r="Y111" s="418" t="s">
        <v>258</v>
      </c>
      <c r="Z111" s="418"/>
      <c r="AA111" s="418" t="s">
        <v>443</v>
      </c>
      <c r="AB111" s="418"/>
      <c r="AC111" s="418" t="s">
        <v>155</v>
      </c>
      <c r="AD111" s="418"/>
      <c r="AE111" s="418"/>
      <c r="AF111" s="408"/>
      <c r="AG111" s="272"/>
      <c r="AH111" s="442"/>
      <c r="AI111" s="442"/>
      <c r="AJ111" s="273"/>
      <c r="AK111" s="4"/>
    </row>
    <row r="112" spans="1:37" x14ac:dyDescent="0.35">
      <c r="A112" s="274"/>
      <c r="B112" s="276"/>
      <c r="C112" s="407">
        <v>0</v>
      </c>
      <c r="D112" s="407"/>
      <c r="E112" s="407">
        <v>0</v>
      </c>
      <c r="F112" s="407"/>
      <c r="G112" s="407">
        <v>0</v>
      </c>
      <c r="H112" s="407"/>
      <c r="I112" s="407">
        <v>0</v>
      </c>
      <c r="J112" s="407"/>
      <c r="K112" s="407">
        <v>0</v>
      </c>
      <c r="L112" s="407"/>
      <c r="M112" s="407">
        <v>0</v>
      </c>
      <c r="N112" s="407"/>
      <c r="O112" s="276">
        <v>0</v>
      </c>
      <c r="P112" s="407"/>
      <c r="Q112" s="334">
        <v>0</v>
      </c>
      <c r="R112" s="407"/>
      <c r="S112" s="407">
        <v>0</v>
      </c>
      <c r="T112" s="407"/>
      <c r="U112" s="407">
        <v>0</v>
      </c>
      <c r="V112" s="407"/>
      <c r="W112" s="407">
        <v>0</v>
      </c>
      <c r="X112" s="407"/>
      <c r="Y112" s="407">
        <v>0</v>
      </c>
      <c r="Z112" s="407"/>
      <c r="AA112" s="407">
        <v>0</v>
      </c>
      <c r="AB112" s="407"/>
      <c r="AC112" s="407">
        <v>0</v>
      </c>
      <c r="AD112" s="407"/>
      <c r="AE112" s="407"/>
      <c r="AF112" s="408"/>
      <c r="AG112" s="275"/>
      <c r="AH112" s="443"/>
      <c r="AI112" s="444"/>
      <c r="AJ112" s="273"/>
      <c r="AK112" s="4"/>
    </row>
    <row r="113" spans="1:37" s="261" customFormat="1" ht="15" thickBot="1" x14ac:dyDescent="0.4">
      <c r="A113" s="307">
        <v>109</v>
      </c>
      <c r="B113" s="307"/>
      <c r="C113" s="261">
        <v>110</v>
      </c>
      <c r="E113" s="261">
        <v>111</v>
      </c>
      <c r="G113" s="261">
        <v>112</v>
      </c>
      <c r="I113" s="261">
        <v>113</v>
      </c>
      <c r="K113" s="261">
        <v>114</v>
      </c>
      <c r="M113" s="261">
        <v>115</v>
      </c>
      <c r="O113" s="307">
        <v>116</v>
      </c>
      <c r="Q113" s="335">
        <v>117</v>
      </c>
      <c r="S113" s="261">
        <v>118</v>
      </c>
      <c r="U113" s="261">
        <v>119</v>
      </c>
      <c r="W113" s="261">
        <v>120</v>
      </c>
      <c r="Y113" s="261">
        <v>121</v>
      </c>
      <c r="AA113" s="261">
        <v>122</v>
      </c>
      <c r="AC113" s="261">
        <v>123</v>
      </c>
      <c r="AG113" s="308"/>
      <c r="AH113" s="453"/>
      <c r="AI113" s="454"/>
      <c r="AJ113" s="309"/>
      <c r="AK113" s="285"/>
    </row>
    <row r="114" spans="1:37" ht="15" thickBot="1" x14ac:dyDescent="0.4">
      <c r="A114" s="276"/>
      <c r="B114" s="366">
        <v>342</v>
      </c>
      <c r="C114" s="753" t="s">
        <v>12</v>
      </c>
      <c r="D114" s="421">
        <v>280</v>
      </c>
      <c r="E114" s="753" t="s">
        <v>12</v>
      </c>
      <c r="F114" s="421">
        <v>387.99599999999998</v>
      </c>
      <c r="G114" s="753" t="s">
        <v>12</v>
      </c>
      <c r="H114" s="421">
        <v>319</v>
      </c>
      <c r="I114" s="753" t="s">
        <v>12</v>
      </c>
      <c r="J114" s="421">
        <v>429.45299999999997</v>
      </c>
      <c r="K114" s="753" t="s">
        <v>12</v>
      </c>
      <c r="L114" s="421">
        <v>484.387</v>
      </c>
      <c r="M114" s="785"/>
      <c r="N114" s="421">
        <v>372.19400000000002</v>
      </c>
      <c r="O114" s="753" t="s">
        <v>223</v>
      </c>
      <c r="P114" s="421">
        <v>552.22299999999996</v>
      </c>
      <c r="Q114" s="753" t="s">
        <v>223</v>
      </c>
      <c r="R114" s="421">
        <v>396.82299999999998</v>
      </c>
      <c r="S114" s="753" t="s">
        <v>12</v>
      </c>
      <c r="T114" s="421">
        <v>357.99599999999998</v>
      </c>
      <c r="U114" s="753" t="s">
        <v>12</v>
      </c>
      <c r="V114" s="421">
        <v>401</v>
      </c>
      <c r="W114" s="833" t="s">
        <v>12</v>
      </c>
      <c r="X114" s="421">
        <v>395.00900000000001</v>
      </c>
      <c r="Y114" s="833" t="s">
        <v>12</v>
      </c>
      <c r="Z114" s="421">
        <v>445.37900000000002</v>
      </c>
      <c r="AA114" s="785"/>
      <c r="AB114" s="421">
        <v>396.995</v>
      </c>
      <c r="AC114" s="753" t="s">
        <v>12</v>
      </c>
      <c r="AD114" s="433"/>
      <c r="AE114" s="433"/>
      <c r="AF114" s="408"/>
      <c r="AG114" s="262">
        <v>12</v>
      </c>
      <c r="AH114" s="249">
        <v>2</v>
      </c>
      <c r="AI114" s="249">
        <v>9</v>
      </c>
      <c r="AJ114" s="326"/>
      <c r="AK114" s="4"/>
    </row>
    <row r="115" spans="1:37" ht="15" thickBot="1" x14ac:dyDescent="0.4">
      <c r="A115" s="276"/>
      <c r="B115" s="271"/>
      <c r="C115" s="754"/>
      <c r="D115" s="408"/>
      <c r="E115" s="754"/>
      <c r="F115" s="408"/>
      <c r="G115" s="754"/>
      <c r="H115" s="408"/>
      <c r="I115" s="754"/>
      <c r="J115" s="408"/>
      <c r="K115" s="754"/>
      <c r="L115" s="408"/>
      <c r="M115" s="786"/>
      <c r="N115" s="408"/>
      <c r="O115" s="754"/>
      <c r="P115" s="433"/>
      <c r="Q115" s="754"/>
      <c r="R115" s="408"/>
      <c r="S115" s="754"/>
      <c r="T115" s="408"/>
      <c r="U115" s="754"/>
      <c r="V115" s="408"/>
      <c r="W115" s="754"/>
      <c r="X115" s="408"/>
      <c r="Y115" s="754"/>
      <c r="Z115" s="408"/>
      <c r="AA115" s="799"/>
      <c r="AB115" s="408"/>
      <c r="AC115" s="802"/>
      <c r="AD115" s="433"/>
      <c r="AE115" s="433"/>
      <c r="AF115" s="408"/>
      <c r="AG115" s="263"/>
      <c r="AH115" s="434"/>
      <c r="AI115" s="434"/>
      <c r="AJ115" s="273"/>
      <c r="AK115" s="4"/>
    </row>
    <row r="116" spans="1:37" ht="6" customHeight="1" x14ac:dyDescent="0.35">
      <c r="A116" s="276"/>
      <c r="B116" s="271"/>
      <c r="C116" s="251">
        <v>0</v>
      </c>
      <c r="D116" s="407"/>
      <c r="E116" s="336" t="s">
        <v>12</v>
      </c>
      <c r="F116" s="407"/>
      <c r="G116" s="336">
        <v>0</v>
      </c>
      <c r="H116" s="407"/>
      <c r="I116" s="336">
        <v>0</v>
      </c>
      <c r="J116" s="407"/>
      <c r="K116" s="336" t="s">
        <v>12</v>
      </c>
      <c r="L116" s="407"/>
      <c r="M116" s="336">
        <v>0</v>
      </c>
      <c r="N116" s="407"/>
      <c r="O116" s="327">
        <v>0</v>
      </c>
      <c r="P116" s="433"/>
      <c r="Q116" s="328">
        <v>0</v>
      </c>
      <c r="R116" s="407"/>
      <c r="S116" s="251">
        <v>0</v>
      </c>
      <c r="T116" s="407"/>
      <c r="U116" s="251">
        <v>0</v>
      </c>
      <c r="V116" s="407"/>
      <c r="W116" s="251">
        <v>0</v>
      </c>
      <c r="X116" s="407"/>
      <c r="Y116" s="251">
        <v>0</v>
      </c>
      <c r="Z116" s="407"/>
      <c r="AA116" s="251">
        <v>0</v>
      </c>
      <c r="AB116" s="425"/>
      <c r="AC116" s="251">
        <v>0</v>
      </c>
      <c r="AD116" s="433"/>
      <c r="AE116" s="433"/>
      <c r="AF116" s="408"/>
      <c r="AG116" s="263"/>
      <c r="AH116" s="434"/>
      <c r="AI116" s="434"/>
      <c r="AJ116" s="273"/>
      <c r="AK116" s="4"/>
    </row>
    <row r="117" spans="1:37" ht="15" thickBot="1" x14ac:dyDescent="0.4">
      <c r="A117" s="307"/>
      <c r="B117" s="463"/>
      <c r="C117" s="418" t="s">
        <v>65</v>
      </c>
      <c r="D117" s="408"/>
      <c r="E117" s="418" t="s">
        <v>126</v>
      </c>
      <c r="F117" s="408"/>
      <c r="G117" s="418" t="s">
        <v>65</v>
      </c>
      <c r="H117" s="408"/>
      <c r="I117" s="418" t="s">
        <v>68</v>
      </c>
      <c r="J117" s="408"/>
      <c r="K117" s="418" t="s">
        <v>210</v>
      </c>
      <c r="L117" s="408"/>
      <c r="M117" s="418" t="s">
        <v>197</v>
      </c>
      <c r="N117" s="408"/>
      <c r="O117" s="329" t="s">
        <v>401</v>
      </c>
      <c r="P117" s="337"/>
      <c r="Q117" s="338" t="s">
        <v>132</v>
      </c>
      <c r="R117" s="408"/>
      <c r="S117" s="418" t="s">
        <v>181</v>
      </c>
      <c r="T117" s="408"/>
      <c r="U117" s="418" t="s">
        <v>77</v>
      </c>
      <c r="V117" s="408"/>
      <c r="W117" s="418" t="s">
        <v>57</v>
      </c>
      <c r="X117" s="408"/>
      <c r="Y117" s="418" t="s">
        <v>57</v>
      </c>
      <c r="Z117" s="408"/>
      <c r="AA117" s="418" t="s">
        <v>123</v>
      </c>
      <c r="AB117" s="408"/>
      <c r="AC117" s="418" t="s">
        <v>77</v>
      </c>
      <c r="AD117" s="418"/>
      <c r="AE117" s="418"/>
      <c r="AG117" s="287"/>
      <c r="AH117" s="449"/>
      <c r="AI117" s="449"/>
      <c r="AJ117" s="309"/>
      <c r="AK117" s="4"/>
    </row>
    <row r="118" spans="1:37" s="264" customFormat="1" x14ac:dyDescent="0.35">
      <c r="A118" s="274"/>
      <c r="B118" s="274"/>
      <c r="C118" s="436" t="s">
        <v>58</v>
      </c>
      <c r="D118" s="409"/>
      <c r="E118" s="436" t="s">
        <v>58</v>
      </c>
      <c r="F118" s="409"/>
      <c r="G118" s="436" t="s">
        <v>58</v>
      </c>
      <c r="H118" s="409"/>
      <c r="I118" s="436" t="s">
        <v>58</v>
      </c>
      <c r="J118" s="436"/>
      <c r="K118" s="436" t="s">
        <v>58</v>
      </c>
      <c r="L118" s="435"/>
      <c r="M118" s="436"/>
      <c r="N118" s="435"/>
      <c r="O118" s="435" t="s">
        <v>637</v>
      </c>
      <c r="P118" s="435"/>
      <c r="Q118" s="435" t="s">
        <v>637</v>
      </c>
      <c r="R118" s="435"/>
      <c r="S118" s="436" t="s">
        <v>74</v>
      </c>
      <c r="T118" s="435"/>
      <c r="U118" s="436" t="s">
        <v>74</v>
      </c>
      <c r="V118" s="409"/>
      <c r="W118" s="436" t="s">
        <v>74</v>
      </c>
      <c r="X118" s="435"/>
      <c r="Y118" s="436" t="s">
        <v>74</v>
      </c>
      <c r="Z118" s="435"/>
      <c r="AA118" s="436"/>
      <c r="AB118" s="435"/>
      <c r="AC118" s="436" t="s">
        <v>74</v>
      </c>
      <c r="AD118" s="436"/>
      <c r="AE118" s="436"/>
      <c r="AF118" s="409"/>
      <c r="AG118" s="263"/>
      <c r="AH118" s="434"/>
      <c r="AI118" s="434"/>
      <c r="AJ118" s="277"/>
      <c r="AK118" s="10"/>
    </row>
    <row r="119" spans="1:37" s="264" customFormat="1" ht="15" thickBot="1" x14ac:dyDescent="0.4">
      <c r="A119" s="274"/>
      <c r="B119" s="274"/>
      <c r="C119" s="435"/>
      <c r="D119" s="409"/>
      <c r="E119" s="435"/>
      <c r="F119" s="409"/>
      <c r="G119" s="435"/>
      <c r="H119" s="409"/>
      <c r="I119" s="435"/>
      <c r="J119" s="435"/>
      <c r="K119" s="435"/>
      <c r="L119" s="435"/>
      <c r="M119" s="435"/>
      <c r="N119" s="435"/>
      <c r="O119" s="435"/>
      <c r="P119" s="435"/>
      <c r="Q119" s="462"/>
      <c r="R119" s="435"/>
      <c r="S119" s="436"/>
      <c r="T119" s="435"/>
      <c r="U119" s="436"/>
      <c r="V119" s="409"/>
      <c r="W119" s="436"/>
      <c r="X119" s="436"/>
      <c r="Y119" s="435" t="s">
        <v>637</v>
      </c>
      <c r="Z119" s="435"/>
      <c r="AA119" s="435"/>
      <c r="AB119" s="435"/>
      <c r="AC119" s="436"/>
      <c r="AD119" s="436"/>
      <c r="AE119" s="436"/>
      <c r="AF119" s="409"/>
      <c r="AG119" s="263"/>
      <c r="AH119" s="434"/>
      <c r="AI119" s="434"/>
      <c r="AJ119" s="277"/>
      <c r="AK119" s="10"/>
    </row>
    <row r="120" spans="1:37" s="264" customFormat="1" ht="15" thickBot="1" x14ac:dyDescent="0.4">
      <c r="A120" s="294"/>
      <c r="B120" s="803" t="s">
        <v>628</v>
      </c>
      <c r="C120" s="804"/>
      <c r="D120" s="804"/>
      <c r="E120" s="804"/>
      <c r="F120" s="804"/>
      <c r="G120" s="804"/>
      <c r="H120" s="804"/>
      <c r="I120" s="804"/>
      <c r="J120" s="804"/>
      <c r="K120" s="804"/>
      <c r="L120" s="804"/>
      <c r="M120" s="804"/>
      <c r="N120" s="804"/>
      <c r="O120" s="804"/>
      <c r="P120" s="804"/>
      <c r="Q120" s="804"/>
      <c r="R120" s="804"/>
      <c r="S120" s="804"/>
      <c r="T120" s="804"/>
      <c r="U120" s="804"/>
      <c r="V120" s="804"/>
      <c r="W120" s="804"/>
      <c r="X120" s="804"/>
      <c r="Y120" s="804"/>
      <c r="Z120" s="804"/>
      <c r="AA120" s="804"/>
      <c r="AB120" s="804"/>
      <c r="AC120" s="805"/>
      <c r="AD120" s="289"/>
      <c r="AE120" s="289"/>
      <c r="AF120" s="280"/>
      <c r="AG120" s="281"/>
      <c r="AH120" s="282"/>
      <c r="AI120" s="282"/>
      <c r="AJ120" s="283"/>
      <c r="AK120" s="10"/>
    </row>
    <row r="121" spans="1:37" ht="15" thickBot="1" x14ac:dyDescent="0.4">
      <c r="A121" s="284"/>
      <c r="B121" s="284"/>
      <c r="C121" s="266"/>
      <c r="D121" s="265"/>
      <c r="E121" s="306"/>
      <c r="F121" s="265"/>
      <c r="G121" s="266"/>
      <c r="H121" s="339"/>
      <c r="I121" s="339"/>
      <c r="J121" s="265"/>
      <c r="K121" s="312"/>
      <c r="L121" s="340"/>
      <c r="M121" s="340"/>
      <c r="N121" s="340"/>
      <c r="O121" s="340"/>
      <c r="P121" s="340"/>
      <c r="Q121" s="829" t="s">
        <v>656</v>
      </c>
      <c r="R121" s="830"/>
      <c r="S121" s="830"/>
      <c r="T121" s="830"/>
      <c r="U121" s="830"/>
      <c r="V121" s="830"/>
      <c r="W121" s="830"/>
      <c r="X121" s="830"/>
      <c r="Y121" s="831"/>
      <c r="Z121" s="301"/>
      <c r="AA121" s="341"/>
      <c r="AB121" s="341"/>
      <c r="AC121" s="832"/>
      <c r="AD121" s="832"/>
      <c r="AE121" s="832"/>
      <c r="AF121" s="832"/>
      <c r="AG121" s="268"/>
      <c r="AH121" s="269"/>
      <c r="AI121" s="269"/>
      <c r="AJ121" s="270"/>
      <c r="AK121" s="4"/>
    </row>
    <row r="122" spans="1:37" x14ac:dyDescent="0.35">
      <c r="A122" s="271"/>
      <c r="B122" s="463"/>
      <c r="C122" s="261"/>
      <c r="E122" s="464"/>
      <c r="G122" s="465" t="s">
        <v>666</v>
      </c>
      <c r="H122" s="466"/>
      <c r="I122" s="466"/>
      <c r="K122" s="10" t="s">
        <v>634</v>
      </c>
      <c r="L122" s="9"/>
      <c r="M122" s="10" t="s">
        <v>634</v>
      </c>
      <c r="N122" s="9"/>
      <c r="O122" s="9" t="s">
        <v>658</v>
      </c>
      <c r="P122" s="9"/>
      <c r="Q122" s="342"/>
      <c r="R122" s="10"/>
      <c r="S122" s="10" t="s">
        <v>634</v>
      </c>
      <c r="T122" s="435"/>
      <c r="U122" s="10" t="s">
        <v>634</v>
      </c>
      <c r="V122" s="10"/>
      <c r="W122" s="10"/>
      <c r="X122" s="10"/>
      <c r="Y122" s="343"/>
      <c r="Z122" s="264"/>
      <c r="AA122" s="467"/>
      <c r="AB122" s="467"/>
      <c r="AC122" s="448"/>
      <c r="AD122" s="448"/>
      <c r="AE122" s="448"/>
      <c r="AF122" s="448"/>
      <c r="AG122" s="263"/>
      <c r="AH122" s="434"/>
      <c r="AI122" s="434"/>
      <c r="AJ122" s="273"/>
      <c r="AK122" s="4"/>
    </row>
    <row r="123" spans="1:37" x14ac:dyDescent="0.35">
      <c r="A123" s="271"/>
      <c r="B123" s="271"/>
      <c r="C123" s="418" t="s">
        <v>444</v>
      </c>
      <c r="D123" s="418"/>
      <c r="E123" s="418" t="s">
        <v>667</v>
      </c>
      <c r="F123" s="418"/>
      <c r="G123" s="418" t="s">
        <v>668</v>
      </c>
      <c r="H123" s="418"/>
      <c r="I123" s="418" t="s">
        <v>264</v>
      </c>
      <c r="J123" s="418"/>
      <c r="K123" s="418" t="s">
        <v>669</v>
      </c>
      <c r="L123" s="418"/>
      <c r="M123" s="418" t="s">
        <v>670</v>
      </c>
      <c r="N123" s="418"/>
      <c r="O123" s="418" t="s">
        <v>671</v>
      </c>
      <c r="P123" s="418"/>
      <c r="Q123" s="344" t="s">
        <v>672</v>
      </c>
      <c r="R123" s="418"/>
      <c r="S123" s="418" t="s">
        <v>673</v>
      </c>
      <c r="T123" s="418"/>
      <c r="U123" s="418" t="s">
        <v>674</v>
      </c>
      <c r="V123" s="418"/>
      <c r="W123" s="418" t="s">
        <v>675</v>
      </c>
      <c r="X123" s="418"/>
      <c r="Y123" s="323" t="s">
        <v>676</v>
      </c>
      <c r="Z123" s="418"/>
      <c r="AA123" s="418" t="s">
        <v>274</v>
      </c>
      <c r="AB123" s="418"/>
      <c r="AC123" s="418" t="s">
        <v>220</v>
      </c>
      <c r="AD123" s="418"/>
      <c r="AE123" s="418"/>
      <c r="AF123" s="408"/>
      <c r="AG123" s="272"/>
      <c r="AH123" s="442"/>
      <c r="AI123" s="442"/>
      <c r="AJ123" s="273"/>
      <c r="AK123" s="4"/>
    </row>
    <row r="124" spans="1:37" x14ac:dyDescent="0.35">
      <c r="A124" s="274"/>
      <c r="B124" s="276"/>
      <c r="C124" s="407">
        <v>0</v>
      </c>
      <c r="D124" s="407"/>
      <c r="E124" s="407">
        <v>0</v>
      </c>
      <c r="F124" s="407"/>
      <c r="G124" s="407">
        <v>0</v>
      </c>
      <c r="H124" s="407"/>
      <c r="I124" s="407">
        <v>0</v>
      </c>
      <c r="J124" s="407"/>
      <c r="K124" s="407">
        <v>0</v>
      </c>
      <c r="L124" s="407"/>
      <c r="M124" s="407">
        <v>0</v>
      </c>
      <c r="N124" s="407"/>
      <c r="O124" s="407">
        <v>0</v>
      </c>
      <c r="P124" s="407"/>
      <c r="Q124" s="345">
        <v>0</v>
      </c>
      <c r="R124" s="407"/>
      <c r="S124" s="407">
        <v>0</v>
      </c>
      <c r="T124" s="407"/>
      <c r="U124" s="407">
        <v>0</v>
      </c>
      <c r="V124" s="407"/>
      <c r="W124" s="407">
        <v>0</v>
      </c>
      <c r="X124" s="407"/>
      <c r="Y124" s="324">
        <v>0</v>
      </c>
      <c r="Z124" s="407"/>
      <c r="AA124" s="407">
        <v>0</v>
      </c>
      <c r="AB124" s="407"/>
      <c r="AC124" s="407">
        <v>0</v>
      </c>
      <c r="AD124" s="407"/>
      <c r="AE124" s="407"/>
      <c r="AF124" s="408"/>
      <c r="AG124" s="275"/>
      <c r="AH124" s="443"/>
      <c r="AI124" s="444"/>
      <c r="AJ124" s="273"/>
      <c r="AK124" s="4"/>
    </row>
    <row r="125" spans="1:37" s="261" customFormat="1" ht="15" thickBot="1" x14ac:dyDescent="0.4">
      <c r="A125" s="307">
        <v>123</v>
      </c>
      <c r="B125" s="307"/>
      <c r="C125" s="261" t="s">
        <v>793</v>
      </c>
      <c r="E125" s="261">
        <v>125</v>
      </c>
      <c r="G125" s="261">
        <v>126</v>
      </c>
      <c r="I125" s="261">
        <v>127</v>
      </c>
      <c r="K125" s="261">
        <v>128</v>
      </c>
      <c r="M125" s="261">
        <v>129</v>
      </c>
      <c r="O125" s="261">
        <v>130</v>
      </c>
      <c r="Q125" s="346">
        <v>131</v>
      </c>
      <c r="S125" s="261">
        <v>132</v>
      </c>
      <c r="U125" s="261">
        <v>133</v>
      </c>
      <c r="W125" s="261">
        <v>134</v>
      </c>
      <c r="Y125" s="325">
        <v>135</v>
      </c>
      <c r="AA125" s="261">
        <v>136</v>
      </c>
      <c r="AC125" s="261">
        <v>137</v>
      </c>
      <c r="AG125" s="308"/>
      <c r="AH125" s="453"/>
      <c r="AI125" s="454"/>
      <c r="AJ125" s="309"/>
      <c r="AK125" s="285"/>
    </row>
    <row r="126" spans="1:37" ht="15" thickBot="1" x14ac:dyDescent="0.4">
      <c r="A126" s="276"/>
      <c r="B126" s="366">
        <v>374.005</v>
      </c>
      <c r="C126" s="785"/>
      <c r="D126" s="421">
        <v>433</v>
      </c>
      <c r="E126" s="753" t="s">
        <v>235</v>
      </c>
      <c r="F126" s="421">
        <v>390</v>
      </c>
      <c r="G126" s="753" t="s">
        <v>235</v>
      </c>
      <c r="H126" s="421">
        <v>406.995</v>
      </c>
      <c r="I126" s="753" t="s">
        <v>12</v>
      </c>
      <c r="J126" s="421">
        <v>411.48200000000003</v>
      </c>
      <c r="K126" s="753" t="s">
        <v>235</v>
      </c>
      <c r="L126" s="421">
        <v>566.68100000000004</v>
      </c>
      <c r="M126" s="753"/>
      <c r="N126" s="421">
        <v>326.63200000000001</v>
      </c>
      <c r="O126" s="783" t="s">
        <v>15</v>
      </c>
      <c r="P126" s="421">
        <v>371.99700000000001</v>
      </c>
      <c r="Q126" s="753" t="s">
        <v>223</v>
      </c>
      <c r="R126" s="421">
        <v>441</v>
      </c>
      <c r="S126" s="753" t="s">
        <v>223</v>
      </c>
      <c r="T126" s="421">
        <v>445</v>
      </c>
      <c r="U126" s="753" t="s">
        <v>223</v>
      </c>
      <c r="V126" s="421">
        <v>332.73099999999999</v>
      </c>
      <c r="W126" s="753" t="s">
        <v>223</v>
      </c>
      <c r="X126" s="421">
        <v>241.999</v>
      </c>
      <c r="Y126" s="753" t="s">
        <v>223</v>
      </c>
      <c r="Z126" s="421">
        <v>473.13099999999997</v>
      </c>
      <c r="AA126" s="785"/>
      <c r="AB126" s="421">
        <v>439.99900000000002</v>
      </c>
      <c r="AC126" s="753" t="s">
        <v>12</v>
      </c>
      <c r="AD126" s="433"/>
      <c r="AE126" s="433"/>
      <c r="AF126" s="408"/>
      <c r="AG126" s="262">
        <v>4</v>
      </c>
      <c r="AH126" s="249">
        <v>0</v>
      </c>
      <c r="AI126" s="249">
        <v>1</v>
      </c>
      <c r="AJ126" s="326"/>
      <c r="AK126" s="4"/>
    </row>
    <row r="127" spans="1:37" x14ac:dyDescent="0.35">
      <c r="A127" s="276"/>
      <c r="B127" s="271"/>
      <c r="C127" s="786"/>
      <c r="D127" s="408"/>
      <c r="E127" s="754"/>
      <c r="F127" s="408"/>
      <c r="G127" s="754"/>
      <c r="H127" s="408"/>
      <c r="I127" s="754"/>
      <c r="J127" s="408"/>
      <c r="K127" s="754"/>
      <c r="L127" s="408"/>
      <c r="M127" s="754"/>
      <c r="N127" s="408"/>
      <c r="O127" s="784"/>
      <c r="P127" s="433"/>
      <c r="Q127" s="754"/>
      <c r="R127" s="408"/>
      <c r="S127" s="754"/>
      <c r="T127" s="408"/>
      <c r="U127" s="754"/>
      <c r="V127" s="408"/>
      <c r="W127" s="754"/>
      <c r="X127" s="408"/>
      <c r="Y127" s="754"/>
      <c r="Z127" s="408"/>
      <c r="AA127" s="786"/>
      <c r="AB127" s="408"/>
      <c r="AC127" s="754"/>
      <c r="AD127" s="433"/>
      <c r="AE127" s="433"/>
      <c r="AF127" s="408"/>
      <c r="AG127" s="263"/>
      <c r="AH127" s="434"/>
      <c r="AI127" s="434"/>
      <c r="AJ127" s="273"/>
      <c r="AK127" s="4"/>
    </row>
    <row r="128" spans="1:37" ht="6" customHeight="1" x14ac:dyDescent="0.35">
      <c r="A128" s="276"/>
      <c r="B128" s="271"/>
      <c r="C128" s="251">
        <v>0</v>
      </c>
      <c r="D128" s="407"/>
      <c r="E128" s="251">
        <v>0</v>
      </c>
      <c r="F128" s="407"/>
      <c r="G128" s="251">
        <v>0</v>
      </c>
      <c r="H128" s="407"/>
      <c r="I128" s="251">
        <v>0</v>
      </c>
      <c r="J128" s="407"/>
      <c r="K128" s="251">
        <v>0</v>
      </c>
      <c r="L128" s="407"/>
      <c r="M128" s="251">
        <v>0</v>
      </c>
      <c r="N128" s="407"/>
      <c r="O128" s="251">
        <v>0</v>
      </c>
      <c r="P128" s="433"/>
      <c r="Q128" s="327">
        <v>0</v>
      </c>
      <c r="R128" s="407"/>
      <c r="S128" s="251">
        <v>0</v>
      </c>
      <c r="T128" s="407"/>
      <c r="U128" s="251">
        <v>0</v>
      </c>
      <c r="V128" s="407"/>
      <c r="W128" s="251">
        <v>0</v>
      </c>
      <c r="X128" s="407"/>
      <c r="Y128" s="328">
        <v>0</v>
      </c>
      <c r="Z128" s="407"/>
      <c r="AA128" s="251">
        <v>0</v>
      </c>
      <c r="AB128" s="425"/>
      <c r="AC128" s="251">
        <v>0</v>
      </c>
      <c r="AD128" s="433"/>
      <c r="AE128" s="433"/>
      <c r="AF128" s="408"/>
      <c r="AG128" s="263"/>
      <c r="AH128" s="434"/>
      <c r="AI128" s="434"/>
      <c r="AJ128" s="273"/>
      <c r="AK128" s="4"/>
    </row>
    <row r="129" spans="1:37" ht="15" thickBot="1" x14ac:dyDescent="0.4">
      <c r="A129" s="307"/>
      <c r="B129" s="463"/>
      <c r="C129" s="418" t="s">
        <v>77</v>
      </c>
      <c r="D129" s="408"/>
      <c r="E129" s="418" t="s">
        <v>65</v>
      </c>
      <c r="F129" s="408"/>
      <c r="G129" s="418" t="s">
        <v>150</v>
      </c>
      <c r="H129" s="408"/>
      <c r="I129" s="418" t="s">
        <v>77</v>
      </c>
      <c r="J129" s="408"/>
      <c r="K129" s="418" t="s">
        <v>643</v>
      </c>
      <c r="L129" s="408"/>
      <c r="M129" s="418" t="s">
        <v>677</v>
      </c>
      <c r="N129" s="408"/>
      <c r="O129" s="418" t="s">
        <v>206</v>
      </c>
      <c r="P129" s="418"/>
      <c r="Q129" s="347" t="s">
        <v>79</v>
      </c>
      <c r="R129" s="256"/>
      <c r="S129" s="337" t="s">
        <v>662</v>
      </c>
      <c r="T129" s="256"/>
      <c r="U129" s="337" t="s">
        <v>77</v>
      </c>
      <c r="V129" s="256"/>
      <c r="W129" s="337" t="s">
        <v>126</v>
      </c>
      <c r="X129" s="256"/>
      <c r="Y129" s="330" t="s">
        <v>206</v>
      </c>
      <c r="Z129" s="408"/>
      <c r="AA129" s="418" t="s">
        <v>275</v>
      </c>
      <c r="AB129" s="408"/>
      <c r="AC129" s="418" t="s">
        <v>77</v>
      </c>
      <c r="AD129" s="418"/>
      <c r="AE129" s="418"/>
      <c r="AF129" s="261"/>
      <c r="AG129" s="287"/>
      <c r="AH129" s="449"/>
      <c r="AI129" s="449"/>
      <c r="AJ129" s="309"/>
      <c r="AK129" s="4"/>
    </row>
    <row r="130" spans="1:37" s="264" customFormat="1" x14ac:dyDescent="0.35">
      <c r="A130" s="274"/>
      <c r="B130" s="274"/>
      <c r="C130" s="436"/>
      <c r="D130" s="435"/>
      <c r="E130" s="435"/>
      <c r="F130" s="409"/>
      <c r="G130" s="438"/>
      <c r="H130" s="409"/>
      <c r="I130" s="436" t="s">
        <v>74</v>
      </c>
      <c r="J130" s="409"/>
      <c r="K130" s="438"/>
      <c r="L130" s="409"/>
      <c r="M130" s="438" t="s">
        <v>637</v>
      </c>
      <c r="N130" s="409"/>
      <c r="O130" s="438" t="s">
        <v>637</v>
      </c>
      <c r="P130" s="438"/>
      <c r="Q130" s="456"/>
      <c r="R130" s="409"/>
      <c r="S130" s="438"/>
      <c r="T130" s="409"/>
      <c r="U130" s="438" t="s">
        <v>637</v>
      </c>
      <c r="V130" s="409"/>
      <c r="W130" s="10"/>
      <c r="X130" s="409"/>
      <c r="Y130" s="438"/>
      <c r="Z130" s="409"/>
      <c r="AA130" s="436" t="s">
        <v>74</v>
      </c>
      <c r="AB130" s="409"/>
      <c r="AC130" s="436" t="s">
        <v>74</v>
      </c>
      <c r="AD130" s="436"/>
      <c r="AE130" s="436"/>
      <c r="AF130" s="409"/>
      <c r="AG130" s="263"/>
      <c r="AH130" s="434"/>
      <c r="AI130" s="434"/>
      <c r="AJ130" s="277"/>
      <c r="AK130" s="10"/>
    </row>
    <row r="131" spans="1:37" s="264" customFormat="1" ht="15" thickBot="1" x14ac:dyDescent="0.4">
      <c r="A131" s="274"/>
      <c r="B131" s="274"/>
      <c r="C131" s="435"/>
      <c r="D131" s="435"/>
      <c r="E131" s="435"/>
      <c r="F131" s="409"/>
      <c r="G131" s="438"/>
      <c r="H131" s="409"/>
      <c r="I131" s="436"/>
      <c r="J131" s="409"/>
      <c r="K131" s="438"/>
      <c r="L131" s="409"/>
      <c r="M131" s="438"/>
      <c r="N131" s="409"/>
      <c r="O131" s="438"/>
      <c r="P131" s="438"/>
      <c r="Q131" s="456"/>
      <c r="R131" s="409"/>
      <c r="S131" s="438"/>
      <c r="T131" s="409"/>
      <c r="U131" s="438"/>
      <c r="V131" s="409"/>
      <c r="W131" s="10"/>
      <c r="X131" s="409"/>
      <c r="Y131" s="438"/>
      <c r="Z131" s="409"/>
      <c r="AA131" s="436"/>
      <c r="AB131" s="409"/>
      <c r="AC131" s="436"/>
      <c r="AD131" s="436"/>
      <c r="AE131" s="436"/>
      <c r="AF131" s="409"/>
      <c r="AG131" s="263"/>
      <c r="AH131" s="434"/>
      <c r="AI131" s="434"/>
      <c r="AJ131" s="277"/>
      <c r="AK131" s="10"/>
    </row>
    <row r="132" spans="1:37" s="264" customFormat="1" ht="15" thickBot="1" x14ac:dyDescent="0.4">
      <c r="A132" s="294"/>
      <c r="B132" s="803" t="s">
        <v>628</v>
      </c>
      <c r="C132" s="804"/>
      <c r="D132" s="804"/>
      <c r="E132" s="804"/>
      <c r="F132" s="804"/>
      <c r="G132" s="804"/>
      <c r="H132" s="804"/>
      <c r="I132" s="804"/>
      <c r="J132" s="804"/>
      <c r="K132" s="804"/>
      <c r="L132" s="804"/>
      <c r="M132" s="804"/>
      <c r="N132" s="804"/>
      <c r="O132" s="804"/>
      <c r="P132" s="804"/>
      <c r="Q132" s="804"/>
      <c r="R132" s="804"/>
      <c r="S132" s="804"/>
      <c r="T132" s="804"/>
      <c r="U132" s="804"/>
      <c r="V132" s="804"/>
      <c r="W132" s="804"/>
      <c r="X132" s="804"/>
      <c r="Y132" s="804"/>
      <c r="Z132" s="804"/>
      <c r="AA132" s="804"/>
      <c r="AB132" s="804"/>
      <c r="AC132" s="805"/>
      <c r="AD132" s="289"/>
      <c r="AE132" s="289"/>
      <c r="AF132" s="280"/>
      <c r="AG132" s="281"/>
      <c r="AH132" s="282"/>
      <c r="AI132" s="282"/>
      <c r="AJ132" s="283"/>
      <c r="AK132" s="10"/>
    </row>
    <row r="133" spans="1:37" s="264" customFormat="1" ht="15" thickBot="1" x14ac:dyDescent="0.4">
      <c r="A133" s="311"/>
      <c r="B133" s="311"/>
      <c r="C133" s="348"/>
      <c r="D133" s="348"/>
      <c r="E133" s="348"/>
      <c r="F133" s="301"/>
      <c r="G133" s="823" t="s">
        <v>656</v>
      </c>
      <c r="H133" s="824"/>
      <c r="I133" s="824"/>
      <c r="J133" s="824"/>
      <c r="K133" s="825"/>
      <c r="L133" s="301"/>
      <c r="M133" s="299"/>
      <c r="N133" s="301"/>
      <c r="O133" s="299"/>
      <c r="P133" s="299"/>
      <c r="Q133" s="314"/>
      <c r="R133" s="301"/>
      <c r="S133" s="299"/>
      <c r="T133" s="301"/>
      <c r="U133" s="299"/>
      <c r="V133" s="301"/>
      <c r="W133" s="826" t="s">
        <v>656</v>
      </c>
      <c r="X133" s="827"/>
      <c r="Y133" s="828"/>
      <c r="Z133" s="301"/>
      <c r="AA133" s="299"/>
      <c r="AB133" s="301"/>
      <c r="AC133" s="313"/>
      <c r="AD133" s="313"/>
      <c r="AE133" s="313"/>
      <c r="AF133" s="301"/>
      <c r="AG133" s="268"/>
      <c r="AH133" s="269"/>
      <c r="AI133" s="269"/>
      <c r="AJ133" s="319"/>
      <c r="AK133" s="10"/>
    </row>
    <row r="134" spans="1:37" x14ac:dyDescent="0.35">
      <c r="A134" s="286"/>
      <c r="B134" s="286"/>
      <c r="C134" s="458"/>
      <c r="D134" s="458" t="s">
        <v>644</v>
      </c>
      <c r="E134" s="458"/>
      <c r="G134" s="349" t="s">
        <v>634</v>
      </c>
      <c r="H134" s="264"/>
      <c r="I134" s="9" t="s">
        <v>658</v>
      </c>
      <c r="J134" s="264"/>
      <c r="K134" s="321" t="s">
        <v>678</v>
      </c>
      <c r="L134" s="458"/>
      <c r="M134" s="10"/>
      <c r="O134" s="261"/>
      <c r="P134" s="261"/>
      <c r="Q134" s="462"/>
      <c r="R134" s="9"/>
      <c r="S134" s="9"/>
      <c r="U134" s="261"/>
      <c r="V134" s="468" t="s">
        <v>641</v>
      </c>
      <c r="W134" s="320" t="s">
        <v>634</v>
      </c>
      <c r="X134" s="467"/>
      <c r="Y134" s="350"/>
      <c r="Z134" s="467"/>
      <c r="AA134" s="467"/>
      <c r="AB134" s="467"/>
      <c r="AC134" s="467"/>
      <c r="AD134" s="467"/>
      <c r="AE134" s="467"/>
      <c r="AG134" s="287"/>
      <c r="AH134" s="449"/>
      <c r="AI134" s="449"/>
      <c r="AJ134" s="309"/>
      <c r="AK134" s="4"/>
    </row>
    <row r="135" spans="1:37" x14ac:dyDescent="0.35">
      <c r="A135" s="271"/>
      <c r="B135" s="271"/>
      <c r="C135" s="418" t="s">
        <v>479</v>
      </c>
      <c r="D135" s="418"/>
      <c r="E135" s="418" t="s">
        <v>486</v>
      </c>
      <c r="F135" s="418"/>
      <c r="G135" s="322" t="s">
        <v>679</v>
      </c>
      <c r="H135" s="418"/>
      <c r="I135" s="418" t="s">
        <v>680</v>
      </c>
      <c r="J135" s="418"/>
      <c r="K135" s="323" t="s">
        <v>681</v>
      </c>
      <c r="L135" s="418"/>
      <c r="M135" s="418" t="s">
        <v>286</v>
      </c>
      <c r="N135" s="418"/>
      <c r="O135" s="418" t="s">
        <v>218</v>
      </c>
      <c r="P135" s="418"/>
      <c r="Q135" s="427" t="s">
        <v>370</v>
      </c>
      <c r="R135" s="418"/>
      <c r="S135" s="418" t="s">
        <v>205</v>
      </c>
      <c r="T135" s="418"/>
      <c r="U135" s="418" t="s">
        <v>544</v>
      </c>
      <c r="V135" s="418"/>
      <c r="W135" s="322" t="s">
        <v>682</v>
      </c>
      <c r="X135" s="418"/>
      <c r="Y135" s="323" t="s">
        <v>683</v>
      </c>
      <c r="Z135" s="418"/>
      <c r="AA135" s="418" t="s">
        <v>398</v>
      </c>
      <c r="AB135" s="418"/>
      <c r="AC135" s="418" t="s">
        <v>177</v>
      </c>
      <c r="AD135" s="418"/>
      <c r="AE135" s="418"/>
      <c r="AF135" s="408"/>
      <c r="AG135" s="272"/>
      <c r="AH135" s="442"/>
      <c r="AI135" s="442"/>
      <c r="AJ135" s="273"/>
      <c r="AK135" s="4"/>
    </row>
    <row r="136" spans="1:37" x14ac:dyDescent="0.35">
      <c r="A136" s="274"/>
      <c r="B136" s="276" t="s">
        <v>684</v>
      </c>
      <c r="C136" s="407">
        <v>0</v>
      </c>
      <c r="D136" s="407"/>
      <c r="E136" s="407">
        <v>0</v>
      </c>
      <c r="F136" s="407"/>
      <c r="G136" s="276">
        <v>0</v>
      </c>
      <c r="H136" s="407"/>
      <c r="I136" s="407">
        <v>0</v>
      </c>
      <c r="J136" s="407"/>
      <c r="K136" s="324">
        <v>0</v>
      </c>
      <c r="L136" s="407"/>
      <c r="M136" s="407">
        <v>0</v>
      </c>
      <c r="N136" s="407"/>
      <c r="O136" s="407">
        <v>0</v>
      </c>
      <c r="P136" s="407"/>
      <c r="Q136" s="429">
        <v>0</v>
      </c>
      <c r="R136" s="407"/>
      <c r="S136" s="407">
        <v>0</v>
      </c>
      <c r="T136" s="407"/>
      <c r="U136" s="407">
        <v>0</v>
      </c>
      <c r="V136" s="407"/>
      <c r="W136" s="276">
        <v>0</v>
      </c>
      <c r="X136" s="407"/>
      <c r="Y136" s="324">
        <v>0</v>
      </c>
      <c r="Z136" s="407"/>
      <c r="AA136" s="407">
        <v>0</v>
      </c>
      <c r="AB136" s="407"/>
      <c r="AC136" s="407">
        <v>0</v>
      </c>
      <c r="AD136" s="407"/>
      <c r="AE136" s="407"/>
      <c r="AF136" s="408"/>
      <c r="AG136" s="275"/>
      <c r="AH136" s="443"/>
      <c r="AI136" s="444"/>
      <c r="AJ136" s="273"/>
      <c r="AK136" s="4"/>
    </row>
    <row r="137" spans="1:37" s="261" customFormat="1" ht="15" thickBot="1" x14ac:dyDescent="0.4">
      <c r="A137" s="307">
        <v>137</v>
      </c>
      <c r="B137" s="307"/>
      <c r="C137" s="261">
        <v>138</v>
      </c>
      <c r="E137" s="261">
        <v>139</v>
      </c>
      <c r="G137" s="307">
        <v>140</v>
      </c>
      <c r="I137" s="261">
        <v>141</v>
      </c>
      <c r="K137" s="325">
        <v>142</v>
      </c>
      <c r="M137" s="261">
        <v>143</v>
      </c>
      <c r="O137" s="261">
        <v>144</v>
      </c>
      <c r="Q137" s="452" t="s">
        <v>793</v>
      </c>
      <c r="S137" s="261">
        <v>146</v>
      </c>
      <c r="U137" s="261">
        <v>147</v>
      </c>
      <c r="W137" s="307">
        <v>148</v>
      </c>
      <c r="Y137" s="325">
        <v>149</v>
      </c>
      <c r="AA137" s="261" t="s">
        <v>793</v>
      </c>
      <c r="AC137" s="261">
        <v>151</v>
      </c>
      <c r="AG137" s="308"/>
      <c r="AH137" s="453"/>
      <c r="AI137" s="454"/>
      <c r="AJ137" s="309"/>
      <c r="AK137" s="285"/>
    </row>
    <row r="138" spans="1:37" ht="15" thickBot="1" x14ac:dyDescent="0.4">
      <c r="A138" s="276"/>
      <c r="B138" s="366">
        <v>398.255</v>
      </c>
      <c r="C138" s="785"/>
      <c r="D138" s="421">
        <v>211.13499999999999</v>
      </c>
      <c r="E138" s="785"/>
      <c r="F138" s="421">
        <v>224</v>
      </c>
      <c r="G138" s="753" t="s">
        <v>223</v>
      </c>
      <c r="H138" s="421">
        <v>293.49299999999999</v>
      </c>
      <c r="I138" s="753" t="s">
        <v>223</v>
      </c>
      <c r="J138" s="421">
        <v>332.85599999999999</v>
      </c>
      <c r="K138" s="753" t="s">
        <v>223</v>
      </c>
      <c r="L138" s="421">
        <v>412.34500000000003</v>
      </c>
      <c r="M138" s="785"/>
      <c r="N138" s="421">
        <v>429.00299999999999</v>
      </c>
      <c r="O138" s="753" t="s">
        <v>12</v>
      </c>
      <c r="P138" s="421">
        <v>389</v>
      </c>
      <c r="Q138" s="785"/>
      <c r="R138" s="421">
        <v>418</v>
      </c>
      <c r="S138" s="753" t="s">
        <v>12</v>
      </c>
      <c r="T138" s="421">
        <v>365.834</v>
      </c>
      <c r="U138" s="785"/>
      <c r="V138" s="421">
        <v>236.06100000000001</v>
      </c>
      <c r="W138" s="753" t="s">
        <v>223</v>
      </c>
      <c r="X138" s="421">
        <v>424.99799999999999</v>
      </c>
      <c r="Y138" s="753" t="s">
        <v>223</v>
      </c>
      <c r="Z138" s="421">
        <v>413.45</v>
      </c>
      <c r="AA138" s="785"/>
      <c r="AB138" s="421">
        <v>458</v>
      </c>
      <c r="AC138" s="753" t="s">
        <v>12</v>
      </c>
      <c r="AD138" s="433"/>
      <c r="AE138" s="433"/>
      <c r="AF138" s="408"/>
      <c r="AG138" s="262">
        <v>9</v>
      </c>
      <c r="AH138" s="249">
        <v>1</v>
      </c>
      <c r="AI138" s="249">
        <v>4</v>
      </c>
      <c r="AJ138" s="326"/>
      <c r="AK138" s="4"/>
    </row>
    <row r="139" spans="1:37" x14ac:dyDescent="0.35">
      <c r="A139" s="276"/>
      <c r="B139" s="271"/>
      <c r="C139" s="786"/>
      <c r="D139" s="408"/>
      <c r="E139" s="786"/>
      <c r="F139" s="408"/>
      <c r="G139" s="754"/>
      <c r="H139" s="408"/>
      <c r="I139" s="754"/>
      <c r="J139" s="408"/>
      <c r="K139" s="754"/>
      <c r="L139" s="408"/>
      <c r="M139" s="786"/>
      <c r="N139" s="408"/>
      <c r="O139" s="754"/>
      <c r="P139" s="433"/>
      <c r="Q139" s="786"/>
      <c r="R139" s="408"/>
      <c r="S139" s="754"/>
      <c r="T139" s="408"/>
      <c r="U139" s="786"/>
      <c r="V139" s="408"/>
      <c r="W139" s="754"/>
      <c r="X139" s="408"/>
      <c r="Y139" s="754"/>
      <c r="Z139" s="408"/>
      <c r="AA139" s="786"/>
      <c r="AB139" s="408"/>
      <c r="AC139" s="754"/>
      <c r="AD139" s="433"/>
      <c r="AE139" s="433"/>
      <c r="AF139" s="408"/>
      <c r="AG139" s="263"/>
      <c r="AH139" s="434"/>
      <c r="AI139" s="434"/>
      <c r="AJ139" s="273"/>
      <c r="AK139" s="4"/>
    </row>
    <row r="140" spans="1:37" ht="6" customHeight="1" x14ac:dyDescent="0.35">
      <c r="A140" s="276"/>
      <c r="B140" s="271"/>
      <c r="C140" s="251">
        <v>0</v>
      </c>
      <c r="D140" s="407"/>
      <c r="E140" s="251">
        <v>0</v>
      </c>
      <c r="F140" s="407"/>
      <c r="G140" s="327">
        <v>0</v>
      </c>
      <c r="H140" s="407"/>
      <c r="I140" s="251">
        <v>0</v>
      </c>
      <c r="J140" s="407"/>
      <c r="K140" s="328">
        <v>0</v>
      </c>
      <c r="L140" s="407"/>
      <c r="M140" s="251">
        <v>0</v>
      </c>
      <c r="N140" s="407"/>
      <c r="O140" s="251" t="s">
        <v>12</v>
      </c>
      <c r="P140" s="433"/>
      <c r="Q140" s="251">
        <v>0</v>
      </c>
      <c r="R140" s="407"/>
      <c r="S140" s="251">
        <v>0</v>
      </c>
      <c r="T140" s="407"/>
      <c r="U140" s="251">
        <v>0</v>
      </c>
      <c r="V140" s="407"/>
      <c r="W140" s="327">
        <v>0</v>
      </c>
      <c r="X140" s="407"/>
      <c r="Y140" s="328">
        <v>0</v>
      </c>
      <c r="Z140" s="407"/>
      <c r="AA140" s="251">
        <v>0</v>
      </c>
      <c r="AB140" s="425"/>
      <c r="AC140" s="251">
        <v>0</v>
      </c>
      <c r="AD140" s="433"/>
      <c r="AE140" s="433"/>
      <c r="AF140" s="408"/>
      <c r="AG140" s="263"/>
      <c r="AH140" s="434"/>
      <c r="AI140" s="434"/>
      <c r="AJ140" s="273"/>
      <c r="AK140" s="4"/>
    </row>
    <row r="141" spans="1:37" ht="15" thickBot="1" x14ac:dyDescent="0.4">
      <c r="A141" s="307"/>
      <c r="B141" s="307"/>
      <c r="C141" s="418" t="s">
        <v>181</v>
      </c>
      <c r="D141" s="408"/>
      <c r="E141" s="418" t="s">
        <v>231</v>
      </c>
      <c r="F141" s="408"/>
      <c r="G141" s="329" t="s">
        <v>79</v>
      </c>
      <c r="H141" s="256"/>
      <c r="I141" s="337" t="s">
        <v>181</v>
      </c>
      <c r="J141" s="256"/>
      <c r="K141" s="330" t="s">
        <v>132</v>
      </c>
      <c r="L141" s="408"/>
      <c r="M141" s="418" t="s">
        <v>287</v>
      </c>
      <c r="N141" s="408"/>
      <c r="O141" s="418" t="s">
        <v>65</v>
      </c>
      <c r="P141" s="418"/>
      <c r="Q141" s="427" t="s">
        <v>77</v>
      </c>
      <c r="R141" s="408"/>
      <c r="S141" s="418" t="s">
        <v>206</v>
      </c>
      <c r="T141" s="408"/>
      <c r="U141" s="418" t="s">
        <v>200</v>
      </c>
      <c r="V141" s="408"/>
      <c r="W141" s="351" t="s">
        <v>200</v>
      </c>
      <c r="X141" s="256"/>
      <c r="Y141" s="330" t="s">
        <v>57</v>
      </c>
      <c r="Z141" s="408"/>
      <c r="AA141" s="418" t="s">
        <v>399</v>
      </c>
      <c r="AB141" s="408"/>
      <c r="AC141" s="418" t="s">
        <v>57</v>
      </c>
      <c r="AD141" s="418"/>
      <c r="AE141" s="418"/>
      <c r="AG141" s="287"/>
      <c r="AH141" s="449"/>
      <c r="AI141" s="449"/>
      <c r="AJ141" s="309"/>
      <c r="AK141" s="4"/>
    </row>
    <row r="142" spans="1:37" s="264" customFormat="1" x14ac:dyDescent="0.35">
      <c r="A142" s="278"/>
      <c r="B142" s="278"/>
      <c r="C142" s="436"/>
      <c r="E142" s="436"/>
      <c r="G142" s="436" t="s">
        <v>637</v>
      </c>
      <c r="I142" s="436" t="s">
        <v>637</v>
      </c>
      <c r="K142" s="436" t="s">
        <v>637</v>
      </c>
      <c r="M142" s="10" t="s">
        <v>91</v>
      </c>
      <c r="N142" s="9"/>
      <c r="O142" s="436" t="s">
        <v>58</v>
      </c>
      <c r="P142" s="436"/>
      <c r="Q142" s="462"/>
      <c r="R142" s="9"/>
      <c r="S142" s="436" t="s">
        <v>91</v>
      </c>
      <c r="T142" s="9"/>
      <c r="U142" s="9"/>
      <c r="V142" s="9"/>
      <c r="W142" s="9" t="s">
        <v>637</v>
      </c>
      <c r="X142" s="9"/>
      <c r="Y142" s="9"/>
      <c r="Z142" s="9"/>
      <c r="AA142" s="9"/>
      <c r="AC142" s="436" t="s">
        <v>91</v>
      </c>
      <c r="AD142" s="436"/>
      <c r="AE142" s="436"/>
      <c r="AG142" s="287"/>
      <c r="AH142" s="449"/>
      <c r="AI142" s="449"/>
      <c r="AJ142" s="288"/>
      <c r="AK142" s="10"/>
    </row>
    <row r="143" spans="1:37" s="264" customFormat="1" ht="15" thickBot="1" x14ac:dyDescent="0.4">
      <c r="A143" s="278"/>
      <c r="B143" s="278"/>
      <c r="C143" s="436"/>
      <c r="E143" s="436"/>
      <c r="G143" s="436"/>
      <c r="I143" s="436"/>
      <c r="K143" s="436"/>
      <c r="M143" s="10"/>
      <c r="N143" s="9"/>
      <c r="O143" s="436"/>
      <c r="P143" s="436"/>
      <c r="Q143" s="437"/>
      <c r="R143" s="9"/>
      <c r="S143" s="436"/>
      <c r="T143" s="9"/>
      <c r="U143" s="9"/>
      <c r="V143" s="9"/>
      <c r="W143" s="9"/>
      <c r="X143" s="9"/>
      <c r="Y143" s="9"/>
      <c r="Z143" s="9"/>
      <c r="AA143" s="10"/>
      <c r="AC143" s="436"/>
      <c r="AD143" s="436"/>
      <c r="AE143" s="436"/>
      <c r="AG143" s="287"/>
      <c r="AH143" s="449"/>
      <c r="AI143" s="449"/>
      <c r="AJ143" s="288"/>
      <c r="AK143" s="10"/>
    </row>
    <row r="144" spans="1:37" s="264" customFormat="1" ht="15" thickBot="1" x14ac:dyDescent="0.4">
      <c r="A144" s="279"/>
      <c r="B144" s="803" t="s">
        <v>628</v>
      </c>
      <c r="C144" s="804"/>
      <c r="D144" s="804"/>
      <c r="E144" s="804"/>
      <c r="F144" s="804"/>
      <c r="G144" s="804"/>
      <c r="H144" s="804"/>
      <c r="I144" s="804"/>
      <c r="J144" s="804"/>
      <c r="K144" s="804"/>
      <c r="L144" s="804"/>
      <c r="M144" s="804"/>
      <c r="N144" s="804"/>
      <c r="O144" s="804"/>
      <c r="P144" s="804"/>
      <c r="Q144" s="804"/>
      <c r="R144" s="804"/>
      <c r="S144" s="804"/>
      <c r="T144" s="804"/>
      <c r="U144" s="804"/>
      <c r="V144" s="804"/>
      <c r="W144" s="804"/>
      <c r="X144" s="804"/>
      <c r="Y144" s="804"/>
      <c r="Z144" s="804"/>
      <c r="AA144" s="804"/>
      <c r="AB144" s="804"/>
      <c r="AC144" s="805"/>
      <c r="AD144" s="289"/>
      <c r="AE144" s="289"/>
      <c r="AF144" s="310"/>
      <c r="AG144" s="352"/>
      <c r="AH144" s="353"/>
      <c r="AI144" s="353"/>
      <c r="AJ144" s="354"/>
      <c r="AK144" s="10"/>
    </row>
    <row r="145" spans="1:37" s="264" customFormat="1" ht="15" thickBot="1" x14ac:dyDescent="0.4">
      <c r="A145" s="355"/>
      <c r="B145" s="355"/>
      <c r="C145" s="313"/>
      <c r="D145" s="318"/>
      <c r="E145" s="313"/>
      <c r="F145" s="318"/>
      <c r="G145" s="313"/>
      <c r="H145" s="318"/>
      <c r="I145" s="313"/>
      <c r="J145" s="318"/>
      <c r="K145" s="313"/>
      <c r="L145" s="318"/>
      <c r="M145" s="340"/>
      <c r="N145" s="340"/>
      <c r="O145" s="313"/>
      <c r="P145" s="313"/>
      <c r="Q145" s="356"/>
      <c r="R145" s="340"/>
      <c r="S145" s="313"/>
      <c r="T145" s="340"/>
      <c r="U145" s="357"/>
      <c r="V145" s="340"/>
      <c r="W145" s="823" t="s">
        <v>656</v>
      </c>
      <c r="X145" s="824"/>
      <c r="Y145" s="824"/>
      <c r="Z145" s="824"/>
      <c r="AA145" s="825"/>
      <c r="AB145" s="807" t="s">
        <v>685</v>
      </c>
      <c r="AC145" s="808"/>
      <c r="AD145" s="358"/>
      <c r="AE145" s="358"/>
      <c r="AF145" s="301"/>
      <c r="AG145" s="359"/>
      <c r="AH145" s="360"/>
      <c r="AI145" s="360"/>
      <c r="AJ145" s="361"/>
      <c r="AK145" s="10"/>
    </row>
    <row r="146" spans="1:37" x14ac:dyDescent="0.35">
      <c r="A146" s="271"/>
      <c r="B146" s="271"/>
      <c r="C146" s="407"/>
      <c r="D146" s="408"/>
      <c r="E146" s="407"/>
      <c r="F146" s="408"/>
      <c r="G146" s="407"/>
      <c r="H146" s="418"/>
      <c r="I146" s="407"/>
      <c r="J146" s="408"/>
      <c r="K146" s="425"/>
      <c r="L146" s="408"/>
      <c r="M146" s="407"/>
      <c r="N146" s="408"/>
      <c r="O146" s="407"/>
      <c r="P146" s="407"/>
      <c r="Q146" s="426"/>
      <c r="R146" s="408"/>
      <c r="S146" s="460"/>
      <c r="T146" s="460"/>
      <c r="U146" s="439" t="s">
        <v>658</v>
      </c>
      <c r="W146" s="320" t="s">
        <v>634</v>
      </c>
      <c r="X146" s="331"/>
      <c r="Y146" s="331"/>
      <c r="Z146" s="331"/>
      <c r="AA146" s="321" t="s">
        <v>658</v>
      </c>
      <c r="AB146" s="331"/>
      <c r="AC146" s="362"/>
      <c r="AF146" s="408"/>
      <c r="AG146" s="263"/>
      <c r="AH146" s="434"/>
      <c r="AI146" s="434"/>
      <c r="AJ146" s="273"/>
      <c r="AK146" s="4"/>
    </row>
    <row r="147" spans="1:37" x14ac:dyDescent="0.35">
      <c r="A147" s="271"/>
      <c r="B147" s="271"/>
      <c r="C147" s="418" t="s">
        <v>408</v>
      </c>
      <c r="D147" s="418"/>
      <c r="E147" s="418" t="s">
        <v>161</v>
      </c>
      <c r="F147" s="418"/>
      <c r="G147" s="418" t="s">
        <v>157</v>
      </c>
      <c r="H147" s="418"/>
      <c r="I147" s="418" t="s">
        <v>419</v>
      </c>
      <c r="J147" s="418"/>
      <c r="K147" s="418" t="s">
        <v>158</v>
      </c>
      <c r="L147" s="418"/>
      <c r="M147" s="418" t="s">
        <v>162</v>
      </c>
      <c r="N147" s="418"/>
      <c r="O147" s="418" t="s">
        <v>196</v>
      </c>
      <c r="P147" s="418"/>
      <c r="Q147" s="427" t="s">
        <v>234</v>
      </c>
      <c r="R147" s="418"/>
      <c r="S147" s="418" t="s">
        <v>237</v>
      </c>
      <c r="T147" s="418"/>
      <c r="U147" s="418" t="s">
        <v>686</v>
      </c>
      <c r="V147" s="418"/>
      <c r="W147" s="322" t="s">
        <v>687</v>
      </c>
      <c r="X147" s="418"/>
      <c r="Y147" s="418" t="s">
        <v>688</v>
      </c>
      <c r="Z147" s="418"/>
      <c r="AA147" s="323" t="s">
        <v>689</v>
      </c>
      <c r="AB147" s="418"/>
      <c r="AC147" s="323" t="s">
        <v>690</v>
      </c>
      <c r="AD147" s="418"/>
      <c r="AE147" s="418"/>
      <c r="AF147" s="408"/>
      <c r="AG147" s="272"/>
      <c r="AH147" s="442"/>
      <c r="AI147" s="442"/>
      <c r="AJ147" s="273"/>
      <c r="AK147" s="4"/>
    </row>
    <row r="148" spans="1:37" x14ac:dyDescent="0.35">
      <c r="A148" s="274"/>
      <c r="B148" s="276"/>
      <c r="C148" s="407">
        <v>0</v>
      </c>
      <c r="D148" s="407"/>
      <c r="E148" s="407">
        <v>0</v>
      </c>
      <c r="F148" s="407"/>
      <c r="G148" s="407">
        <v>0</v>
      </c>
      <c r="H148" s="407"/>
      <c r="I148" s="407">
        <v>0</v>
      </c>
      <c r="J148" s="407"/>
      <c r="K148" s="407">
        <v>0</v>
      </c>
      <c r="L148" s="407"/>
      <c r="M148" s="407">
        <v>0</v>
      </c>
      <c r="N148" s="407"/>
      <c r="O148" s="407">
        <v>0</v>
      </c>
      <c r="P148" s="407"/>
      <c r="Q148" s="429">
        <v>0</v>
      </c>
      <c r="R148" s="407"/>
      <c r="S148" s="407">
        <v>0</v>
      </c>
      <c r="T148" s="407"/>
      <c r="U148" s="407">
        <v>0</v>
      </c>
      <c r="V148" s="407"/>
      <c r="W148" s="276">
        <v>0</v>
      </c>
      <c r="X148" s="407"/>
      <c r="Y148" s="407">
        <v>0</v>
      </c>
      <c r="Z148" s="407"/>
      <c r="AA148" s="324">
        <v>0</v>
      </c>
      <c r="AB148" s="407"/>
      <c r="AC148" s="324">
        <v>0</v>
      </c>
      <c r="AD148" s="407"/>
      <c r="AE148" s="407"/>
      <c r="AF148" s="408"/>
      <c r="AG148" s="275"/>
      <c r="AH148" s="443"/>
      <c r="AI148" s="444"/>
      <c r="AJ148" s="273"/>
      <c r="AK148" s="4"/>
    </row>
    <row r="149" spans="1:37" s="261" customFormat="1" ht="15" thickBot="1" x14ac:dyDescent="0.4">
      <c r="A149" s="307">
        <v>151</v>
      </c>
      <c r="B149" s="307"/>
      <c r="C149" s="261">
        <v>152</v>
      </c>
      <c r="E149" s="261">
        <v>153</v>
      </c>
      <c r="G149" s="261">
        <v>154</v>
      </c>
      <c r="I149" s="261">
        <v>155</v>
      </c>
      <c r="K149" s="261">
        <v>156</v>
      </c>
      <c r="M149" s="261">
        <v>157</v>
      </c>
      <c r="O149" s="261">
        <v>158</v>
      </c>
      <c r="Q149" s="452">
        <v>159</v>
      </c>
      <c r="S149" s="261">
        <v>160</v>
      </c>
      <c r="U149" s="261">
        <v>161</v>
      </c>
      <c r="W149" s="307">
        <v>162</v>
      </c>
      <c r="Y149" s="261">
        <v>163</v>
      </c>
      <c r="AA149" s="325">
        <v>164</v>
      </c>
      <c r="AC149" s="325">
        <v>165</v>
      </c>
      <c r="AG149" s="308"/>
      <c r="AH149" s="453"/>
      <c r="AI149" s="454"/>
      <c r="AJ149" s="309"/>
      <c r="AK149" s="285"/>
    </row>
    <row r="150" spans="1:37" ht="15" thickBot="1" x14ac:dyDescent="0.4">
      <c r="A150" s="276"/>
      <c r="B150" s="366">
        <v>378.05200000000002</v>
      </c>
      <c r="C150" s="785"/>
      <c r="D150" s="421">
        <v>319</v>
      </c>
      <c r="E150" s="753" t="s">
        <v>12</v>
      </c>
      <c r="F150" s="421">
        <v>365</v>
      </c>
      <c r="G150" s="753" t="s">
        <v>12</v>
      </c>
      <c r="H150" s="421">
        <v>441</v>
      </c>
      <c r="I150" s="785"/>
      <c r="J150" s="421">
        <v>394</v>
      </c>
      <c r="K150" s="753" t="s">
        <v>12</v>
      </c>
      <c r="L150" s="421">
        <v>314</v>
      </c>
      <c r="M150" s="753" t="s">
        <v>12</v>
      </c>
      <c r="N150" s="421">
        <v>473.22</v>
      </c>
      <c r="O150" s="753" t="s">
        <v>12</v>
      </c>
      <c r="P150" s="421">
        <v>337</v>
      </c>
      <c r="Q150" s="785"/>
      <c r="R150" s="421">
        <v>337.57400000000001</v>
      </c>
      <c r="S150" s="753" t="s">
        <v>12</v>
      </c>
      <c r="T150" s="421">
        <v>402.80799999999999</v>
      </c>
      <c r="U150" s="753" t="s">
        <v>15</v>
      </c>
      <c r="V150" s="421">
        <v>344</v>
      </c>
      <c r="W150" s="753" t="s">
        <v>223</v>
      </c>
      <c r="X150" s="421">
        <v>383</v>
      </c>
      <c r="Y150" s="753" t="s">
        <v>223</v>
      </c>
      <c r="Z150" s="421">
        <v>376.82600000000002</v>
      </c>
      <c r="AA150" s="753" t="s">
        <v>223</v>
      </c>
      <c r="AB150" s="421">
        <v>481.108</v>
      </c>
      <c r="AC150" s="753" t="s">
        <v>223</v>
      </c>
      <c r="AD150" s="433"/>
      <c r="AE150" s="433"/>
      <c r="AF150" s="408"/>
      <c r="AG150" s="262">
        <v>9</v>
      </c>
      <c r="AH150" s="249">
        <v>1</v>
      </c>
      <c r="AI150" s="249">
        <v>8</v>
      </c>
      <c r="AJ150" s="326"/>
      <c r="AK150" s="4"/>
    </row>
    <row r="151" spans="1:37" ht="15" thickBot="1" x14ac:dyDescent="0.4">
      <c r="A151" s="276"/>
      <c r="B151" s="271"/>
      <c r="C151" s="799"/>
      <c r="D151" s="408"/>
      <c r="E151" s="802"/>
      <c r="F151" s="408"/>
      <c r="G151" s="802"/>
      <c r="H151" s="408"/>
      <c r="I151" s="799"/>
      <c r="J151" s="408"/>
      <c r="K151" s="802"/>
      <c r="L151" s="408"/>
      <c r="M151" s="802"/>
      <c r="N151" s="408"/>
      <c r="O151" s="802"/>
      <c r="P151" s="433"/>
      <c r="Q151" s="799"/>
      <c r="R151" s="408"/>
      <c r="S151" s="802"/>
      <c r="T151" s="408"/>
      <c r="U151" s="802"/>
      <c r="V151" s="408"/>
      <c r="W151" s="802"/>
      <c r="X151" s="408"/>
      <c r="Y151" s="802"/>
      <c r="Z151" s="408"/>
      <c r="AA151" s="802"/>
      <c r="AB151" s="408"/>
      <c r="AC151" s="802"/>
      <c r="AD151" s="433"/>
      <c r="AE151" s="433"/>
      <c r="AF151" s="408"/>
      <c r="AG151" s="263"/>
      <c r="AH151" s="434"/>
      <c r="AI151" s="434"/>
      <c r="AJ151" s="273"/>
      <c r="AK151" s="4"/>
    </row>
    <row r="152" spans="1:37" ht="6" customHeight="1" x14ac:dyDescent="0.35">
      <c r="A152" s="276"/>
      <c r="B152" s="271"/>
      <c r="C152" s="251">
        <v>0</v>
      </c>
      <c r="D152" s="407"/>
      <c r="E152" s="251" t="s">
        <v>12</v>
      </c>
      <c r="F152" s="407"/>
      <c r="G152" s="251">
        <v>0</v>
      </c>
      <c r="H152" s="407"/>
      <c r="I152" s="251">
        <v>0</v>
      </c>
      <c r="J152" s="407"/>
      <c r="K152" s="251">
        <v>0</v>
      </c>
      <c r="L152" s="407"/>
      <c r="M152" s="251">
        <v>0</v>
      </c>
      <c r="N152" s="407"/>
      <c r="O152" s="251">
        <v>0</v>
      </c>
      <c r="P152" s="433"/>
      <c r="Q152" s="251">
        <v>0</v>
      </c>
      <c r="R152" s="407"/>
      <c r="S152" s="251">
        <v>0</v>
      </c>
      <c r="T152" s="407"/>
      <c r="U152" s="251">
        <v>0</v>
      </c>
      <c r="V152" s="407"/>
      <c r="W152" s="327">
        <v>0</v>
      </c>
      <c r="X152" s="407"/>
      <c r="Y152" s="251">
        <v>0</v>
      </c>
      <c r="Z152" s="407"/>
      <c r="AA152" s="328">
        <v>0</v>
      </c>
      <c r="AB152" s="425"/>
      <c r="AC152" s="328">
        <v>0</v>
      </c>
      <c r="AD152" s="433"/>
      <c r="AE152" s="433"/>
      <c r="AF152" s="408"/>
      <c r="AG152" s="263"/>
      <c r="AH152" s="434"/>
      <c r="AI152" s="434"/>
      <c r="AJ152" s="273"/>
      <c r="AK152" s="4"/>
    </row>
    <row r="153" spans="1:37" ht="15" thickBot="1" x14ac:dyDescent="0.4">
      <c r="A153" s="307"/>
      <c r="B153" s="307"/>
      <c r="C153" s="418" t="s">
        <v>203</v>
      </c>
      <c r="D153" s="408"/>
      <c r="E153" s="418" t="s">
        <v>68</v>
      </c>
      <c r="F153" s="408"/>
      <c r="G153" s="418" t="s">
        <v>63</v>
      </c>
      <c r="H153" s="408"/>
      <c r="I153" s="418" t="s">
        <v>63</v>
      </c>
      <c r="J153" s="408"/>
      <c r="K153" s="418" t="s">
        <v>77</v>
      </c>
      <c r="L153" s="408"/>
      <c r="M153" s="418" t="s">
        <v>57</v>
      </c>
      <c r="N153" s="408"/>
      <c r="O153" s="418" t="s">
        <v>197</v>
      </c>
      <c r="P153" s="418"/>
      <c r="Q153" s="427" t="s">
        <v>65</v>
      </c>
      <c r="R153" s="408"/>
      <c r="S153" s="418" t="s">
        <v>170</v>
      </c>
      <c r="T153" s="408"/>
      <c r="U153" s="418" t="s">
        <v>203</v>
      </c>
      <c r="V153" s="408"/>
      <c r="W153" s="329" t="s">
        <v>65</v>
      </c>
      <c r="X153" s="256"/>
      <c r="Y153" s="337" t="s">
        <v>63</v>
      </c>
      <c r="Z153" s="256"/>
      <c r="AA153" s="330" t="s">
        <v>662</v>
      </c>
      <c r="AB153" s="256"/>
      <c r="AC153" s="363" t="s">
        <v>210</v>
      </c>
      <c r="AD153" s="469"/>
      <c r="AE153" s="469"/>
      <c r="AG153" s="287"/>
      <c r="AH153" s="449"/>
      <c r="AI153" s="449"/>
      <c r="AJ153" s="309"/>
      <c r="AK153" s="4"/>
    </row>
    <row r="154" spans="1:37" s="264" customFormat="1" x14ac:dyDescent="0.35">
      <c r="A154" s="278"/>
      <c r="B154" s="278"/>
      <c r="C154" s="10"/>
      <c r="D154" s="435"/>
      <c r="E154" s="436" t="s">
        <v>74</v>
      </c>
      <c r="F154" s="435"/>
      <c r="G154" s="436" t="s">
        <v>58</v>
      </c>
      <c r="I154" s="10"/>
      <c r="K154" s="436" t="s">
        <v>74</v>
      </c>
      <c r="M154" s="436" t="s">
        <v>58</v>
      </c>
      <c r="O154" s="436" t="s">
        <v>58</v>
      </c>
      <c r="P154" s="436"/>
      <c r="Q154" s="437"/>
      <c r="S154" s="436" t="s">
        <v>91</v>
      </c>
      <c r="U154" s="436" t="s">
        <v>637</v>
      </c>
      <c r="W154" s="436" t="s">
        <v>637</v>
      </c>
      <c r="Y154" s="436"/>
      <c r="AA154" s="436" t="s">
        <v>637</v>
      </c>
      <c r="AC154" s="436"/>
      <c r="AD154" s="436"/>
      <c r="AE154" s="436"/>
      <c r="AG154" s="287"/>
      <c r="AH154" s="449"/>
      <c r="AI154" s="449"/>
      <c r="AJ154" s="288"/>
      <c r="AK154" s="10"/>
    </row>
    <row r="155" spans="1:37" s="264" customFormat="1" ht="15" thickBot="1" x14ac:dyDescent="0.4">
      <c r="A155" s="278"/>
      <c r="B155" s="278"/>
      <c r="C155" s="436"/>
      <c r="D155" s="435"/>
      <c r="E155" s="436"/>
      <c r="F155" s="435"/>
      <c r="G155" s="436"/>
      <c r="I155" s="436"/>
      <c r="K155" s="436"/>
      <c r="M155" s="436"/>
      <c r="O155" s="436"/>
      <c r="P155" s="436"/>
      <c r="Q155" s="437"/>
      <c r="S155" s="436"/>
      <c r="U155" s="436"/>
      <c r="W155" s="436"/>
      <c r="Y155" s="436"/>
      <c r="AA155" s="436"/>
      <c r="AC155" s="436"/>
      <c r="AD155" s="438"/>
      <c r="AE155" s="438"/>
      <c r="AF155" s="409"/>
      <c r="AG155" s="287"/>
      <c r="AH155" s="449"/>
      <c r="AI155" s="449"/>
      <c r="AJ155" s="288"/>
      <c r="AK155" s="10"/>
    </row>
    <row r="156" spans="1:37" s="264" customFormat="1" ht="15" thickBot="1" x14ac:dyDescent="0.4">
      <c r="A156" s="279"/>
      <c r="B156" s="803" t="s">
        <v>628</v>
      </c>
      <c r="C156" s="804"/>
      <c r="D156" s="804"/>
      <c r="E156" s="804"/>
      <c r="F156" s="804"/>
      <c r="G156" s="804"/>
      <c r="H156" s="804"/>
      <c r="I156" s="804"/>
      <c r="J156" s="804"/>
      <c r="K156" s="804"/>
      <c r="L156" s="804"/>
      <c r="M156" s="804"/>
      <c r="N156" s="804"/>
      <c r="O156" s="804"/>
      <c r="P156" s="804"/>
      <c r="Q156" s="804"/>
      <c r="R156" s="804"/>
      <c r="S156" s="804"/>
      <c r="T156" s="804"/>
      <c r="U156" s="804"/>
      <c r="V156" s="804"/>
      <c r="W156" s="804"/>
      <c r="X156" s="804"/>
      <c r="Y156" s="804"/>
      <c r="Z156" s="804"/>
      <c r="AA156" s="805"/>
      <c r="AB156" s="820" t="s">
        <v>691</v>
      </c>
      <c r="AC156" s="822"/>
      <c r="AD156" s="289"/>
      <c r="AE156" s="289"/>
      <c r="AF156" s="280"/>
      <c r="AG156" s="352"/>
      <c r="AH156" s="353"/>
      <c r="AI156" s="353"/>
      <c r="AJ156" s="354"/>
      <c r="AK156" s="10"/>
    </row>
    <row r="157" spans="1:37" ht="15" thickBot="1" x14ac:dyDescent="0.4">
      <c r="A157" s="284"/>
      <c r="B157" s="806" t="s">
        <v>685</v>
      </c>
      <c r="C157" s="807"/>
      <c r="D157" s="807"/>
      <c r="E157" s="807"/>
      <c r="F157" s="807"/>
      <c r="G157" s="808"/>
      <c r="H157" s="267"/>
      <c r="I157" s="266"/>
      <c r="J157" s="265"/>
      <c r="K157" s="298"/>
      <c r="L157" s="265"/>
      <c r="M157" s="357" t="s">
        <v>634</v>
      </c>
      <c r="N157" s="331"/>
      <c r="O157" s="357" t="s">
        <v>634</v>
      </c>
      <c r="P157" s="357"/>
      <c r="Q157" s="357" t="s">
        <v>634</v>
      </c>
      <c r="R157" s="265"/>
      <c r="S157" s="266"/>
      <c r="T157" s="301"/>
      <c r="U157" s="364"/>
      <c r="V157" s="301"/>
      <c r="W157" s="266"/>
      <c r="X157" s="265"/>
      <c r="Y157" s="266"/>
      <c r="Z157" s="265"/>
      <c r="AA157" s="266"/>
      <c r="AB157" s="265"/>
      <c r="AC157" s="266"/>
      <c r="AD157" s="266"/>
      <c r="AE157" s="266"/>
      <c r="AF157" s="265"/>
      <c r="AG157" s="268"/>
      <c r="AH157" s="269"/>
      <c r="AI157" s="269"/>
      <c r="AJ157" s="270"/>
      <c r="AK157" s="4"/>
    </row>
    <row r="158" spans="1:37" x14ac:dyDescent="0.35">
      <c r="A158" s="271"/>
      <c r="B158" s="271"/>
      <c r="C158" s="418" t="s">
        <v>692</v>
      </c>
      <c r="D158" s="418"/>
      <c r="E158" s="418" t="s">
        <v>693</v>
      </c>
      <c r="F158" s="418"/>
      <c r="G158" s="365" t="s">
        <v>694</v>
      </c>
      <c r="H158" s="418"/>
      <c r="I158" s="418" t="s">
        <v>695</v>
      </c>
      <c r="J158" s="418"/>
      <c r="K158" s="418" t="s">
        <v>696</v>
      </c>
      <c r="L158" s="418"/>
      <c r="M158" s="418" t="s">
        <v>697</v>
      </c>
      <c r="N158" s="418"/>
      <c r="O158" s="418" t="s">
        <v>552</v>
      </c>
      <c r="P158" s="418"/>
      <c r="Q158" s="427" t="s">
        <v>698</v>
      </c>
      <c r="R158" s="418"/>
      <c r="S158" s="418" t="s">
        <v>505</v>
      </c>
      <c r="T158" s="418"/>
      <c r="U158" s="418" t="s">
        <v>164</v>
      </c>
      <c r="V158" s="418"/>
      <c r="W158" s="418" t="s">
        <v>195</v>
      </c>
      <c r="X158" s="418"/>
      <c r="Y158" s="418" t="s">
        <v>165</v>
      </c>
      <c r="Z158" s="418"/>
      <c r="AA158" s="418" t="s">
        <v>176</v>
      </c>
      <c r="AB158" s="418"/>
      <c r="AC158" s="418" t="s">
        <v>166</v>
      </c>
      <c r="AD158" s="418"/>
      <c r="AE158" s="418"/>
      <c r="AF158" s="408"/>
      <c r="AG158" s="272"/>
      <c r="AH158" s="442"/>
      <c r="AI158" s="442"/>
      <c r="AJ158" s="273"/>
      <c r="AK158" s="4"/>
    </row>
    <row r="159" spans="1:37" x14ac:dyDescent="0.35">
      <c r="A159" s="274"/>
      <c r="B159" s="276"/>
      <c r="C159" s="407">
        <v>0</v>
      </c>
      <c r="D159" s="407"/>
      <c r="E159" s="407">
        <v>0</v>
      </c>
      <c r="F159" s="407"/>
      <c r="G159" s="324">
        <v>0</v>
      </c>
      <c r="H159" s="407"/>
      <c r="I159" s="407">
        <v>0</v>
      </c>
      <c r="J159" s="407"/>
      <c r="K159" s="407">
        <v>0</v>
      </c>
      <c r="L159" s="407"/>
      <c r="M159" s="407">
        <v>0</v>
      </c>
      <c r="N159" s="407"/>
      <c r="O159" s="407">
        <v>0</v>
      </c>
      <c r="P159" s="407"/>
      <c r="Q159" s="429">
        <v>0</v>
      </c>
      <c r="R159" s="407"/>
      <c r="S159" s="407">
        <v>0</v>
      </c>
      <c r="T159" s="407"/>
      <c r="U159" s="407">
        <v>0</v>
      </c>
      <c r="V159" s="407"/>
      <c r="W159" s="407">
        <v>0</v>
      </c>
      <c r="X159" s="407"/>
      <c r="Y159" s="407">
        <v>0</v>
      </c>
      <c r="Z159" s="407"/>
      <c r="AA159" s="407">
        <v>0</v>
      </c>
      <c r="AB159" s="407"/>
      <c r="AC159" s="407">
        <v>0</v>
      </c>
      <c r="AD159" s="407"/>
      <c r="AE159" s="407"/>
      <c r="AF159" s="408"/>
      <c r="AG159" s="275"/>
      <c r="AH159" s="443"/>
      <c r="AI159" s="444"/>
      <c r="AJ159" s="273"/>
      <c r="AK159" s="4"/>
    </row>
    <row r="160" spans="1:37" s="261" customFormat="1" ht="15" thickBot="1" x14ac:dyDescent="0.4">
      <c r="A160" s="276">
        <v>165</v>
      </c>
      <c r="B160" s="276"/>
      <c r="C160" s="407">
        <v>166</v>
      </c>
      <c r="D160" s="407"/>
      <c r="E160" s="407">
        <v>167</v>
      </c>
      <c r="F160" s="407"/>
      <c r="G160" s="324">
        <v>168</v>
      </c>
      <c r="H160" s="407"/>
      <c r="I160" s="407">
        <v>169</v>
      </c>
      <c r="J160" s="407"/>
      <c r="K160" s="407">
        <v>170</v>
      </c>
      <c r="L160" s="407"/>
      <c r="M160" s="407">
        <v>171</v>
      </c>
      <c r="N160" s="407"/>
      <c r="O160" s="407">
        <v>172</v>
      </c>
      <c r="P160" s="407"/>
      <c r="Q160" s="429">
        <v>173</v>
      </c>
      <c r="R160" s="407"/>
      <c r="S160" s="407">
        <v>174</v>
      </c>
      <c r="T160" s="407"/>
      <c r="U160" s="407">
        <v>175</v>
      </c>
      <c r="V160" s="407"/>
      <c r="W160" s="407">
        <v>176</v>
      </c>
      <c r="X160" s="407"/>
      <c r="Y160" s="407">
        <v>177</v>
      </c>
      <c r="Z160" s="407"/>
      <c r="AA160" s="407">
        <v>178</v>
      </c>
      <c r="AB160" s="407"/>
      <c r="AC160" s="407">
        <v>179</v>
      </c>
      <c r="AD160" s="407"/>
      <c r="AE160" s="407"/>
      <c r="AF160" s="407"/>
      <c r="AG160" s="275"/>
      <c r="AH160" s="443"/>
      <c r="AI160" s="445"/>
      <c r="AJ160" s="273"/>
      <c r="AK160" s="285"/>
    </row>
    <row r="161" spans="1:37" ht="15" thickBot="1" x14ac:dyDescent="0.4">
      <c r="A161" s="276"/>
      <c r="B161" s="366">
        <v>317</v>
      </c>
      <c r="C161" s="753" t="s">
        <v>223</v>
      </c>
      <c r="D161" s="421">
        <v>341</v>
      </c>
      <c r="E161" s="753" t="s">
        <v>223</v>
      </c>
      <c r="F161" s="421">
        <v>329.47</v>
      </c>
      <c r="G161" s="753" t="s">
        <v>223</v>
      </c>
      <c r="H161" s="421">
        <v>523.19299999999998</v>
      </c>
      <c r="I161" s="753" t="s">
        <v>15</v>
      </c>
      <c r="J161" s="421">
        <v>328</v>
      </c>
      <c r="K161" s="785"/>
      <c r="L161" s="421">
        <v>389</v>
      </c>
      <c r="M161" s="785"/>
      <c r="N161" s="421">
        <v>396</v>
      </c>
      <c r="O161" s="785"/>
      <c r="P161" s="421">
        <v>350</v>
      </c>
      <c r="Q161" s="785"/>
      <c r="R161" s="421">
        <v>397.48</v>
      </c>
      <c r="S161" s="785"/>
      <c r="T161" s="421">
        <v>323.99799999999999</v>
      </c>
      <c r="U161" s="753" t="s">
        <v>12</v>
      </c>
      <c r="V161" s="421">
        <v>426</v>
      </c>
      <c r="W161" s="753" t="s">
        <v>12</v>
      </c>
      <c r="X161" s="421">
        <v>374</v>
      </c>
      <c r="Y161" s="753" t="s">
        <v>12</v>
      </c>
      <c r="Z161" s="421">
        <v>461</v>
      </c>
      <c r="AA161" s="753" t="s">
        <v>12</v>
      </c>
      <c r="AB161" s="421">
        <v>372</v>
      </c>
      <c r="AC161" s="753" t="s">
        <v>12</v>
      </c>
      <c r="AD161" s="433"/>
      <c r="AE161" s="433"/>
      <c r="AF161" s="408"/>
      <c r="AG161" s="262">
        <v>10</v>
      </c>
      <c r="AH161" s="249">
        <v>0</v>
      </c>
      <c r="AI161" s="249">
        <v>7</v>
      </c>
      <c r="AJ161" s="326"/>
      <c r="AK161" s="4"/>
    </row>
    <row r="162" spans="1:37" ht="15" thickBot="1" x14ac:dyDescent="0.4">
      <c r="A162" s="276"/>
      <c r="B162" s="271"/>
      <c r="C162" s="754"/>
      <c r="D162" s="408"/>
      <c r="E162" s="754"/>
      <c r="F162" s="408"/>
      <c r="G162" s="754"/>
      <c r="H162" s="408"/>
      <c r="I162" s="754"/>
      <c r="J162" s="408"/>
      <c r="K162" s="786"/>
      <c r="L162" s="408"/>
      <c r="M162" s="786"/>
      <c r="N162" s="408"/>
      <c r="O162" s="786"/>
      <c r="P162" s="433"/>
      <c r="Q162" s="786"/>
      <c r="R162" s="408"/>
      <c r="S162" s="799"/>
      <c r="T162" s="408"/>
      <c r="U162" s="754"/>
      <c r="V162" s="408"/>
      <c r="W162" s="754"/>
      <c r="X162" s="408"/>
      <c r="Y162" s="802"/>
      <c r="Z162" s="408"/>
      <c r="AA162" s="802"/>
      <c r="AB162" s="408"/>
      <c r="AC162" s="802"/>
      <c r="AD162" s="433"/>
      <c r="AE162" s="433"/>
      <c r="AF162" s="408"/>
      <c r="AG162" s="263"/>
      <c r="AH162" s="434"/>
      <c r="AI162" s="434"/>
      <c r="AJ162" s="273"/>
      <c r="AK162" s="4"/>
    </row>
    <row r="163" spans="1:37" ht="6" customHeight="1" x14ac:dyDescent="0.35">
      <c r="A163" s="276"/>
      <c r="B163" s="271"/>
      <c r="C163" s="251">
        <v>0</v>
      </c>
      <c r="D163" s="407"/>
      <c r="E163" s="251">
        <v>0</v>
      </c>
      <c r="F163" s="407"/>
      <c r="G163" s="328">
        <v>0</v>
      </c>
      <c r="H163" s="407"/>
      <c r="I163" s="251">
        <v>0</v>
      </c>
      <c r="J163" s="407"/>
      <c r="K163" s="251">
        <v>0</v>
      </c>
      <c r="L163" s="407"/>
      <c r="M163" s="251">
        <v>0</v>
      </c>
      <c r="N163" s="407"/>
      <c r="O163" s="251">
        <v>0</v>
      </c>
      <c r="P163" s="433"/>
      <c r="Q163" s="251">
        <v>0</v>
      </c>
      <c r="R163" s="407"/>
      <c r="S163" s="251">
        <v>0</v>
      </c>
      <c r="T163" s="407"/>
      <c r="U163" s="251">
        <v>0</v>
      </c>
      <c r="V163" s="407"/>
      <c r="W163" s="251">
        <v>0</v>
      </c>
      <c r="X163" s="407"/>
      <c r="Y163" s="251">
        <v>0</v>
      </c>
      <c r="Z163" s="407"/>
      <c r="AA163" s="251">
        <v>0</v>
      </c>
      <c r="AB163" s="425"/>
      <c r="AC163" s="251">
        <v>0</v>
      </c>
      <c r="AD163" s="433"/>
      <c r="AE163" s="433"/>
      <c r="AF163" s="408"/>
      <c r="AG163" s="263"/>
      <c r="AH163" s="434"/>
      <c r="AI163" s="434"/>
      <c r="AJ163" s="273"/>
      <c r="AK163" s="4"/>
    </row>
    <row r="164" spans="1:37" ht="15" thickBot="1" x14ac:dyDescent="0.4">
      <c r="A164" s="276"/>
      <c r="B164" s="255"/>
      <c r="C164" s="337" t="s">
        <v>77</v>
      </c>
      <c r="D164" s="256"/>
      <c r="E164" s="337" t="s">
        <v>57</v>
      </c>
      <c r="F164" s="256"/>
      <c r="G164" s="363" t="s">
        <v>699</v>
      </c>
      <c r="H164" s="408"/>
      <c r="I164" s="418" t="s">
        <v>700</v>
      </c>
      <c r="J164" s="408"/>
      <c r="K164" s="418" t="s">
        <v>701</v>
      </c>
      <c r="L164" s="408"/>
      <c r="M164" s="418" t="s">
        <v>63</v>
      </c>
      <c r="N164" s="408"/>
      <c r="O164" s="418" t="s">
        <v>77</v>
      </c>
      <c r="P164" s="418"/>
      <c r="Q164" s="427" t="s">
        <v>65</v>
      </c>
      <c r="R164" s="408"/>
      <c r="S164" s="418" t="s">
        <v>132</v>
      </c>
      <c r="T164" s="408"/>
      <c r="U164" s="418" t="s">
        <v>63</v>
      </c>
      <c r="V164" s="408"/>
      <c r="W164" s="418" t="s">
        <v>77</v>
      </c>
      <c r="X164" s="408"/>
      <c r="Y164" s="418" t="s">
        <v>63</v>
      </c>
      <c r="Z164" s="408"/>
      <c r="AA164" s="418" t="s">
        <v>63</v>
      </c>
      <c r="AB164" s="408"/>
      <c r="AC164" s="418" t="s">
        <v>63</v>
      </c>
      <c r="AD164" s="418"/>
      <c r="AE164" s="418"/>
      <c r="AF164" s="408"/>
      <c r="AG164" s="263"/>
      <c r="AH164" s="434"/>
      <c r="AI164" s="434"/>
      <c r="AJ164" s="273"/>
      <c r="AK164" s="4"/>
    </row>
    <row r="165" spans="1:37" s="264" customFormat="1" x14ac:dyDescent="0.35">
      <c r="A165" s="274"/>
      <c r="B165" s="274"/>
      <c r="C165" s="438"/>
      <c r="D165" s="409"/>
      <c r="E165" s="438"/>
      <c r="F165" s="409"/>
      <c r="G165" s="438"/>
      <c r="H165" s="409"/>
      <c r="I165" s="435"/>
      <c r="J165" s="435"/>
      <c r="K165" s="435"/>
      <c r="L165" s="435"/>
      <c r="M165" s="462" t="s">
        <v>637</v>
      </c>
      <c r="N165" s="435"/>
      <c r="O165" s="462" t="s">
        <v>637</v>
      </c>
      <c r="P165" s="435"/>
      <c r="Q165" s="462" t="s">
        <v>637</v>
      </c>
      <c r="R165" s="435"/>
      <c r="S165" s="435"/>
      <c r="T165" s="409"/>
      <c r="U165" s="436" t="s">
        <v>74</v>
      </c>
      <c r="V165" s="409"/>
      <c r="W165" s="436" t="s">
        <v>74</v>
      </c>
      <c r="X165" s="409"/>
      <c r="Y165" s="436" t="s">
        <v>74</v>
      </c>
      <c r="Z165" s="435"/>
      <c r="AA165" s="436" t="s">
        <v>101</v>
      </c>
      <c r="AB165" s="435"/>
      <c r="AC165" s="436" t="s">
        <v>74</v>
      </c>
      <c r="AD165" s="436"/>
      <c r="AE165" s="436"/>
      <c r="AF165" s="409"/>
      <c r="AG165" s="263"/>
      <c r="AH165" s="434"/>
      <c r="AI165" s="434"/>
      <c r="AJ165" s="277"/>
      <c r="AK165" s="10"/>
    </row>
    <row r="166" spans="1:37" s="264" customFormat="1" ht="15" thickBot="1" x14ac:dyDescent="0.4">
      <c r="A166" s="274"/>
      <c r="B166" s="274"/>
      <c r="C166" s="438"/>
      <c r="D166" s="409"/>
      <c r="E166" s="438"/>
      <c r="F166" s="409"/>
      <c r="G166" s="438"/>
      <c r="H166" s="409"/>
      <c r="I166" s="435"/>
      <c r="J166" s="435"/>
      <c r="K166" s="435"/>
      <c r="L166" s="435"/>
      <c r="M166" s="435"/>
      <c r="N166" s="435"/>
      <c r="O166" s="435"/>
      <c r="P166" s="435"/>
      <c r="Q166" s="462"/>
      <c r="R166" s="435"/>
      <c r="S166" s="435"/>
      <c r="T166" s="409"/>
      <c r="U166" s="436"/>
      <c r="V166" s="409"/>
      <c r="W166" s="436"/>
      <c r="X166" s="409"/>
      <c r="Y166" s="436"/>
      <c r="Z166" s="435"/>
      <c r="AA166" s="436"/>
      <c r="AB166" s="435"/>
      <c r="AC166" s="436"/>
      <c r="AD166" s="436"/>
      <c r="AE166" s="436"/>
      <c r="AF166" s="409"/>
      <c r="AG166" s="263"/>
      <c r="AH166" s="434"/>
      <c r="AI166" s="434"/>
      <c r="AJ166" s="277"/>
      <c r="AK166" s="10"/>
    </row>
    <row r="167" spans="1:37" s="264" customFormat="1" ht="18" customHeight="1" thickBot="1" x14ac:dyDescent="0.4">
      <c r="A167" s="294"/>
      <c r="B167" s="820" t="s">
        <v>691</v>
      </c>
      <c r="C167" s="821"/>
      <c r="D167" s="821"/>
      <c r="E167" s="821"/>
      <c r="F167" s="821"/>
      <c r="G167" s="367"/>
      <c r="H167" s="803" t="s">
        <v>628</v>
      </c>
      <c r="I167" s="804"/>
      <c r="J167" s="804"/>
      <c r="K167" s="804"/>
      <c r="L167" s="804"/>
      <c r="M167" s="804"/>
      <c r="N167" s="804"/>
      <c r="O167" s="804"/>
      <c r="P167" s="804"/>
      <c r="Q167" s="804"/>
      <c r="R167" s="804"/>
      <c r="S167" s="804"/>
      <c r="T167" s="804"/>
      <c r="U167" s="804"/>
      <c r="V167" s="804"/>
      <c r="W167" s="804"/>
      <c r="X167" s="804"/>
      <c r="Y167" s="804"/>
      <c r="Z167" s="804"/>
      <c r="AA167" s="804"/>
      <c r="AB167" s="804"/>
      <c r="AC167" s="805"/>
      <c r="AD167" s="289"/>
      <c r="AE167" s="289"/>
      <c r="AF167" s="280"/>
      <c r="AG167" s="281"/>
      <c r="AH167" s="282"/>
      <c r="AI167" s="282"/>
      <c r="AJ167" s="283"/>
      <c r="AK167" s="10"/>
    </row>
    <row r="168" spans="1:37" x14ac:dyDescent="0.35">
      <c r="A168" s="284"/>
      <c r="B168" s="284"/>
      <c r="C168" s="266"/>
      <c r="D168" s="368" t="s">
        <v>644</v>
      </c>
      <c r="E168" s="357"/>
      <c r="F168" s="265"/>
      <c r="G168" s="266"/>
      <c r="H168" s="267"/>
      <c r="I168" s="266"/>
      <c r="J168" s="265"/>
      <c r="K168" s="298"/>
      <c r="L168" s="265"/>
      <c r="M168" s="266"/>
      <c r="N168" s="265"/>
      <c r="O168" s="266"/>
      <c r="P168" s="266"/>
      <c r="Q168" s="300"/>
      <c r="R168" s="265"/>
      <c r="S168" s="358"/>
      <c r="T168" s="265"/>
      <c r="U168" s="266"/>
      <c r="V168" s="265"/>
      <c r="W168" s="266"/>
      <c r="X168" s="265"/>
      <c r="Y168" s="266"/>
      <c r="Z168" s="265"/>
      <c r="AA168" s="266"/>
      <c r="AB168" s="265"/>
      <c r="AC168" s="266"/>
      <c r="AD168" s="266"/>
      <c r="AE168" s="266"/>
      <c r="AF168" s="265"/>
      <c r="AG168" s="268"/>
      <c r="AH168" s="269"/>
      <c r="AI168" s="269"/>
      <c r="AJ168" s="270"/>
      <c r="AK168" s="4"/>
    </row>
    <row r="169" spans="1:37" x14ac:dyDescent="0.35">
      <c r="A169" s="271"/>
      <c r="B169" s="271"/>
      <c r="C169" s="418" t="s">
        <v>517</v>
      </c>
      <c r="D169" s="418"/>
      <c r="E169" s="418" t="s">
        <v>514</v>
      </c>
      <c r="F169" s="418"/>
      <c r="G169" s="418" t="s">
        <v>163</v>
      </c>
      <c r="H169" s="418"/>
      <c r="I169" s="418" t="s">
        <v>174</v>
      </c>
      <c r="J169" s="418"/>
      <c r="K169" s="418" t="s">
        <v>175</v>
      </c>
      <c r="L169" s="418"/>
      <c r="M169" s="418" t="s">
        <v>202</v>
      </c>
      <c r="N169" s="418"/>
      <c r="O169" s="418" t="s">
        <v>185</v>
      </c>
      <c r="P169" s="418"/>
      <c r="Q169" s="427" t="s">
        <v>186</v>
      </c>
      <c r="R169" s="418"/>
      <c r="S169" s="418" t="s">
        <v>172</v>
      </c>
      <c r="T169" s="418"/>
      <c r="U169" s="418" t="s">
        <v>173</v>
      </c>
      <c r="V169" s="418"/>
      <c r="W169" s="418" t="s">
        <v>179</v>
      </c>
      <c r="X169" s="418"/>
      <c r="Y169" s="418" t="s">
        <v>191</v>
      </c>
      <c r="Z169" s="418"/>
      <c r="AA169" s="418" t="s">
        <v>190</v>
      </c>
      <c r="AB169" s="418"/>
      <c r="AC169" s="418" t="s">
        <v>193</v>
      </c>
      <c r="AD169" s="418"/>
      <c r="AE169" s="418"/>
      <c r="AF169" s="408"/>
      <c r="AG169" s="272"/>
      <c r="AH169" s="442"/>
      <c r="AI169" s="442"/>
      <c r="AJ169" s="273"/>
      <c r="AK169" s="4"/>
    </row>
    <row r="170" spans="1:37" x14ac:dyDescent="0.35">
      <c r="A170" s="274"/>
      <c r="B170" s="276"/>
      <c r="C170" s="407">
        <v>0</v>
      </c>
      <c r="D170" s="407"/>
      <c r="E170" s="407">
        <v>0</v>
      </c>
      <c r="F170" s="407"/>
      <c r="G170" s="407">
        <v>0</v>
      </c>
      <c r="H170" s="407"/>
      <c r="I170" s="407">
        <v>0</v>
      </c>
      <c r="J170" s="407"/>
      <c r="K170" s="407">
        <v>0</v>
      </c>
      <c r="L170" s="407"/>
      <c r="M170" s="407">
        <v>0</v>
      </c>
      <c r="N170" s="407"/>
      <c r="O170" s="407">
        <v>0</v>
      </c>
      <c r="P170" s="407"/>
      <c r="Q170" s="429">
        <v>0</v>
      </c>
      <c r="R170" s="407"/>
      <c r="S170" s="407">
        <v>0</v>
      </c>
      <c r="T170" s="407"/>
      <c r="U170" s="407">
        <v>0</v>
      </c>
      <c r="V170" s="407"/>
      <c r="W170" s="407">
        <v>0</v>
      </c>
      <c r="X170" s="407"/>
      <c r="Y170" s="407">
        <v>0</v>
      </c>
      <c r="Z170" s="407"/>
      <c r="AA170" s="407">
        <v>0</v>
      </c>
      <c r="AB170" s="407"/>
      <c r="AC170" s="407">
        <v>0</v>
      </c>
      <c r="AD170" s="407"/>
      <c r="AE170" s="407"/>
      <c r="AF170" s="408"/>
      <c r="AG170" s="275"/>
      <c r="AH170" s="443"/>
      <c r="AI170" s="444"/>
      <c r="AJ170" s="273"/>
      <c r="AK170" s="4"/>
    </row>
    <row r="171" spans="1:37" s="261" customFormat="1" ht="15" thickBot="1" x14ac:dyDescent="0.4">
      <c r="A171" s="276">
        <v>179</v>
      </c>
      <c r="B171" s="276"/>
      <c r="C171" s="407">
        <v>180</v>
      </c>
      <c r="D171" s="407"/>
      <c r="E171" s="407">
        <v>181</v>
      </c>
      <c r="F171" s="407"/>
      <c r="G171" s="407" t="s">
        <v>793</v>
      </c>
      <c r="H171" s="407"/>
      <c r="I171" s="407" t="s">
        <v>793</v>
      </c>
      <c r="J171" s="407"/>
      <c r="K171" s="407" t="s">
        <v>793</v>
      </c>
      <c r="L171" s="407"/>
      <c r="M171" s="407" t="s">
        <v>793</v>
      </c>
      <c r="N171" s="407"/>
      <c r="O171" s="407">
        <v>186</v>
      </c>
      <c r="P171" s="407"/>
      <c r="Q171" s="429">
        <v>187</v>
      </c>
      <c r="R171" s="407"/>
      <c r="S171" s="407">
        <v>188</v>
      </c>
      <c r="T171" s="407"/>
      <c r="U171" s="407">
        <v>189</v>
      </c>
      <c r="V171" s="407"/>
      <c r="W171" s="407">
        <v>190</v>
      </c>
      <c r="X171" s="407"/>
      <c r="Y171" s="407">
        <v>191</v>
      </c>
      <c r="Z171" s="407"/>
      <c r="AA171" s="407">
        <v>192</v>
      </c>
      <c r="AB171" s="407"/>
      <c r="AC171" s="407">
        <v>193</v>
      </c>
      <c r="AD171" s="407"/>
      <c r="AE171" s="407"/>
      <c r="AF171" s="407"/>
      <c r="AG171" s="275"/>
      <c r="AH171" s="443"/>
      <c r="AI171" s="445"/>
      <c r="AJ171" s="273"/>
      <c r="AK171" s="285"/>
    </row>
    <row r="172" spans="1:37" ht="15" thickBot="1" x14ac:dyDescent="0.4">
      <c r="A172" s="276"/>
      <c r="B172" s="366">
        <v>440.64499999999998</v>
      </c>
      <c r="C172" s="785"/>
      <c r="D172" s="421">
        <v>220.202</v>
      </c>
      <c r="E172" s="785"/>
      <c r="F172" s="421">
        <v>386.00099999999998</v>
      </c>
      <c r="G172" s="753" t="s">
        <v>12</v>
      </c>
      <c r="H172" s="421">
        <v>425</v>
      </c>
      <c r="I172" s="753" t="s">
        <v>12</v>
      </c>
      <c r="J172" s="421">
        <v>380</v>
      </c>
      <c r="K172" s="753" t="s">
        <v>12</v>
      </c>
      <c r="L172" s="421">
        <v>354.38799999999998</v>
      </c>
      <c r="M172" s="753" t="s">
        <v>12</v>
      </c>
      <c r="N172" s="421">
        <v>357.99599999999998</v>
      </c>
      <c r="O172" s="753" t="s">
        <v>12</v>
      </c>
      <c r="P172" s="421">
        <v>300</v>
      </c>
      <c r="Q172" s="753" t="s">
        <v>12</v>
      </c>
      <c r="R172" s="421">
        <v>407</v>
      </c>
      <c r="S172" s="753" t="s">
        <v>12</v>
      </c>
      <c r="T172" s="421">
        <v>373</v>
      </c>
      <c r="U172" s="753" t="s">
        <v>12</v>
      </c>
      <c r="V172" s="421">
        <v>414</v>
      </c>
      <c r="W172" s="753" t="s">
        <v>12</v>
      </c>
      <c r="X172" s="421">
        <v>357</v>
      </c>
      <c r="Y172" s="753" t="s">
        <v>12</v>
      </c>
      <c r="Z172" s="421">
        <v>423</v>
      </c>
      <c r="AA172" s="753" t="s">
        <v>12</v>
      </c>
      <c r="AB172" s="421">
        <v>381</v>
      </c>
      <c r="AC172" s="753" t="s">
        <v>12</v>
      </c>
      <c r="AD172" s="433"/>
      <c r="AE172" s="433"/>
      <c r="AF172" s="408"/>
      <c r="AG172" s="262">
        <v>14</v>
      </c>
      <c r="AH172" s="249">
        <v>12</v>
      </c>
      <c r="AI172" s="249">
        <v>6</v>
      </c>
      <c r="AJ172" s="250"/>
      <c r="AK172" s="4"/>
    </row>
    <row r="173" spans="1:37" ht="15" thickBot="1" x14ac:dyDescent="0.4">
      <c r="A173" s="276"/>
      <c r="B173" s="271"/>
      <c r="C173" s="786"/>
      <c r="D173" s="408"/>
      <c r="E173" s="786"/>
      <c r="F173" s="408"/>
      <c r="G173" s="802"/>
      <c r="H173" s="408"/>
      <c r="I173" s="802"/>
      <c r="J173" s="408"/>
      <c r="K173" s="802"/>
      <c r="L173" s="408"/>
      <c r="M173" s="802"/>
      <c r="N173" s="408"/>
      <c r="O173" s="802"/>
      <c r="P173" s="433"/>
      <c r="Q173" s="802"/>
      <c r="R173" s="408"/>
      <c r="S173" s="802"/>
      <c r="T173" s="408"/>
      <c r="U173" s="802"/>
      <c r="V173" s="408"/>
      <c r="W173" s="802"/>
      <c r="X173" s="408"/>
      <c r="Y173" s="802"/>
      <c r="Z173" s="408"/>
      <c r="AA173" s="802"/>
      <c r="AB173" s="408"/>
      <c r="AC173" s="754"/>
      <c r="AD173" s="433"/>
      <c r="AE173" s="433"/>
      <c r="AF173" s="408"/>
      <c r="AG173" s="263"/>
      <c r="AH173" s="434"/>
      <c r="AI173" s="434"/>
      <c r="AJ173" s="273"/>
      <c r="AK173" s="4"/>
    </row>
    <row r="174" spans="1:37" ht="6" customHeight="1" x14ac:dyDescent="0.35">
      <c r="A174" s="276"/>
      <c r="B174" s="271"/>
      <c r="C174" s="251">
        <v>0</v>
      </c>
      <c r="D174" s="407"/>
      <c r="E174" s="251">
        <v>0</v>
      </c>
      <c r="F174" s="407"/>
      <c r="G174" s="251" t="s">
        <v>12</v>
      </c>
      <c r="H174" s="407"/>
      <c r="I174" s="251" t="s">
        <v>12</v>
      </c>
      <c r="J174" s="407"/>
      <c r="K174" s="251" t="s">
        <v>12</v>
      </c>
      <c r="L174" s="407"/>
      <c r="M174" s="251" t="s">
        <v>12</v>
      </c>
      <c r="N174" s="407"/>
      <c r="O174" s="251" t="s">
        <v>12</v>
      </c>
      <c r="P174" s="433"/>
      <c r="Q174" s="251" t="s">
        <v>12</v>
      </c>
      <c r="R174" s="407"/>
      <c r="S174" s="251" t="s">
        <v>12</v>
      </c>
      <c r="T174" s="407"/>
      <c r="U174" s="251" t="s">
        <v>12</v>
      </c>
      <c r="V174" s="407"/>
      <c r="W174" s="251" t="s">
        <v>12</v>
      </c>
      <c r="X174" s="407"/>
      <c r="Y174" s="251" t="s">
        <v>12</v>
      </c>
      <c r="Z174" s="407"/>
      <c r="AA174" s="251" t="s">
        <v>12</v>
      </c>
      <c r="AB174" s="425"/>
      <c r="AC174" s="251" t="s">
        <v>12</v>
      </c>
      <c r="AD174" s="433"/>
      <c r="AE174" s="433"/>
      <c r="AF174" s="408"/>
      <c r="AG174" s="263"/>
      <c r="AH174" s="434"/>
      <c r="AI174" s="434"/>
      <c r="AJ174" s="273"/>
      <c r="AK174" s="4"/>
    </row>
    <row r="175" spans="1:37" x14ac:dyDescent="0.35">
      <c r="A175" s="276"/>
      <c r="B175" s="271"/>
      <c r="C175" s="418" t="s">
        <v>231</v>
      </c>
      <c r="D175" s="408"/>
      <c r="E175" s="418" t="s">
        <v>197</v>
      </c>
      <c r="F175" s="408"/>
      <c r="G175" s="418" t="s">
        <v>63</v>
      </c>
      <c r="H175" s="408"/>
      <c r="I175" s="418" t="s">
        <v>65</v>
      </c>
      <c r="J175" s="408"/>
      <c r="K175" s="418" t="s">
        <v>68</v>
      </c>
      <c r="L175" s="408"/>
      <c r="M175" s="418" t="s">
        <v>203</v>
      </c>
      <c r="N175" s="408"/>
      <c r="O175" s="418" t="s">
        <v>79</v>
      </c>
      <c r="P175" s="418"/>
      <c r="Q175" s="427" t="s">
        <v>65</v>
      </c>
      <c r="R175" s="408"/>
      <c r="S175" s="418" t="s">
        <v>77</v>
      </c>
      <c r="T175" s="408"/>
      <c r="U175" s="418" t="s">
        <v>77</v>
      </c>
      <c r="V175" s="408"/>
      <c r="W175" s="418" t="s">
        <v>77</v>
      </c>
      <c r="X175" s="408"/>
      <c r="Y175" s="418" t="s">
        <v>65</v>
      </c>
      <c r="Z175" s="408"/>
      <c r="AA175" s="418" t="s">
        <v>63</v>
      </c>
      <c r="AB175" s="408"/>
      <c r="AC175" s="418" t="s">
        <v>63</v>
      </c>
      <c r="AD175" s="418"/>
      <c r="AE175" s="418"/>
      <c r="AF175" s="408"/>
      <c r="AG175" s="263"/>
      <c r="AH175" s="434"/>
      <c r="AI175" s="434"/>
      <c r="AJ175" s="273"/>
      <c r="AK175" s="4"/>
    </row>
    <row r="176" spans="1:37" s="264" customFormat="1" x14ac:dyDescent="0.35">
      <c r="A176" s="278"/>
      <c r="B176" s="278"/>
      <c r="C176" s="435"/>
      <c r="D176" s="435"/>
      <c r="E176" s="435"/>
      <c r="F176" s="435"/>
      <c r="G176" s="436" t="s">
        <v>74</v>
      </c>
      <c r="H176" s="435"/>
      <c r="I176" s="436" t="s">
        <v>101</v>
      </c>
      <c r="J176" s="435"/>
      <c r="K176" s="436" t="s">
        <v>101</v>
      </c>
      <c r="L176" s="435"/>
      <c r="M176" s="436" t="s">
        <v>101</v>
      </c>
      <c r="N176" s="435"/>
      <c r="O176" s="436" t="s">
        <v>101</v>
      </c>
      <c r="P176" s="436"/>
      <c r="Q176" s="437" t="s">
        <v>74</v>
      </c>
      <c r="S176" s="436" t="s">
        <v>74</v>
      </c>
      <c r="U176" s="436" t="s">
        <v>74</v>
      </c>
      <c r="W176" s="436" t="s">
        <v>101</v>
      </c>
      <c r="X176" s="435"/>
      <c r="Y176" s="436" t="s">
        <v>74</v>
      </c>
      <c r="Z176" s="435"/>
      <c r="AA176" s="436" t="s">
        <v>74</v>
      </c>
      <c r="AC176" s="436" t="s">
        <v>91</v>
      </c>
      <c r="AD176" s="436"/>
      <c r="AE176" s="436"/>
      <c r="AG176" s="287"/>
      <c r="AH176" s="449"/>
      <c r="AI176" s="449"/>
      <c r="AJ176" s="288"/>
      <c r="AK176" s="10"/>
    </row>
    <row r="177" spans="1:37" s="264" customFormat="1" ht="15" thickBot="1" x14ac:dyDescent="0.4">
      <c r="A177" s="278"/>
      <c r="B177" s="278"/>
      <c r="C177" s="435"/>
      <c r="D177" s="435"/>
      <c r="E177" s="435"/>
      <c r="F177" s="435"/>
      <c r="G177" s="436"/>
      <c r="H177" s="435"/>
      <c r="I177" s="436"/>
      <c r="J177" s="435"/>
      <c r="K177" s="436"/>
      <c r="L177" s="435"/>
      <c r="M177" s="436"/>
      <c r="N177" s="435"/>
      <c r="O177" s="436"/>
      <c r="P177" s="436"/>
      <c r="Q177" s="437"/>
      <c r="S177" s="436"/>
      <c r="U177" s="436"/>
      <c r="W177" s="436"/>
      <c r="X177" s="435"/>
      <c r="Y177" s="436"/>
      <c r="Z177" s="435"/>
      <c r="AA177" s="436"/>
      <c r="AC177" s="436"/>
      <c r="AD177" s="436"/>
      <c r="AE177" s="436"/>
      <c r="AG177" s="287"/>
      <c r="AH177" s="449"/>
      <c r="AI177" s="449"/>
      <c r="AJ177" s="288"/>
      <c r="AK177" s="10"/>
    </row>
    <row r="178" spans="1:37" s="264" customFormat="1" ht="15" thickBot="1" x14ac:dyDescent="0.4">
      <c r="A178" s="279"/>
      <c r="B178" s="803" t="s">
        <v>628</v>
      </c>
      <c r="C178" s="804"/>
      <c r="D178" s="804"/>
      <c r="E178" s="804"/>
      <c r="F178" s="804"/>
      <c r="G178" s="804"/>
      <c r="H178" s="804"/>
      <c r="I178" s="804"/>
      <c r="J178" s="804"/>
      <c r="K178" s="804"/>
      <c r="L178" s="804"/>
      <c r="M178" s="804"/>
      <c r="N178" s="804"/>
      <c r="O178" s="804"/>
      <c r="P178" s="804"/>
      <c r="Q178" s="804"/>
      <c r="R178" s="804"/>
      <c r="S178" s="804"/>
      <c r="T178" s="804"/>
      <c r="U178" s="804"/>
      <c r="V178" s="804"/>
      <c r="W178" s="804"/>
      <c r="X178" s="804"/>
      <c r="Y178" s="804"/>
      <c r="Z178" s="804"/>
      <c r="AA178" s="804"/>
      <c r="AB178" s="804"/>
      <c r="AC178" s="805"/>
      <c r="AD178" s="289"/>
      <c r="AE178" s="289"/>
      <c r="AF178" s="310"/>
      <c r="AG178" s="352"/>
      <c r="AH178" s="353"/>
      <c r="AI178" s="353"/>
      <c r="AJ178" s="354"/>
      <c r="AK178" s="10"/>
    </row>
    <row r="179" spans="1:37" x14ac:dyDescent="0.35">
      <c r="A179" s="284"/>
      <c r="B179" s="311"/>
      <c r="C179" s="266"/>
      <c r="D179" s="265"/>
      <c r="E179" s="306"/>
      <c r="F179" s="265"/>
      <c r="G179" s="266"/>
      <c r="H179" s="267"/>
      <c r="I179" s="266"/>
      <c r="J179" s="265"/>
      <c r="K179" s="369"/>
      <c r="L179" s="318" t="s">
        <v>702</v>
      </c>
      <c r="M179" s="364"/>
      <c r="N179" s="301"/>
      <c r="O179" s="364"/>
      <c r="P179" s="364"/>
      <c r="Q179" s="314"/>
      <c r="R179" s="331"/>
      <c r="S179" s="364"/>
      <c r="T179" s="301"/>
      <c r="U179" s="266"/>
      <c r="V179" s="301"/>
      <c r="W179" s="266"/>
      <c r="X179" s="265"/>
      <c r="Y179" s="331"/>
      <c r="Z179" s="265"/>
      <c r="AA179" s="301"/>
      <c r="AB179" s="265"/>
      <c r="AC179" s="266"/>
      <c r="AD179" s="266"/>
      <c r="AE179" s="266"/>
      <c r="AF179" s="265"/>
      <c r="AG179" s="268"/>
      <c r="AH179" s="269"/>
      <c r="AI179" s="269"/>
      <c r="AJ179" s="270"/>
      <c r="AK179" s="4"/>
    </row>
    <row r="180" spans="1:37" x14ac:dyDescent="0.35">
      <c r="A180" s="271"/>
      <c r="B180" s="271"/>
      <c r="C180" s="418" t="s">
        <v>183</v>
      </c>
      <c r="D180" s="418"/>
      <c r="E180" s="418" t="s">
        <v>215</v>
      </c>
      <c r="F180" s="418"/>
      <c r="G180" s="418" t="s">
        <v>184</v>
      </c>
      <c r="H180" s="418"/>
      <c r="I180" s="418" t="s">
        <v>515</v>
      </c>
      <c r="J180" s="418"/>
      <c r="K180" s="418" t="s">
        <v>703</v>
      </c>
      <c r="L180" s="418"/>
      <c r="M180" s="418" t="s">
        <v>704</v>
      </c>
      <c r="N180" s="418"/>
      <c r="O180" s="418" t="s">
        <v>221</v>
      </c>
      <c r="P180" s="418"/>
      <c r="Q180" s="427" t="s">
        <v>216</v>
      </c>
      <c r="R180" s="418"/>
      <c r="S180" s="418" t="s">
        <v>187</v>
      </c>
      <c r="T180" s="418"/>
      <c r="U180" s="418" t="s">
        <v>554</v>
      </c>
      <c r="V180" s="418"/>
      <c r="W180" s="418" t="s">
        <v>236</v>
      </c>
      <c r="X180" s="418"/>
      <c r="Y180" s="418" t="s">
        <v>705</v>
      </c>
      <c r="Z180" s="418"/>
      <c r="AA180" s="418" t="s">
        <v>224</v>
      </c>
      <c r="AB180" s="418"/>
      <c r="AC180" s="418" t="s">
        <v>226</v>
      </c>
      <c r="AD180" s="418"/>
      <c r="AE180" s="418"/>
      <c r="AF180" s="418"/>
      <c r="AG180" s="370"/>
      <c r="AH180" s="470"/>
      <c r="AI180" s="470"/>
      <c r="AJ180" s="273"/>
      <c r="AK180" s="4"/>
    </row>
    <row r="181" spans="1:37" x14ac:dyDescent="0.35">
      <c r="A181" s="274"/>
      <c r="B181" s="276"/>
      <c r="C181" s="407">
        <v>0</v>
      </c>
      <c r="D181" s="407"/>
      <c r="E181" s="407">
        <v>0</v>
      </c>
      <c r="F181" s="407"/>
      <c r="G181" s="407">
        <v>0</v>
      </c>
      <c r="H181" s="407"/>
      <c r="I181" s="407">
        <v>0</v>
      </c>
      <c r="J181" s="407"/>
      <c r="K181" s="407">
        <v>0</v>
      </c>
      <c r="L181" s="407"/>
      <c r="M181" s="407">
        <v>0</v>
      </c>
      <c r="N181" s="407"/>
      <c r="O181" s="407">
        <v>0</v>
      </c>
      <c r="P181" s="407"/>
      <c r="Q181" s="429">
        <v>0</v>
      </c>
      <c r="R181" s="407"/>
      <c r="S181" s="407">
        <v>0</v>
      </c>
      <c r="T181" s="407"/>
      <c r="U181" s="407">
        <v>0</v>
      </c>
      <c r="V181" s="407"/>
      <c r="W181" s="407">
        <v>0</v>
      </c>
      <c r="X181" s="407"/>
      <c r="Y181" s="407">
        <v>0</v>
      </c>
      <c r="Z181" s="407"/>
      <c r="AA181" s="407">
        <v>0</v>
      </c>
      <c r="AB181" s="407"/>
      <c r="AC181" s="407">
        <v>0</v>
      </c>
      <c r="AD181" s="407"/>
      <c r="AE181" s="407"/>
      <c r="AF181" s="407"/>
      <c r="AG181" s="272"/>
      <c r="AH181" s="470"/>
      <c r="AI181" s="470"/>
      <c r="AJ181" s="371"/>
      <c r="AK181" s="4"/>
    </row>
    <row r="182" spans="1:37" s="261" customFormat="1" ht="15" thickBot="1" x14ac:dyDescent="0.4">
      <c r="A182" s="276">
        <v>193</v>
      </c>
      <c r="B182" s="276"/>
      <c r="C182" s="407">
        <v>194</v>
      </c>
      <c r="D182" s="407"/>
      <c r="E182" s="407" t="s">
        <v>793</v>
      </c>
      <c r="F182" s="407"/>
      <c r="G182" s="407" t="s">
        <v>793</v>
      </c>
      <c r="H182" s="407"/>
      <c r="I182" s="407" t="s">
        <v>793</v>
      </c>
      <c r="J182" s="407"/>
      <c r="K182" s="407">
        <v>198</v>
      </c>
      <c r="L182" s="407"/>
      <c r="M182" s="261">
        <v>199</v>
      </c>
      <c r="N182" s="407"/>
      <c r="O182" s="261">
        <v>200</v>
      </c>
      <c r="Q182" s="429">
        <v>201</v>
      </c>
      <c r="R182" s="407"/>
      <c r="S182" s="407">
        <v>202</v>
      </c>
      <c r="T182" s="407"/>
      <c r="U182" s="407">
        <v>203</v>
      </c>
      <c r="V182" s="407"/>
      <c r="W182" s="407">
        <v>204</v>
      </c>
      <c r="X182" s="407"/>
      <c r="Y182" s="407" t="s">
        <v>793</v>
      </c>
      <c r="Z182" s="407"/>
      <c r="AA182" s="407" t="s">
        <v>793</v>
      </c>
      <c r="AB182" s="407"/>
      <c r="AC182" s="407" t="s">
        <v>793</v>
      </c>
      <c r="AD182" s="407"/>
      <c r="AE182" s="407"/>
      <c r="AF182" s="407"/>
      <c r="AG182" s="272"/>
      <c r="AH182" s="470"/>
      <c r="AI182" s="470"/>
      <c r="AJ182" s="371"/>
      <c r="AK182" s="285"/>
    </row>
    <row r="183" spans="1:37" ht="15" thickBot="1" x14ac:dyDescent="0.4">
      <c r="A183" s="276"/>
      <c r="B183" s="366">
        <v>456</v>
      </c>
      <c r="C183" s="753" t="s">
        <v>12</v>
      </c>
      <c r="D183" s="421">
        <v>381</v>
      </c>
      <c r="E183" s="753" t="s">
        <v>12</v>
      </c>
      <c r="F183" s="421">
        <v>382</v>
      </c>
      <c r="G183" s="811" t="s">
        <v>12</v>
      </c>
      <c r="H183" s="421">
        <v>341</v>
      </c>
      <c r="I183" s="790"/>
      <c r="J183" s="421">
        <v>352.37400000000002</v>
      </c>
      <c r="K183" s="783" t="s">
        <v>15</v>
      </c>
      <c r="L183" s="421">
        <v>226.42</v>
      </c>
      <c r="M183" s="753" t="s">
        <v>15</v>
      </c>
      <c r="N183" s="421">
        <v>352</v>
      </c>
      <c r="O183" s="811" t="s">
        <v>12</v>
      </c>
      <c r="P183" s="421">
        <v>332</v>
      </c>
      <c r="Q183" s="811" t="s">
        <v>12</v>
      </c>
      <c r="R183" s="421">
        <v>255</v>
      </c>
      <c r="S183" s="811" t="s">
        <v>12</v>
      </c>
      <c r="T183" s="421">
        <v>377</v>
      </c>
      <c r="U183" s="790"/>
      <c r="V183" s="421">
        <v>325</v>
      </c>
      <c r="W183" s="811" t="s">
        <v>12</v>
      </c>
      <c r="X183" s="421">
        <v>368.88499999999999</v>
      </c>
      <c r="Y183" s="790"/>
      <c r="Z183" s="421">
        <v>351.00400000000002</v>
      </c>
      <c r="AA183" s="811" t="s">
        <v>12</v>
      </c>
      <c r="AB183" s="421">
        <v>409</v>
      </c>
      <c r="AC183" s="753" t="s">
        <v>12</v>
      </c>
      <c r="AD183" s="433"/>
      <c r="AE183" s="433"/>
      <c r="AF183" s="421"/>
      <c r="AG183" s="262">
        <v>12</v>
      </c>
      <c r="AH183" s="249">
        <v>4</v>
      </c>
      <c r="AI183" s="249">
        <v>5</v>
      </c>
      <c r="AJ183" s="372"/>
      <c r="AK183" s="4"/>
    </row>
    <row r="184" spans="1:37" ht="15" thickBot="1" x14ac:dyDescent="0.4">
      <c r="A184" s="276"/>
      <c r="B184" s="271"/>
      <c r="C184" s="754"/>
      <c r="D184" s="408"/>
      <c r="E184" s="754"/>
      <c r="F184" s="408"/>
      <c r="G184" s="812"/>
      <c r="H184" s="408"/>
      <c r="I184" s="819"/>
      <c r="J184" s="433"/>
      <c r="K184" s="784"/>
      <c r="L184" s="408"/>
      <c r="M184" s="754"/>
      <c r="N184" s="408"/>
      <c r="O184" s="812"/>
      <c r="P184" s="433"/>
      <c r="Q184" s="812"/>
      <c r="R184" s="408"/>
      <c r="S184" s="812"/>
      <c r="T184" s="408"/>
      <c r="U184" s="819"/>
      <c r="V184" s="408"/>
      <c r="W184" s="812"/>
      <c r="X184" s="408"/>
      <c r="Y184" s="819"/>
      <c r="Z184" s="408"/>
      <c r="AA184" s="812"/>
      <c r="AB184" s="408"/>
      <c r="AC184" s="754"/>
      <c r="AD184" s="433"/>
      <c r="AE184" s="433"/>
      <c r="AF184" s="408"/>
      <c r="AG184" s="263"/>
      <c r="AH184" s="470"/>
      <c r="AI184" s="470"/>
      <c r="AJ184" s="373"/>
      <c r="AK184" s="4"/>
    </row>
    <row r="185" spans="1:37" ht="6" customHeight="1" x14ac:dyDescent="0.35">
      <c r="A185" s="276"/>
      <c r="B185" s="271"/>
      <c r="C185" s="251">
        <v>0</v>
      </c>
      <c r="D185" s="407"/>
      <c r="E185" s="251" t="s">
        <v>12</v>
      </c>
      <c r="F185" s="407"/>
      <c r="G185" s="251" t="s">
        <v>12</v>
      </c>
      <c r="H185" s="407"/>
      <c r="I185" s="251">
        <v>0</v>
      </c>
      <c r="J185" s="407"/>
      <c r="K185" s="251">
        <v>0</v>
      </c>
      <c r="L185" s="407"/>
      <c r="M185" s="251">
        <v>0</v>
      </c>
      <c r="N185" s="407"/>
      <c r="O185" s="251">
        <v>0</v>
      </c>
      <c r="P185" s="433"/>
      <c r="Q185" s="251">
        <v>0</v>
      </c>
      <c r="R185" s="407"/>
      <c r="S185" s="251">
        <v>0</v>
      </c>
      <c r="T185" s="407"/>
      <c r="U185" s="522"/>
      <c r="V185" s="407"/>
      <c r="W185" s="251">
        <v>0</v>
      </c>
      <c r="X185" s="407"/>
      <c r="Y185" s="251">
        <v>0</v>
      </c>
      <c r="Z185" s="407"/>
      <c r="AA185" s="251" t="s">
        <v>12</v>
      </c>
      <c r="AB185" s="425"/>
      <c r="AC185" s="251" t="s">
        <v>12</v>
      </c>
      <c r="AD185" s="433"/>
      <c r="AE185" s="433"/>
      <c r="AF185" s="407"/>
      <c r="AG185" s="374"/>
      <c r="AH185" s="470"/>
      <c r="AI185" s="470"/>
      <c r="AJ185" s="375"/>
      <c r="AK185" s="4"/>
    </row>
    <row r="186" spans="1:37" x14ac:dyDescent="0.35">
      <c r="A186" s="276"/>
      <c r="B186" s="271"/>
      <c r="C186" s="418" t="s">
        <v>63</v>
      </c>
      <c r="D186" s="408"/>
      <c r="E186" s="418" t="s">
        <v>65</v>
      </c>
      <c r="F186" s="408"/>
      <c r="G186" s="418" t="s">
        <v>68</v>
      </c>
      <c r="H186" s="408"/>
      <c r="I186" s="418" t="s">
        <v>79</v>
      </c>
      <c r="J186" s="408"/>
      <c r="K186" s="418" t="s">
        <v>170</v>
      </c>
      <c r="L186" s="408"/>
      <c r="M186" s="418" t="s">
        <v>706</v>
      </c>
      <c r="N186" s="408"/>
      <c r="O186" s="418" t="s">
        <v>68</v>
      </c>
      <c r="P186" s="418"/>
      <c r="Q186" s="427" t="s">
        <v>79</v>
      </c>
      <c r="R186" s="408"/>
      <c r="S186" s="418" t="s">
        <v>79</v>
      </c>
      <c r="T186" s="408"/>
      <c r="U186" s="418" t="s">
        <v>77</v>
      </c>
      <c r="V186" s="408"/>
      <c r="W186" s="418" t="s">
        <v>65</v>
      </c>
      <c r="X186" s="408"/>
      <c r="Y186" s="418" t="s">
        <v>150</v>
      </c>
      <c r="Z186" s="408"/>
      <c r="AA186" s="418" t="s">
        <v>65</v>
      </c>
      <c r="AB186" s="408"/>
      <c r="AC186" s="418" t="s">
        <v>77</v>
      </c>
      <c r="AD186" s="418"/>
      <c r="AE186" s="418"/>
      <c r="AF186" s="408"/>
      <c r="AG186" s="370"/>
      <c r="AH186" s="470"/>
      <c r="AI186" s="470"/>
      <c r="AJ186" s="375"/>
      <c r="AK186" s="4"/>
    </row>
    <row r="187" spans="1:37" s="264" customFormat="1" ht="12.75" customHeight="1" x14ac:dyDescent="0.35">
      <c r="A187" s="278"/>
      <c r="B187" s="278"/>
      <c r="C187" s="436" t="s">
        <v>101</v>
      </c>
      <c r="E187" s="436" t="s">
        <v>101</v>
      </c>
      <c r="F187" s="471"/>
      <c r="G187" s="436" t="s">
        <v>74</v>
      </c>
      <c r="H187" s="471"/>
      <c r="I187" s="436"/>
      <c r="J187" s="471"/>
      <c r="L187" s="471"/>
      <c r="M187" s="471"/>
      <c r="N187" s="471"/>
      <c r="O187" s="436" t="s">
        <v>74</v>
      </c>
      <c r="P187" s="436"/>
      <c r="Q187" s="437" t="s">
        <v>74</v>
      </c>
      <c r="R187" s="435"/>
      <c r="S187" s="436" t="s">
        <v>74</v>
      </c>
      <c r="T187" s="435"/>
      <c r="U187" s="435"/>
      <c r="V187" s="436"/>
      <c r="W187" s="436" t="s">
        <v>101</v>
      </c>
      <c r="X187" s="435"/>
      <c r="Y187" s="436"/>
      <c r="Z187" s="435"/>
      <c r="AA187" s="436" t="s">
        <v>101</v>
      </c>
      <c r="AC187" s="436" t="s">
        <v>101</v>
      </c>
      <c r="AD187" s="436"/>
      <c r="AE187" s="436"/>
      <c r="AG187" s="287"/>
      <c r="AH187" s="449"/>
      <c r="AI187" s="449"/>
      <c r="AJ187" s="288"/>
      <c r="AK187" s="10"/>
    </row>
    <row r="188" spans="1:37" ht="15" thickBot="1" x14ac:dyDescent="0.4">
      <c r="A188" s="271"/>
      <c r="B188" s="271"/>
      <c r="C188" s="407"/>
      <c r="D188" s="408"/>
      <c r="E188" s="407"/>
      <c r="F188" s="408"/>
      <c r="G188" s="407"/>
      <c r="H188" s="418"/>
      <c r="I188" s="407"/>
      <c r="J188" s="408"/>
      <c r="K188" s="9"/>
      <c r="L188" s="9"/>
      <c r="M188" s="9"/>
      <c r="N188" s="9"/>
      <c r="O188" s="10"/>
      <c r="P188" s="9"/>
      <c r="Q188" s="462"/>
      <c r="R188" s="9"/>
      <c r="S188" s="10"/>
      <c r="T188" s="409"/>
      <c r="U188" s="472"/>
      <c r="V188" s="409"/>
      <c r="W188" s="9"/>
      <c r="X188" s="408"/>
      <c r="Y188" s="407"/>
      <c r="Z188" s="408"/>
      <c r="AA188" s="448"/>
      <c r="AB188" s="408"/>
      <c r="AC188" s="448"/>
      <c r="AD188" s="448"/>
      <c r="AE188" s="448"/>
      <c r="AF188" s="408"/>
      <c r="AG188" s="263"/>
      <c r="AH188" s="434"/>
      <c r="AI188" s="434"/>
      <c r="AJ188" s="273"/>
      <c r="AK188" s="4"/>
    </row>
    <row r="189" spans="1:37" ht="15" thickBot="1" x14ac:dyDescent="0.4">
      <c r="A189" s="255"/>
      <c r="B189" s="803" t="s">
        <v>628</v>
      </c>
      <c r="C189" s="804"/>
      <c r="D189" s="804"/>
      <c r="E189" s="804"/>
      <c r="F189" s="804"/>
      <c r="G189" s="804"/>
      <c r="H189" s="804"/>
      <c r="I189" s="804"/>
      <c r="J189" s="804"/>
      <c r="K189" s="804"/>
      <c r="L189" s="804"/>
      <c r="M189" s="804"/>
      <c r="N189" s="804"/>
      <c r="O189" s="804"/>
      <c r="P189" s="804"/>
      <c r="Q189" s="804"/>
      <c r="R189" s="804"/>
      <c r="S189" s="804"/>
      <c r="T189" s="804"/>
      <c r="U189" s="804"/>
      <c r="V189" s="804"/>
      <c r="W189" s="804"/>
      <c r="X189" s="804"/>
      <c r="Y189" s="804"/>
      <c r="Z189" s="804"/>
      <c r="AA189" s="804"/>
      <c r="AB189" s="804"/>
      <c r="AC189" s="805"/>
      <c r="AD189" s="289"/>
      <c r="AE189" s="289"/>
      <c r="AF189" s="256"/>
      <c r="AG189" s="281"/>
      <c r="AH189" s="282"/>
      <c r="AI189" s="282"/>
      <c r="AJ189" s="290"/>
      <c r="AK189" s="4"/>
    </row>
    <row r="190" spans="1:37" ht="15" thickBot="1" x14ac:dyDescent="0.4">
      <c r="A190" s="284"/>
      <c r="B190" s="284"/>
      <c r="C190" s="266"/>
      <c r="D190" s="265"/>
      <c r="E190" s="266"/>
      <c r="F190" s="265"/>
      <c r="G190" s="266"/>
      <c r="H190" s="267"/>
      <c r="I190" s="266"/>
      <c r="J190" s="265"/>
      <c r="K190" s="312"/>
      <c r="L190" s="312"/>
      <c r="M190" s="312"/>
      <c r="N190" s="312"/>
      <c r="O190" s="306"/>
      <c r="P190" s="306"/>
      <c r="Q190" s="376"/>
      <c r="R190" s="312"/>
      <c r="S190" s="377"/>
      <c r="T190" s="377"/>
      <c r="U190" s="813" t="s">
        <v>656</v>
      </c>
      <c r="V190" s="814"/>
      <c r="W190" s="815"/>
      <c r="X190" s="265"/>
      <c r="Y190" s="816" t="s">
        <v>685</v>
      </c>
      <c r="Z190" s="817"/>
      <c r="AA190" s="818"/>
      <c r="AB190" s="265"/>
      <c r="AC190" s="266"/>
      <c r="AD190" s="266"/>
      <c r="AE190" s="266"/>
      <c r="AF190" s="265"/>
      <c r="AG190" s="268"/>
      <c r="AH190" s="269"/>
      <c r="AI190" s="269"/>
      <c r="AJ190" s="270"/>
      <c r="AK190" s="4"/>
    </row>
    <row r="191" spans="1:37" x14ac:dyDescent="0.35">
      <c r="A191" s="271"/>
      <c r="B191" s="271"/>
      <c r="C191" s="418" t="s">
        <v>192</v>
      </c>
      <c r="D191" s="418"/>
      <c r="E191" s="418" t="s">
        <v>188</v>
      </c>
      <c r="F191" s="418"/>
      <c r="G191" s="418" t="s">
        <v>189</v>
      </c>
      <c r="H191" s="418"/>
      <c r="I191" s="418" t="s">
        <v>243</v>
      </c>
      <c r="J191" s="418"/>
      <c r="K191" s="418" t="s">
        <v>217</v>
      </c>
      <c r="L191" s="418"/>
      <c r="M191" s="418" t="s">
        <v>707</v>
      </c>
      <c r="N191" s="418"/>
      <c r="O191" s="418" t="s">
        <v>219</v>
      </c>
      <c r="P191" s="418"/>
      <c r="Q191" s="427" t="s">
        <v>233</v>
      </c>
      <c r="R191" s="418"/>
      <c r="S191" s="418" t="s">
        <v>708</v>
      </c>
      <c r="T191" s="418"/>
      <c r="U191" s="322" t="s">
        <v>709</v>
      </c>
      <c r="V191" s="418"/>
      <c r="W191" s="323" t="s">
        <v>710</v>
      </c>
      <c r="X191" s="418"/>
      <c r="Y191" s="322" t="s">
        <v>711</v>
      </c>
      <c r="Z191" s="418"/>
      <c r="AA191" s="323" t="s">
        <v>712</v>
      </c>
      <c r="AB191" s="418"/>
      <c r="AC191" s="418" t="s">
        <v>483</v>
      </c>
      <c r="AD191" s="418"/>
      <c r="AE191" s="418"/>
      <c r="AF191" s="408"/>
      <c r="AG191" s="272"/>
      <c r="AH191" s="442"/>
      <c r="AI191" s="442"/>
      <c r="AJ191" s="273"/>
      <c r="AK191" s="4"/>
    </row>
    <row r="192" spans="1:37" x14ac:dyDescent="0.35">
      <c r="A192" s="274"/>
      <c r="B192" s="276"/>
      <c r="C192" s="407">
        <v>0</v>
      </c>
      <c r="D192" s="407"/>
      <c r="E192" s="407">
        <v>0</v>
      </c>
      <c r="F192" s="407"/>
      <c r="G192" s="407">
        <v>0</v>
      </c>
      <c r="H192" s="407"/>
      <c r="I192" s="407">
        <v>0</v>
      </c>
      <c r="J192" s="407"/>
      <c r="K192" s="407">
        <v>0</v>
      </c>
      <c r="L192" s="407"/>
      <c r="M192" s="407">
        <v>0</v>
      </c>
      <c r="N192" s="407"/>
      <c r="O192" s="407">
        <v>0</v>
      </c>
      <c r="P192" s="407"/>
      <c r="Q192" s="429">
        <v>0</v>
      </c>
      <c r="R192" s="407"/>
      <c r="S192" s="407">
        <v>0</v>
      </c>
      <c r="T192" s="407"/>
      <c r="U192" s="276">
        <v>0</v>
      </c>
      <c r="V192" s="407"/>
      <c r="W192" s="324">
        <v>0</v>
      </c>
      <c r="X192" s="407"/>
      <c r="Y192" s="276">
        <v>0</v>
      </c>
      <c r="Z192" s="407"/>
      <c r="AA192" s="324">
        <v>0</v>
      </c>
      <c r="AB192" s="407"/>
      <c r="AC192" s="407">
        <v>0</v>
      </c>
      <c r="AD192" s="407"/>
      <c r="AE192" s="407"/>
      <c r="AF192" s="408"/>
      <c r="AG192" s="275"/>
      <c r="AH192" s="443"/>
      <c r="AI192" s="444"/>
      <c r="AJ192" s="273"/>
      <c r="AK192" s="4"/>
    </row>
    <row r="193" spans="1:37" s="261" customFormat="1" ht="15" thickBot="1" x14ac:dyDescent="0.4">
      <c r="A193" s="307">
        <v>207</v>
      </c>
      <c r="B193" s="307"/>
      <c r="C193" s="261">
        <v>208</v>
      </c>
      <c r="E193" s="261">
        <v>209</v>
      </c>
      <c r="G193" s="261">
        <v>210</v>
      </c>
      <c r="I193" s="261">
        <v>211</v>
      </c>
      <c r="K193" s="261">
        <v>212</v>
      </c>
      <c r="M193" s="261">
        <v>213</v>
      </c>
      <c r="O193" s="407" t="s">
        <v>793</v>
      </c>
      <c r="Q193" s="452">
        <v>215</v>
      </c>
      <c r="S193" s="261">
        <v>216</v>
      </c>
      <c r="U193" s="307">
        <v>217</v>
      </c>
      <c r="W193" s="325">
        <v>218</v>
      </c>
      <c r="Y193" s="307">
        <v>219</v>
      </c>
      <c r="AA193" s="325">
        <v>220</v>
      </c>
      <c r="AC193" s="261">
        <v>221</v>
      </c>
      <c r="AG193" s="308"/>
      <c r="AH193" s="453"/>
      <c r="AI193" s="454"/>
      <c r="AJ193" s="309"/>
      <c r="AK193" s="285"/>
    </row>
    <row r="194" spans="1:37" ht="15" thickBot="1" x14ac:dyDescent="0.4">
      <c r="A194" s="276"/>
      <c r="B194" s="366">
        <v>405</v>
      </c>
      <c r="C194" s="753" t="s">
        <v>12</v>
      </c>
      <c r="D194" s="421">
        <v>376</v>
      </c>
      <c r="E194" s="753" t="s">
        <v>12</v>
      </c>
      <c r="F194" s="421">
        <v>439</v>
      </c>
      <c r="G194" s="753" t="s">
        <v>12</v>
      </c>
      <c r="H194" s="421">
        <v>326.84500000000003</v>
      </c>
      <c r="I194" s="785"/>
      <c r="J194" s="421">
        <v>382.99900000000002</v>
      </c>
      <c r="K194" s="753" t="s">
        <v>12</v>
      </c>
      <c r="L194" s="421">
        <v>416</v>
      </c>
      <c r="M194" s="811" t="s">
        <v>15</v>
      </c>
      <c r="N194" s="421">
        <v>410</v>
      </c>
      <c r="O194" s="753" t="s">
        <v>12</v>
      </c>
      <c r="P194" s="421">
        <v>336</v>
      </c>
      <c r="Q194" s="753" t="s">
        <v>12</v>
      </c>
      <c r="R194" s="421">
        <v>353</v>
      </c>
      <c r="S194" s="753"/>
      <c r="T194" s="421">
        <v>372</v>
      </c>
      <c r="U194" s="753" t="s">
        <v>223</v>
      </c>
      <c r="V194" s="421">
        <v>396.12799999999999</v>
      </c>
      <c r="W194" s="753" t="s">
        <v>713</v>
      </c>
      <c r="X194" s="421">
        <v>360.99799999999999</v>
      </c>
      <c r="Y194" s="753" t="s">
        <v>223</v>
      </c>
      <c r="Z194" s="421">
        <v>466</v>
      </c>
      <c r="AA194" s="753" t="s">
        <v>223</v>
      </c>
      <c r="AB194" s="421">
        <v>366</v>
      </c>
      <c r="AC194" s="785"/>
      <c r="AD194" s="473"/>
      <c r="AE194" s="473"/>
      <c r="AF194" s="408"/>
      <c r="AG194" s="262">
        <v>8</v>
      </c>
      <c r="AH194" s="249">
        <v>4</v>
      </c>
      <c r="AI194" s="249">
        <v>7</v>
      </c>
      <c r="AJ194" s="250"/>
      <c r="AK194" s="4"/>
    </row>
    <row r="195" spans="1:37" ht="15" thickBot="1" x14ac:dyDescent="0.4">
      <c r="A195" s="276"/>
      <c r="B195" s="271"/>
      <c r="C195" s="754"/>
      <c r="D195" s="408"/>
      <c r="E195" s="754"/>
      <c r="F195" s="408"/>
      <c r="G195" s="754"/>
      <c r="H195" s="408"/>
      <c r="I195" s="786"/>
      <c r="J195" s="408"/>
      <c r="K195" s="754"/>
      <c r="L195" s="408"/>
      <c r="M195" s="812"/>
      <c r="N195" s="408"/>
      <c r="O195" s="754"/>
      <c r="P195" s="433"/>
      <c r="Q195" s="754"/>
      <c r="R195" s="408"/>
      <c r="S195" s="754"/>
      <c r="T195" s="408"/>
      <c r="U195" s="754"/>
      <c r="V195" s="408"/>
      <c r="W195" s="754"/>
      <c r="X195" s="408"/>
      <c r="Y195" s="754"/>
      <c r="Z195" s="408"/>
      <c r="AA195" s="754"/>
      <c r="AB195" s="408"/>
      <c r="AC195" s="786"/>
      <c r="AD195" s="473"/>
      <c r="AE195" s="473"/>
      <c r="AF195" s="408"/>
      <c r="AG195" s="263"/>
      <c r="AH195" s="434"/>
      <c r="AI195" s="434"/>
      <c r="AJ195" s="273"/>
      <c r="AK195" s="4"/>
    </row>
    <row r="196" spans="1:37" ht="6" customHeight="1" x14ac:dyDescent="0.35">
      <c r="A196" s="276"/>
      <c r="B196" s="271"/>
      <c r="C196" s="251" t="s">
        <v>12</v>
      </c>
      <c r="D196" s="407"/>
      <c r="E196" s="251" t="s">
        <v>12</v>
      </c>
      <c r="F196" s="407"/>
      <c r="G196" s="251" t="s">
        <v>12</v>
      </c>
      <c r="H196" s="407"/>
      <c r="I196" s="251">
        <v>0</v>
      </c>
      <c r="J196" s="407"/>
      <c r="K196" s="522"/>
      <c r="L196" s="407"/>
      <c r="M196" s="251">
        <v>0</v>
      </c>
      <c r="N196" s="407"/>
      <c r="O196" s="251" t="s">
        <v>12</v>
      </c>
      <c r="P196" s="433"/>
      <c r="Q196" s="522"/>
      <c r="R196" s="407"/>
      <c r="S196" s="251">
        <v>0</v>
      </c>
      <c r="T196" s="407"/>
      <c r="U196" s="327">
        <v>0</v>
      </c>
      <c r="V196" s="407"/>
      <c r="W196" s="328">
        <v>0</v>
      </c>
      <c r="X196" s="407"/>
      <c r="Y196" s="327">
        <v>0</v>
      </c>
      <c r="Z196" s="407"/>
      <c r="AA196" s="328">
        <v>0</v>
      </c>
      <c r="AB196" s="425"/>
      <c r="AC196" s="522"/>
      <c r="AD196" s="473"/>
      <c r="AE196" s="473"/>
      <c r="AF196" s="408"/>
      <c r="AG196" s="263"/>
      <c r="AH196" s="434"/>
      <c r="AI196" s="434"/>
      <c r="AJ196" s="273"/>
      <c r="AK196" s="4"/>
    </row>
    <row r="197" spans="1:37" ht="15" thickBot="1" x14ac:dyDescent="0.4">
      <c r="A197" s="307"/>
      <c r="B197" s="463"/>
      <c r="C197" s="418" t="s">
        <v>65</v>
      </c>
      <c r="D197" s="408"/>
      <c r="E197" s="418" t="s">
        <v>65</v>
      </c>
      <c r="F197" s="408"/>
      <c r="G197" s="418" t="s">
        <v>77</v>
      </c>
      <c r="H197" s="408"/>
      <c r="I197" s="418" t="s">
        <v>132</v>
      </c>
      <c r="J197" s="408"/>
      <c r="K197" s="418" t="s">
        <v>63</v>
      </c>
      <c r="L197" s="408"/>
      <c r="M197" s="418" t="s">
        <v>77</v>
      </c>
      <c r="N197" s="408"/>
      <c r="O197" s="418" t="s">
        <v>65</v>
      </c>
      <c r="P197" s="418"/>
      <c r="Q197" s="427" t="s">
        <v>79</v>
      </c>
      <c r="R197" s="408"/>
      <c r="S197" s="418" t="s">
        <v>65</v>
      </c>
      <c r="T197" s="408"/>
      <c r="U197" s="329" t="s">
        <v>65</v>
      </c>
      <c r="V197" s="256"/>
      <c r="W197" s="330" t="s">
        <v>706</v>
      </c>
      <c r="X197" s="408"/>
      <c r="Y197" s="351" t="s">
        <v>699</v>
      </c>
      <c r="Z197" s="256"/>
      <c r="AA197" s="330" t="s">
        <v>63</v>
      </c>
      <c r="AB197" s="408"/>
      <c r="AC197" s="418" t="s">
        <v>65</v>
      </c>
      <c r="AD197" s="474"/>
      <c r="AE197" s="474"/>
      <c r="AG197" s="287"/>
      <c r="AH197" s="449"/>
      <c r="AI197" s="449"/>
      <c r="AJ197" s="309"/>
      <c r="AK197" s="4"/>
    </row>
    <row r="198" spans="1:37" s="264" customFormat="1" x14ac:dyDescent="0.35">
      <c r="A198" s="278"/>
      <c r="B198" s="278"/>
      <c r="C198" s="436" t="s">
        <v>74</v>
      </c>
      <c r="E198" s="436" t="s">
        <v>74</v>
      </c>
      <c r="G198" s="436" t="s">
        <v>74</v>
      </c>
      <c r="I198" s="436">
        <v>0</v>
      </c>
      <c r="K198" s="436" t="s">
        <v>74</v>
      </c>
      <c r="M198" s="436"/>
      <c r="O198" s="436" t="s">
        <v>74</v>
      </c>
      <c r="P198" s="436"/>
      <c r="Q198" s="437" t="s">
        <v>74</v>
      </c>
      <c r="S198" s="436"/>
      <c r="U198" s="436"/>
      <c r="W198" s="436" t="s">
        <v>634</v>
      </c>
      <c r="Y198" s="436"/>
      <c r="AA198" s="436"/>
      <c r="AC198" s="436"/>
      <c r="AD198" s="436"/>
      <c r="AE198" s="436"/>
      <c r="AG198" s="287"/>
      <c r="AH198" s="449"/>
      <c r="AI198" s="449"/>
      <c r="AJ198" s="288"/>
      <c r="AK198" s="10"/>
    </row>
    <row r="199" spans="1:37" s="264" customFormat="1" ht="15" thickBot="1" x14ac:dyDescent="0.4">
      <c r="A199" s="278"/>
      <c r="B199" s="278"/>
      <c r="C199" s="436"/>
      <c r="E199" s="436"/>
      <c r="G199" s="436"/>
      <c r="I199" s="436"/>
      <c r="K199" s="436"/>
      <c r="M199" s="436"/>
      <c r="O199" s="436"/>
      <c r="P199" s="436"/>
      <c r="Q199" s="437"/>
      <c r="S199" s="436"/>
      <c r="U199" s="436"/>
      <c r="W199" s="436"/>
      <c r="Y199" s="436"/>
      <c r="AA199" s="436"/>
      <c r="AC199" s="436"/>
      <c r="AD199" s="436"/>
      <c r="AE199" s="436"/>
      <c r="AG199" s="287"/>
      <c r="AH199" s="449"/>
      <c r="AI199" s="449"/>
      <c r="AJ199" s="288"/>
      <c r="AK199" s="10"/>
    </row>
    <row r="200" spans="1:37" ht="15" thickBot="1" x14ac:dyDescent="0.4">
      <c r="A200" s="255"/>
      <c r="B200" s="803" t="s">
        <v>628</v>
      </c>
      <c r="C200" s="804"/>
      <c r="D200" s="804"/>
      <c r="E200" s="804"/>
      <c r="F200" s="804"/>
      <c r="G200" s="804"/>
      <c r="H200" s="804"/>
      <c r="I200" s="804"/>
      <c r="J200" s="804"/>
      <c r="K200" s="804"/>
      <c r="L200" s="804"/>
      <c r="M200" s="804"/>
      <c r="N200" s="804"/>
      <c r="O200" s="804"/>
      <c r="P200" s="804"/>
      <c r="Q200" s="804"/>
      <c r="R200" s="804"/>
      <c r="S200" s="804"/>
      <c r="T200" s="804"/>
      <c r="U200" s="804"/>
      <c r="V200" s="804"/>
      <c r="W200" s="804"/>
      <c r="X200" s="805"/>
      <c r="Y200" s="806" t="s">
        <v>691</v>
      </c>
      <c r="Z200" s="807"/>
      <c r="AA200" s="807"/>
      <c r="AB200" s="807"/>
      <c r="AC200" s="808"/>
      <c r="AD200" s="378"/>
      <c r="AE200" s="378"/>
      <c r="AF200" s="256"/>
      <c r="AG200" s="281"/>
      <c r="AH200" s="282"/>
      <c r="AI200" s="282"/>
      <c r="AJ200" s="290"/>
      <c r="AK200" s="4"/>
    </row>
    <row r="201" spans="1:37" x14ac:dyDescent="0.35">
      <c r="A201" s="284"/>
      <c r="B201" s="284"/>
      <c r="C201" s="267" t="s">
        <v>474</v>
      </c>
      <c r="D201" s="267"/>
      <c r="E201" s="267" t="s">
        <v>248</v>
      </c>
      <c r="F201" s="267"/>
      <c r="G201" s="267" t="s">
        <v>359</v>
      </c>
      <c r="H201" s="267"/>
      <c r="I201" s="267" t="s">
        <v>470</v>
      </c>
      <c r="J201" s="267"/>
      <c r="K201" s="267" t="s">
        <v>246</v>
      </c>
      <c r="L201" s="267"/>
      <c r="M201" s="267" t="s">
        <v>251</v>
      </c>
      <c r="N201" s="267"/>
      <c r="O201" s="267" t="s">
        <v>265</v>
      </c>
      <c r="P201" s="267"/>
      <c r="Q201" s="291" t="s">
        <v>253</v>
      </c>
      <c r="R201" s="267"/>
      <c r="S201" s="267" t="s">
        <v>254</v>
      </c>
      <c r="T201" s="267"/>
      <c r="U201" s="267" t="s">
        <v>268</v>
      </c>
      <c r="V201" s="267"/>
      <c r="W201" s="267" t="s">
        <v>269</v>
      </c>
      <c r="X201" s="267"/>
      <c r="Y201" s="267" t="s">
        <v>400</v>
      </c>
      <c r="Z201" s="267"/>
      <c r="AA201" s="267" t="s">
        <v>368</v>
      </c>
      <c r="AB201" s="267"/>
      <c r="AC201" s="267" t="s">
        <v>28</v>
      </c>
      <c r="AD201" s="379"/>
      <c r="AE201" s="379"/>
      <c r="AF201" s="265"/>
      <c r="AG201" s="292"/>
      <c r="AH201" s="293"/>
      <c r="AI201" s="293"/>
      <c r="AJ201" s="270"/>
      <c r="AK201" s="4"/>
    </row>
    <row r="202" spans="1:37" x14ac:dyDescent="0.35">
      <c r="A202" s="274"/>
      <c r="B202" s="276"/>
      <c r="C202" s="407">
        <v>0</v>
      </c>
      <c r="D202" s="407"/>
      <c r="E202" s="407">
        <v>0</v>
      </c>
      <c r="F202" s="407"/>
      <c r="G202" s="407">
        <v>0</v>
      </c>
      <c r="H202" s="407"/>
      <c r="I202" s="407">
        <v>0</v>
      </c>
      <c r="J202" s="407"/>
      <c r="K202" s="407">
        <v>0</v>
      </c>
      <c r="L202" s="407"/>
      <c r="M202" s="407">
        <v>0</v>
      </c>
      <c r="N202" s="407"/>
      <c r="O202" s="407">
        <v>0</v>
      </c>
      <c r="P202" s="407"/>
      <c r="Q202" s="429">
        <v>0</v>
      </c>
      <c r="R202" s="407"/>
      <c r="S202" s="407">
        <v>0</v>
      </c>
      <c r="T202" s="407"/>
      <c r="U202" s="407">
        <v>0</v>
      </c>
      <c r="V202" s="407"/>
      <c r="W202" s="407">
        <v>0</v>
      </c>
      <c r="X202" s="407"/>
      <c r="Y202" s="407">
        <v>0</v>
      </c>
      <c r="Z202" s="407"/>
      <c r="AA202" s="407">
        <v>0</v>
      </c>
      <c r="AB202" s="407"/>
      <c r="AC202" s="407">
        <v>0</v>
      </c>
      <c r="AD202" s="261"/>
      <c r="AE202" s="261"/>
      <c r="AF202" s="408"/>
      <c r="AG202" s="275"/>
      <c r="AH202" s="443"/>
      <c r="AI202" s="444"/>
      <c r="AJ202" s="273"/>
      <c r="AK202" s="4"/>
    </row>
    <row r="203" spans="1:37" s="261" customFormat="1" ht="15" thickBot="1" x14ac:dyDescent="0.4">
      <c r="A203" s="276">
        <v>221</v>
      </c>
      <c r="B203" s="276"/>
      <c r="C203" s="407">
        <v>222</v>
      </c>
      <c r="D203" s="407"/>
      <c r="E203" s="407">
        <v>223</v>
      </c>
      <c r="F203" s="407"/>
      <c r="G203" s="407">
        <v>224</v>
      </c>
      <c r="H203" s="407"/>
      <c r="I203" s="407">
        <v>225</v>
      </c>
      <c r="J203" s="407"/>
      <c r="K203" s="407">
        <v>226</v>
      </c>
      <c r="L203" s="407"/>
      <c r="M203" s="407">
        <v>227</v>
      </c>
      <c r="N203" s="407"/>
      <c r="O203" s="407">
        <v>228</v>
      </c>
      <c r="P203" s="407"/>
      <c r="Q203" s="429">
        <v>229</v>
      </c>
      <c r="R203" s="407"/>
      <c r="S203" s="407">
        <v>230</v>
      </c>
      <c r="T203" s="407"/>
      <c r="U203" s="407">
        <v>231</v>
      </c>
      <c r="V203" s="407"/>
      <c r="W203" s="407">
        <v>232</v>
      </c>
      <c r="X203" s="407"/>
      <c r="Y203" s="407">
        <v>233</v>
      </c>
      <c r="Z203" s="407"/>
      <c r="AA203" s="407">
        <v>234</v>
      </c>
      <c r="AB203" s="407"/>
      <c r="AC203" s="407">
        <v>235</v>
      </c>
      <c r="AF203" s="407"/>
      <c r="AG203" s="275"/>
      <c r="AH203" s="443"/>
      <c r="AI203" s="445"/>
      <c r="AJ203" s="273"/>
      <c r="AK203" s="285"/>
    </row>
    <row r="204" spans="1:37" ht="15" thickBot="1" x14ac:dyDescent="0.4">
      <c r="A204" s="276"/>
      <c r="B204" s="366">
        <v>375</v>
      </c>
      <c r="C204" s="785"/>
      <c r="D204" s="421">
        <v>374.76100000000002</v>
      </c>
      <c r="E204" s="753" t="s">
        <v>12</v>
      </c>
      <c r="F204" s="421">
        <v>390.99900000000002</v>
      </c>
      <c r="G204" s="785"/>
      <c r="H204" s="421">
        <v>397</v>
      </c>
      <c r="I204" s="785"/>
      <c r="J204" s="421">
        <v>336</v>
      </c>
      <c r="K204" s="809" t="s">
        <v>12</v>
      </c>
      <c r="L204" s="421">
        <v>383.41899999999998</v>
      </c>
      <c r="M204" s="753" t="s">
        <v>12</v>
      </c>
      <c r="N204" s="421">
        <v>323.00099999999998</v>
      </c>
      <c r="O204" s="753" t="s">
        <v>12</v>
      </c>
      <c r="P204" s="421">
        <v>335</v>
      </c>
      <c r="Q204" s="753" t="s">
        <v>12</v>
      </c>
      <c r="R204" s="421">
        <v>337</v>
      </c>
      <c r="S204" s="753" t="s">
        <v>12</v>
      </c>
      <c r="T204" s="421">
        <v>339</v>
      </c>
      <c r="U204" s="785"/>
      <c r="V204" s="421">
        <v>351</v>
      </c>
      <c r="W204" s="785"/>
      <c r="X204" s="421">
        <v>377.05099999999999</v>
      </c>
      <c r="Y204" s="785"/>
      <c r="Z204" s="421">
        <v>413.99900000000002</v>
      </c>
      <c r="AA204" s="785"/>
      <c r="AB204" s="421">
        <v>418.00400000000002</v>
      </c>
      <c r="AC204" s="753" t="s">
        <v>12</v>
      </c>
      <c r="AD204" s="473"/>
      <c r="AE204" s="473"/>
      <c r="AF204" s="408"/>
      <c r="AG204" s="262">
        <v>14</v>
      </c>
      <c r="AH204" s="249">
        <v>3</v>
      </c>
      <c r="AI204" s="249">
        <v>12</v>
      </c>
      <c r="AJ204" s="250"/>
      <c r="AK204" s="4"/>
    </row>
    <row r="205" spans="1:37" ht="15" thickBot="1" x14ac:dyDescent="0.4">
      <c r="A205" s="276"/>
      <c r="B205" s="271"/>
      <c r="C205" s="786"/>
      <c r="D205" s="408"/>
      <c r="E205" s="802"/>
      <c r="F205" s="408"/>
      <c r="G205" s="786"/>
      <c r="H205" s="408"/>
      <c r="I205" s="799"/>
      <c r="J205" s="408"/>
      <c r="K205" s="810"/>
      <c r="L205" s="408"/>
      <c r="M205" s="802"/>
      <c r="N205" s="408"/>
      <c r="O205" s="802"/>
      <c r="P205" s="433"/>
      <c r="Q205" s="802"/>
      <c r="R205" s="408"/>
      <c r="S205" s="802"/>
      <c r="T205" s="408"/>
      <c r="U205" s="799"/>
      <c r="V205" s="408"/>
      <c r="W205" s="799"/>
      <c r="X205" s="408"/>
      <c r="Y205" s="799"/>
      <c r="Z205" s="408"/>
      <c r="AA205" s="799"/>
      <c r="AB205" s="408"/>
      <c r="AC205" s="802"/>
      <c r="AD205" s="473"/>
      <c r="AE205" s="473"/>
      <c r="AF205" s="408"/>
      <c r="AG205" s="263"/>
      <c r="AH205" s="434"/>
      <c r="AI205" s="434"/>
      <c r="AJ205" s="273"/>
      <c r="AK205" s="4"/>
    </row>
    <row r="206" spans="1:37" ht="6" customHeight="1" x14ac:dyDescent="0.35">
      <c r="A206" s="276"/>
      <c r="B206" s="271"/>
      <c r="C206" s="522"/>
      <c r="D206" s="407"/>
      <c r="E206" s="251" t="s">
        <v>12</v>
      </c>
      <c r="F206" s="407"/>
      <c r="G206" s="522"/>
      <c r="H206" s="407"/>
      <c r="I206" s="522"/>
      <c r="J206" s="407"/>
      <c r="K206" s="251" t="s">
        <v>12</v>
      </c>
      <c r="L206" s="407"/>
      <c r="M206" s="522"/>
      <c r="N206" s="407"/>
      <c r="O206" s="522"/>
      <c r="P206" s="433"/>
      <c r="Q206" s="522"/>
      <c r="R206" s="407"/>
      <c r="S206" s="251" t="s">
        <v>12</v>
      </c>
      <c r="T206" s="407"/>
      <c r="U206" s="522"/>
      <c r="V206" s="407"/>
      <c r="W206" s="522"/>
      <c r="X206" s="407"/>
      <c r="Y206" s="522"/>
      <c r="Z206" s="407"/>
      <c r="AA206" s="522"/>
      <c r="AB206" s="425"/>
      <c r="AC206" s="522"/>
      <c r="AD206" s="473"/>
      <c r="AE206" s="473"/>
      <c r="AF206" s="408"/>
      <c r="AG206" s="263"/>
      <c r="AH206" s="434"/>
      <c r="AI206" s="434"/>
      <c r="AJ206" s="273"/>
      <c r="AK206" s="4"/>
    </row>
    <row r="207" spans="1:37" x14ac:dyDescent="0.35">
      <c r="A207" s="276"/>
      <c r="B207" s="271"/>
      <c r="C207" s="418" t="s">
        <v>68</v>
      </c>
      <c r="D207" s="408"/>
      <c r="E207" s="418" t="s">
        <v>126</v>
      </c>
      <c r="F207" s="408"/>
      <c r="G207" s="418" t="s">
        <v>65</v>
      </c>
      <c r="H207" s="408"/>
      <c r="I207" s="418" t="s">
        <v>65</v>
      </c>
      <c r="J207" s="408"/>
      <c r="K207" s="418" t="s">
        <v>65</v>
      </c>
      <c r="L207" s="408"/>
      <c r="M207" s="418" t="s">
        <v>203</v>
      </c>
      <c r="N207" s="408"/>
      <c r="O207" s="418" t="s">
        <v>68</v>
      </c>
      <c r="P207" s="418"/>
      <c r="Q207" s="427" t="s">
        <v>68</v>
      </c>
      <c r="R207" s="408"/>
      <c r="S207" s="418" t="s">
        <v>65</v>
      </c>
      <c r="T207" s="408"/>
      <c r="U207" s="418" t="s">
        <v>65</v>
      </c>
      <c r="V207" s="408"/>
      <c r="W207" s="418" t="s">
        <v>65</v>
      </c>
      <c r="X207" s="408"/>
      <c r="Y207" s="418" t="s">
        <v>401</v>
      </c>
      <c r="Z207" s="408"/>
      <c r="AA207" s="418" t="s">
        <v>77</v>
      </c>
      <c r="AB207" s="408"/>
      <c r="AC207" s="418" t="s">
        <v>77</v>
      </c>
      <c r="AD207" s="474"/>
      <c r="AE207" s="474"/>
      <c r="AF207" s="408"/>
      <c r="AG207" s="263"/>
      <c r="AH207" s="434"/>
      <c r="AI207" s="434"/>
      <c r="AJ207" s="273"/>
      <c r="AK207" s="4"/>
    </row>
    <row r="208" spans="1:37" s="264" customFormat="1" x14ac:dyDescent="0.35">
      <c r="A208" s="274"/>
      <c r="B208" s="274"/>
      <c r="C208" s="438"/>
      <c r="D208" s="409"/>
      <c r="E208" s="436" t="s">
        <v>101</v>
      </c>
      <c r="F208" s="435"/>
      <c r="G208" s="436"/>
      <c r="I208" s="436"/>
      <c r="K208" s="436" t="s">
        <v>101</v>
      </c>
      <c r="M208" s="436" t="s">
        <v>101</v>
      </c>
      <c r="O208" s="436" t="s">
        <v>101</v>
      </c>
      <c r="P208" s="436"/>
      <c r="Q208" s="437" t="s">
        <v>101</v>
      </c>
      <c r="S208" s="436" t="s">
        <v>101</v>
      </c>
      <c r="T208" s="435"/>
      <c r="U208" s="436" t="s">
        <v>101</v>
      </c>
      <c r="V208" s="475"/>
      <c r="W208" s="436">
        <v>0</v>
      </c>
      <c r="Y208" s="436"/>
      <c r="AA208" s="436"/>
      <c r="AC208" s="436" t="s">
        <v>101</v>
      </c>
      <c r="AD208" s="436"/>
      <c r="AE208" s="436"/>
      <c r="AF208" s="435"/>
      <c r="AG208" s="263"/>
      <c r="AH208" s="434"/>
      <c r="AI208" s="434"/>
      <c r="AJ208" s="277"/>
      <c r="AK208" s="10"/>
    </row>
    <row r="209" spans="1:37" s="264" customFormat="1" ht="15" thickBot="1" x14ac:dyDescent="0.4">
      <c r="A209" s="274"/>
      <c r="B209" s="278"/>
      <c r="C209" s="436"/>
      <c r="E209" s="380"/>
      <c r="F209" s="381"/>
      <c r="G209" s="380"/>
      <c r="H209" s="381"/>
      <c r="I209" s="380"/>
      <c r="J209" s="381"/>
      <c r="K209" s="380"/>
      <c r="M209" s="380"/>
      <c r="N209" s="380"/>
      <c r="O209" s="380"/>
      <c r="P209" s="380"/>
      <c r="Q209" s="382"/>
      <c r="S209" s="380"/>
      <c r="T209" s="435"/>
      <c r="U209" s="436"/>
      <c r="V209" s="475"/>
      <c r="W209" s="436"/>
      <c r="Y209" s="436"/>
      <c r="AA209" s="436"/>
      <c r="AC209" s="380"/>
      <c r="AD209" s="436"/>
      <c r="AE209" s="436"/>
      <c r="AF209" s="435"/>
      <c r="AG209" s="263"/>
      <c r="AH209" s="434"/>
      <c r="AI209" s="434"/>
      <c r="AJ209" s="277"/>
      <c r="AK209" s="10"/>
    </row>
    <row r="210" spans="1:37" s="264" customFormat="1" ht="15" thickBot="1" x14ac:dyDescent="0.4">
      <c r="A210" s="294"/>
      <c r="B210" s="767" t="s">
        <v>691</v>
      </c>
      <c r="C210" s="768"/>
      <c r="D210" s="768"/>
      <c r="E210" s="768"/>
      <c r="F210" s="768"/>
      <c r="G210" s="768"/>
      <c r="H210" s="768"/>
      <c r="I210" s="768"/>
      <c r="J210" s="768"/>
      <c r="K210" s="768"/>
      <c r="L210" s="768"/>
      <c r="M210" s="768"/>
      <c r="N210" s="768"/>
      <c r="O210" s="768"/>
      <c r="P210" s="768"/>
      <c r="Q210" s="768"/>
      <c r="R210" s="768"/>
      <c r="S210" s="768"/>
      <c r="T210" s="768"/>
      <c r="U210" s="768"/>
      <c r="V210" s="768"/>
      <c r="W210" s="768"/>
      <c r="X210" s="768"/>
      <c r="Y210" s="768"/>
      <c r="Z210" s="768"/>
      <c r="AA210" s="768"/>
      <c r="AB210" s="768"/>
      <c r="AC210" s="769"/>
      <c r="AD210" s="310"/>
      <c r="AE210" s="310"/>
      <c r="AF210" s="381"/>
      <c r="AG210" s="281"/>
      <c r="AH210" s="282"/>
      <c r="AI210" s="282"/>
      <c r="AJ210" s="283"/>
      <c r="AK210" s="10"/>
    </row>
    <row r="211" spans="1:37" x14ac:dyDescent="0.35">
      <c r="A211" s="284"/>
      <c r="B211" s="284"/>
      <c r="C211" s="266"/>
      <c r="D211" s="265"/>
      <c r="E211" s="266"/>
      <c r="F211" s="301"/>
      <c r="G211" s="266"/>
      <c r="H211" s="267"/>
      <c r="I211" s="266"/>
      <c r="J211" s="265"/>
      <c r="K211" s="298"/>
      <c r="L211" s="265"/>
      <c r="M211" s="266"/>
      <c r="N211" s="265"/>
      <c r="O211" s="266"/>
      <c r="P211" s="358" t="s">
        <v>714</v>
      </c>
      <c r="Q211" s="300"/>
      <c r="R211" s="265"/>
      <c r="S211" s="266"/>
      <c r="T211" s="265"/>
      <c r="U211" s="266"/>
      <c r="V211" s="301"/>
      <c r="W211" s="266"/>
      <c r="X211" s="265"/>
      <c r="Y211" s="306"/>
      <c r="Z211" s="265"/>
      <c r="AA211" s="266"/>
      <c r="AB211" s="265"/>
      <c r="AC211" s="266"/>
      <c r="AD211" s="383"/>
      <c r="AE211" s="383"/>
      <c r="AF211" s="265"/>
      <c r="AG211" s="268"/>
      <c r="AH211" s="269"/>
      <c r="AI211" s="269"/>
      <c r="AJ211" s="270"/>
      <c r="AK211" s="4"/>
    </row>
    <row r="212" spans="1:37" x14ac:dyDescent="0.35">
      <c r="A212" s="271"/>
      <c r="B212" s="271"/>
      <c r="C212" s="418" t="s">
        <v>397</v>
      </c>
      <c r="D212" s="418"/>
      <c r="E212" s="418" t="s">
        <v>255</v>
      </c>
      <c r="F212" s="418"/>
      <c r="G212" s="418" t="s">
        <v>266</v>
      </c>
      <c r="H212" s="418"/>
      <c r="I212" s="418" t="s">
        <v>267</v>
      </c>
      <c r="J212" s="418"/>
      <c r="K212" s="418" t="s">
        <v>715</v>
      </c>
      <c r="L212" s="418"/>
      <c r="M212" s="418" t="s">
        <v>716</v>
      </c>
      <c r="N212" s="418"/>
      <c r="O212" s="418" t="s">
        <v>717</v>
      </c>
      <c r="P212" s="418"/>
      <c r="Q212" s="427" t="s">
        <v>718</v>
      </c>
      <c r="R212" s="418"/>
      <c r="S212" s="418" t="s">
        <v>719</v>
      </c>
      <c r="T212" s="418"/>
      <c r="U212" s="418" t="s">
        <v>364</v>
      </c>
      <c r="V212" s="418"/>
      <c r="W212" s="418" t="s">
        <v>260</v>
      </c>
      <c r="X212" s="418"/>
      <c r="Y212" s="418" t="s">
        <v>262</v>
      </c>
      <c r="Z212" s="418"/>
      <c r="AA212" s="418" t="s">
        <v>256</v>
      </c>
      <c r="AB212" s="418"/>
      <c r="AC212" s="418" t="s">
        <v>263</v>
      </c>
      <c r="AD212" s="474"/>
      <c r="AE212" s="474"/>
      <c r="AF212" s="408"/>
      <c r="AG212" s="272"/>
      <c r="AH212" s="442"/>
      <c r="AI212" s="442"/>
      <c r="AJ212" s="273"/>
      <c r="AK212" s="4"/>
    </row>
    <row r="213" spans="1:37" x14ac:dyDescent="0.35">
      <c r="A213" s="274"/>
      <c r="B213" s="276"/>
      <c r="C213" s="407">
        <v>0</v>
      </c>
      <c r="D213" s="407"/>
      <c r="E213" s="407">
        <v>0</v>
      </c>
      <c r="F213" s="407"/>
      <c r="G213" s="407">
        <v>0</v>
      </c>
      <c r="H213" s="407"/>
      <c r="I213" s="407">
        <v>0</v>
      </c>
      <c r="J213" s="407"/>
      <c r="K213" s="407">
        <v>0</v>
      </c>
      <c r="L213" s="407"/>
      <c r="M213" s="407">
        <v>0</v>
      </c>
      <c r="N213" s="407"/>
      <c r="O213" s="407">
        <v>0</v>
      </c>
      <c r="P213" s="407"/>
      <c r="Q213" s="429">
        <v>0</v>
      </c>
      <c r="R213" s="407"/>
      <c r="S213" s="407">
        <v>0</v>
      </c>
      <c r="T213" s="407"/>
      <c r="U213" s="407">
        <v>0</v>
      </c>
      <c r="V213" s="407"/>
      <c r="W213" s="407">
        <v>0</v>
      </c>
      <c r="X213" s="407"/>
      <c r="Y213" s="407">
        <v>0</v>
      </c>
      <c r="Z213" s="407"/>
      <c r="AA213" s="407">
        <v>0</v>
      </c>
      <c r="AB213" s="407"/>
      <c r="AC213" s="407">
        <v>0</v>
      </c>
      <c r="AD213" s="261"/>
      <c r="AE213" s="261"/>
      <c r="AF213" s="408"/>
      <c r="AG213" s="275"/>
      <c r="AH213" s="443"/>
      <c r="AI213" s="444"/>
      <c r="AJ213" s="273"/>
      <c r="AK213" s="4"/>
    </row>
    <row r="214" spans="1:37" s="261" customFormat="1" ht="15" thickBot="1" x14ac:dyDescent="0.4">
      <c r="A214" s="276">
        <v>235</v>
      </c>
      <c r="B214" s="276"/>
      <c r="C214" s="407">
        <v>236</v>
      </c>
      <c r="D214" s="407"/>
      <c r="E214" s="407">
        <v>237</v>
      </c>
      <c r="F214" s="407"/>
      <c r="G214" s="407">
        <v>238</v>
      </c>
      <c r="H214" s="407"/>
      <c r="I214" s="407">
        <v>239</v>
      </c>
      <c r="J214" s="407"/>
      <c r="K214" s="407">
        <v>240</v>
      </c>
      <c r="L214" s="407"/>
      <c r="M214" s="407">
        <v>241</v>
      </c>
      <c r="N214" s="407"/>
      <c r="O214" s="407">
        <v>242</v>
      </c>
      <c r="P214" s="407"/>
      <c r="Q214" s="429">
        <v>243</v>
      </c>
      <c r="R214" s="407"/>
      <c r="S214" s="407">
        <v>244</v>
      </c>
      <c r="T214" s="407"/>
      <c r="U214" s="407">
        <v>245</v>
      </c>
      <c r="V214" s="407"/>
      <c r="W214" s="407">
        <v>246</v>
      </c>
      <c r="X214" s="407"/>
      <c r="Y214" s="407">
        <v>247</v>
      </c>
      <c r="Z214" s="407"/>
      <c r="AA214" s="407">
        <v>248</v>
      </c>
      <c r="AB214" s="407"/>
      <c r="AC214" s="407">
        <v>249</v>
      </c>
      <c r="AF214" s="407"/>
      <c r="AG214" s="275"/>
      <c r="AH214" s="443"/>
      <c r="AI214" s="445"/>
      <c r="AJ214" s="273"/>
      <c r="AK214" s="285"/>
    </row>
    <row r="215" spans="1:37" ht="15" thickBot="1" x14ac:dyDescent="0.4">
      <c r="A215" s="276"/>
      <c r="B215" s="366">
        <v>417</v>
      </c>
      <c r="C215" s="785"/>
      <c r="D215" s="421">
        <v>383</v>
      </c>
      <c r="E215" s="753" t="s">
        <v>12</v>
      </c>
      <c r="F215" s="421">
        <v>426</v>
      </c>
      <c r="G215" s="785"/>
      <c r="H215" s="421">
        <v>410.673</v>
      </c>
      <c r="I215" s="800" t="s">
        <v>235</v>
      </c>
      <c r="J215" s="421">
        <v>385.99700000000001</v>
      </c>
      <c r="K215" s="753" t="s">
        <v>235</v>
      </c>
      <c r="L215" s="421">
        <v>305</v>
      </c>
      <c r="M215" s="753" t="s">
        <v>235</v>
      </c>
      <c r="N215" s="421">
        <v>423</v>
      </c>
      <c r="O215" s="753" t="s">
        <v>235</v>
      </c>
      <c r="P215" s="421">
        <v>302.48899999999998</v>
      </c>
      <c r="Q215" s="753" t="s">
        <v>235</v>
      </c>
      <c r="R215" s="421">
        <v>361</v>
      </c>
      <c r="S215" s="753" t="s">
        <v>235</v>
      </c>
      <c r="T215" s="421">
        <v>370.99700000000001</v>
      </c>
      <c r="U215" s="785"/>
      <c r="V215" s="421">
        <v>402.00299999999999</v>
      </c>
      <c r="W215" s="785"/>
      <c r="X215" s="421">
        <v>398</v>
      </c>
      <c r="Y215" s="785"/>
      <c r="Z215" s="421">
        <v>420</v>
      </c>
      <c r="AA215" s="753" t="s">
        <v>12</v>
      </c>
      <c r="AB215" s="421">
        <v>400</v>
      </c>
      <c r="AC215" s="785"/>
      <c r="AD215" s="473"/>
      <c r="AE215" s="473"/>
      <c r="AF215" s="408"/>
      <c r="AG215" s="262">
        <v>8</v>
      </c>
      <c r="AH215" s="249">
        <v>1</v>
      </c>
      <c r="AI215" s="249">
        <v>2</v>
      </c>
      <c r="AJ215" s="250"/>
      <c r="AK215" s="4"/>
    </row>
    <row r="216" spans="1:37" ht="15" thickBot="1" x14ac:dyDescent="0.4">
      <c r="A216" s="276"/>
      <c r="B216" s="271"/>
      <c r="C216" s="799"/>
      <c r="D216" s="408"/>
      <c r="E216" s="754"/>
      <c r="F216" s="408"/>
      <c r="G216" s="786"/>
      <c r="H216" s="408"/>
      <c r="I216" s="801"/>
      <c r="J216" s="408"/>
      <c r="K216" s="754"/>
      <c r="L216" s="408"/>
      <c r="M216" s="754"/>
      <c r="N216" s="408"/>
      <c r="O216" s="754"/>
      <c r="P216" s="433"/>
      <c r="Q216" s="754"/>
      <c r="R216" s="408"/>
      <c r="S216" s="754"/>
      <c r="T216" s="408"/>
      <c r="U216" s="786"/>
      <c r="V216" s="408"/>
      <c r="W216" s="786"/>
      <c r="X216" s="408"/>
      <c r="Y216" s="786"/>
      <c r="Z216" s="408"/>
      <c r="AA216" s="754"/>
      <c r="AB216" s="408"/>
      <c r="AC216" s="786"/>
      <c r="AD216" s="473"/>
      <c r="AE216" s="473"/>
      <c r="AF216" s="408"/>
      <c r="AG216" s="263"/>
      <c r="AH216" s="434"/>
      <c r="AI216" s="434"/>
      <c r="AJ216" s="273"/>
      <c r="AK216" s="4"/>
    </row>
    <row r="217" spans="1:37" ht="6" customHeight="1" x14ac:dyDescent="0.35">
      <c r="A217" s="276"/>
      <c r="B217" s="271"/>
      <c r="C217" s="522"/>
      <c r="D217" s="407"/>
      <c r="E217" s="251" t="s">
        <v>12</v>
      </c>
      <c r="F217" s="407"/>
      <c r="G217" s="522"/>
      <c r="H217" s="407"/>
      <c r="I217" s="251">
        <v>0</v>
      </c>
      <c r="J217" s="407"/>
      <c r="K217" s="251">
        <v>0</v>
      </c>
      <c r="L217" s="407"/>
      <c r="M217" s="251">
        <v>0</v>
      </c>
      <c r="N217" s="407"/>
      <c r="O217" s="251">
        <v>0</v>
      </c>
      <c r="P217" s="433"/>
      <c r="Q217" s="251">
        <v>0</v>
      </c>
      <c r="R217" s="407"/>
      <c r="S217" s="251">
        <v>0</v>
      </c>
      <c r="T217" s="407"/>
      <c r="U217" s="522"/>
      <c r="V217" s="407"/>
      <c r="W217" s="522"/>
      <c r="X217" s="407"/>
      <c r="Y217" s="522"/>
      <c r="Z217" s="407"/>
      <c r="AA217" s="522"/>
      <c r="AB217" s="425"/>
      <c r="AC217" s="522"/>
      <c r="AD217" s="473"/>
      <c r="AE217" s="473"/>
      <c r="AF217" s="408"/>
      <c r="AG217" s="263"/>
      <c r="AH217" s="434"/>
      <c r="AI217" s="434"/>
      <c r="AJ217" s="273"/>
      <c r="AK217" s="4"/>
    </row>
    <row r="218" spans="1:37" x14ac:dyDescent="0.35">
      <c r="A218" s="276"/>
      <c r="B218" s="271"/>
      <c r="C218" s="418" t="s">
        <v>77</v>
      </c>
      <c r="D218" s="408"/>
      <c r="E218" s="418" t="s">
        <v>65</v>
      </c>
      <c r="F218" s="408"/>
      <c r="G218" s="418" t="s">
        <v>63</v>
      </c>
      <c r="H218" s="408"/>
      <c r="I218" s="418" t="s">
        <v>126</v>
      </c>
      <c r="J218" s="408"/>
      <c r="K218" s="418" t="s">
        <v>65</v>
      </c>
      <c r="L218" s="408"/>
      <c r="M218" s="418" t="s">
        <v>65</v>
      </c>
      <c r="N218" s="408"/>
      <c r="O218" s="418" t="s">
        <v>720</v>
      </c>
      <c r="P218" s="418"/>
      <c r="Q218" s="427" t="s">
        <v>699</v>
      </c>
      <c r="R218" s="408"/>
      <c r="S218" s="418" t="s">
        <v>57</v>
      </c>
      <c r="T218" s="408"/>
      <c r="U218" s="418" t="s">
        <v>65</v>
      </c>
      <c r="V218" s="408"/>
      <c r="W218" s="418" t="s">
        <v>77</v>
      </c>
      <c r="X218" s="408"/>
      <c r="Y218" s="418" t="s">
        <v>65</v>
      </c>
      <c r="Z218" s="408"/>
      <c r="AA218" s="418" t="s">
        <v>63</v>
      </c>
      <c r="AB218" s="408"/>
      <c r="AC218" s="418" t="s">
        <v>77</v>
      </c>
      <c r="AD218" s="474"/>
      <c r="AE218" s="474"/>
      <c r="AF218" s="408"/>
      <c r="AG218" s="263"/>
      <c r="AH218" s="434"/>
      <c r="AI218" s="434"/>
      <c r="AJ218" s="273"/>
      <c r="AK218" s="4"/>
    </row>
    <row r="219" spans="1:37" s="264" customFormat="1" x14ac:dyDescent="0.35">
      <c r="A219" s="286"/>
      <c r="B219" s="286"/>
      <c r="C219" s="458"/>
      <c r="E219" s="436" t="s">
        <v>101</v>
      </c>
      <c r="G219" s="436">
        <v>0</v>
      </c>
      <c r="H219" s="435"/>
      <c r="I219" s="436">
        <v>0</v>
      </c>
      <c r="K219" s="436"/>
      <c r="M219" s="435"/>
      <c r="N219" s="435"/>
      <c r="O219" s="435"/>
      <c r="P219" s="435"/>
      <c r="Q219" s="462"/>
      <c r="R219" s="435"/>
      <c r="S219" s="435"/>
      <c r="T219" s="435"/>
      <c r="U219" s="435"/>
      <c r="V219" s="435"/>
      <c r="W219" s="436">
        <v>0</v>
      </c>
      <c r="Y219" s="436">
        <v>0</v>
      </c>
      <c r="Z219" s="435"/>
      <c r="AA219" s="436" t="s">
        <v>101</v>
      </c>
      <c r="AB219" s="435"/>
      <c r="AC219" s="436" t="s">
        <v>101</v>
      </c>
      <c r="AD219" s="436"/>
      <c r="AE219" s="436"/>
      <c r="AF219" s="435"/>
      <c r="AG219" s="263"/>
      <c r="AH219" s="434"/>
      <c r="AI219" s="434"/>
      <c r="AJ219" s="277"/>
      <c r="AK219" s="10"/>
    </row>
    <row r="220" spans="1:37" s="264" customFormat="1" ht="15" thickBot="1" x14ac:dyDescent="0.4">
      <c r="A220" s="286"/>
      <c r="B220" s="286"/>
      <c r="C220" s="380"/>
      <c r="E220" s="380"/>
      <c r="G220" s="380"/>
      <c r="H220" s="435"/>
      <c r="I220" s="546"/>
      <c r="K220" s="436"/>
      <c r="M220" s="435"/>
      <c r="N220" s="435"/>
      <c r="O220" s="435"/>
      <c r="P220" s="435"/>
      <c r="Q220" s="462"/>
      <c r="R220" s="435"/>
      <c r="S220" s="435"/>
      <c r="T220" s="435"/>
      <c r="U220" s="436"/>
      <c r="V220" s="435"/>
      <c r="W220" s="436"/>
      <c r="Y220" s="436"/>
      <c r="Z220" s="435"/>
      <c r="AA220" s="436"/>
      <c r="AB220" s="435"/>
      <c r="AC220" s="436"/>
      <c r="AD220" s="436"/>
      <c r="AE220" s="436"/>
      <c r="AF220" s="435"/>
      <c r="AG220" s="263"/>
      <c r="AH220" s="434"/>
      <c r="AI220" s="434"/>
      <c r="AJ220" s="277"/>
      <c r="AK220" s="10"/>
    </row>
    <row r="221" spans="1:37" s="264" customFormat="1" ht="15" thickBot="1" x14ac:dyDescent="0.4">
      <c r="A221" s="384"/>
      <c r="B221" s="767" t="s">
        <v>691</v>
      </c>
      <c r="C221" s="768"/>
      <c r="D221" s="768"/>
      <c r="E221" s="768"/>
      <c r="F221" s="768"/>
      <c r="G221" s="768"/>
      <c r="H221" s="768"/>
      <c r="I221" s="768"/>
      <c r="J221" s="768"/>
      <c r="K221" s="768"/>
      <c r="L221" s="768"/>
      <c r="M221" s="768"/>
      <c r="N221" s="768"/>
      <c r="O221" s="768"/>
      <c r="P221" s="768"/>
      <c r="Q221" s="768"/>
      <c r="R221" s="768"/>
      <c r="S221" s="768"/>
      <c r="T221" s="768"/>
      <c r="U221" s="768"/>
      <c r="V221" s="768"/>
      <c r="W221" s="768"/>
      <c r="X221" s="768"/>
      <c r="Y221" s="768"/>
      <c r="Z221" s="768"/>
      <c r="AA221" s="768"/>
      <c r="AB221" s="768"/>
      <c r="AC221" s="769"/>
      <c r="AD221" s="310"/>
      <c r="AE221" s="310"/>
      <c r="AF221" s="381"/>
      <c r="AG221" s="281"/>
      <c r="AH221" s="282"/>
      <c r="AI221" s="282"/>
      <c r="AJ221" s="283"/>
      <c r="AK221" s="10"/>
    </row>
    <row r="222" spans="1:37" x14ac:dyDescent="0.35">
      <c r="A222" s="284"/>
      <c r="B222" s="284"/>
      <c r="C222" s="266"/>
      <c r="D222" s="265"/>
      <c r="E222" s="266"/>
      <c r="F222" s="265"/>
      <c r="G222" s="297" t="s">
        <v>634</v>
      </c>
      <c r="H222" s="267"/>
      <c r="I222" s="266"/>
      <c r="J222" s="265"/>
      <c r="K222" s="297" t="s">
        <v>634</v>
      </c>
      <c r="L222" s="265"/>
      <c r="M222" s="266"/>
      <c r="N222" s="265"/>
      <c r="O222" s="266"/>
      <c r="P222" s="266"/>
      <c r="Q222" s="300"/>
      <c r="R222" s="265"/>
      <c r="S222" s="266"/>
      <c r="T222" s="265"/>
      <c r="U222" s="266"/>
      <c r="V222" s="265"/>
      <c r="W222" s="266"/>
      <c r="X222" s="265"/>
      <c r="Y222" s="266"/>
      <c r="Z222" s="265"/>
      <c r="AA222" s="266"/>
      <c r="AB222" s="265"/>
      <c r="AC222" s="266"/>
      <c r="AD222" s="383"/>
      <c r="AE222" s="383"/>
      <c r="AF222" s="265"/>
      <c r="AG222" s="268"/>
      <c r="AH222" s="269"/>
      <c r="AI222" s="269"/>
      <c r="AJ222" s="270"/>
      <c r="AK222" s="4"/>
    </row>
    <row r="223" spans="1:37" x14ac:dyDescent="0.35">
      <c r="A223" s="271"/>
      <c r="B223" s="271"/>
      <c r="C223" s="418" t="s">
        <v>276</v>
      </c>
      <c r="D223" s="418"/>
      <c r="E223" s="418" t="s">
        <v>426</v>
      </c>
      <c r="F223" s="418"/>
      <c r="G223" s="418" t="s">
        <v>721</v>
      </c>
      <c r="H223" s="418"/>
      <c r="I223" s="418" t="s">
        <v>420</v>
      </c>
      <c r="J223" s="418"/>
      <c r="K223" s="418" t="s">
        <v>722</v>
      </c>
      <c r="L223" s="418"/>
      <c r="M223" s="418" t="s">
        <v>421</v>
      </c>
      <c r="N223" s="418"/>
      <c r="O223" s="418" t="s">
        <v>413</v>
      </c>
      <c r="P223" s="418"/>
      <c r="Q223" s="427" t="s">
        <v>414</v>
      </c>
      <c r="R223" s="418"/>
      <c r="S223" s="418" t="s">
        <v>433</v>
      </c>
      <c r="T223" s="418"/>
      <c r="U223" s="418" t="s">
        <v>412</v>
      </c>
      <c r="V223" s="418"/>
      <c r="W223" s="418" t="s">
        <v>480</v>
      </c>
      <c r="X223" s="418"/>
      <c r="Y223" s="418" t="s">
        <v>452</v>
      </c>
      <c r="Z223" s="418"/>
      <c r="AA223" s="418" t="s">
        <v>431</v>
      </c>
      <c r="AB223" s="418"/>
      <c r="AC223" s="418" t="s">
        <v>362</v>
      </c>
      <c r="AD223" s="474"/>
      <c r="AE223" s="474"/>
      <c r="AF223" s="408"/>
      <c r="AG223" s="272"/>
      <c r="AH223" s="442"/>
      <c r="AI223" s="442"/>
      <c r="AJ223" s="273"/>
      <c r="AK223" s="4"/>
    </row>
    <row r="224" spans="1:37" x14ac:dyDescent="0.35">
      <c r="A224" s="274"/>
      <c r="B224" s="276"/>
      <c r="C224" s="407">
        <v>0</v>
      </c>
      <c r="D224" s="407"/>
      <c r="E224" s="407">
        <v>0</v>
      </c>
      <c r="F224" s="407"/>
      <c r="G224" s="407">
        <v>0</v>
      </c>
      <c r="H224" s="407"/>
      <c r="I224" s="407">
        <v>0</v>
      </c>
      <c r="J224" s="407"/>
      <c r="K224" s="407">
        <v>0</v>
      </c>
      <c r="L224" s="407"/>
      <c r="M224" s="407">
        <v>0</v>
      </c>
      <c r="N224" s="407"/>
      <c r="O224" s="407">
        <v>0</v>
      </c>
      <c r="P224" s="407"/>
      <c r="Q224" s="429">
        <v>0</v>
      </c>
      <c r="R224" s="407"/>
      <c r="S224" s="407">
        <v>0</v>
      </c>
      <c r="T224" s="407"/>
      <c r="U224" s="407">
        <v>0</v>
      </c>
      <c r="V224" s="407"/>
      <c r="W224" s="407">
        <v>0</v>
      </c>
      <c r="X224" s="407"/>
      <c r="Y224" s="407">
        <v>0</v>
      </c>
      <c r="Z224" s="407"/>
      <c r="AA224" s="407">
        <v>0</v>
      </c>
      <c r="AB224" s="407"/>
      <c r="AC224" s="407">
        <v>0</v>
      </c>
      <c r="AD224" s="261"/>
      <c r="AE224" s="261"/>
      <c r="AF224" s="408"/>
      <c r="AG224" s="275"/>
      <c r="AH224" s="443"/>
      <c r="AI224" s="444"/>
      <c r="AJ224" s="273"/>
      <c r="AK224" s="4"/>
    </row>
    <row r="225" spans="1:37" s="261" customFormat="1" ht="15" thickBot="1" x14ac:dyDescent="0.4">
      <c r="A225" s="276">
        <v>249</v>
      </c>
      <c r="B225" s="276"/>
      <c r="C225" s="407">
        <v>250</v>
      </c>
      <c r="D225" s="407"/>
      <c r="E225" s="407">
        <v>251</v>
      </c>
      <c r="F225" s="407"/>
      <c r="G225" s="407">
        <v>252</v>
      </c>
      <c r="H225" s="407"/>
      <c r="I225" s="407">
        <v>253</v>
      </c>
      <c r="J225" s="407"/>
      <c r="K225" s="407">
        <v>254</v>
      </c>
      <c r="L225" s="407"/>
      <c r="M225" s="407">
        <v>255</v>
      </c>
      <c r="N225" s="407"/>
      <c r="O225" s="407">
        <v>256</v>
      </c>
      <c r="P225" s="407"/>
      <c r="Q225" s="429">
        <v>257</v>
      </c>
      <c r="R225" s="407"/>
      <c r="S225" s="407">
        <v>258</v>
      </c>
      <c r="T225" s="407"/>
      <c r="U225" s="407">
        <v>259</v>
      </c>
      <c r="V225" s="407"/>
      <c r="W225" s="407">
        <v>260</v>
      </c>
      <c r="X225" s="407"/>
      <c r="Y225" s="407">
        <v>261</v>
      </c>
      <c r="Z225" s="407"/>
      <c r="AA225" s="407">
        <v>262</v>
      </c>
      <c r="AB225" s="407"/>
      <c r="AC225" s="407">
        <v>263</v>
      </c>
      <c r="AF225" s="407"/>
      <c r="AG225" s="275"/>
      <c r="AH225" s="443"/>
      <c r="AI225" s="445"/>
      <c r="AJ225" s="273"/>
      <c r="AK225" s="285"/>
    </row>
    <row r="226" spans="1:37" ht="15" thickBot="1" x14ac:dyDescent="0.4">
      <c r="A226" s="276"/>
      <c r="B226" s="366">
        <v>419.99700000000001</v>
      </c>
      <c r="C226" s="785"/>
      <c r="D226" s="421">
        <v>417.00299999999999</v>
      </c>
      <c r="E226" s="785"/>
      <c r="F226" s="421">
        <v>422.12</v>
      </c>
      <c r="G226" s="785"/>
      <c r="H226" s="421">
        <v>277.7</v>
      </c>
      <c r="I226" s="785"/>
      <c r="J226" s="421">
        <v>384.58</v>
      </c>
      <c r="K226" s="785"/>
      <c r="L226" s="421">
        <v>413.93</v>
      </c>
      <c r="M226" s="785"/>
      <c r="N226" s="421">
        <v>387.12</v>
      </c>
      <c r="O226" s="785"/>
      <c r="P226" s="421">
        <v>341.06</v>
      </c>
      <c r="Q226" s="785"/>
      <c r="R226" s="421">
        <v>320.95</v>
      </c>
      <c r="S226" s="785"/>
      <c r="T226" s="421">
        <v>330.56</v>
      </c>
      <c r="U226" s="785"/>
      <c r="V226" s="421">
        <v>314</v>
      </c>
      <c r="W226" s="785"/>
      <c r="X226" s="421">
        <v>341.99900000000002</v>
      </c>
      <c r="Y226" s="785"/>
      <c r="Z226" s="421">
        <v>374.00099999999998</v>
      </c>
      <c r="AA226" s="785"/>
      <c r="AB226" s="421">
        <v>344</v>
      </c>
      <c r="AC226" s="785"/>
      <c r="AD226" s="473"/>
      <c r="AE226" s="473"/>
      <c r="AF226" s="408"/>
      <c r="AG226" s="262">
        <v>14</v>
      </c>
      <c r="AH226" s="249">
        <v>0</v>
      </c>
      <c r="AI226" s="249">
        <v>3</v>
      </c>
      <c r="AJ226" s="250"/>
      <c r="AK226" s="4"/>
    </row>
    <row r="227" spans="1:37" x14ac:dyDescent="0.35">
      <c r="A227" s="276"/>
      <c r="B227" s="271"/>
      <c r="C227" s="786"/>
      <c r="D227" s="408"/>
      <c r="E227" s="786"/>
      <c r="F227" s="408"/>
      <c r="G227" s="786"/>
      <c r="H227" s="408"/>
      <c r="I227" s="786"/>
      <c r="J227" s="408"/>
      <c r="K227" s="786"/>
      <c r="L227" s="408"/>
      <c r="M227" s="786"/>
      <c r="N227" s="408"/>
      <c r="O227" s="786"/>
      <c r="P227" s="433"/>
      <c r="Q227" s="786"/>
      <c r="R227" s="408"/>
      <c r="S227" s="786"/>
      <c r="T227" s="408"/>
      <c r="U227" s="786"/>
      <c r="V227" s="408"/>
      <c r="W227" s="786"/>
      <c r="X227" s="408"/>
      <c r="Y227" s="786"/>
      <c r="Z227" s="408"/>
      <c r="AA227" s="786"/>
      <c r="AB227" s="408"/>
      <c r="AC227" s="786"/>
      <c r="AD227" s="473"/>
      <c r="AE227" s="473"/>
      <c r="AF227" s="408"/>
      <c r="AG227" s="263"/>
      <c r="AH227" s="434"/>
      <c r="AI227" s="434"/>
      <c r="AJ227" s="273"/>
      <c r="AK227" s="4"/>
    </row>
    <row r="228" spans="1:37" ht="6" customHeight="1" x14ac:dyDescent="0.35">
      <c r="A228" s="276"/>
      <c r="B228" s="271"/>
      <c r="C228" s="522"/>
      <c r="D228" s="407"/>
      <c r="E228" s="522"/>
      <c r="F228" s="407"/>
      <c r="G228" s="251">
        <v>0</v>
      </c>
      <c r="H228" s="407"/>
      <c r="I228" s="522"/>
      <c r="J228" s="407"/>
      <c r="K228" s="251">
        <v>0</v>
      </c>
      <c r="L228" s="407"/>
      <c r="M228" s="522"/>
      <c r="N228" s="407"/>
      <c r="O228" s="522"/>
      <c r="P228" s="433"/>
      <c r="Q228" s="522"/>
      <c r="R228" s="407"/>
      <c r="S228" s="522"/>
      <c r="T228" s="407"/>
      <c r="U228" s="522"/>
      <c r="V228" s="407"/>
      <c r="W228" s="522"/>
      <c r="X228" s="407"/>
      <c r="Y228" s="522"/>
      <c r="Z228" s="407"/>
      <c r="AA228" s="522"/>
      <c r="AB228" s="425"/>
      <c r="AC228" s="522"/>
      <c r="AD228" s="473"/>
      <c r="AE228" s="473"/>
      <c r="AF228" s="408"/>
      <c r="AG228" s="263"/>
      <c r="AH228" s="434"/>
      <c r="AI228" s="434"/>
      <c r="AJ228" s="273"/>
      <c r="AK228" s="4"/>
    </row>
    <row r="229" spans="1:37" x14ac:dyDescent="0.35">
      <c r="A229" s="276"/>
      <c r="B229" s="271"/>
      <c r="C229" s="418" t="s">
        <v>77</v>
      </c>
      <c r="D229" s="408"/>
      <c r="E229" s="418" t="s">
        <v>63</v>
      </c>
      <c r="F229" s="408"/>
      <c r="G229" s="474" t="s">
        <v>170</v>
      </c>
      <c r="I229" s="474" t="s">
        <v>63</v>
      </c>
      <c r="K229" s="474" t="s">
        <v>65</v>
      </c>
      <c r="M229" s="474" t="s">
        <v>65</v>
      </c>
      <c r="O229" s="474" t="s">
        <v>79</v>
      </c>
      <c r="P229" s="474"/>
      <c r="Q229" s="447" t="s">
        <v>79</v>
      </c>
      <c r="S229" s="474" t="s">
        <v>79</v>
      </c>
      <c r="U229" s="474" t="s">
        <v>132</v>
      </c>
      <c r="V229" s="408"/>
      <c r="W229" s="418" t="s">
        <v>79</v>
      </c>
      <c r="X229" s="408"/>
      <c r="Y229" s="418" t="s">
        <v>65</v>
      </c>
      <c r="Z229" s="408"/>
      <c r="AA229" s="418" t="s">
        <v>65</v>
      </c>
      <c r="AB229" s="408"/>
      <c r="AC229" s="418" t="s">
        <v>77</v>
      </c>
      <c r="AD229" s="474"/>
      <c r="AE229" s="474"/>
      <c r="AF229" s="408"/>
      <c r="AG229" s="263"/>
      <c r="AH229" s="434"/>
      <c r="AI229" s="434"/>
      <c r="AJ229" s="273"/>
      <c r="AK229" s="4"/>
    </row>
    <row r="230" spans="1:37" s="264" customFormat="1" ht="12" customHeight="1" x14ac:dyDescent="0.35">
      <c r="A230" s="286"/>
      <c r="B230" s="286"/>
      <c r="C230" s="436">
        <v>0</v>
      </c>
      <c r="D230" s="435"/>
      <c r="E230" s="435"/>
      <c r="F230" s="435"/>
      <c r="G230" s="435" t="s">
        <v>637</v>
      </c>
      <c r="H230" s="435"/>
      <c r="I230" s="435"/>
      <c r="J230" s="435"/>
      <c r="K230" s="435" t="s">
        <v>637</v>
      </c>
      <c r="L230" s="435"/>
      <c r="M230" s="435"/>
      <c r="N230" s="435"/>
      <c r="O230" s="435"/>
      <c r="P230" s="435"/>
      <c r="Q230" s="435"/>
      <c r="R230" s="435"/>
      <c r="S230" s="435"/>
      <c r="T230" s="435"/>
      <c r="U230" s="435"/>
      <c r="W230" s="436"/>
      <c r="Y230" s="436"/>
      <c r="AA230" s="436"/>
      <c r="AC230" s="436"/>
      <c r="AD230" s="436"/>
      <c r="AE230" s="436"/>
      <c r="AF230" s="409"/>
      <c r="AG230" s="263"/>
      <c r="AH230" s="434"/>
      <c r="AI230" s="434"/>
      <c r="AJ230" s="277"/>
      <c r="AK230" s="10"/>
    </row>
    <row r="231" spans="1:37" s="264" customFormat="1" ht="12" customHeight="1" thickBot="1" x14ac:dyDescent="0.4">
      <c r="A231" s="286"/>
      <c r="B231" s="286"/>
      <c r="C231" s="438"/>
      <c r="D231" s="435"/>
      <c r="E231" s="436"/>
      <c r="F231" s="435"/>
      <c r="G231" s="435"/>
      <c r="H231" s="435"/>
      <c r="I231" s="436"/>
      <c r="K231" s="436"/>
      <c r="M231" s="436"/>
      <c r="O231" s="380"/>
      <c r="P231" s="436"/>
      <c r="Q231" s="382"/>
      <c r="S231" s="380"/>
      <c r="U231" s="380"/>
      <c r="W231" s="436"/>
      <c r="Y231" s="436"/>
      <c r="AA231" s="436"/>
      <c r="AC231" s="436"/>
      <c r="AD231" s="436"/>
      <c r="AE231" s="436"/>
      <c r="AF231" s="409"/>
      <c r="AG231" s="263"/>
      <c r="AH231" s="434"/>
      <c r="AI231" s="434"/>
      <c r="AJ231" s="277"/>
      <c r="AK231" s="10"/>
    </row>
    <row r="232" spans="1:37" s="264" customFormat="1" ht="15.75" customHeight="1" thickBot="1" x14ac:dyDescent="0.4">
      <c r="A232" s="384"/>
      <c r="B232" s="767" t="s">
        <v>691</v>
      </c>
      <c r="C232" s="768"/>
      <c r="D232" s="768"/>
      <c r="E232" s="768"/>
      <c r="F232" s="768"/>
      <c r="G232" s="768"/>
      <c r="H232" s="768"/>
      <c r="I232" s="768"/>
      <c r="J232" s="768"/>
      <c r="K232" s="768"/>
      <c r="L232" s="768"/>
      <c r="M232" s="768"/>
      <c r="N232" s="768"/>
      <c r="O232" s="768"/>
      <c r="P232" s="768"/>
      <c r="Q232" s="768"/>
      <c r="R232" s="768"/>
      <c r="S232" s="768"/>
      <c r="T232" s="768"/>
      <c r="U232" s="768"/>
      <c r="V232" s="768"/>
      <c r="W232" s="768"/>
      <c r="X232" s="768"/>
      <c r="Y232" s="768"/>
      <c r="Z232" s="768"/>
      <c r="AA232" s="768"/>
      <c r="AB232" s="768"/>
      <c r="AC232" s="769"/>
      <c r="AD232" s="310"/>
      <c r="AE232" s="310"/>
      <c r="AF232" s="280"/>
      <c r="AG232" s="281"/>
      <c r="AH232" s="282"/>
      <c r="AI232" s="282"/>
      <c r="AJ232" s="283"/>
      <c r="AK232" s="10"/>
    </row>
    <row r="233" spans="1:37" x14ac:dyDescent="0.35">
      <c r="A233" s="284"/>
      <c r="B233" s="284"/>
      <c r="C233" s="266"/>
      <c r="D233" s="265"/>
      <c r="E233" s="266"/>
      <c r="F233" s="265"/>
      <c r="G233" s="266"/>
      <c r="H233" s="267"/>
      <c r="I233" s="266"/>
      <c r="J233" s="265"/>
      <c r="K233" s="298"/>
      <c r="L233" s="301"/>
      <c r="M233" s="266"/>
      <c r="N233" s="265"/>
      <c r="O233" s="266"/>
      <c r="P233" s="266"/>
      <c r="Q233" s="300"/>
      <c r="R233" s="265"/>
      <c r="S233" s="266"/>
      <c r="T233" s="301"/>
      <c r="U233" s="266"/>
      <c r="V233" s="265"/>
      <c r="W233" s="266"/>
      <c r="X233" s="265"/>
      <c r="Y233" s="266"/>
      <c r="Z233" s="301" t="s">
        <v>644</v>
      </c>
      <c r="AA233" s="266"/>
      <c r="AB233" s="265"/>
      <c r="AC233" s="266"/>
      <c r="AD233" s="383"/>
      <c r="AE233" s="383"/>
      <c r="AF233" s="265"/>
      <c r="AG233" s="268"/>
      <c r="AH233" s="269"/>
      <c r="AI233" s="269"/>
      <c r="AJ233" s="270"/>
      <c r="AK233" s="4"/>
    </row>
    <row r="234" spans="1:37" x14ac:dyDescent="0.35">
      <c r="A234" s="271"/>
      <c r="B234" s="271"/>
      <c r="C234" s="418" t="s">
        <v>395</v>
      </c>
      <c r="D234" s="418"/>
      <c r="E234" s="418" t="s">
        <v>270</v>
      </c>
      <c r="F234" s="418"/>
      <c r="G234" s="418" t="s">
        <v>271</v>
      </c>
      <c r="H234" s="418"/>
      <c r="I234" s="418" t="s">
        <v>272</v>
      </c>
      <c r="J234" s="418"/>
      <c r="K234" s="418" t="s">
        <v>273</v>
      </c>
      <c r="L234" s="418"/>
      <c r="M234" s="418" t="s">
        <v>469</v>
      </c>
      <c r="N234" s="418"/>
      <c r="O234" s="418" t="s">
        <v>454</v>
      </c>
      <c r="P234" s="418"/>
      <c r="Q234" s="427" t="s">
        <v>496</v>
      </c>
      <c r="R234" s="418"/>
      <c r="S234" s="418" t="s">
        <v>465</v>
      </c>
      <c r="T234" s="418"/>
      <c r="U234" s="418" t="s">
        <v>434</v>
      </c>
      <c r="V234" s="418"/>
      <c r="W234" s="418" t="s">
        <v>435</v>
      </c>
      <c r="X234" s="418"/>
      <c r="Y234" s="418" t="s">
        <v>723</v>
      </c>
      <c r="Z234" s="418"/>
      <c r="AA234" s="418" t="s">
        <v>724</v>
      </c>
      <c r="AB234" s="418"/>
      <c r="AC234" s="418" t="s">
        <v>383</v>
      </c>
      <c r="AD234" s="474"/>
      <c r="AE234" s="474"/>
      <c r="AF234" s="408"/>
      <c r="AG234" s="272"/>
      <c r="AH234" s="442"/>
      <c r="AI234" s="442"/>
      <c r="AJ234" s="273"/>
      <c r="AK234" s="4"/>
    </row>
    <row r="235" spans="1:37" x14ac:dyDescent="0.35">
      <c r="A235" s="274"/>
      <c r="B235" s="276"/>
      <c r="C235" s="407">
        <v>0</v>
      </c>
      <c r="D235" s="407"/>
      <c r="E235" s="407">
        <v>0</v>
      </c>
      <c r="F235" s="407"/>
      <c r="G235" s="407">
        <v>0</v>
      </c>
      <c r="H235" s="407"/>
      <c r="I235" s="407">
        <v>0</v>
      </c>
      <c r="J235" s="407"/>
      <c r="K235" s="407">
        <v>0</v>
      </c>
      <c r="L235" s="407"/>
      <c r="M235" s="407">
        <v>0</v>
      </c>
      <c r="N235" s="407"/>
      <c r="O235" s="407">
        <v>0</v>
      </c>
      <c r="P235" s="407"/>
      <c r="Q235" s="429">
        <v>0</v>
      </c>
      <c r="R235" s="407"/>
      <c r="S235" s="407">
        <v>0</v>
      </c>
      <c r="T235" s="407"/>
      <c r="U235" s="407">
        <v>0</v>
      </c>
      <c r="V235" s="407"/>
      <c r="W235" s="407">
        <v>0</v>
      </c>
      <c r="X235" s="407"/>
      <c r="Y235" s="407">
        <v>0</v>
      </c>
      <c r="Z235" s="407"/>
      <c r="AA235" s="407">
        <v>0</v>
      </c>
      <c r="AB235" s="407"/>
      <c r="AC235" s="407">
        <v>0</v>
      </c>
      <c r="AD235" s="261"/>
      <c r="AE235" s="261"/>
      <c r="AF235" s="408"/>
      <c r="AG235" s="275"/>
      <c r="AH235" s="443"/>
      <c r="AI235" s="444"/>
      <c r="AJ235" s="273"/>
      <c r="AK235" s="4"/>
    </row>
    <row r="236" spans="1:37" s="261" customFormat="1" ht="15" thickBot="1" x14ac:dyDescent="0.4">
      <c r="A236" s="276">
        <v>263</v>
      </c>
      <c r="B236" s="276"/>
      <c r="C236" s="407">
        <v>264</v>
      </c>
      <c r="D236" s="407"/>
      <c r="E236" s="407">
        <v>265</v>
      </c>
      <c r="F236" s="407"/>
      <c r="G236" s="407">
        <v>266</v>
      </c>
      <c r="H236" s="407"/>
      <c r="I236" s="407">
        <v>267</v>
      </c>
      <c r="J236" s="407"/>
      <c r="K236" s="407">
        <v>268</v>
      </c>
      <c r="L236" s="407"/>
      <c r="M236" s="407">
        <v>269</v>
      </c>
      <c r="N236" s="407"/>
      <c r="O236" s="407">
        <v>270</v>
      </c>
      <c r="P236" s="407"/>
      <c r="Q236" s="429">
        <v>271</v>
      </c>
      <c r="R236" s="407"/>
      <c r="S236" s="407">
        <v>272</v>
      </c>
      <c r="T236" s="407"/>
      <c r="U236" s="407">
        <v>273</v>
      </c>
      <c r="V236" s="407"/>
      <c r="W236" s="407">
        <v>274</v>
      </c>
      <c r="X236" s="407"/>
      <c r="Y236" s="407">
        <v>275</v>
      </c>
      <c r="Z236" s="407"/>
      <c r="AA236" s="407">
        <v>276</v>
      </c>
      <c r="AB236" s="407"/>
      <c r="AC236" s="407">
        <v>277</v>
      </c>
      <c r="AF236" s="407"/>
      <c r="AG236" s="275"/>
      <c r="AH236" s="443"/>
      <c r="AI236" s="445"/>
      <c r="AJ236" s="273"/>
      <c r="AK236" s="285"/>
    </row>
    <row r="237" spans="1:37" ht="15" thickBot="1" x14ac:dyDescent="0.4">
      <c r="A237" s="276"/>
      <c r="B237" s="366">
        <v>394</v>
      </c>
      <c r="C237" s="785"/>
      <c r="D237" s="421">
        <v>355</v>
      </c>
      <c r="E237" s="785"/>
      <c r="F237" s="421">
        <v>349</v>
      </c>
      <c r="G237" s="785"/>
      <c r="H237" s="421">
        <v>367</v>
      </c>
      <c r="I237" s="785"/>
      <c r="J237" s="421">
        <v>390</v>
      </c>
      <c r="K237" s="785"/>
      <c r="L237" s="421">
        <v>388.87400000000002</v>
      </c>
      <c r="M237" s="785"/>
      <c r="N237" s="421">
        <v>359.99599999999998</v>
      </c>
      <c r="O237" s="785"/>
      <c r="P237" s="421">
        <v>372</v>
      </c>
      <c r="Q237" s="785"/>
      <c r="R237" s="421">
        <v>388</v>
      </c>
      <c r="S237" s="785"/>
      <c r="T237" s="421">
        <v>378</v>
      </c>
      <c r="U237" s="785"/>
      <c r="V237" s="421">
        <v>284</v>
      </c>
      <c r="W237" s="785"/>
      <c r="X237" s="421">
        <v>304.53500000000003</v>
      </c>
      <c r="Y237" s="785"/>
      <c r="Z237" s="421">
        <v>212.96100000000001</v>
      </c>
      <c r="AA237" s="785"/>
      <c r="AB237" s="421">
        <v>368.00400000000002</v>
      </c>
      <c r="AC237" s="785"/>
      <c r="AD237" s="473"/>
      <c r="AE237" s="473"/>
      <c r="AF237" s="408"/>
      <c r="AG237" s="262">
        <v>14</v>
      </c>
      <c r="AH237" s="249">
        <v>0</v>
      </c>
      <c r="AI237" s="249">
        <v>9</v>
      </c>
      <c r="AJ237" s="250"/>
      <c r="AK237" s="4"/>
    </row>
    <row r="238" spans="1:37" ht="15" thickBot="1" x14ac:dyDescent="0.4">
      <c r="A238" s="276"/>
      <c r="B238" s="271"/>
      <c r="C238" s="786"/>
      <c r="D238" s="408"/>
      <c r="E238" s="786"/>
      <c r="F238" s="408"/>
      <c r="G238" s="786"/>
      <c r="H238" s="408"/>
      <c r="I238" s="786"/>
      <c r="J238" s="408"/>
      <c r="K238" s="786"/>
      <c r="L238" s="408"/>
      <c r="M238" s="786"/>
      <c r="N238" s="408"/>
      <c r="O238" s="786"/>
      <c r="P238" s="433"/>
      <c r="Q238" s="786"/>
      <c r="R238" s="408"/>
      <c r="S238" s="786"/>
      <c r="T238" s="408"/>
      <c r="U238" s="786"/>
      <c r="V238" s="408"/>
      <c r="W238" s="786"/>
      <c r="X238" s="408"/>
      <c r="Y238" s="786"/>
      <c r="Z238" s="408"/>
      <c r="AA238" s="786"/>
      <c r="AB238" s="408"/>
      <c r="AC238" s="786"/>
      <c r="AD238" s="473"/>
      <c r="AE238" s="473"/>
      <c r="AF238" s="408"/>
      <c r="AG238" s="263"/>
      <c r="AH238" s="434"/>
      <c r="AI238" s="434"/>
      <c r="AJ238" s="273"/>
      <c r="AK238" s="4"/>
    </row>
    <row r="239" spans="1:37" ht="6" customHeight="1" thickBot="1" x14ac:dyDescent="0.4">
      <c r="A239" s="276"/>
      <c r="B239" s="271"/>
      <c r="C239" s="522"/>
      <c r="D239" s="407"/>
      <c r="E239" s="522"/>
      <c r="F239" s="407"/>
      <c r="G239" s="522"/>
      <c r="H239" s="407"/>
      <c r="I239" s="522"/>
      <c r="J239" s="407"/>
      <c r="K239" s="523"/>
      <c r="L239" s="407"/>
      <c r="M239" s="523"/>
      <c r="N239" s="407"/>
      <c r="O239" s="522"/>
      <c r="P239" s="433"/>
      <c r="Q239" s="522"/>
      <c r="R239" s="407"/>
      <c r="S239" s="522"/>
      <c r="T239" s="407"/>
      <c r="U239" s="522"/>
      <c r="V239" s="407"/>
      <c r="W239" s="522"/>
      <c r="X239" s="407"/>
      <c r="Y239" s="251">
        <v>0</v>
      </c>
      <c r="Z239" s="407"/>
      <c r="AA239" s="251">
        <v>0</v>
      </c>
      <c r="AB239" s="425"/>
      <c r="AC239" s="522"/>
      <c r="AD239" s="473"/>
      <c r="AE239" s="473"/>
      <c r="AF239" s="408"/>
      <c r="AG239" s="263"/>
      <c r="AH239" s="434"/>
      <c r="AI239" s="434"/>
      <c r="AJ239" s="273"/>
      <c r="AK239" s="4"/>
    </row>
    <row r="240" spans="1:37" x14ac:dyDescent="0.35">
      <c r="A240" s="276"/>
      <c r="B240" s="271"/>
      <c r="C240" s="418" t="s">
        <v>65</v>
      </c>
      <c r="D240" s="408"/>
      <c r="E240" s="418" t="s">
        <v>79</v>
      </c>
      <c r="F240" s="408"/>
      <c r="G240" s="418" t="s">
        <v>65</v>
      </c>
      <c r="H240" s="408"/>
      <c r="I240" s="418" t="s">
        <v>65</v>
      </c>
      <c r="J240" s="408"/>
      <c r="K240" s="418" t="s">
        <v>77</v>
      </c>
      <c r="L240" s="408"/>
      <c r="M240" s="418" t="s">
        <v>203</v>
      </c>
      <c r="N240" s="408"/>
      <c r="O240" s="418" t="s">
        <v>65</v>
      </c>
      <c r="P240" s="418"/>
      <c r="Q240" s="427" t="s">
        <v>65</v>
      </c>
      <c r="R240" s="408"/>
      <c r="S240" s="418" t="s">
        <v>65</v>
      </c>
      <c r="T240" s="408"/>
      <c r="U240" s="418" t="s">
        <v>65</v>
      </c>
      <c r="V240" s="408"/>
      <c r="W240" s="418" t="s">
        <v>79</v>
      </c>
      <c r="X240" s="408"/>
      <c r="Y240" s="418" t="s">
        <v>150</v>
      </c>
      <c r="Z240" s="408"/>
      <c r="AA240" s="418" t="s">
        <v>475</v>
      </c>
      <c r="AB240" s="408"/>
      <c r="AC240" s="418" t="s">
        <v>68</v>
      </c>
      <c r="AD240" s="474"/>
      <c r="AE240" s="474"/>
      <c r="AF240" s="408"/>
      <c r="AG240" s="263"/>
      <c r="AH240" s="434"/>
      <c r="AI240" s="434"/>
      <c r="AJ240" s="273"/>
      <c r="AK240" s="4"/>
    </row>
    <row r="241" spans="1:37" s="264" customFormat="1" x14ac:dyDescent="0.35">
      <c r="A241" s="274"/>
      <c r="B241" s="274"/>
      <c r="C241" s="438"/>
      <c r="D241" s="409"/>
      <c r="E241" s="436">
        <v>0</v>
      </c>
      <c r="F241" s="409"/>
      <c r="G241" s="436">
        <v>0</v>
      </c>
      <c r="H241" s="409"/>
      <c r="I241" s="436">
        <v>0</v>
      </c>
      <c r="J241" s="409"/>
      <c r="K241" s="436">
        <v>0</v>
      </c>
      <c r="L241" s="409"/>
      <c r="M241" s="438"/>
      <c r="N241" s="409"/>
      <c r="O241" s="438"/>
      <c r="P241" s="438"/>
      <c r="Q241" s="437"/>
      <c r="S241" s="436"/>
      <c r="U241" s="436"/>
      <c r="W241" s="436"/>
      <c r="Y241" s="436"/>
      <c r="AA241" s="436"/>
      <c r="AC241" s="436"/>
      <c r="AD241" s="436"/>
      <c r="AE241" s="436"/>
      <c r="AF241" s="409"/>
      <c r="AG241" s="263"/>
      <c r="AH241" s="434"/>
      <c r="AI241" s="434"/>
      <c r="AJ241" s="277"/>
      <c r="AK241" s="10"/>
    </row>
    <row r="242" spans="1:37" s="264" customFormat="1" ht="15" thickBot="1" x14ac:dyDescent="0.4">
      <c r="A242" s="274"/>
      <c r="B242" s="274"/>
      <c r="C242" s="436"/>
      <c r="E242" s="436"/>
      <c r="G242" s="436"/>
      <c r="I242" s="436"/>
      <c r="K242" s="436"/>
      <c r="M242" s="436"/>
      <c r="O242" s="436"/>
      <c r="P242" s="436"/>
      <c r="Q242" s="437"/>
      <c r="R242" s="409"/>
      <c r="S242" s="438"/>
      <c r="T242" s="409"/>
      <c r="U242" s="438" t="s">
        <v>785</v>
      </c>
      <c r="V242" s="409"/>
      <c r="W242" s="438"/>
      <c r="X242" s="409"/>
      <c r="Y242" s="438"/>
      <c r="Z242" s="409"/>
      <c r="AA242" s="438"/>
      <c r="AB242" s="409"/>
      <c r="AC242" s="438"/>
      <c r="AD242" s="436"/>
      <c r="AE242" s="436"/>
      <c r="AF242" s="409"/>
      <c r="AG242" s="263"/>
      <c r="AH242" s="434"/>
      <c r="AI242" s="434"/>
      <c r="AJ242" s="277"/>
      <c r="AK242" s="10"/>
    </row>
    <row r="243" spans="1:37" ht="15" thickBot="1" x14ac:dyDescent="0.4">
      <c r="A243" s="255"/>
      <c r="B243" s="767" t="s">
        <v>691</v>
      </c>
      <c r="C243" s="768"/>
      <c r="D243" s="768"/>
      <c r="E243" s="768"/>
      <c r="F243" s="768"/>
      <c r="G243" s="768"/>
      <c r="H243" s="768"/>
      <c r="I243" s="768"/>
      <c r="J243" s="768"/>
      <c r="K243" s="768"/>
      <c r="L243" s="768"/>
      <c r="M243" s="768"/>
      <c r="N243" s="768"/>
      <c r="O243" s="768"/>
      <c r="P243" s="768"/>
      <c r="Q243" s="768"/>
      <c r="R243" s="768"/>
      <c r="S243" s="768"/>
      <c r="T243" s="768"/>
      <c r="U243" s="768"/>
      <c r="V243" s="768"/>
      <c r="W243" s="768"/>
      <c r="X243" s="768"/>
      <c r="Y243" s="768"/>
      <c r="Z243" s="768"/>
      <c r="AA243" s="768"/>
      <c r="AB243" s="768"/>
      <c r="AC243" s="769"/>
      <c r="AD243" s="310"/>
      <c r="AE243" s="310"/>
      <c r="AF243" s="256"/>
      <c r="AG243" s="281"/>
      <c r="AH243" s="282"/>
      <c r="AI243" s="282"/>
      <c r="AJ243" s="290"/>
      <c r="AK243" s="4"/>
    </row>
    <row r="244" spans="1:37" x14ac:dyDescent="0.35">
      <c r="A244" s="284"/>
      <c r="B244" s="284"/>
      <c r="C244" s="267" t="s">
        <v>323</v>
      </c>
      <c r="D244" s="267"/>
      <c r="E244" s="267" t="s">
        <v>363</v>
      </c>
      <c r="F244" s="267"/>
      <c r="G244" s="267" t="s">
        <v>436</v>
      </c>
      <c r="H244" s="267"/>
      <c r="I244" s="267" t="s">
        <v>464</v>
      </c>
      <c r="J244" s="267"/>
      <c r="K244" s="267" t="s">
        <v>494</v>
      </c>
      <c r="L244" s="267"/>
      <c r="M244" s="267" t="s">
        <v>521</v>
      </c>
      <c r="N244" s="267"/>
      <c r="O244" s="267" t="s">
        <v>725</v>
      </c>
      <c r="P244" s="267"/>
      <c r="Q244" s="291" t="s">
        <v>726</v>
      </c>
      <c r="R244" s="267"/>
      <c r="S244" s="267" t="s">
        <v>416</v>
      </c>
      <c r="T244" s="267"/>
      <c r="U244" s="267" t="s">
        <v>405</v>
      </c>
      <c r="V244" s="267"/>
      <c r="W244" s="267" t="s">
        <v>367</v>
      </c>
      <c r="X244" s="267"/>
      <c r="Y244" s="267" t="s">
        <v>365</v>
      </c>
      <c r="Z244" s="267"/>
      <c r="AA244" s="267" t="s">
        <v>396</v>
      </c>
      <c r="AB244" s="267"/>
      <c r="AC244" s="267" t="s">
        <v>427</v>
      </c>
      <c r="AD244" s="379"/>
      <c r="AE244" s="379"/>
      <c r="AF244" s="265"/>
      <c r="AG244" s="292"/>
      <c r="AH244" s="293"/>
      <c r="AI244" s="293"/>
      <c r="AJ244" s="270"/>
      <c r="AK244" s="4"/>
    </row>
    <row r="245" spans="1:37" x14ac:dyDescent="0.35">
      <c r="A245" s="274"/>
      <c r="B245" s="276"/>
      <c r="C245" s="407">
        <v>0</v>
      </c>
      <c r="D245" s="407" t="e">
        <v>#N/A</v>
      </c>
      <c r="E245" s="407">
        <v>0</v>
      </c>
      <c r="F245" s="407" t="e">
        <v>#N/A</v>
      </c>
      <c r="G245" s="407">
        <v>0</v>
      </c>
      <c r="H245" s="407" t="e">
        <v>#N/A</v>
      </c>
      <c r="I245" s="407">
        <v>0</v>
      </c>
      <c r="J245" s="407" t="e">
        <v>#N/A</v>
      </c>
      <c r="K245" s="407">
        <v>0</v>
      </c>
      <c r="L245" s="407" t="e">
        <v>#N/A</v>
      </c>
      <c r="M245" s="407">
        <v>0</v>
      </c>
      <c r="N245" s="407" t="e">
        <v>#N/A</v>
      </c>
      <c r="O245" s="407">
        <v>0</v>
      </c>
      <c r="P245" s="407"/>
      <c r="Q245" s="429">
        <v>0</v>
      </c>
      <c r="R245" s="407"/>
      <c r="S245" s="407">
        <v>0</v>
      </c>
      <c r="T245" s="407"/>
      <c r="U245" s="407">
        <v>0</v>
      </c>
      <c r="V245" s="407"/>
      <c r="W245" s="407">
        <v>0</v>
      </c>
      <c r="X245" s="407"/>
      <c r="Y245" s="407">
        <v>0</v>
      </c>
      <c r="Z245" s="407"/>
      <c r="AA245" s="407">
        <v>0</v>
      </c>
      <c r="AB245" s="407"/>
      <c r="AC245" s="407">
        <v>0</v>
      </c>
      <c r="AD245" s="261"/>
      <c r="AE245" s="261"/>
      <c r="AF245" s="408"/>
      <c r="AG245" s="275"/>
      <c r="AH245" s="443"/>
      <c r="AI245" s="444"/>
      <c r="AJ245" s="273"/>
      <c r="AK245" s="4"/>
    </row>
    <row r="246" spans="1:37" s="261" customFormat="1" ht="15" thickBot="1" x14ac:dyDescent="0.4">
      <c r="A246" s="276">
        <v>277</v>
      </c>
      <c r="B246" s="276"/>
      <c r="C246" s="407">
        <v>278</v>
      </c>
      <c r="D246" s="407"/>
      <c r="E246" s="407">
        <v>279</v>
      </c>
      <c r="F246" s="407"/>
      <c r="G246" s="407">
        <v>280</v>
      </c>
      <c r="H246" s="407"/>
      <c r="I246" s="407">
        <v>281</v>
      </c>
      <c r="J246" s="407"/>
      <c r="K246" s="407">
        <v>282</v>
      </c>
      <c r="L246" s="407"/>
      <c r="M246" s="407">
        <v>283</v>
      </c>
      <c r="N246" s="407"/>
      <c r="O246" s="407">
        <v>284</v>
      </c>
      <c r="P246" s="407"/>
      <c r="Q246" s="429">
        <v>285</v>
      </c>
      <c r="R246" s="407"/>
      <c r="S246" s="407">
        <v>286</v>
      </c>
      <c r="T246" s="407"/>
      <c r="U246" s="407">
        <v>287</v>
      </c>
      <c r="V246" s="407"/>
      <c r="W246" s="407">
        <v>288</v>
      </c>
      <c r="X246" s="407"/>
      <c r="Y246" s="407">
        <v>289</v>
      </c>
      <c r="Z246" s="407"/>
      <c r="AA246" s="407">
        <v>290</v>
      </c>
      <c r="AB246" s="407"/>
      <c r="AC246" s="407">
        <v>291</v>
      </c>
      <c r="AF246" s="407"/>
      <c r="AG246" s="275"/>
      <c r="AH246" s="443"/>
      <c r="AI246" s="445"/>
      <c r="AJ246" s="273"/>
      <c r="AK246" s="285"/>
    </row>
    <row r="247" spans="1:37" ht="15" thickBot="1" x14ac:dyDescent="0.4">
      <c r="A247" s="276"/>
      <c r="B247" s="366">
        <v>378</v>
      </c>
      <c r="C247" s="785"/>
      <c r="D247" s="421">
        <v>386</v>
      </c>
      <c r="E247" s="785"/>
      <c r="F247" s="421">
        <v>377</v>
      </c>
      <c r="G247" s="785"/>
      <c r="H247" s="421">
        <v>343</v>
      </c>
      <c r="I247" s="785"/>
      <c r="J247" s="421">
        <v>384</v>
      </c>
      <c r="K247" s="785"/>
      <c r="L247" s="421">
        <v>351</v>
      </c>
      <c r="M247" s="785"/>
      <c r="N247" s="421">
        <v>348</v>
      </c>
      <c r="O247" s="783" t="s">
        <v>235</v>
      </c>
      <c r="P247" s="421">
        <v>327</v>
      </c>
      <c r="Q247" s="783" t="s">
        <v>15</v>
      </c>
      <c r="R247" s="421">
        <v>326.87400000000002</v>
      </c>
      <c r="S247" s="785"/>
      <c r="T247" s="421">
        <v>380.00200000000001</v>
      </c>
      <c r="U247" s="785"/>
      <c r="V247" s="421">
        <v>383</v>
      </c>
      <c r="W247" s="785"/>
      <c r="X247" s="421">
        <v>370</v>
      </c>
      <c r="Y247" s="797"/>
      <c r="Z247" s="421">
        <v>355</v>
      </c>
      <c r="AA247" s="785"/>
      <c r="AB247" s="421">
        <v>350</v>
      </c>
      <c r="AC247" s="785"/>
      <c r="AD247" s="473"/>
      <c r="AE247" s="473"/>
      <c r="AF247" s="408"/>
      <c r="AG247" s="262">
        <v>12</v>
      </c>
      <c r="AH247" s="249">
        <v>0</v>
      </c>
      <c r="AI247" s="249">
        <v>6</v>
      </c>
      <c r="AJ247" s="250"/>
      <c r="AK247" s="4"/>
    </row>
    <row r="248" spans="1:37" x14ac:dyDescent="0.35">
      <c r="A248" s="276"/>
      <c r="B248" s="271"/>
      <c r="C248" s="786"/>
      <c r="D248" s="408"/>
      <c r="E248" s="786"/>
      <c r="F248" s="408"/>
      <c r="G248" s="786"/>
      <c r="H248" s="408"/>
      <c r="I248" s="786"/>
      <c r="J248" s="408"/>
      <c r="K248" s="786"/>
      <c r="L248" s="408"/>
      <c r="M248" s="786"/>
      <c r="N248" s="408"/>
      <c r="O248" s="784"/>
      <c r="P248" s="433"/>
      <c r="Q248" s="784"/>
      <c r="R248" s="408"/>
      <c r="S248" s="786"/>
      <c r="T248" s="408"/>
      <c r="U248" s="786"/>
      <c r="V248" s="408"/>
      <c r="W248" s="786"/>
      <c r="X248" s="408"/>
      <c r="Y248" s="798"/>
      <c r="Z248" s="408"/>
      <c r="AA248" s="786"/>
      <c r="AB248" s="408"/>
      <c r="AC248" s="786"/>
      <c r="AD248" s="473"/>
      <c r="AE248" s="473"/>
      <c r="AF248" s="408"/>
      <c r="AG248" s="263"/>
      <c r="AH248" s="434"/>
      <c r="AI248" s="434"/>
      <c r="AJ248" s="273"/>
      <c r="AK248" s="4"/>
    </row>
    <row r="249" spans="1:37" ht="5.5" customHeight="1" x14ac:dyDescent="0.35">
      <c r="A249" s="276"/>
      <c r="B249" s="271"/>
      <c r="C249" s="522"/>
      <c r="D249" s="407"/>
      <c r="E249" s="522"/>
      <c r="F249" s="407"/>
      <c r="G249" s="522"/>
      <c r="H249" s="407"/>
      <c r="I249" s="522"/>
      <c r="J249" s="407"/>
      <c r="K249" s="522"/>
      <c r="L249" s="407"/>
      <c r="M249" s="251">
        <v>0</v>
      </c>
      <c r="N249" s="407"/>
      <c r="O249" s="251">
        <v>0</v>
      </c>
      <c r="P249" s="433"/>
      <c r="Q249" s="251">
        <v>0</v>
      </c>
      <c r="R249" s="407"/>
      <c r="S249" s="522"/>
      <c r="T249" s="407"/>
      <c r="U249" s="522"/>
      <c r="V249" s="407"/>
      <c r="W249" s="522"/>
      <c r="X249" s="407"/>
      <c r="Y249" s="522"/>
      <c r="Z249" s="407"/>
      <c r="AA249" s="522"/>
      <c r="AB249" s="425"/>
      <c r="AC249" s="522"/>
      <c r="AD249" s="473"/>
      <c r="AE249" s="473"/>
      <c r="AF249" s="408"/>
      <c r="AG249" s="263"/>
      <c r="AH249" s="434"/>
      <c r="AI249" s="434"/>
      <c r="AJ249" s="273"/>
      <c r="AK249" s="4"/>
    </row>
    <row r="250" spans="1:37" x14ac:dyDescent="0.35">
      <c r="A250" s="276"/>
      <c r="B250" s="271"/>
      <c r="C250" s="418" t="s">
        <v>65</v>
      </c>
      <c r="D250" s="408"/>
      <c r="E250" s="418" t="s">
        <v>65</v>
      </c>
      <c r="F250" s="408"/>
      <c r="G250" s="418" t="s">
        <v>65</v>
      </c>
      <c r="H250" s="408"/>
      <c r="I250" s="418" t="s">
        <v>65</v>
      </c>
      <c r="J250" s="408"/>
      <c r="K250" s="418" t="s">
        <v>65</v>
      </c>
      <c r="L250" s="408"/>
      <c r="M250" s="418" t="s">
        <v>68</v>
      </c>
      <c r="N250" s="408"/>
      <c r="O250" s="418" t="s">
        <v>65</v>
      </c>
      <c r="P250" s="418"/>
      <c r="Q250" s="427" t="s">
        <v>79</v>
      </c>
      <c r="R250" s="408"/>
      <c r="S250" s="418" t="s">
        <v>203</v>
      </c>
      <c r="T250" s="408"/>
      <c r="U250" s="418" t="s">
        <v>65</v>
      </c>
      <c r="V250" s="408"/>
      <c r="W250" s="418" t="s">
        <v>65</v>
      </c>
      <c r="X250" s="408"/>
      <c r="Y250" s="418" t="s">
        <v>65</v>
      </c>
      <c r="Z250" s="408"/>
      <c r="AA250" s="418" t="s">
        <v>79</v>
      </c>
      <c r="AB250" s="408"/>
      <c r="AC250" s="418" t="s">
        <v>65</v>
      </c>
      <c r="AD250" s="474"/>
      <c r="AE250" s="474"/>
      <c r="AF250" s="408"/>
      <c r="AG250" s="263"/>
      <c r="AH250" s="434"/>
      <c r="AI250" s="434"/>
      <c r="AJ250" s="273"/>
      <c r="AK250" s="4"/>
    </row>
    <row r="251" spans="1:37" s="264" customFormat="1" x14ac:dyDescent="0.35">
      <c r="A251" s="274"/>
      <c r="B251" s="278"/>
      <c r="C251" s="436"/>
      <c r="D251" s="475"/>
      <c r="E251" s="436"/>
      <c r="G251" s="436"/>
      <c r="I251" s="436"/>
      <c r="K251" s="436"/>
      <c r="M251" s="436"/>
      <c r="O251" s="436"/>
      <c r="P251" s="436"/>
      <c r="Q251" s="437"/>
      <c r="S251" s="436"/>
      <c r="U251" s="436"/>
      <c r="W251" s="436"/>
      <c r="Y251" s="436"/>
      <c r="AA251" s="436"/>
      <c r="AC251" s="436"/>
      <c r="AD251" s="436"/>
      <c r="AE251" s="436"/>
      <c r="AF251" s="409"/>
      <c r="AG251" s="263"/>
      <c r="AH251" s="434"/>
      <c r="AI251" s="434"/>
      <c r="AJ251" s="277"/>
      <c r="AK251" s="10"/>
    </row>
    <row r="252" spans="1:37" s="264" customFormat="1" ht="15" thickBot="1" x14ac:dyDescent="0.4">
      <c r="A252" s="274"/>
      <c r="B252" s="274"/>
      <c r="C252" s="438"/>
      <c r="D252" s="476"/>
      <c r="E252" s="438"/>
      <c r="F252" s="409"/>
      <c r="G252" s="438"/>
      <c r="H252" s="409"/>
      <c r="I252" s="438"/>
      <c r="J252" s="409"/>
      <c r="K252" s="438"/>
      <c r="L252" s="409"/>
      <c r="M252" s="438"/>
      <c r="N252" s="409"/>
      <c r="O252" s="438"/>
      <c r="P252" s="438"/>
      <c r="Q252" s="456"/>
      <c r="R252" s="409"/>
      <c r="S252" s="438"/>
      <c r="T252" s="409"/>
      <c r="U252" s="438"/>
      <c r="V252" s="409"/>
      <c r="W252" s="438"/>
      <c r="X252" s="409"/>
      <c r="Y252" s="438"/>
      <c r="Z252" s="409"/>
      <c r="AA252" s="438"/>
      <c r="AB252" s="409"/>
      <c r="AC252" s="438"/>
      <c r="AD252" s="436"/>
      <c r="AE252" s="436"/>
      <c r="AF252" s="409"/>
      <c r="AG252" s="263"/>
      <c r="AH252" s="434"/>
      <c r="AI252" s="434"/>
      <c r="AJ252" s="277"/>
      <c r="AK252" s="10"/>
    </row>
    <row r="253" spans="1:37" ht="15" thickBot="1" x14ac:dyDescent="0.4">
      <c r="A253" s="255"/>
      <c r="B253" s="767" t="s">
        <v>691</v>
      </c>
      <c r="C253" s="768"/>
      <c r="D253" s="768"/>
      <c r="E253" s="768"/>
      <c r="F253" s="768"/>
      <c r="G253" s="768"/>
      <c r="H253" s="768"/>
      <c r="I253" s="768"/>
      <c r="J253" s="768"/>
      <c r="K253" s="768"/>
      <c r="L253" s="768"/>
      <c r="M253" s="768"/>
      <c r="N253" s="768"/>
      <c r="O253" s="768"/>
      <c r="P253" s="768"/>
      <c r="Q253" s="768"/>
      <c r="R253" s="768"/>
      <c r="S253" s="768"/>
      <c r="T253" s="768"/>
      <c r="U253" s="768"/>
      <c r="V253" s="768"/>
      <c r="W253" s="768"/>
      <c r="X253" s="768"/>
      <c r="Y253" s="768"/>
      <c r="Z253" s="768"/>
      <c r="AA253" s="768"/>
      <c r="AB253" s="768"/>
      <c r="AC253" s="769"/>
      <c r="AD253" s="310"/>
      <c r="AE253" s="310"/>
      <c r="AF253" s="256"/>
      <c r="AG253" s="281"/>
      <c r="AH253" s="282"/>
      <c r="AI253" s="282"/>
      <c r="AJ253" s="290"/>
      <c r="AK253" s="4"/>
    </row>
    <row r="254" spans="1:37" x14ac:dyDescent="0.35">
      <c r="A254" s="284"/>
      <c r="B254" s="284"/>
      <c r="C254" s="267" t="s">
        <v>467</v>
      </c>
      <c r="D254" s="267"/>
      <c r="E254" s="267" t="s">
        <v>372</v>
      </c>
      <c r="F254" s="267"/>
      <c r="G254" s="267" t="s">
        <v>373</v>
      </c>
      <c r="H254" s="267"/>
      <c r="I254" s="267" t="s">
        <v>384</v>
      </c>
      <c r="J254" s="267"/>
      <c r="K254" s="267" t="s">
        <v>727</v>
      </c>
      <c r="L254" s="267"/>
      <c r="M254" s="267" t="s">
        <v>430</v>
      </c>
      <c r="N254" s="267"/>
      <c r="O254" s="267" t="s">
        <v>441</v>
      </c>
      <c r="P254" s="267"/>
      <c r="Q254" s="291" t="s">
        <v>442</v>
      </c>
      <c r="R254" s="267"/>
      <c r="S254" s="267" t="s">
        <v>461</v>
      </c>
      <c r="T254" s="267"/>
      <c r="U254" s="267" t="s">
        <v>488</v>
      </c>
      <c r="V254" s="267"/>
      <c r="W254" s="267" t="s">
        <v>728</v>
      </c>
      <c r="X254" s="267"/>
      <c r="Y254" s="267" t="s">
        <v>519</v>
      </c>
      <c r="Z254" s="267"/>
      <c r="AA254" s="267" t="s">
        <v>462</v>
      </c>
      <c r="AB254" s="267"/>
      <c r="AC254" s="267" t="s">
        <v>463</v>
      </c>
      <c r="AD254" s="379"/>
      <c r="AE254" s="379"/>
      <c r="AF254" s="265"/>
      <c r="AG254" s="292"/>
      <c r="AH254" s="293"/>
      <c r="AI254" s="293"/>
      <c r="AJ254" s="270"/>
      <c r="AK254" s="4"/>
    </row>
    <row r="255" spans="1:37" x14ac:dyDescent="0.35">
      <c r="A255" s="274"/>
      <c r="B255" s="276"/>
      <c r="C255" s="407">
        <v>0</v>
      </c>
      <c r="D255" s="407" t="e">
        <v>#N/A</v>
      </c>
      <c r="E255" s="407">
        <v>0</v>
      </c>
      <c r="F255" s="407" t="e">
        <v>#N/A</v>
      </c>
      <c r="G255" s="407">
        <v>0</v>
      </c>
      <c r="H255" s="407" t="e">
        <v>#N/A</v>
      </c>
      <c r="I255" s="407">
        <v>0</v>
      </c>
      <c r="J255" s="407" t="e">
        <v>#N/A</v>
      </c>
      <c r="K255" s="407">
        <v>0</v>
      </c>
      <c r="L255" s="407" t="e">
        <v>#N/A</v>
      </c>
      <c r="M255" s="407">
        <v>0</v>
      </c>
      <c r="N255" s="407" t="e">
        <v>#N/A</v>
      </c>
      <c r="O255" s="407">
        <v>0</v>
      </c>
      <c r="P255" s="407"/>
      <c r="Q255" s="429">
        <v>0</v>
      </c>
      <c r="R255" s="407"/>
      <c r="S255" s="407">
        <v>0</v>
      </c>
      <c r="T255" s="407"/>
      <c r="U255" s="407">
        <v>0</v>
      </c>
      <c r="V255" s="407"/>
      <c r="W255" s="407">
        <v>0</v>
      </c>
      <c r="X255" s="407"/>
      <c r="Y255" s="407">
        <v>0</v>
      </c>
      <c r="Z255" s="407"/>
      <c r="AA255" s="407">
        <v>0</v>
      </c>
      <c r="AB255" s="425"/>
      <c r="AC255" s="407">
        <v>0</v>
      </c>
      <c r="AD255" s="261"/>
      <c r="AE255" s="261"/>
      <c r="AF255" s="425"/>
      <c r="AG255" s="275"/>
      <c r="AH255" s="443"/>
      <c r="AI255" s="444"/>
      <c r="AJ255" s="273"/>
      <c r="AK255" s="4"/>
    </row>
    <row r="256" spans="1:37" s="261" customFormat="1" ht="15" thickBot="1" x14ac:dyDescent="0.4">
      <c r="A256" s="276">
        <v>291</v>
      </c>
      <c r="B256" s="276"/>
      <c r="C256" s="407">
        <v>292</v>
      </c>
      <c r="D256" s="407"/>
      <c r="E256" s="407">
        <v>293</v>
      </c>
      <c r="F256" s="407"/>
      <c r="G256" s="407">
        <v>294</v>
      </c>
      <c r="H256" s="407"/>
      <c r="I256" s="407">
        <v>295</v>
      </c>
      <c r="J256" s="407"/>
      <c r="K256" s="407">
        <v>296</v>
      </c>
      <c r="L256" s="407"/>
      <c r="M256" s="407">
        <v>297</v>
      </c>
      <c r="N256" s="407"/>
      <c r="O256" s="407">
        <v>298</v>
      </c>
      <c r="P256" s="407"/>
      <c r="Q256" s="429">
        <v>299</v>
      </c>
      <c r="R256" s="407"/>
      <c r="S256" s="407">
        <v>300</v>
      </c>
      <c r="T256" s="407"/>
      <c r="U256" s="407">
        <v>301</v>
      </c>
      <c r="V256" s="407"/>
      <c r="W256" s="407">
        <v>302</v>
      </c>
      <c r="X256" s="407"/>
      <c r="Y256" s="407">
        <v>303</v>
      </c>
      <c r="Z256" s="407"/>
      <c r="AA256" s="407">
        <v>304</v>
      </c>
      <c r="AB256" s="477"/>
      <c r="AC256" s="407">
        <v>305</v>
      </c>
      <c r="AF256" s="477"/>
      <c r="AG256" s="275"/>
      <c r="AH256" s="443"/>
      <c r="AI256" s="445"/>
      <c r="AJ256" s="273"/>
      <c r="AK256" s="285"/>
    </row>
    <row r="257" spans="1:38" ht="15" thickBot="1" x14ac:dyDescent="0.4">
      <c r="A257" s="276"/>
      <c r="B257" s="366">
        <v>352</v>
      </c>
      <c r="C257" s="785"/>
      <c r="D257" s="421">
        <v>352</v>
      </c>
      <c r="E257" s="785"/>
      <c r="F257" s="421">
        <v>344</v>
      </c>
      <c r="G257" s="785"/>
      <c r="H257" s="421">
        <v>377</v>
      </c>
      <c r="I257" s="785"/>
      <c r="J257" s="421">
        <v>353</v>
      </c>
      <c r="K257" s="785"/>
      <c r="L257" s="421">
        <v>395.45400000000001</v>
      </c>
      <c r="M257" s="785"/>
      <c r="N257" s="421">
        <v>344.99599999999998</v>
      </c>
      <c r="O257" s="785"/>
      <c r="P257" s="421">
        <v>364</v>
      </c>
      <c r="Q257" s="785"/>
      <c r="R257" s="421">
        <v>366</v>
      </c>
      <c r="S257" s="785"/>
      <c r="T257" s="421">
        <v>367</v>
      </c>
      <c r="U257" s="785"/>
      <c r="V257" s="421">
        <v>364</v>
      </c>
      <c r="W257" s="753">
        <v>0</v>
      </c>
      <c r="X257" s="421">
        <v>353</v>
      </c>
      <c r="Y257" s="785"/>
      <c r="Z257" s="421">
        <v>366</v>
      </c>
      <c r="AA257" s="785"/>
      <c r="AB257" s="421">
        <v>344</v>
      </c>
      <c r="AC257" s="785"/>
      <c r="AD257" s="473"/>
      <c r="AE257" s="473"/>
      <c r="AF257" s="425"/>
      <c r="AG257" s="262">
        <v>13</v>
      </c>
      <c r="AH257" s="249">
        <v>0</v>
      </c>
      <c r="AI257" s="249">
        <v>2</v>
      </c>
      <c r="AJ257" s="250"/>
      <c r="AK257" s="4"/>
      <c r="AL257" s="254">
        <v>1</v>
      </c>
    </row>
    <row r="258" spans="1:38" x14ac:dyDescent="0.35">
      <c r="A258" s="276"/>
      <c r="B258" s="271"/>
      <c r="C258" s="786"/>
      <c r="D258" s="408"/>
      <c r="E258" s="786"/>
      <c r="F258" s="408"/>
      <c r="G258" s="786"/>
      <c r="H258" s="408"/>
      <c r="I258" s="786"/>
      <c r="J258" s="408"/>
      <c r="K258" s="786"/>
      <c r="L258" s="408"/>
      <c r="M258" s="786"/>
      <c r="N258" s="408"/>
      <c r="O258" s="786"/>
      <c r="P258" s="433"/>
      <c r="Q258" s="786"/>
      <c r="R258" s="408"/>
      <c r="S258" s="786"/>
      <c r="T258" s="408"/>
      <c r="U258" s="786"/>
      <c r="V258" s="408"/>
      <c r="W258" s="754"/>
      <c r="X258" s="408"/>
      <c r="Y258" s="786"/>
      <c r="Z258" s="408"/>
      <c r="AA258" s="786"/>
      <c r="AB258" s="425"/>
      <c r="AC258" s="786"/>
      <c r="AD258" s="473"/>
      <c r="AE258" s="473"/>
      <c r="AF258" s="425"/>
      <c r="AG258" s="263"/>
      <c r="AH258" s="434"/>
      <c r="AI258" s="434"/>
      <c r="AJ258" s="273"/>
      <c r="AK258" s="4"/>
    </row>
    <row r="259" spans="1:38" ht="6" customHeight="1" x14ac:dyDescent="0.35">
      <c r="A259" s="276"/>
      <c r="B259" s="271"/>
      <c r="C259" s="251">
        <v>0</v>
      </c>
      <c r="D259" s="407"/>
      <c r="E259" s="251">
        <v>0</v>
      </c>
      <c r="F259" s="407"/>
      <c r="G259" s="522"/>
      <c r="H259" s="407"/>
      <c r="I259" s="522"/>
      <c r="J259" s="407"/>
      <c r="K259" s="522"/>
      <c r="L259" s="407"/>
      <c r="M259" s="522"/>
      <c r="N259" s="407"/>
      <c r="O259" s="522"/>
      <c r="P259" s="433"/>
      <c r="Q259" s="522"/>
      <c r="R259" s="407"/>
      <c r="S259" s="522"/>
      <c r="T259" s="407"/>
      <c r="U259" s="522"/>
      <c r="V259" s="407"/>
      <c r="W259" s="251">
        <v>0</v>
      </c>
      <c r="X259" s="407"/>
      <c r="Y259" s="251">
        <v>0</v>
      </c>
      <c r="Z259" s="407"/>
      <c r="AA259" s="522"/>
      <c r="AB259" s="425"/>
      <c r="AC259" s="522"/>
      <c r="AD259" s="473"/>
      <c r="AE259" s="473"/>
      <c r="AF259" s="425"/>
      <c r="AG259" s="263"/>
      <c r="AH259" s="434"/>
      <c r="AI259" s="434"/>
      <c r="AJ259" s="273"/>
      <c r="AK259" s="4"/>
    </row>
    <row r="260" spans="1:38" ht="14.25" customHeight="1" x14ac:dyDescent="0.35">
      <c r="A260" s="276"/>
      <c r="B260" s="271"/>
      <c r="C260" s="418" t="s">
        <v>79</v>
      </c>
      <c r="D260" s="408"/>
      <c r="E260" s="418" t="s">
        <v>65</v>
      </c>
      <c r="F260" s="408"/>
      <c r="G260" s="418" t="s">
        <v>65</v>
      </c>
      <c r="H260" s="408"/>
      <c r="I260" s="418" t="s">
        <v>65</v>
      </c>
      <c r="J260" s="408"/>
      <c r="K260" s="418" t="s">
        <v>65</v>
      </c>
      <c r="L260" s="408"/>
      <c r="M260" s="418" t="s">
        <v>203</v>
      </c>
      <c r="N260" s="408"/>
      <c r="O260" s="418" t="s">
        <v>79</v>
      </c>
      <c r="P260" s="418"/>
      <c r="Q260" s="427" t="s">
        <v>65</v>
      </c>
      <c r="R260" s="408"/>
      <c r="S260" s="418" t="s">
        <v>65</v>
      </c>
      <c r="T260" s="408"/>
      <c r="U260" s="418" t="s">
        <v>65</v>
      </c>
      <c r="V260" s="408"/>
      <c r="W260" s="418" t="s">
        <v>65</v>
      </c>
      <c r="X260" s="408"/>
      <c r="Y260" s="418" t="s">
        <v>65</v>
      </c>
      <c r="Z260" s="408"/>
      <c r="AA260" s="418" t="s">
        <v>65</v>
      </c>
      <c r="AB260" s="408"/>
      <c r="AC260" s="418" t="s">
        <v>79</v>
      </c>
      <c r="AD260" s="474"/>
      <c r="AE260" s="474"/>
      <c r="AF260" s="425"/>
      <c r="AG260" s="263"/>
      <c r="AH260" s="434"/>
      <c r="AI260" s="434"/>
      <c r="AJ260" s="273"/>
      <c r="AK260" s="4"/>
    </row>
    <row r="261" spans="1:38" ht="14.25" customHeight="1" x14ac:dyDescent="0.35">
      <c r="A261" s="276"/>
      <c r="B261" s="463"/>
      <c r="C261" s="436"/>
      <c r="E261" s="474"/>
      <c r="G261" s="474"/>
      <c r="I261" s="474"/>
      <c r="K261" s="474"/>
      <c r="M261" s="474"/>
      <c r="O261" s="474"/>
      <c r="P261" s="474"/>
      <c r="Q261" s="447"/>
      <c r="S261" s="474"/>
      <c r="U261" s="474"/>
      <c r="W261" s="474"/>
      <c r="Y261" s="478"/>
      <c r="AA261" s="474"/>
      <c r="AC261" s="474"/>
      <c r="AD261" s="474"/>
      <c r="AE261" s="474"/>
      <c r="AF261" s="425"/>
      <c r="AG261" s="263"/>
      <c r="AH261" s="434"/>
      <c r="AI261" s="434"/>
      <c r="AJ261" s="273"/>
      <c r="AK261" s="4"/>
    </row>
    <row r="262" spans="1:38" ht="14.25" customHeight="1" thickBot="1" x14ac:dyDescent="0.4">
      <c r="A262" s="276"/>
      <c r="B262" s="271"/>
      <c r="C262" s="418"/>
      <c r="D262" s="408"/>
      <c r="E262" s="418"/>
      <c r="F262" s="408"/>
      <c r="G262" s="418"/>
      <c r="H262" s="408"/>
      <c r="I262" s="418"/>
      <c r="J262" s="408"/>
      <c r="K262" s="418"/>
      <c r="L262" s="408"/>
      <c r="M262" s="418"/>
      <c r="N262" s="408"/>
      <c r="O262" s="418"/>
      <c r="P262" s="418"/>
      <c r="Q262" s="427"/>
      <c r="R262" s="408"/>
      <c r="S262" s="418"/>
      <c r="T262" s="408"/>
      <c r="U262" s="418"/>
      <c r="V262" s="408"/>
      <c r="W262" s="418"/>
      <c r="X262" s="408"/>
      <c r="Y262" s="479"/>
      <c r="Z262" s="408"/>
      <c r="AA262" s="479"/>
      <c r="AB262" s="425"/>
      <c r="AC262" s="479"/>
      <c r="AD262" s="478"/>
      <c r="AE262" s="478"/>
      <c r="AF262" s="425"/>
      <c r="AG262" s="263"/>
      <c r="AH262" s="434"/>
      <c r="AI262" s="434"/>
      <c r="AJ262" s="273"/>
      <c r="AK262" s="4"/>
    </row>
    <row r="263" spans="1:38" ht="14.25" customHeight="1" thickBot="1" x14ac:dyDescent="0.4">
      <c r="A263" s="276"/>
      <c r="B263" s="794" t="s">
        <v>691</v>
      </c>
      <c r="C263" s="795"/>
      <c r="D263" s="795"/>
      <c r="E263" s="795"/>
      <c r="F263" s="795"/>
      <c r="G263" s="795"/>
      <c r="H263" s="795"/>
      <c r="I263" s="795"/>
      <c r="J263" s="795"/>
      <c r="K263" s="795"/>
      <c r="L263" s="795"/>
      <c r="M263" s="795"/>
      <c r="N263" s="795"/>
      <c r="O263" s="795"/>
      <c r="P263" s="795"/>
      <c r="Q263" s="795"/>
      <c r="R263" s="795"/>
      <c r="S263" s="795"/>
      <c r="T263" s="795"/>
      <c r="U263" s="795"/>
      <c r="V263" s="795"/>
      <c r="W263" s="795"/>
      <c r="X263" s="795"/>
      <c r="Y263" s="795"/>
      <c r="Z263" s="795"/>
      <c r="AA263" s="795"/>
      <c r="AB263" s="795"/>
      <c r="AC263" s="796"/>
      <c r="AD263" s="264"/>
      <c r="AE263" s="264"/>
      <c r="AF263" s="425"/>
      <c r="AG263" s="263"/>
      <c r="AH263" s="434"/>
      <c r="AI263" s="434"/>
      <c r="AJ263" s="273"/>
      <c r="AK263" s="4"/>
    </row>
    <row r="264" spans="1:38" x14ac:dyDescent="0.35">
      <c r="A264" s="284"/>
      <c r="B264" s="284"/>
      <c r="C264" s="267" t="s">
        <v>451</v>
      </c>
      <c r="D264" s="267"/>
      <c r="E264" s="267" t="s">
        <v>729</v>
      </c>
      <c r="F264" s="267"/>
      <c r="G264" s="267" t="s">
        <v>513</v>
      </c>
      <c r="H264" s="267"/>
      <c r="I264" s="267" t="s">
        <v>402</v>
      </c>
      <c r="J264" s="267"/>
      <c r="K264" s="267" t="s">
        <v>403</v>
      </c>
      <c r="L264" s="267"/>
      <c r="M264" s="267" t="s">
        <v>440</v>
      </c>
      <c r="N264" s="267"/>
      <c r="O264" s="267" t="s">
        <v>418</v>
      </c>
      <c r="P264" s="267"/>
      <c r="Q264" s="291" t="s">
        <v>502</v>
      </c>
      <c r="R264" s="267"/>
      <c r="S264" s="267" t="s">
        <v>490</v>
      </c>
      <c r="T264" s="267"/>
      <c r="U264" s="267" t="s">
        <v>510</v>
      </c>
      <c r="V264" s="267"/>
      <c r="W264" s="267" t="s">
        <v>428</v>
      </c>
      <c r="X264" s="267"/>
      <c r="Y264" s="267" t="s">
        <v>423</v>
      </c>
      <c r="Z264" s="267"/>
      <c r="AA264" s="267" t="s">
        <v>424</v>
      </c>
      <c r="AB264" s="267"/>
      <c r="AC264" s="267" t="s">
        <v>425</v>
      </c>
      <c r="AD264" s="379"/>
      <c r="AE264" s="379"/>
      <c r="AF264" s="265"/>
      <c r="AG264" s="292"/>
      <c r="AH264" s="293"/>
      <c r="AI264" s="293"/>
      <c r="AJ264" s="270"/>
      <c r="AK264" s="4"/>
    </row>
    <row r="265" spans="1:38" x14ac:dyDescent="0.35">
      <c r="A265" s="274"/>
      <c r="B265" s="276"/>
      <c r="C265" s="407" t="e">
        <v>#N/A</v>
      </c>
      <c r="D265" s="407" t="e">
        <v>#N/A</v>
      </c>
      <c r="E265" s="407">
        <v>0</v>
      </c>
      <c r="F265" s="407" t="e">
        <v>#N/A</v>
      </c>
      <c r="G265" s="407">
        <v>0</v>
      </c>
      <c r="H265" s="407" t="e">
        <v>#N/A</v>
      </c>
      <c r="I265" s="407">
        <v>0</v>
      </c>
      <c r="J265" s="407" t="e">
        <v>#N/A</v>
      </c>
      <c r="K265" s="407">
        <v>0</v>
      </c>
      <c r="L265" s="407" t="e">
        <v>#N/A</v>
      </c>
      <c r="M265" s="407">
        <v>0</v>
      </c>
      <c r="N265" s="407" t="e">
        <v>#N/A</v>
      </c>
      <c r="O265" s="407">
        <v>0</v>
      </c>
      <c r="P265" s="407"/>
      <c r="Q265" s="429">
        <v>0</v>
      </c>
      <c r="R265" s="407"/>
      <c r="S265" s="407">
        <v>0</v>
      </c>
      <c r="T265" s="407"/>
      <c r="U265" s="407">
        <v>0</v>
      </c>
      <c r="V265" s="407"/>
      <c r="W265" s="407">
        <v>0</v>
      </c>
      <c r="X265" s="407"/>
      <c r="Y265" s="407">
        <v>0</v>
      </c>
      <c r="Z265" s="407"/>
      <c r="AA265" s="407">
        <v>0</v>
      </c>
      <c r="AB265" s="425"/>
      <c r="AC265" s="407">
        <v>0</v>
      </c>
      <c r="AD265" s="261"/>
      <c r="AE265" s="261"/>
      <c r="AF265" s="425"/>
      <c r="AG265" s="275"/>
      <c r="AH265" s="443"/>
      <c r="AI265" s="444"/>
      <c r="AJ265" s="273"/>
      <c r="AK265" s="4"/>
    </row>
    <row r="266" spans="1:38" s="261" customFormat="1" ht="15" thickBot="1" x14ac:dyDescent="0.4">
      <c r="A266" s="276">
        <v>305</v>
      </c>
      <c r="B266" s="276"/>
      <c r="C266" s="407">
        <v>306</v>
      </c>
      <c r="D266" s="407"/>
      <c r="E266" s="407">
        <v>307</v>
      </c>
      <c r="F266" s="407"/>
      <c r="G266" s="407">
        <v>308</v>
      </c>
      <c r="H266" s="407"/>
      <c r="I266" s="407">
        <v>309</v>
      </c>
      <c r="J266" s="407"/>
      <c r="K266" s="407">
        <v>310</v>
      </c>
      <c r="L266" s="407"/>
      <c r="M266" s="407">
        <v>311</v>
      </c>
      <c r="N266" s="407"/>
      <c r="O266" s="407">
        <v>312</v>
      </c>
      <c r="P266" s="407"/>
      <c r="Q266" s="429">
        <v>313</v>
      </c>
      <c r="R266" s="407"/>
      <c r="S266" s="407">
        <v>314</v>
      </c>
      <c r="T266" s="407"/>
      <c r="U266" s="407">
        <v>315</v>
      </c>
      <c r="V266" s="407"/>
      <c r="W266" s="407">
        <v>316</v>
      </c>
      <c r="X266" s="407"/>
      <c r="Y266" s="407">
        <v>317</v>
      </c>
      <c r="Z266" s="407"/>
      <c r="AA266" s="407">
        <v>318</v>
      </c>
      <c r="AB266" s="477"/>
      <c r="AC266" s="407">
        <v>319</v>
      </c>
      <c r="AF266" s="477"/>
      <c r="AG266" s="275"/>
      <c r="AH266" s="443"/>
      <c r="AI266" s="445"/>
      <c r="AJ266" s="273"/>
      <c r="AK266" s="285"/>
    </row>
    <row r="267" spans="1:38" ht="15" thickBot="1" x14ac:dyDescent="0.4">
      <c r="A267" s="276"/>
      <c r="B267" s="366">
        <v>356</v>
      </c>
      <c r="C267" s="785"/>
      <c r="D267" s="421">
        <v>375</v>
      </c>
      <c r="E267" s="783" t="s">
        <v>15</v>
      </c>
      <c r="F267" s="421">
        <v>376.62</v>
      </c>
      <c r="G267" s="785"/>
      <c r="H267" s="421">
        <v>353</v>
      </c>
      <c r="I267" s="785"/>
      <c r="J267" s="421">
        <v>352</v>
      </c>
      <c r="K267" s="785"/>
      <c r="L267" s="421">
        <v>349</v>
      </c>
      <c r="M267" s="785"/>
      <c r="N267" s="421">
        <v>356</v>
      </c>
      <c r="O267" s="785"/>
      <c r="P267" s="421">
        <v>345</v>
      </c>
      <c r="Q267" s="785"/>
      <c r="R267" s="421">
        <v>400</v>
      </c>
      <c r="S267" s="785"/>
      <c r="T267" s="421">
        <v>319.37900000000002</v>
      </c>
      <c r="U267" s="785"/>
      <c r="V267" s="421">
        <v>343.76</v>
      </c>
      <c r="W267" s="785"/>
      <c r="X267" s="421">
        <v>322.5</v>
      </c>
      <c r="Y267" s="785"/>
      <c r="Z267" s="421">
        <v>453.99</v>
      </c>
      <c r="AA267" s="785"/>
      <c r="AB267" s="421">
        <v>359.96</v>
      </c>
      <c r="AC267" s="785"/>
      <c r="AD267" s="473"/>
      <c r="AE267" s="473"/>
      <c r="AF267" s="425"/>
      <c r="AG267" s="262">
        <v>13</v>
      </c>
      <c r="AH267" s="249">
        <v>0</v>
      </c>
      <c r="AI267" s="249">
        <v>1</v>
      </c>
      <c r="AJ267" s="250"/>
      <c r="AK267" s="4"/>
    </row>
    <row r="268" spans="1:38" x14ac:dyDescent="0.35">
      <c r="A268" s="276"/>
      <c r="B268" s="271"/>
      <c r="C268" s="786"/>
      <c r="D268" s="408"/>
      <c r="E268" s="784"/>
      <c r="F268" s="408"/>
      <c r="G268" s="786"/>
      <c r="H268" s="408"/>
      <c r="I268" s="786"/>
      <c r="J268" s="408"/>
      <c r="K268" s="786"/>
      <c r="L268" s="408"/>
      <c r="M268" s="786"/>
      <c r="N268" s="408"/>
      <c r="O268" s="786"/>
      <c r="P268" s="433"/>
      <c r="Q268" s="786"/>
      <c r="R268" s="408"/>
      <c r="S268" s="786"/>
      <c r="T268" s="408"/>
      <c r="U268" s="786"/>
      <c r="V268" s="408"/>
      <c r="W268" s="786"/>
      <c r="X268" s="408"/>
      <c r="Y268" s="786"/>
      <c r="Z268" s="408"/>
      <c r="AA268" s="786"/>
      <c r="AB268" s="425"/>
      <c r="AC268" s="786"/>
      <c r="AD268" s="473"/>
      <c r="AE268" s="473"/>
      <c r="AF268" s="425"/>
      <c r="AG268" s="263"/>
      <c r="AH268" s="434"/>
      <c r="AI268" s="434"/>
      <c r="AJ268" s="273"/>
      <c r="AK268" s="4"/>
    </row>
    <row r="269" spans="1:38" ht="6" customHeight="1" x14ac:dyDescent="0.35">
      <c r="A269" s="276"/>
      <c r="B269" s="271"/>
      <c r="C269" s="522"/>
      <c r="D269" s="407"/>
      <c r="E269" s="251">
        <v>0</v>
      </c>
      <c r="F269" s="407"/>
      <c r="G269" s="522"/>
      <c r="H269" s="407"/>
      <c r="I269" s="522"/>
      <c r="J269" s="407"/>
      <c r="K269" s="522"/>
      <c r="L269" s="407"/>
      <c r="M269" s="522"/>
      <c r="N269" s="407"/>
      <c r="O269" s="522"/>
      <c r="P269" s="433"/>
      <c r="Q269" s="522"/>
      <c r="R269" s="407"/>
      <c r="S269" s="522"/>
      <c r="T269" s="407"/>
      <c r="U269" s="522"/>
      <c r="V269" s="407"/>
      <c r="W269" s="522"/>
      <c r="X269" s="407"/>
      <c r="Y269" s="522"/>
      <c r="Z269" s="407"/>
      <c r="AA269" s="522"/>
      <c r="AB269" s="425"/>
      <c r="AC269" s="522"/>
      <c r="AD269" s="473"/>
      <c r="AE269" s="473"/>
      <c r="AF269" s="425"/>
      <c r="AG269" s="263"/>
      <c r="AH269" s="434"/>
      <c r="AI269" s="434"/>
      <c r="AJ269" s="273"/>
      <c r="AK269" s="4"/>
    </row>
    <row r="270" spans="1:38" ht="14.25" customHeight="1" x14ac:dyDescent="0.35">
      <c r="A270" s="276"/>
      <c r="B270" s="271"/>
      <c r="C270" s="418" t="s">
        <v>65</v>
      </c>
      <c r="D270" s="408"/>
      <c r="E270" s="474" t="s">
        <v>65</v>
      </c>
      <c r="F270" s="408"/>
      <c r="G270" s="418" t="s">
        <v>203</v>
      </c>
      <c r="H270" s="408"/>
      <c r="I270" s="418" t="s">
        <v>79</v>
      </c>
      <c r="J270" s="408"/>
      <c r="K270" s="418" t="s">
        <v>65</v>
      </c>
      <c r="L270" s="408"/>
      <c r="M270" s="418" t="s">
        <v>65</v>
      </c>
      <c r="N270" s="408"/>
      <c r="O270" s="418" t="s">
        <v>65</v>
      </c>
      <c r="P270" s="418"/>
      <c r="Q270" s="427" t="s">
        <v>77</v>
      </c>
      <c r="R270" s="408"/>
      <c r="S270" s="418" t="s">
        <v>65</v>
      </c>
      <c r="T270" s="408"/>
      <c r="U270" s="474" t="s">
        <v>126</v>
      </c>
      <c r="W270" s="474" t="s">
        <v>79</v>
      </c>
      <c r="Y270" s="474" t="s">
        <v>77</v>
      </c>
      <c r="AA270" s="474" t="s">
        <v>77</v>
      </c>
      <c r="AB270" s="4"/>
      <c r="AC270" s="474" t="s">
        <v>77</v>
      </c>
      <c r="AD270" s="474"/>
      <c r="AE270" s="474"/>
      <c r="AF270" s="425"/>
      <c r="AG270" s="263"/>
      <c r="AH270" s="434"/>
      <c r="AI270" s="434"/>
      <c r="AJ270" s="273"/>
      <c r="AK270" s="4"/>
    </row>
    <row r="271" spans="1:38" ht="14.25" customHeight="1" x14ac:dyDescent="0.35">
      <c r="A271" s="276"/>
      <c r="B271" s="463"/>
      <c r="C271" s="474"/>
      <c r="E271" s="474"/>
      <c r="G271" s="474"/>
      <c r="I271" s="474"/>
      <c r="K271" s="474"/>
      <c r="M271" s="474"/>
      <c r="O271" s="474"/>
      <c r="P271" s="474"/>
      <c r="Q271" s="447"/>
      <c r="S271" s="474"/>
      <c r="U271" s="474"/>
      <c r="V271" s="264"/>
      <c r="W271" s="480"/>
      <c r="X271" s="264"/>
      <c r="Y271" s="480"/>
      <c r="Z271" s="481"/>
      <c r="AA271" s="480"/>
      <c r="AB271" s="10"/>
      <c r="AC271" s="480"/>
      <c r="AD271" s="480"/>
      <c r="AE271" s="480"/>
      <c r="AF271" s="425"/>
      <c r="AG271" s="263"/>
      <c r="AI271" s="434"/>
      <c r="AJ271" s="273"/>
      <c r="AK271" s="4"/>
    </row>
    <row r="272" spans="1:38" ht="14.25" customHeight="1" thickBot="1" x14ac:dyDescent="0.4">
      <c r="A272" s="276"/>
      <c r="B272" s="271"/>
      <c r="C272" s="418"/>
      <c r="D272" s="408"/>
      <c r="E272" s="418"/>
      <c r="F272" s="408"/>
      <c r="G272" s="418"/>
      <c r="H272" s="408"/>
      <c r="I272" s="418"/>
      <c r="J272" s="408"/>
      <c r="K272" s="418"/>
      <c r="L272" s="408"/>
      <c r="M272" s="418"/>
      <c r="N272" s="408"/>
      <c r="O272" s="418"/>
      <c r="P272" s="418"/>
      <c r="Q272" s="427"/>
      <c r="R272" s="408"/>
      <c r="S272" s="418"/>
      <c r="T272" s="408"/>
      <c r="U272" s="418"/>
      <c r="V272" s="408"/>
      <c r="W272" s="418"/>
      <c r="X272" s="408"/>
      <c r="Y272" s="479"/>
      <c r="Z272" s="408"/>
      <c r="AA272" s="479"/>
      <c r="AB272" s="425"/>
      <c r="AC272" s="479"/>
      <c r="AD272" s="478"/>
      <c r="AE272" s="478"/>
      <c r="AF272" s="425"/>
      <c r="AG272" s="263"/>
      <c r="AH272" s="434"/>
      <c r="AI272" s="434"/>
      <c r="AJ272" s="273"/>
      <c r="AK272" s="4"/>
    </row>
    <row r="273" spans="1:37" ht="14.25" customHeight="1" thickBot="1" x14ac:dyDescent="0.4">
      <c r="A273" s="385"/>
      <c r="B273" s="767" t="s">
        <v>691</v>
      </c>
      <c r="C273" s="768"/>
      <c r="D273" s="768"/>
      <c r="E273" s="768"/>
      <c r="F273" s="768"/>
      <c r="G273" s="768"/>
      <c r="H273" s="768"/>
      <c r="I273" s="768"/>
      <c r="J273" s="768"/>
      <c r="K273" s="768"/>
      <c r="L273" s="768"/>
      <c r="M273" s="768"/>
      <c r="N273" s="768"/>
      <c r="O273" s="768"/>
      <c r="P273" s="768"/>
      <c r="Q273" s="768"/>
      <c r="R273" s="768"/>
      <c r="S273" s="768"/>
      <c r="T273" s="768"/>
      <c r="U273" s="768"/>
      <c r="V273" s="768"/>
      <c r="W273" s="768"/>
      <c r="X273" s="768"/>
      <c r="Y273" s="768"/>
      <c r="Z273" s="768"/>
      <c r="AA273" s="768"/>
      <c r="AB273" s="768"/>
      <c r="AC273" s="769"/>
      <c r="AD273" s="310"/>
      <c r="AE273" s="310"/>
      <c r="AF273" s="386"/>
      <c r="AG273" s="281"/>
      <c r="AH273" s="282"/>
      <c r="AI273" s="282"/>
      <c r="AJ273" s="290"/>
      <c r="AK273" s="4"/>
    </row>
    <row r="274" spans="1:37" ht="14.25" customHeight="1" x14ac:dyDescent="0.35">
      <c r="A274" s="387"/>
      <c r="B274" s="284"/>
      <c r="C274" s="267"/>
      <c r="D274" s="265"/>
      <c r="E274" s="267"/>
      <c r="F274" s="265"/>
      <c r="G274" s="267"/>
      <c r="H274" s="265"/>
      <c r="I274" s="267"/>
      <c r="J274" s="265"/>
      <c r="K274" s="267"/>
      <c r="L274" s="265"/>
      <c r="M274" s="267"/>
      <c r="N274" s="265"/>
      <c r="O274" s="267"/>
      <c r="P274" s="267"/>
      <c r="Q274" s="291"/>
      <c r="R274" s="265"/>
      <c r="S274" s="267"/>
      <c r="T274" s="265"/>
      <c r="U274" s="267"/>
      <c r="V274" s="265"/>
      <c r="W274" s="267"/>
      <c r="X274" s="265"/>
      <c r="Y274" s="388"/>
      <c r="Z274" s="265"/>
      <c r="AA274" s="388"/>
      <c r="AB274" s="298"/>
      <c r="AC274" s="388"/>
      <c r="AD274" s="389"/>
      <c r="AE274" s="389"/>
      <c r="AF274" s="298"/>
      <c r="AG274" s="268"/>
      <c r="AH274" s="269"/>
      <c r="AI274" s="269"/>
      <c r="AJ274" s="270"/>
      <c r="AK274" s="4"/>
    </row>
    <row r="275" spans="1:37" x14ac:dyDescent="0.35">
      <c r="A275" s="271"/>
      <c r="B275" s="271"/>
      <c r="C275" s="418" t="s">
        <v>516</v>
      </c>
      <c r="D275" s="418"/>
      <c r="E275" s="418" t="s">
        <v>508</v>
      </c>
      <c r="F275" s="418"/>
      <c r="G275" s="418" t="s">
        <v>518</v>
      </c>
      <c r="H275" s="418"/>
      <c r="I275" s="418" t="s">
        <v>476</v>
      </c>
      <c r="J275" s="418"/>
      <c r="K275" s="418" t="s">
        <v>491</v>
      </c>
      <c r="L275" s="418"/>
      <c r="M275" s="418" t="s">
        <v>499</v>
      </c>
      <c r="N275" s="418"/>
      <c r="O275" s="418" t="s">
        <v>730</v>
      </c>
      <c r="P275" s="418"/>
      <c r="Q275" s="427" t="s">
        <v>731</v>
      </c>
      <c r="R275" s="418"/>
      <c r="S275" s="418" t="s">
        <v>732</v>
      </c>
      <c r="T275" s="418"/>
      <c r="U275" s="418" t="s">
        <v>733</v>
      </c>
      <c r="V275" s="418"/>
      <c r="W275" s="418" t="s">
        <v>447</v>
      </c>
      <c r="X275" s="418"/>
      <c r="Y275" s="418" t="s">
        <v>734</v>
      </c>
      <c r="Z275" s="418"/>
      <c r="AA275" s="418" t="s">
        <v>466</v>
      </c>
      <c r="AB275" s="418"/>
      <c r="AC275" s="418" t="s">
        <v>459</v>
      </c>
      <c r="AD275" s="474"/>
      <c r="AE275" s="474"/>
      <c r="AF275" s="408"/>
      <c r="AG275" s="272"/>
      <c r="AH275" s="442"/>
      <c r="AI275" s="442"/>
      <c r="AJ275" s="273"/>
      <c r="AK275" s="4"/>
    </row>
    <row r="276" spans="1:37" x14ac:dyDescent="0.35">
      <c r="A276" s="274"/>
      <c r="B276" s="276"/>
      <c r="C276" s="407" t="e">
        <v>#N/A</v>
      </c>
      <c r="D276" s="407" t="e">
        <v>#N/A</v>
      </c>
      <c r="E276" s="407">
        <v>0</v>
      </c>
      <c r="F276" s="407" t="e">
        <v>#N/A</v>
      </c>
      <c r="G276" s="407">
        <v>0</v>
      </c>
      <c r="H276" s="407" t="e">
        <v>#N/A</v>
      </c>
      <c r="I276" s="407">
        <v>0</v>
      </c>
      <c r="J276" s="407" t="e">
        <v>#N/A</v>
      </c>
      <c r="K276" s="407">
        <v>0</v>
      </c>
      <c r="L276" s="407" t="e">
        <v>#N/A</v>
      </c>
      <c r="M276" s="407">
        <v>0</v>
      </c>
      <c r="N276" s="407" t="e">
        <v>#N/A</v>
      </c>
      <c r="O276" s="407">
        <v>0</v>
      </c>
      <c r="P276" s="407"/>
      <c r="Q276" s="429">
        <v>0</v>
      </c>
      <c r="R276" s="407"/>
      <c r="S276" s="407">
        <v>0</v>
      </c>
      <c r="T276" s="407"/>
      <c r="U276" s="407">
        <v>0</v>
      </c>
      <c r="V276" s="407"/>
      <c r="W276" s="407">
        <v>0</v>
      </c>
      <c r="X276" s="407"/>
      <c r="Y276" s="407">
        <v>0</v>
      </c>
      <c r="Z276" s="407"/>
      <c r="AA276" s="407">
        <v>0</v>
      </c>
      <c r="AB276" s="425"/>
      <c r="AC276" s="407">
        <v>0</v>
      </c>
      <c r="AD276" s="261"/>
      <c r="AE276" s="261"/>
      <c r="AF276" s="425"/>
      <c r="AG276" s="275"/>
      <c r="AH276" s="443"/>
      <c r="AI276" s="444"/>
      <c r="AJ276" s="273"/>
      <c r="AK276" s="4"/>
    </row>
    <row r="277" spans="1:37" s="261" customFormat="1" ht="15" thickBot="1" x14ac:dyDescent="0.4">
      <c r="A277" s="276">
        <v>319</v>
      </c>
      <c r="B277" s="276"/>
      <c r="C277" s="407">
        <v>320</v>
      </c>
      <c r="D277" s="407"/>
      <c r="E277" s="407">
        <v>321</v>
      </c>
      <c r="F277" s="407"/>
      <c r="G277" s="407">
        <v>322</v>
      </c>
      <c r="H277" s="407"/>
      <c r="I277" s="407">
        <v>323</v>
      </c>
      <c r="J277" s="407"/>
      <c r="K277" s="407">
        <v>324</v>
      </c>
      <c r="L277" s="407"/>
      <c r="M277" s="407">
        <v>325</v>
      </c>
      <c r="N277" s="407"/>
      <c r="O277" s="407">
        <v>326</v>
      </c>
      <c r="P277" s="407"/>
      <c r="Q277" s="429">
        <v>327</v>
      </c>
      <c r="R277" s="407"/>
      <c r="S277" s="407">
        <v>328</v>
      </c>
      <c r="T277" s="407"/>
      <c r="U277" s="407">
        <v>329</v>
      </c>
      <c r="V277" s="407"/>
      <c r="W277" s="407">
        <v>330</v>
      </c>
      <c r="X277" s="407"/>
      <c r="Y277" s="407">
        <v>331</v>
      </c>
      <c r="Z277" s="407"/>
      <c r="AA277" s="407">
        <v>332</v>
      </c>
      <c r="AB277" s="477"/>
      <c r="AC277" s="407">
        <v>333</v>
      </c>
      <c r="AF277" s="477"/>
      <c r="AG277" s="275"/>
      <c r="AH277" s="443"/>
      <c r="AI277" s="445"/>
      <c r="AJ277" s="273"/>
      <c r="AK277" s="285"/>
    </row>
    <row r="278" spans="1:37" ht="15" thickBot="1" x14ac:dyDescent="0.4">
      <c r="A278" s="276"/>
      <c r="B278" s="366">
        <v>447.53</v>
      </c>
      <c r="C278" s="785"/>
      <c r="D278" s="421">
        <v>399</v>
      </c>
      <c r="E278" s="785"/>
      <c r="F278" s="421">
        <v>353</v>
      </c>
      <c r="G278" s="785"/>
      <c r="H278" s="421">
        <v>355</v>
      </c>
      <c r="I278" s="785"/>
      <c r="J278" s="421">
        <v>331</v>
      </c>
      <c r="K278" s="785"/>
      <c r="L278" s="421">
        <v>335</v>
      </c>
      <c r="M278" s="785"/>
      <c r="N278" s="421">
        <v>336</v>
      </c>
      <c r="O278" s="753" t="s">
        <v>713</v>
      </c>
      <c r="P278" s="421">
        <v>244</v>
      </c>
      <c r="Q278" s="753" t="s">
        <v>713</v>
      </c>
      <c r="R278" s="421">
        <v>354</v>
      </c>
      <c r="S278" s="753"/>
      <c r="T278" s="421">
        <v>341</v>
      </c>
      <c r="U278" s="753" t="s">
        <v>15</v>
      </c>
      <c r="V278" s="421">
        <v>323</v>
      </c>
      <c r="W278" s="785"/>
      <c r="X278" s="421">
        <v>333</v>
      </c>
      <c r="Y278" s="785"/>
      <c r="Z278" s="421">
        <v>323.56400000000002</v>
      </c>
      <c r="AA278" s="785"/>
      <c r="AB278" s="421">
        <v>414.99599999999998</v>
      </c>
      <c r="AC278" s="785"/>
      <c r="AD278" s="473"/>
      <c r="AE278" s="473"/>
      <c r="AF278" s="425"/>
      <c r="AG278" s="262">
        <v>10</v>
      </c>
      <c r="AH278" s="249">
        <v>0</v>
      </c>
      <c r="AI278" s="249">
        <v>0</v>
      </c>
      <c r="AJ278" s="250"/>
      <c r="AK278" s="4"/>
    </row>
    <row r="279" spans="1:37" x14ac:dyDescent="0.35">
      <c r="A279" s="276"/>
      <c r="B279" s="271"/>
      <c r="C279" s="786"/>
      <c r="D279" s="408"/>
      <c r="E279" s="786"/>
      <c r="F279" s="408"/>
      <c r="G279" s="786"/>
      <c r="H279" s="408"/>
      <c r="I279" s="786"/>
      <c r="J279" s="408"/>
      <c r="K279" s="786"/>
      <c r="L279" s="408"/>
      <c r="M279" s="786"/>
      <c r="N279" s="408"/>
      <c r="O279" s="754"/>
      <c r="P279" s="433"/>
      <c r="Q279" s="754"/>
      <c r="R279" s="408"/>
      <c r="S279" s="754"/>
      <c r="T279" s="408"/>
      <c r="U279" s="754"/>
      <c r="V279" s="408"/>
      <c r="W279" s="786"/>
      <c r="X279" s="408"/>
      <c r="Y279" s="786"/>
      <c r="Z279" s="408"/>
      <c r="AA279" s="786"/>
      <c r="AB279" s="425"/>
      <c r="AC279" s="786"/>
      <c r="AD279" s="473"/>
      <c r="AE279" s="473"/>
      <c r="AF279" s="425"/>
      <c r="AG279" s="263"/>
      <c r="AH279" s="434"/>
      <c r="AI279" s="434"/>
      <c r="AJ279" s="273"/>
      <c r="AK279" s="4"/>
    </row>
    <row r="280" spans="1:37" ht="6" customHeight="1" x14ac:dyDescent="0.35">
      <c r="A280" s="276"/>
      <c r="B280" s="271"/>
      <c r="C280" s="251">
        <v>0</v>
      </c>
      <c r="D280" s="407"/>
      <c r="E280" s="522"/>
      <c r="F280" s="407"/>
      <c r="G280" s="522"/>
      <c r="H280" s="407"/>
      <c r="I280" s="522"/>
      <c r="J280" s="407"/>
      <c r="K280" s="522"/>
      <c r="L280" s="407"/>
      <c r="M280" s="522"/>
      <c r="N280" s="407"/>
      <c r="O280" s="251">
        <v>0</v>
      </c>
      <c r="P280" s="433"/>
      <c r="Q280" s="251">
        <v>0</v>
      </c>
      <c r="R280" s="407"/>
      <c r="S280" s="251">
        <v>0</v>
      </c>
      <c r="T280" s="407"/>
      <c r="U280" s="251">
        <v>0</v>
      </c>
      <c r="V280" s="407"/>
      <c r="W280" s="522"/>
      <c r="X280" s="407"/>
      <c r="Y280" s="522"/>
      <c r="Z280" s="407"/>
      <c r="AA280" s="522"/>
      <c r="AB280" s="425"/>
      <c r="AC280" s="522"/>
      <c r="AD280" s="473"/>
      <c r="AE280" s="473"/>
      <c r="AF280" s="425"/>
      <c r="AG280" s="263"/>
      <c r="AH280" s="434"/>
      <c r="AI280" s="434"/>
      <c r="AJ280" s="273"/>
      <c r="AK280" s="4"/>
    </row>
    <row r="281" spans="1:37" ht="14.25" customHeight="1" x14ac:dyDescent="0.35">
      <c r="A281" s="276"/>
      <c r="B281" s="271"/>
      <c r="C281" s="474" t="s">
        <v>475</v>
      </c>
      <c r="E281" s="474" t="s">
        <v>79</v>
      </c>
      <c r="G281" s="474" t="s">
        <v>65</v>
      </c>
      <c r="I281" s="474" t="s">
        <v>65</v>
      </c>
      <c r="K281" s="474" t="s">
        <v>79</v>
      </c>
      <c r="M281" s="474" t="s">
        <v>79</v>
      </c>
      <c r="O281" s="474" t="s">
        <v>126</v>
      </c>
      <c r="P281" s="474"/>
      <c r="Q281" s="447" t="s">
        <v>203</v>
      </c>
      <c r="R281" s="408"/>
      <c r="S281" s="418" t="s">
        <v>65</v>
      </c>
      <c r="T281" s="408"/>
      <c r="U281" s="418" t="s">
        <v>65</v>
      </c>
      <c r="V281" s="408"/>
      <c r="W281" s="418" t="s">
        <v>65</v>
      </c>
      <c r="X281" s="408"/>
      <c r="Y281" s="418" t="s">
        <v>79</v>
      </c>
      <c r="Z281" s="408"/>
      <c r="AA281" s="418" t="s">
        <v>475</v>
      </c>
      <c r="AB281" s="425"/>
      <c r="AC281" s="418" t="s">
        <v>77</v>
      </c>
      <c r="AD281" s="474"/>
      <c r="AE281" s="474"/>
      <c r="AF281" s="425"/>
      <c r="AG281" s="263"/>
      <c r="AH281" s="434"/>
      <c r="AI281" s="434"/>
      <c r="AJ281" s="273"/>
      <c r="AK281" s="4"/>
    </row>
    <row r="282" spans="1:37" ht="14.25" customHeight="1" x14ac:dyDescent="0.35">
      <c r="A282" s="276"/>
      <c r="B282" s="271"/>
      <c r="C282" s="474"/>
      <c r="E282" s="474"/>
      <c r="G282" s="474"/>
      <c r="I282" s="474"/>
      <c r="J282" s="459"/>
      <c r="K282" s="474"/>
      <c r="M282" s="474"/>
      <c r="O282" s="474"/>
      <c r="P282" s="474"/>
      <c r="Q282" s="447"/>
      <c r="R282" s="408"/>
      <c r="S282" s="418"/>
      <c r="T282" s="408"/>
      <c r="U282" s="418"/>
      <c r="V282" s="408"/>
      <c r="W282" s="474"/>
      <c r="Y282" s="474"/>
      <c r="AA282" s="474"/>
      <c r="AB282" s="4"/>
      <c r="AC282" s="474"/>
      <c r="AD282" s="474"/>
      <c r="AE282" s="474"/>
      <c r="AF282" s="425"/>
      <c r="AG282" s="263"/>
      <c r="AH282" s="434"/>
      <c r="AI282" s="434"/>
      <c r="AJ282" s="273"/>
      <c r="AK282" s="4"/>
    </row>
    <row r="283" spans="1:37" ht="14.25" customHeight="1" thickBot="1" x14ac:dyDescent="0.4">
      <c r="A283" s="276"/>
      <c r="B283" s="271"/>
      <c r="C283" s="418"/>
      <c r="D283" s="408"/>
      <c r="E283" s="418"/>
      <c r="F283" s="408"/>
      <c r="G283" s="418"/>
      <c r="H283" s="408"/>
      <c r="I283" s="418"/>
      <c r="J283" s="408"/>
      <c r="K283" s="418"/>
      <c r="L283" s="408"/>
      <c r="M283" s="418"/>
      <c r="N283" s="408"/>
      <c r="O283" s="418"/>
      <c r="P283" s="418"/>
      <c r="Q283" s="427"/>
      <c r="R283" s="408"/>
      <c r="S283" s="418"/>
      <c r="T283" s="408"/>
      <c r="U283" s="418"/>
      <c r="V283" s="408"/>
      <c r="W283" s="418"/>
      <c r="X283" s="408"/>
      <c r="Y283" s="479"/>
      <c r="Z283" s="408"/>
      <c r="AA283" s="479"/>
      <c r="AB283" s="425"/>
      <c r="AC283" s="479"/>
      <c r="AD283" s="479"/>
      <c r="AE283" s="479"/>
      <c r="AF283" s="425"/>
      <c r="AG283" s="263"/>
      <c r="AH283" s="434"/>
      <c r="AI283" s="434"/>
      <c r="AJ283" s="273"/>
      <c r="AK283" s="4"/>
    </row>
    <row r="284" spans="1:37" ht="14.25" customHeight="1" thickBot="1" x14ac:dyDescent="0.4">
      <c r="A284" s="385"/>
      <c r="B284" s="767" t="s">
        <v>691</v>
      </c>
      <c r="C284" s="768"/>
      <c r="D284" s="768"/>
      <c r="E284" s="768"/>
      <c r="F284" s="768"/>
      <c r="G284" s="768"/>
      <c r="H284" s="768"/>
      <c r="I284" s="768"/>
      <c r="J284" s="768"/>
      <c r="K284" s="768"/>
      <c r="L284" s="768"/>
      <c r="M284" s="768"/>
      <c r="N284" s="768"/>
      <c r="O284" s="768"/>
      <c r="P284" s="768"/>
      <c r="Q284" s="768"/>
      <c r="R284" s="768"/>
      <c r="S284" s="768"/>
      <c r="T284" s="768"/>
      <c r="U284" s="768"/>
      <c r="V284" s="768"/>
      <c r="W284" s="768"/>
      <c r="X284" s="768"/>
      <c r="Y284" s="768"/>
      <c r="Z284" s="768"/>
      <c r="AA284" s="768"/>
      <c r="AB284" s="768"/>
      <c r="AC284" s="769"/>
      <c r="AD284" s="310"/>
      <c r="AE284" s="310"/>
      <c r="AF284" s="386"/>
      <c r="AG284" s="281"/>
      <c r="AH284" s="282"/>
      <c r="AI284" s="282"/>
      <c r="AJ284" s="290"/>
      <c r="AK284" s="4"/>
    </row>
    <row r="285" spans="1:37" ht="14.25" customHeight="1" x14ac:dyDescent="0.35">
      <c r="A285" s="387"/>
      <c r="B285" s="284"/>
      <c r="C285" s="267"/>
      <c r="D285" s="265"/>
      <c r="E285" s="267"/>
      <c r="F285" s="265"/>
      <c r="G285" s="267"/>
      <c r="H285" s="265"/>
      <c r="I285" s="267"/>
      <c r="J285" s="265"/>
      <c r="K285" s="267"/>
      <c r="L285" s="265"/>
      <c r="M285" s="267"/>
      <c r="N285" s="265"/>
      <c r="O285" s="267"/>
      <c r="P285" s="267"/>
      <c r="Q285" s="291"/>
      <c r="R285" s="265"/>
      <c r="S285" s="267"/>
      <c r="T285" s="265"/>
      <c r="U285" s="267"/>
      <c r="V285" s="265"/>
      <c r="W285" s="267"/>
      <c r="X285" s="265"/>
      <c r="Y285" s="388"/>
      <c r="Z285" s="265"/>
      <c r="AA285" s="390"/>
      <c r="AB285" s="298"/>
      <c r="AC285" s="391" t="s">
        <v>634</v>
      </c>
      <c r="AD285" s="389"/>
      <c r="AE285" s="389"/>
      <c r="AF285" s="298"/>
      <c r="AG285" s="268"/>
      <c r="AH285" s="269"/>
      <c r="AI285" s="269"/>
      <c r="AJ285" s="270"/>
      <c r="AK285" s="4"/>
    </row>
    <row r="286" spans="1:37" x14ac:dyDescent="0.35">
      <c r="A286" s="271"/>
      <c r="B286" s="271"/>
      <c r="C286" s="418" t="s">
        <v>460</v>
      </c>
      <c r="D286" s="418"/>
      <c r="E286" s="418" t="s">
        <v>477</v>
      </c>
      <c r="F286" s="418"/>
      <c r="G286" s="418" t="s">
        <v>481</v>
      </c>
      <c r="H286" s="418"/>
      <c r="I286" s="418" t="s">
        <v>484</v>
      </c>
      <c r="J286" s="418"/>
      <c r="K286" s="418" t="s">
        <v>487</v>
      </c>
      <c r="L286" s="418"/>
      <c r="M286" s="418" t="s">
        <v>492</v>
      </c>
      <c r="N286" s="418"/>
      <c r="O286" s="418" t="s">
        <v>497</v>
      </c>
      <c r="P286" s="418"/>
      <c r="Q286" s="427" t="s">
        <v>500</v>
      </c>
      <c r="R286" s="418"/>
      <c r="S286" s="418" t="s">
        <v>503</v>
      </c>
      <c r="T286" s="418"/>
      <c r="U286" s="418" t="s">
        <v>507</v>
      </c>
      <c r="V286" s="418"/>
      <c r="W286" s="418" t="s">
        <v>735</v>
      </c>
      <c r="X286" s="418"/>
      <c r="Y286" s="418" t="s">
        <v>482</v>
      </c>
      <c r="Z286" s="418"/>
      <c r="AA286" s="418" t="s">
        <v>473</v>
      </c>
      <c r="AB286" s="418"/>
      <c r="AC286" s="418" t="s">
        <v>736</v>
      </c>
      <c r="AD286" s="474"/>
      <c r="AE286" s="474"/>
      <c r="AF286" s="408"/>
      <c r="AG286" s="272"/>
      <c r="AH286" s="442"/>
      <c r="AI286" s="442"/>
      <c r="AJ286" s="273"/>
      <c r="AK286" s="4"/>
    </row>
    <row r="287" spans="1:37" x14ac:dyDescent="0.35">
      <c r="A287" s="274"/>
      <c r="B287" s="276"/>
      <c r="C287" s="407" t="e">
        <v>#N/A</v>
      </c>
      <c r="D287" s="407" t="e">
        <v>#N/A</v>
      </c>
      <c r="E287" s="407">
        <v>0</v>
      </c>
      <c r="F287" s="407" t="e">
        <v>#N/A</v>
      </c>
      <c r="G287" s="407">
        <v>0</v>
      </c>
      <c r="H287" s="407" t="e">
        <v>#N/A</v>
      </c>
      <c r="I287" s="407">
        <v>0</v>
      </c>
      <c r="J287" s="407" t="e">
        <v>#N/A</v>
      </c>
      <c r="K287" s="407">
        <v>0</v>
      </c>
      <c r="L287" s="407" t="e">
        <v>#N/A</v>
      </c>
      <c r="M287" s="407">
        <v>0</v>
      </c>
      <c r="N287" s="407" t="e">
        <v>#N/A</v>
      </c>
      <c r="O287" s="407">
        <v>0</v>
      </c>
      <c r="P287" s="407"/>
      <c r="Q287" s="429">
        <v>0</v>
      </c>
      <c r="R287" s="407"/>
      <c r="S287" s="407">
        <v>0</v>
      </c>
      <c r="T287" s="407"/>
      <c r="U287" s="407">
        <v>0</v>
      </c>
      <c r="V287" s="407"/>
      <c r="W287" s="407">
        <v>0</v>
      </c>
      <c r="X287" s="407"/>
      <c r="Y287" s="407">
        <v>0</v>
      </c>
      <c r="Z287" s="407"/>
      <c r="AA287" s="407">
        <v>0</v>
      </c>
      <c r="AB287" s="425"/>
      <c r="AC287" s="407">
        <v>0</v>
      </c>
      <c r="AD287" s="261"/>
      <c r="AE287" s="261"/>
      <c r="AF287" s="425"/>
      <c r="AG287" s="275"/>
      <c r="AH287" s="443"/>
      <c r="AI287" s="444"/>
      <c r="AJ287" s="273"/>
      <c r="AK287" s="4"/>
    </row>
    <row r="288" spans="1:37" s="261" customFormat="1" ht="15" thickBot="1" x14ac:dyDescent="0.4">
      <c r="A288" s="276">
        <v>333</v>
      </c>
      <c r="B288" s="276"/>
      <c r="C288" s="407">
        <v>334</v>
      </c>
      <c r="D288" s="407"/>
      <c r="E288" s="407">
        <v>335</v>
      </c>
      <c r="F288" s="407"/>
      <c r="G288" s="407">
        <v>336</v>
      </c>
      <c r="H288" s="407"/>
      <c r="I288" s="407">
        <v>337</v>
      </c>
      <c r="J288" s="407"/>
      <c r="K288" s="407">
        <v>338</v>
      </c>
      <c r="L288" s="407"/>
      <c r="M288" s="407">
        <v>339</v>
      </c>
      <c r="N288" s="407"/>
      <c r="O288" s="407">
        <v>340</v>
      </c>
      <c r="P288" s="407"/>
      <c r="Q288" s="429">
        <v>341</v>
      </c>
      <c r="R288" s="407"/>
      <c r="S288" s="407">
        <v>342</v>
      </c>
      <c r="T288" s="407"/>
      <c r="U288" s="407">
        <v>343</v>
      </c>
      <c r="V288" s="407"/>
      <c r="W288" s="407">
        <v>344</v>
      </c>
      <c r="X288" s="407"/>
      <c r="Y288" s="407">
        <v>345</v>
      </c>
      <c r="Z288" s="407"/>
      <c r="AA288" s="407">
        <v>346</v>
      </c>
      <c r="AB288" s="477"/>
      <c r="AC288" s="407">
        <v>347</v>
      </c>
      <c r="AF288" s="477"/>
      <c r="AG288" s="275"/>
      <c r="AH288" s="443"/>
      <c r="AI288" s="445"/>
      <c r="AJ288" s="273"/>
      <c r="AK288" s="285"/>
    </row>
    <row r="289" spans="1:37" ht="15" thickBot="1" x14ac:dyDescent="0.4">
      <c r="A289" s="276"/>
      <c r="B289" s="366">
        <v>423.00400000000002</v>
      </c>
      <c r="C289" s="785"/>
      <c r="D289" s="421">
        <v>345</v>
      </c>
      <c r="E289" s="785"/>
      <c r="F289" s="421">
        <v>381.40300000000002</v>
      </c>
      <c r="G289" s="785"/>
      <c r="H289" s="421">
        <v>396.00200000000001</v>
      </c>
      <c r="I289" s="785"/>
      <c r="J289" s="421">
        <v>371</v>
      </c>
      <c r="K289" s="785"/>
      <c r="L289" s="421">
        <v>329</v>
      </c>
      <c r="M289" s="785"/>
      <c r="N289" s="421">
        <v>366</v>
      </c>
      <c r="O289" s="785"/>
      <c r="P289" s="421">
        <v>340</v>
      </c>
      <c r="Q289" s="785"/>
      <c r="R289" s="421">
        <v>347</v>
      </c>
      <c r="S289" s="785"/>
      <c r="T289" s="421">
        <v>352</v>
      </c>
      <c r="U289" s="785"/>
      <c r="V289" s="421">
        <v>381</v>
      </c>
      <c r="W289" s="785"/>
      <c r="X289" s="421">
        <v>389.73399999999998</v>
      </c>
      <c r="Y289" s="785"/>
      <c r="Z289" s="421">
        <v>374.99799999999999</v>
      </c>
      <c r="AA289" s="785"/>
      <c r="AB289" s="421">
        <v>365.99799999999999</v>
      </c>
      <c r="AC289" s="785"/>
      <c r="AD289" s="473"/>
      <c r="AE289" s="473"/>
      <c r="AF289" s="425"/>
      <c r="AG289" s="262">
        <v>14</v>
      </c>
      <c r="AH289" s="249">
        <v>0</v>
      </c>
      <c r="AI289" s="249">
        <v>0</v>
      </c>
      <c r="AJ289" s="250"/>
      <c r="AK289" s="4"/>
    </row>
    <row r="290" spans="1:37" x14ac:dyDescent="0.35">
      <c r="A290" s="276"/>
      <c r="B290" s="271"/>
      <c r="C290" s="786"/>
      <c r="D290" s="408"/>
      <c r="E290" s="786"/>
      <c r="F290" s="408"/>
      <c r="G290" s="786"/>
      <c r="H290" s="408"/>
      <c r="I290" s="786"/>
      <c r="J290" s="408"/>
      <c r="K290" s="786"/>
      <c r="L290" s="408"/>
      <c r="M290" s="786"/>
      <c r="N290" s="408"/>
      <c r="O290" s="786"/>
      <c r="P290" s="433"/>
      <c r="Q290" s="786"/>
      <c r="R290" s="408"/>
      <c r="S290" s="786"/>
      <c r="T290" s="408"/>
      <c r="U290" s="786"/>
      <c r="V290" s="408"/>
      <c r="W290" s="786"/>
      <c r="X290" s="408"/>
      <c r="Y290" s="786"/>
      <c r="Z290" s="408"/>
      <c r="AA290" s="786"/>
      <c r="AB290" s="425"/>
      <c r="AC290" s="786"/>
      <c r="AD290" s="473"/>
      <c r="AE290" s="473"/>
      <c r="AF290" s="425"/>
      <c r="AG290" s="263"/>
      <c r="AH290" s="434"/>
      <c r="AI290" s="434"/>
      <c r="AJ290" s="273"/>
      <c r="AK290" s="4"/>
    </row>
    <row r="291" spans="1:37" ht="6" customHeight="1" x14ac:dyDescent="0.35">
      <c r="A291" s="276"/>
      <c r="B291" s="271"/>
      <c r="C291" s="522"/>
      <c r="D291" s="407"/>
      <c r="E291" s="522"/>
      <c r="F291" s="407"/>
      <c r="G291" s="522"/>
      <c r="H291" s="407"/>
      <c r="I291" s="522"/>
      <c r="J291" s="407"/>
      <c r="K291" s="522"/>
      <c r="L291" s="407"/>
      <c r="M291" s="522"/>
      <c r="N291" s="407"/>
      <c r="O291" s="522"/>
      <c r="P291" s="433"/>
      <c r="Q291" s="522"/>
      <c r="R291" s="407"/>
      <c r="S291" s="522"/>
      <c r="T291" s="407"/>
      <c r="U291" s="522"/>
      <c r="V291" s="407"/>
      <c r="W291" s="522"/>
      <c r="X291" s="407"/>
      <c r="Y291" s="522"/>
      <c r="Z291" s="407"/>
      <c r="AA291" s="522"/>
      <c r="AB291" s="425"/>
      <c r="AC291" s="251">
        <v>0</v>
      </c>
      <c r="AD291" s="473"/>
      <c r="AE291" s="473"/>
      <c r="AF291" s="425"/>
      <c r="AG291" s="263"/>
      <c r="AH291" s="434"/>
      <c r="AI291" s="434"/>
      <c r="AJ291" s="273"/>
      <c r="AK291" s="4"/>
    </row>
    <row r="292" spans="1:37" ht="14.25" customHeight="1" x14ac:dyDescent="0.35">
      <c r="A292" s="276"/>
      <c r="B292" s="271"/>
      <c r="C292" s="418" t="s">
        <v>77</v>
      </c>
      <c r="D292" s="408"/>
      <c r="E292" s="418" t="s">
        <v>65</v>
      </c>
      <c r="F292" s="408"/>
      <c r="G292" s="418" t="s">
        <v>126</v>
      </c>
      <c r="H292" s="408"/>
      <c r="I292" s="418" t="s">
        <v>77</v>
      </c>
      <c r="J292" s="408"/>
      <c r="K292" s="418" t="s">
        <v>65</v>
      </c>
      <c r="L292" s="408"/>
      <c r="M292" s="418" t="s">
        <v>65</v>
      </c>
      <c r="N292" s="408"/>
      <c r="O292" s="418" t="s">
        <v>77</v>
      </c>
      <c r="P292" s="418"/>
      <c r="Q292" s="427" t="s">
        <v>79</v>
      </c>
      <c r="R292" s="408"/>
      <c r="S292" s="418" t="s">
        <v>79</v>
      </c>
      <c r="T292" s="408"/>
      <c r="U292" s="418" t="s">
        <v>65</v>
      </c>
      <c r="V292" s="408"/>
      <c r="W292" s="418" t="s">
        <v>65</v>
      </c>
      <c r="X292" s="408"/>
      <c r="Y292" s="418" t="s">
        <v>126</v>
      </c>
      <c r="Z292" s="408"/>
      <c r="AA292" s="418" t="s">
        <v>65</v>
      </c>
      <c r="AB292" s="425"/>
      <c r="AC292" s="418" t="s">
        <v>63</v>
      </c>
      <c r="AD292" s="474"/>
      <c r="AE292" s="474"/>
      <c r="AF292" s="425"/>
      <c r="AG292" s="263"/>
      <c r="AH292" s="434"/>
      <c r="AI292" s="434"/>
      <c r="AJ292" s="273"/>
      <c r="AK292" s="4"/>
    </row>
    <row r="293" spans="1:37" ht="14.25" customHeight="1" x14ac:dyDescent="0.35">
      <c r="A293" s="276"/>
      <c r="B293" s="271"/>
      <c r="C293" s="474"/>
      <c r="D293" s="408"/>
      <c r="E293" s="418"/>
      <c r="F293" s="408"/>
      <c r="G293" s="418"/>
      <c r="H293" s="408"/>
      <c r="I293" s="418"/>
      <c r="J293" s="408"/>
      <c r="K293" s="418"/>
      <c r="L293" s="408"/>
      <c r="M293" s="418"/>
      <c r="N293" s="408"/>
      <c r="O293" s="418"/>
      <c r="P293" s="418"/>
      <c r="Q293" s="427"/>
      <c r="R293" s="408"/>
      <c r="S293" s="418"/>
      <c r="T293" s="408"/>
      <c r="U293" s="418"/>
      <c r="V293" s="408"/>
      <c r="W293" s="418"/>
      <c r="X293" s="408"/>
      <c r="Y293" s="418"/>
      <c r="Z293" s="408"/>
      <c r="AA293" s="418"/>
      <c r="AB293" s="425"/>
      <c r="AC293" s="418" t="s">
        <v>637</v>
      </c>
      <c r="AD293" s="474"/>
      <c r="AE293" s="474"/>
      <c r="AF293" s="425"/>
      <c r="AG293" s="263"/>
      <c r="AH293" s="434"/>
      <c r="AI293" s="434"/>
      <c r="AJ293" s="273"/>
      <c r="AK293" s="4"/>
    </row>
    <row r="294" spans="1:37" ht="14.25" customHeight="1" thickBot="1" x14ac:dyDescent="0.4">
      <c r="A294" s="276"/>
      <c r="B294" s="271"/>
      <c r="C294" s="418"/>
      <c r="D294" s="408"/>
      <c r="E294" s="418"/>
      <c r="F294" s="408"/>
      <c r="G294" s="418"/>
      <c r="H294" s="408"/>
      <c r="I294" s="418"/>
      <c r="J294" s="408"/>
      <c r="K294" s="418"/>
      <c r="L294" s="408"/>
      <c r="M294" s="418"/>
      <c r="N294" s="408"/>
      <c r="O294" s="418"/>
      <c r="P294" s="418"/>
      <c r="Q294" s="427"/>
      <c r="R294" s="408"/>
      <c r="S294" s="418"/>
      <c r="T294" s="408"/>
      <c r="U294" s="418"/>
      <c r="V294" s="408"/>
      <c r="W294" s="418"/>
      <c r="X294" s="408"/>
      <c r="Y294" s="479"/>
      <c r="Z294" s="408"/>
      <c r="AA294" s="479"/>
      <c r="AB294" s="425"/>
      <c r="AC294" s="479"/>
      <c r="AD294" s="478"/>
      <c r="AE294" s="478"/>
      <c r="AF294" s="425"/>
      <c r="AG294" s="263"/>
      <c r="AH294" s="434"/>
      <c r="AI294" s="434"/>
      <c r="AJ294" s="273"/>
      <c r="AK294" s="4"/>
    </row>
    <row r="295" spans="1:37" ht="14.25" customHeight="1" thickBot="1" x14ac:dyDescent="0.4">
      <c r="A295" s="385"/>
      <c r="B295" s="767" t="s">
        <v>691</v>
      </c>
      <c r="C295" s="768"/>
      <c r="D295" s="768"/>
      <c r="E295" s="768"/>
      <c r="F295" s="768"/>
      <c r="G295" s="768"/>
      <c r="H295" s="768"/>
      <c r="I295" s="768"/>
      <c r="J295" s="768"/>
      <c r="K295" s="768"/>
      <c r="L295" s="768"/>
      <c r="M295" s="768"/>
      <c r="N295" s="768"/>
      <c r="O295" s="768"/>
      <c r="P295" s="768"/>
      <c r="Q295" s="768"/>
      <c r="R295" s="768"/>
      <c r="S295" s="768"/>
      <c r="T295" s="768"/>
      <c r="U295" s="768"/>
      <c r="V295" s="768"/>
      <c r="W295" s="768"/>
      <c r="X295" s="768"/>
      <c r="Y295" s="768"/>
      <c r="Z295" s="768"/>
      <c r="AA295" s="768"/>
      <c r="AB295" s="768"/>
      <c r="AC295" s="769"/>
      <c r="AD295" s="310"/>
      <c r="AE295" s="310"/>
      <c r="AF295" s="386"/>
      <c r="AG295" s="281"/>
      <c r="AH295" s="282"/>
      <c r="AI295" s="282"/>
      <c r="AJ295" s="290"/>
      <c r="AK295" s="4"/>
    </row>
    <row r="296" spans="1:37" x14ac:dyDescent="0.35">
      <c r="A296" s="284"/>
      <c r="B296" s="284"/>
      <c r="C296" s="267"/>
      <c r="D296" s="267"/>
      <c r="E296" s="390"/>
      <c r="F296" s="379"/>
      <c r="G296" s="390"/>
      <c r="H296" s="267"/>
      <c r="I296" s="267"/>
      <c r="J296" s="267"/>
      <c r="K296" s="267"/>
      <c r="L296" s="267"/>
      <c r="M296" s="267"/>
      <c r="N296" s="267"/>
      <c r="O296" s="267"/>
      <c r="P296" s="267"/>
      <c r="Q296" s="291"/>
      <c r="R296" s="267"/>
      <c r="S296" s="267"/>
      <c r="T296" s="267"/>
      <c r="U296" s="267"/>
      <c r="V296" s="267"/>
      <c r="W296" s="267"/>
      <c r="X296" s="267"/>
      <c r="Y296" s="267"/>
      <c r="Z296" s="267"/>
      <c r="AA296" s="267"/>
      <c r="AB296" s="265"/>
      <c r="AC296" s="301"/>
      <c r="AD296" s="318"/>
      <c r="AE296" s="318"/>
      <c r="AF296" s="301"/>
      <c r="AG296" s="268"/>
      <c r="AH296" s="269"/>
      <c r="AI296" s="392"/>
      <c r="AJ296" s="393"/>
      <c r="AK296" s="4"/>
    </row>
    <row r="297" spans="1:37" x14ac:dyDescent="0.35">
      <c r="A297" s="271"/>
      <c r="B297" s="271"/>
      <c r="C297" s="418" t="s">
        <v>501</v>
      </c>
      <c r="D297" s="418"/>
      <c r="E297" s="418" t="s">
        <v>532</v>
      </c>
      <c r="F297" s="418"/>
      <c r="G297" s="418" t="s">
        <v>541</v>
      </c>
      <c r="H297" s="418"/>
      <c r="I297" s="418" t="s">
        <v>737</v>
      </c>
      <c r="J297" s="418"/>
      <c r="K297" s="418" t="s">
        <v>542</v>
      </c>
      <c r="L297" s="418"/>
      <c r="M297" s="418" t="s">
        <v>553</v>
      </c>
      <c r="N297" s="418"/>
      <c r="O297" s="418" t="s">
        <v>738</v>
      </c>
      <c r="P297" s="418"/>
      <c r="Q297" s="427" t="s">
        <v>551</v>
      </c>
      <c r="R297" s="418"/>
      <c r="S297" s="418" t="s">
        <v>739</v>
      </c>
      <c r="T297" s="418"/>
      <c r="U297" s="418" t="s">
        <v>543</v>
      </c>
      <c r="V297" s="418"/>
      <c r="W297" s="418" t="s">
        <v>530</v>
      </c>
      <c r="X297" s="418"/>
      <c r="Y297" s="418" t="s">
        <v>740</v>
      </c>
      <c r="Z297" s="418"/>
      <c r="AA297" s="418" t="s">
        <v>741</v>
      </c>
      <c r="AB297" s="418"/>
      <c r="AC297" s="418" t="s">
        <v>742</v>
      </c>
      <c r="AD297" s="474"/>
      <c r="AE297" s="474"/>
      <c r="AF297" s="408"/>
      <c r="AG297" s="272"/>
      <c r="AH297" s="442"/>
      <c r="AI297" s="442"/>
      <c r="AJ297" s="273"/>
      <c r="AK297" s="4"/>
    </row>
    <row r="298" spans="1:37" x14ac:dyDescent="0.35">
      <c r="A298" s="274"/>
      <c r="B298" s="276"/>
      <c r="C298" s="407">
        <v>0</v>
      </c>
      <c r="D298" s="407" t="e">
        <v>#N/A</v>
      </c>
      <c r="E298" s="407">
        <v>0</v>
      </c>
      <c r="F298" s="407" t="e">
        <v>#N/A</v>
      </c>
      <c r="G298" s="407">
        <v>0</v>
      </c>
      <c r="H298" s="407" t="e">
        <v>#N/A</v>
      </c>
      <c r="I298" s="407">
        <v>0</v>
      </c>
      <c r="J298" s="407" t="e">
        <v>#N/A</v>
      </c>
      <c r="K298" s="407">
        <v>0</v>
      </c>
      <c r="L298" s="407" t="e">
        <v>#N/A</v>
      </c>
      <c r="M298" s="407">
        <v>0</v>
      </c>
      <c r="N298" s="407" t="e">
        <v>#N/A</v>
      </c>
      <c r="O298" s="407">
        <v>0</v>
      </c>
      <c r="P298" s="407"/>
      <c r="Q298" s="429">
        <v>0</v>
      </c>
      <c r="R298" s="407"/>
      <c r="S298" s="407">
        <v>0</v>
      </c>
      <c r="T298" s="407"/>
      <c r="U298" s="407">
        <v>0</v>
      </c>
      <c r="V298" s="407"/>
      <c r="W298" s="407">
        <v>0</v>
      </c>
      <c r="X298" s="407"/>
      <c r="Y298" s="407" t="e">
        <v>#N/A</v>
      </c>
      <c r="Z298" s="407"/>
      <c r="AA298" s="407" t="e">
        <v>#N/A</v>
      </c>
      <c r="AB298" s="425"/>
      <c r="AC298" s="407" t="e">
        <v>#N/A</v>
      </c>
      <c r="AD298" s="261"/>
      <c r="AE298" s="261"/>
      <c r="AF298" s="425"/>
      <c r="AG298" s="275"/>
      <c r="AH298" s="443"/>
      <c r="AI298" s="444"/>
      <c r="AJ298" s="273"/>
      <c r="AK298" s="4"/>
    </row>
    <row r="299" spans="1:37" s="261" customFormat="1" ht="15" thickBot="1" x14ac:dyDescent="0.4">
      <c r="A299" s="276">
        <v>347</v>
      </c>
      <c r="B299" s="276"/>
      <c r="C299" s="407">
        <v>348</v>
      </c>
      <c r="D299" s="407"/>
      <c r="E299" s="407">
        <v>349</v>
      </c>
      <c r="F299" s="407"/>
      <c r="G299" s="407">
        <v>350</v>
      </c>
      <c r="H299" s="407"/>
      <c r="I299" s="407">
        <v>351</v>
      </c>
      <c r="J299" s="407"/>
      <c r="K299" s="407">
        <v>352</v>
      </c>
      <c r="L299" s="407"/>
      <c r="M299" s="407">
        <v>353</v>
      </c>
      <c r="N299" s="407"/>
      <c r="O299" s="407">
        <v>354</v>
      </c>
      <c r="P299" s="407"/>
      <c r="Q299" s="429">
        <v>355</v>
      </c>
      <c r="R299" s="407"/>
      <c r="S299" s="407">
        <v>356</v>
      </c>
      <c r="T299" s="407"/>
      <c r="U299" s="407">
        <v>357</v>
      </c>
      <c r="V299" s="407"/>
      <c r="W299" s="407">
        <v>358</v>
      </c>
      <c r="X299" s="407"/>
      <c r="Y299" s="407">
        <v>359</v>
      </c>
      <c r="Z299" s="407"/>
      <c r="AA299" s="407">
        <v>360</v>
      </c>
      <c r="AB299" s="477"/>
      <c r="AC299" s="407">
        <v>361</v>
      </c>
      <c r="AF299" s="477"/>
      <c r="AG299" s="275"/>
      <c r="AH299" s="443"/>
      <c r="AI299" s="445"/>
      <c r="AJ299" s="273"/>
      <c r="AK299" s="285"/>
    </row>
    <row r="300" spans="1:37" ht="15" thickBot="1" x14ac:dyDescent="0.4">
      <c r="A300" s="276"/>
      <c r="B300" s="366">
        <v>464</v>
      </c>
      <c r="C300" s="785"/>
      <c r="D300" s="421">
        <v>352.00400000000002</v>
      </c>
      <c r="E300" s="785"/>
      <c r="F300" s="421">
        <v>330</v>
      </c>
      <c r="G300" s="785"/>
      <c r="H300" s="421">
        <v>378.94</v>
      </c>
      <c r="I300" s="753" t="s">
        <v>235</v>
      </c>
      <c r="J300" s="421">
        <v>365</v>
      </c>
      <c r="K300" s="785"/>
      <c r="L300" s="421">
        <v>406</v>
      </c>
      <c r="M300" s="785"/>
      <c r="N300" s="421">
        <v>408.99900000000002</v>
      </c>
      <c r="O300" s="753" t="s">
        <v>235</v>
      </c>
      <c r="P300" s="421">
        <v>383.00099999999998</v>
      </c>
      <c r="Q300" s="785"/>
      <c r="R300" s="421">
        <v>311</v>
      </c>
      <c r="S300" s="753" t="s">
        <v>235</v>
      </c>
      <c r="T300" s="421">
        <v>360</v>
      </c>
      <c r="U300" s="785"/>
      <c r="V300" s="421">
        <v>378</v>
      </c>
      <c r="W300" s="785"/>
      <c r="X300" s="421">
        <v>339</v>
      </c>
      <c r="Y300" s="753" t="s">
        <v>235</v>
      </c>
      <c r="Z300" s="421">
        <v>329</v>
      </c>
      <c r="AA300" s="783" t="s">
        <v>15</v>
      </c>
      <c r="AB300" s="421">
        <v>340.12099999999998</v>
      </c>
      <c r="AC300" s="785"/>
      <c r="AD300" s="473"/>
      <c r="AE300" s="473"/>
      <c r="AF300" s="425"/>
      <c r="AG300" s="262">
        <v>9</v>
      </c>
      <c r="AH300" s="249">
        <v>0</v>
      </c>
      <c r="AI300" s="249">
        <v>0</v>
      </c>
      <c r="AJ300" s="250"/>
      <c r="AK300" s="4"/>
    </row>
    <row r="301" spans="1:37" x14ac:dyDescent="0.35">
      <c r="A301" s="276"/>
      <c r="B301" s="271"/>
      <c r="C301" s="786"/>
      <c r="D301" s="408"/>
      <c r="E301" s="786"/>
      <c r="F301" s="408"/>
      <c r="G301" s="786"/>
      <c r="H301" s="408"/>
      <c r="I301" s="754"/>
      <c r="J301" s="408"/>
      <c r="K301" s="786"/>
      <c r="L301" s="408"/>
      <c r="M301" s="786"/>
      <c r="N301" s="408"/>
      <c r="O301" s="754"/>
      <c r="P301" s="433"/>
      <c r="Q301" s="786"/>
      <c r="R301" s="408"/>
      <c r="S301" s="754"/>
      <c r="T301" s="408"/>
      <c r="U301" s="786"/>
      <c r="V301" s="408"/>
      <c r="W301" s="786"/>
      <c r="X301" s="408"/>
      <c r="Y301" s="754"/>
      <c r="Z301" s="408"/>
      <c r="AA301" s="784"/>
      <c r="AB301" s="425"/>
      <c r="AC301" s="786"/>
      <c r="AD301" s="473"/>
      <c r="AE301" s="473"/>
      <c r="AF301" s="425"/>
      <c r="AG301" s="263"/>
      <c r="AH301" s="434"/>
      <c r="AI301" s="434"/>
      <c r="AJ301" s="273"/>
      <c r="AK301" s="4"/>
    </row>
    <row r="302" spans="1:37" ht="6" customHeight="1" x14ac:dyDescent="0.35">
      <c r="A302" s="276"/>
      <c r="B302" s="271"/>
      <c r="C302" s="522"/>
      <c r="D302" s="407"/>
      <c r="E302" s="251">
        <v>0</v>
      </c>
      <c r="F302" s="407"/>
      <c r="G302" s="251">
        <v>0</v>
      </c>
      <c r="H302" s="407"/>
      <c r="I302" s="251">
        <v>0</v>
      </c>
      <c r="J302" s="407"/>
      <c r="K302" s="251">
        <v>0</v>
      </c>
      <c r="L302" s="407"/>
      <c r="M302" s="251">
        <v>0</v>
      </c>
      <c r="N302" s="407"/>
      <c r="O302" s="251">
        <v>0</v>
      </c>
      <c r="P302" s="433"/>
      <c r="Q302" s="251">
        <v>0</v>
      </c>
      <c r="R302" s="407"/>
      <c r="S302" s="251">
        <v>0</v>
      </c>
      <c r="T302" s="407"/>
      <c r="U302" s="251">
        <v>0</v>
      </c>
      <c r="V302" s="407"/>
      <c r="W302" s="251">
        <v>0</v>
      </c>
      <c r="X302" s="407"/>
      <c r="Y302" s="251">
        <v>0</v>
      </c>
      <c r="Z302" s="407"/>
      <c r="AA302" s="251">
        <v>0</v>
      </c>
      <c r="AB302" s="425"/>
      <c r="AC302" s="251">
        <v>0</v>
      </c>
      <c r="AD302" s="473"/>
      <c r="AE302" s="473"/>
      <c r="AF302" s="425"/>
      <c r="AG302" s="263"/>
      <c r="AH302" s="434"/>
      <c r="AI302" s="434"/>
      <c r="AJ302" s="273"/>
      <c r="AK302" s="4"/>
    </row>
    <row r="303" spans="1:37" ht="14.25" customHeight="1" x14ac:dyDescent="0.35">
      <c r="A303" s="276"/>
      <c r="B303" s="271"/>
      <c r="C303" s="418" t="s">
        <v>77</v>
      </c>
      <c r="D303" s="408"/>
      <c r="E303" s="418" t="s">
        <v>79</v>
      </c>
      <c r="F303" s="408"/>
      <c r="G303" s="418" t="s">
        <v>65</v>
      </c>
      <c r="H303" s="408"/>
      <c r="I303" s="418" t="s">
        <v>150</v>
      </c>
      <c r="J303" s="408"/>
      <c r="K303" s="418" t="s">
        <v>77</v>
      </c>
      <c r="L303" s="408"/>
      <c r="M303" s="418" t="s">
        <v>77</v>
      </c>
      <c r="N303" s="408"/>
      <c r="O303" s="418" t="s">
        <v>65</v>
      </c>
      <c r="P303" s="418"/>
      <c r="Q303" s="427" t="s">
        <v>79</v>
      </c>
      <c r="R303" s="408"/>
      <c r="S303" s="418" t="s">
        <v>65</v>
      </c>
      <c r="T303" s="408"/>
      <c r="U303" s="418" t="s">
        <v>65</v>
      </c>
      <c r="V303" s="408"/>
      <c r="W303" s="418" t="s">
        <v>65</v>
      </c>
      <c r="X303" s="408"/>
      <c r="Y303" s="418" t="s">
        <v>65</v>
      </c>
      <c r="Z303" s="408"/>
      <c r="AA303" s="418" t="s">
        <v>77</v>
      </c>
      <c r="AB303" s="425"/>
      <c r="AC303" s="418" t="s">
        <v>743</v>
      </c>
      <c r="AD303" s="474"/>
      <c r="AE303" s="474"/>
      <c r="AF303" s="425"/>
      <c r="AG303" s="263"/>
      <c r="AH303" s="434"/>
      <c r="AI303" s="434"/>
      <c r="AJ303" s="273"/>
      <c r="AK303" s="4"/>
    </row>
    <row r="304" spans="1:37" ht="14.25" customHeight="1" x14ac:dyDescent="0.35">
      <c r="A304" s="276"/>
      <c r="B304" s="271"/>
      <c r="C304" s="418"/>
      <c r="D304" s="408"/>
      <c r="E304" s="418"/>
      <c r="F304" s="408"/>
      <c r="G304" s="418"/>
      <c r="H304" s="408"/>
      <c r="I304" s="418"/>
      <c r="J304" s="408"/>
      <c r="K304" s="418"/>
      <c r="L304" s="408"/>
      <c r="M304" s="418"/>
      <c r="N304" s="408"/>
      <c r="O304" s="418"/>
      <c r="P304" s="418"/>
      <c r="Q304" s="427"/>
      <c r="R304" s="408"/>
      <c r="S304" s="418"/>
      <c r="T304" s="408"/>
      <c r="U304" s="418"/>
      <c r="V304" s="408"/>
      <c r="W304" s="418"/>
      <c r="X304" s="408"/>
      <c r="Y304" s="418"/>
      <c r="Z304" s="408"/>
      <c r="AA304" s="418"/>
      <c r="AB304" s="425"/>
      <c r="AC304" s="418"/>
      <c r="AD304" s="474"/>
      <c r="AE304" s="474"/>
      <c r="AF304" s="425"/>
      <c r="AG304" s="263"/>
      <c r="AH304" s="434"/>
      <c r="AI304" s="434"/>
      <c r="AJ304" s="273"/>
      <c r="AK304" s="4"/>
    </row>
    <row r="305" spans="1:37" ht="14.25" customHeight="1" thickBot="1" x14ac:dyDescent="0.4">
      <c r="A305" s="276"/>
      <c r="B305" s="271"/>
      <c r="C305" s="418"/>
      <c r="D305" s="408"/>
      <c r="E305" s="418"/>
      <c r="F305" s="408"/>
      <c r="G305" s="418"/>
      <c r="H305" s="408"/>
      <c r="I305" s="418"/>
      <c r="J305" s="408"/>
      <c r="K305" s="418"/>
      <c r="L305" s="408"/>
      <c r="M305" s="418"/>
      <c r="N305" s="408"/>
      <c r="O305" s="418"/>
      <c r="P305" s="418"/>
      <c r="Q305" s="427"/>
      <c r="R305" s="408"/>
      <c r="S305" s="418"/>
      <c r="T305" s="408"/>
      <c r="U305" s="418"/>
      <c r="V305" s="408"/>
      <c r="W305" s="418"/>
      <c r="X305" s="408"/>
      <c r="Y305" s="418"/>
      <c r="Z305" s="408"/>
      <c r="AA305" s="418"/>
      <c r="AB305" s="425"/>
      <c r="AC305" s="418"/>
      <c r="AD305" s="474"/>
      <c r="AE305" s="474"/>
      <c r="AF305" s="425"/>
      <c r="AG305" s="263"/>
      <c r="AH305" s="434"/>
      <c r="AI305" s="434"/>
      <c r="AJ305" s="273"/>
      <c r="AK305" s="4"/>
    </row>
    <row r="306" spans="1:37" ht="14.25" customHeight="1" thickBot="1" x14ac:dyDescent="0.4">
      <c r="A306" s="385"/>
      <c r="B306" s="767" t="s">
        <v>691</v>
      </c>
      <c r="C306" s="768"/>
      <c r="D306" s="768"/>
      <c r="E306" s="768"/>
      <c r="F306" s="768"/>
      <c r="G306" s="768"/>
      <c r="H306" s="768"/>
      <c r="I306" s="768"/>
      <c r="J306" s="768"/>
      <c r="K306" s="768"/>
      <c r="L306" s="768"/>
      <c r="M306" s="768"/>
      <c r="N306" s="768"/>
      <c r="O306" s="768"/>
      <c r="P306" s="768"/>
      <c r="Q306" s="768"/>
      <c r="R306" s="768"/>
      <c r="S306" s="768"/>
      <c r="T306" s="768"/>
      <c r="U306" s="768"/>
      <c r="V306" s="768"/>
      <c r="W306" s="768"/>
      <c r="X306" s="768"/>
      <c r="Y306" s="768"/>
      <c r="Z306" s="768"/>
      <c r="AA306" s="768"/>
      <c r="AB306" s="768"/>
      <c r="AC306" s="769"/>
      <c r="AD306" s="310"/>
      <c r="AE306" s="310"/>
      <c r="AF306" s="386"/>
      <c r="AG306" s="787"/>
      <c r="AH306" s="788"/>
      <c r="AI306" s="788"/>
      <c r="AJ306" s="789"/>
      <c r="AK306" s="4"/>
    </row>
    <row r="307" spans="1:37" ht="14.25" customHeight="1" x14ac:dyDescent="0.35">
      <c r="A307" s="407"/>
      <c r="B307" s="274" t="s">
        <v>714</v>
      </c>
      <c r="C307" s="418"/>
      <c r="D307" s="408"/>
      <c r="E307" s="418"/>
      <c r="F307" s="408"/>
      <c r="G307" s="418"/>
      <c r="H307" s="408"/>
      <c r="I307" s="418"/>
      <c r="J307" s="408"/>
      <c r="K307" s="418"/>
      <c r="L307" s="408"/>
      <c r="M307" s="418"/>
      <c r="N307" s="408"/>
      <c r="O307" s="418"/>
      <c r="P307" s="418"/>
      <c r="Q307" s="482" t="s">
        <v>634</v>
      </c>
      <c r="R307" s="408"/>
      <c r="S307" s="418"/>
      <c r="T307" s="408"/>
      <c r="U307" s="418"/>
      <c r="V307" s="408"/>
      <c r="W307" s="418"/>
      <c r="X307" s="408"/>
      <c r="Y307" s="418"/>
      <c r="Z307" s="408"/>
      <c r="AA307" s="418"/>
      <c r="AB307" s="425"/>
      <c r="AC307" s="418"/>
      <c r="AD307" s="474"/>
      <c r="AE307" s="474"/>
      <c r="AF307" s="425"/>
      <c r="AG307" s="263"/>
      <c r="AH307" s="434"/>
      <c r="AI307" s="434"/>
      <c r="AJ307" s="273"/>
      <c r="AK307" s="4"/>
    </row>
    <row r="308" spans="1:37" ht="15" thickBot="1" x14ac:dyDescent="0.4">
      <c r="A308" s="408"/>
      <c r="B308" s="271"/>
      <c r="C308" s="418" t="s">
        <v>744</v>
      </c>
      <c r="D308" s="418"/>
      <c r="E308" s="418" t="s">
        <v>745</v>
      </c>
      <c r="F308" s="418"/>
      <c r="G308" s="418" t="s">
        <v>746</v>
      </c>
      <c r="H308" s="418"/>
      <c r="I308" s="418" t="s">
        <v>747</v>
      </c>
      <c r="J308" s="418"/>
      <c r="K308" s="418" t="s">
        <v>748</v>
      </c>
      <c r="L308" s="418"/>
      <c r="M308" s="418" t="s">
        <v>749</v>
      </c>
      <c r="N308" s="418"/>
      <c r="O308" s="418" t="s">
        <v>750</v>
      </c>
      <c r="P308" s="418"/>
      <c r="Q308" s="427" t="s">
        <v>751</v>
      </c>
      <c r="R308" s="418"/>
      <c r="S308" s="418" t="s">
        <v>752</v>
      </c>
      <c r="T308" s="418"/>
      <c r="U308" s="418"/>
      <c r="V308" s="418"/>
      <c r="W308" s="418"/>
      <c r="X308" s="418"/>
      <c r="Y308" s="418"/>
      <c r="Z308" s="418"/>
      <c r="AA308" s="418"/>
      <c r="AB308" s="418"/>
      <c r="AC308" s="418"/>
      <c r="AD308" s="474"/>
      <c r="AE308" s="474"/>
      <c r="AF308" s="408"/>
      <c r="AG308" s="272"/>
      <c r="AH308" s="442"/>
      <c r="AI308" s="442"/>
      <c r="AJ308" s="273"/>
      <c r="AK308" s="4"/>
    </row>
    <row r="309" spans="1:37" x14ac:dyDescent="0.35">
      <c r="A309" s="409"/>
      <c r="B309" s="276"/>
      <c r="C309" s="407">
        <v>0</v>
      </c>
      <c r="D309" s="407" t="e">
        <v>#N/A</v>
      </c>
      <c r="E309" s="407">
        <v>0</v>
      </c>
      <c r="F309" s="407" t="e">
        <v>#N/A</v>
      </c>
      <c r="G309" s="407" t="e">
        <v>#N/A</v>
      </c>
      <c r="H309" s="407" t="e">
        <v>#N/A</v>
      </c>
      <c r="I309" s="407" t="e">
        <v>#N/A</v>
      </c>
      <c r="J309" s="407" t="e">
        <v>#N/A</v>
      </c>
      <c r="K309" s="407" t="e">
        <v>#N/A</v>
      </c>
      <c r="L309" s="407" t="e">
        <v>#N/A</v>
      </c>
      <c r="M309" s="407" t="e">
        <v>#N/A</v>
      </c>
      <c r="N309" s="407" t="e">
        <v>#N/A</v>
      </c>
      <c r="O309" s="407" t="e">
        <v>#N/A</v>
      </c>
      <c r="P309" s="407"/>
      <c r="Q309" s="429" t="e">
        <v>#N/A</v>
      </c>
      <c r="R309" s="407"/>
      <c r="S309" s="407" t="e">
        <v>#N/A</v>
      </c>
      <c r="T309" s="407"/>
      <c r="U309" s="394"/>
      <c r="V309" s="407"/>
      <c r="W309" s="407"/>
      <c r="X309" s="407"/>
      <c r="Y309" s="407"/>
      <c r="Z309" s="407"/>
      <c r="AA309" s="407"/>
      <c r="AB309" s="425"/>
      <c r="AC309" s="407"/>
      <c r="AD309" s="407"/>
      <c r="AE309" s="407"/>
      <c r="AF309" s="425"/>
      <c r="AG309" s="275"/>
      <c r="AH309" s="443"/>
      <c r="AI309" s="444"/>
      <c r="AJ309" s="273"/>
      <c r="AK309" s="4"/>
    </row>
    <row r="310" spans="1:37" s="261" customFormat="1" ht="15" thickBot="1" x14ac:dyDescent="0.4">
      <c r="A310" s="407">
        <v>361</v>
      </c>
      <c r="B310" s="276"/>
      <c r="C310" s="407">
        <v>362</v>
      </c>
      <c r="D310" s="407"/>
      <c r="E310" s="407">
        <v>363</v>
      </c>
      <c r="F310" s="407"/>
      <c r="G310" s="407">
        <v>364</v>
      </c>
      <c r="H310" s="407"/>
      <c r="I310" s="407">
        <v>365</v>
      </c>
      <c r="J310" s="407"/>
      <c r="K310" s="407">
        <v>366</v>
      </c>
      <c r="L310" s="407"/>
      <c r="M310" s="407">
        <v>367</v>
      </c>
      <c r="N310" s="407"/>
      <c r="O310" s="407">
        <v>368</v>
      </c>
      <c r="P310" s="407"/>
      <c r="Q310" s="429">
        <v>369</v>
      </c>
      <c r="R310" s="407"/>
      <c r="S310" s="407">
        <v>370</v>
      </c>
      <c r="T310" s="407"/>
      <c r="U310" s="395"/>
      <c r="V310" s="407"/>
      <c r="W310" s="407">
        <v>372</v>
      </c>
      <c r="X310" s="407"/>
      <c r="Y310" s="407"/>
      <c r="Z310" s="407"/>
      <c r="AA310" s="407"/>
      <c r="AB310" s="477"/>
      <c r="AC310" s="407"/>
      <c r="AD310" s="407"/>
      <c r="AE310" s="407"/>
      <c r="AF310" s="477"/>
      <c r="AG310" s="275"/>
      <c r="AH310" s="443"/>
      <c r="AI310" s="445"/>
      <c r="AJ310" s="273"/>
      <c r="AK310" s="285"/>
    </row>
    <row r="311" spans="1:37" ht="15" thickBot="1" x14ac:dyDescent="0.4">
      <c r="A311" s="407"/>
      <c r="B311" s="366">
        <v>209.655</v>
      </c>
      <c r="C311" s="753" t="s">
        <v>235</v>
      </c>
      <c r="D311" s="421">
        <v>363</v>
      </c>
      <c r="E311" s="790"/>
      <c r="F311" s="421">
        <v>346</v>
      </c>
      <c r="G311" s="792" t="s">
        <v>789</v>
      </c>
      <c r="H311" s="421">
        <v>307</v>
      </c>
      <c r="I311" s="753" t="s">
        <v>235</v>
      </c>
      <c r="J311" s="421">
        <v>301</v>
      </c>
      <c r="K311" s="753" t="s">
        <v>15</v>
      </c>
      <c r="L311" s="421">
        <v>320</v>
      </c>
      <c r="M311" s="783" t="s">
        <v>235</v>
      </c>
      <c r="N311" s="421">
        <v>325</v>
      </c>
      <c r="O311" s="785"/>
      <c r="P311" s="421">
        <v>320</v>
      </c>
      <c r="Q311" s="753"/>
      <c r="R311" s="421">
        <v>300</v>
      </c>
      <c r="S311" s="753"/>
      <c r="T311" s="421">
        <v>94</v>
      </c>
      <c r="U311" s="396" t="s">
        <v>753</v>
      </c>
      <c r="V311" s="421"/>
      <c r="W311" s="755"/>
      <c r="X311" s="421"/>
      <c r="Y311" s="755"/>
      <c r="Z311" s="421"/>
      <c r="AA311" s="755"/>
      <c r="AB311" s="421"/>
      <c r="AC311" s="755"/>
      <c r="AD311" s="433"/>
      <c r="AE311" s="433"/>
      <c r="AF311" s="425"/>
      <c r="AG311" s="262">
        <v>2</v>
      </c>
      <c r="AH311" s="249">
        <v>0</v>
      </c>
      <c r="AI311" s="249">
        <v>0</v>
      </c>
      <c r="AJ311" s="250"/>
      <c r="AK311" s="4"/>
    </row>
    <row r="312" spans="1:37" x14ac:dyDescent="0.35">
      <c r="A312" s="407"/>
      <c r="B312" s="271"/>
      <c r="C312" s="754"/>
      <c r="D312" s="408"/>
      <c r="E312" s="791"/>
      <c r="F312" s="408"/>
      <c r="G312" s="793"/>
      <c r="H312" s="408"/>
      <c r="I312" s="754"/>
      <c r="J312" s="408"/>
      <c r="K312" s="754"/>
      <c r="L312" s="408"/>
      <c r="M312" s="784"/>
      <c r="N312" s="408"/>
      <c r="O312" s="786"/>
      <c r="P312" s="433"/>
      <c r="Q312" s="754"/>
      <c r="R312" s="408"/>
      <c r="S312" s="754"/>
      <c r="T312" s="408"/>
      <c r="U312" s="396"/>
      <c r="V312" s="408"/>
      <c r="W312" s="755"/>
      <c r="X312" s="408"/>
      <c r="Y312" s="755"/>
      <c r="Z312" s="408"/>
      <c r="AA312" s="755"/>
      <c r="AB312" s="425"/>
      <c r="AC312" s="755"/>
      <c r="AD312" s="433"/>
      <c r="AE312" s="433"/>
      <c r="AF312" s="425"/>
      <c r="AG312" s="263"/>
      <c r="AH312" s="434"/>
      <c r="AI312" s="434"/>
      <c r="AJ312" s="273"/>
      <c r="AK312" s="4"/>
    </row>
    <row r="313" spans="1:37" ht="6" customHeight="1" thickBot="1" x14ac:dyDescent="0.4">
      <c r="A313" s="407"/>
      <c r="B313" s="271"/>
      <c r="C313" s="251">
        <v>0</v>
      </c>
      <c r="D313" s="407"/>
      <c r="E313" s="251">
        <v>0</v>
      </c>
      <c r="F313" s="407"/>
      <c r="G313" s="251">
        <v>0</v>
      </c>
      <c r="H313" s="407"/>
      <c r="I313" s="251">
        <v>0</v>
      </c>
      <c r="J313" s="407"/>
      <c r="K313" s="251">
        <v>0</v>
      </c>
      <c r="L313" s="407"/>
      <c r="M313" s="251">
        <v>0</v>
      </c>
      <c r="N313" s="407"/>
      <c r="O313" s="251">
        <v>0</v>
      </c>
      <c r="P313" s="433"/>
      <c r="Q313" s="251">
        <v>0</v>
      </c>
      <c r="R313" s="407"/>
      <c r="S313" s="251">
        <v>0</v>
      </c>
      <c r="T313" s="407"/>
      <c r="U313" s="397"/>
      <c r="V313" s="407"/>
      <c r="W313" s="433">
        <v>0</v>
      </c>
      <c r="X313" s="407"/>
      <c r="Y313" s="433"/>
      <c r="Z313" s="407"/>
      <c r="AA313" s="433"/>
      <c r="AB313" s="425"/>
      <c r="AC313" s="433"/>
      <c r="AD313" s="433"/>
      <c r="AE313" s="433"/>
      <c r="AF313" s="425"/>
      <c r="AG313" s="263"/>
      <c r="AH313" s="434"/>
      <c r="AI313" s="434"/>
      <c r="AJ313" s="273"/>
      <c r="AK313" s="4"/>
    </row>
    <row r="314" spans="1:37" ht="14.25" customHeight="1" thickBot="1" x14ac:dyDescent="0.4">
      <c r="A314" s="407"/>
      <c r="B314" s="271"/>
      <c r="C314" s="418" t="s">
        <v>643</v>
      </c>
      <c r="D314" s="408"/>
      <c r="E314" s="418" t="s">
        <v>65</v>
      </c>
      <c r="F314" s="408"/>
      <c r="G314" s="418" t="s">
        <v>79</v>
      </c>
      <c r="H314" s="408"/>
      <c r="I314" s="418" t="s">
        <v>79</v>
      </c>
      <c r="J314" s="408"/>
      <c r="K314" s="418" t="s">
        <v>79</v>
      </c>
      <c r="L314" s="408"/>
      <c r="M314" s="418" t="s">
        <v>79</v>
      </c>
      <c r="N314" s="408"/>
      <c r="O314" s="418" t="s">
        <v>65</v>
      </c>
      <c r="P314" s="418"/>
      <c r="Q314" s="427" t="s">
        <v>197</v>
      </c>
      <c r="R314" s="408"/>
      <c r="S314" s="418" t="s">
        <v>468</v>
      </c>
      <c r="T314" s="408"/>
      <c r="U314" s="418" t="s">
        <v>754</v>
      </c>
      <c r="V314" s="408"/>
      <c r="W314" s="418"/>
      <c r="X314" s="408"/>
      <c r="Y314" s="418"/>
      <c r="Z314" s="408"/>
      <c r="AA314" s="418"/>
      <c r="AB314" s="425"/>
      <c r="AC314" s="418"/>
      <c r="AD314" s="418"/>
      <c r="AE314" s="418"/>
      <c r="AF314" s="425"/>
      <c r="AG314" s="263"/>
      <c r="AH314" s="434"/>
      <c r="AI314" s="434"/>
      <c r="AJ314" s="273"/>
      <c r="AK314" s="4"/>
    </row>
    <row r="315" spans="1:37" ht="14.25" customHeight="1" thickBot="1" x14ac:dyDescent="0.4">
      <c r="A315" s="407"/>
      <c r="B315" s="767" t="s">
        <v>691</v>
      </c>
      <c r="C315" s="768"/>
      <c r="D315" s="768"/>
      <c r="E315" s="768"/>
      <c r="F315" s="768"/>
      <c r="G315" s="768"/>
      <c r="H315" s="768"/>
      <c r="I315" s="768"/>
      <c r="J315" s="768"/>
      <c r="K315" s="768"/>
      <c r="L315" s="768"/>
      <c r="M315" s="768"/>
      <c r="N315" s="768"/>
      <c r="O315" s="768"/>
      <c r="P315" s="768"/>
      <c r="Q315" s="768"/>
      <c r="R315" s="768"/>
      <c r="S315" s="768"/>
      <c r="T315" s="768"/>
      <c r="U315" s="768"/>
      <c r="V315" s="768"/>
      <c r="W315" s="769"/>
      <c r="X315" s="458"/>
      <c r="Y315" s="458"/>
      <c r="Z315" s="458"/>
      <c r="AA315" s="458"/>
      <c r="AB315" s="458"/>
      <c r="AC315" s="458"/>
      <c r="AD315" s="458"/>
      <c r="AE315" s="458"/>
      <c r="AF315" s="425"/>
      <c r="AG315" s="263"/>
      <c r="AH315" s="434"/>
      <c r="AI315" s="434"/>
      <c r="AJ315" s="273"/>
      <c r="AK315" s="4"/>
    </row>
    <row r="316" spans="1:37" ht="14.25" customHeight="1" x14ac:dyDescent="0.35">
      <c r="A316" s="407"/>
      <c r="B316" s="271"/>
      <c r="C316" s="418"/>
      <c r="D316" s="408"/>
      <c r="E316" s="418"/>
      <c r="F316" s="408"/>
      <c r="G316" s="418"/>
      <c r="H316" s="408"/>
      <c r="I316" s="418"/>
      <c r="J316" s="408"/>
      <c r="K316" s="418"/>
      <c r="L316" s="408"/>
      <c r="M316" s="418"/>
      <c r="N316" s="408"/>
      <c r="O316" s="418"/>
      <c r="P316" s="418"/>
      <c r="Q316" s="427" t="s">
        <v>637</v>
      </c>
      <c r="R316" s="408"/>
      <c r="S316" s="418" t="s">
        <v>755</v>
      </c>
      <c r="T316" s="408"/>
      <c r="U316" s="418"/>
      <c r="V316" s="408"/>
      <c r="W316" s="418"/>
      <c r="X316" s="408"/>
      <c r="Y316" s="418"/>
      <c r="Z316" s="408"/>
      <c r="AA316" s="418"/>
      <c r="AB316" s="425"/>
      <c r="AC316" s="418"/>
      <c r="AD316" s="418"/>
      <c r="AE316" s="418"/>
      <c r="AF316" s="425"/>
      <c r="AG316" s="263"/>
      <c r="AH316" s="434"/>
      <c r="AI316" s="434"/>
      <c r="AJ316" s="273"/>
      <c r="AK316" s="4"/>
    </row>
    <row r="317" spans="1:37" ht="14.25" customHeight="1" thickBot="1" x14ac:dyDescent="0.4">
      <c r="A317" s="407"/>
      <c r="B317" s="271"/>
      <c r="C317" s="418"/>
      <c r="D317" s="408"/>
      <c r="E317" s="418"/>
      <c r="F317" s="408"/>
      <c r="G317" s="418"/>
      <c r="H317" s="408"/>
      <c r="I317" s="418"/>
      <c r="J317" s="408"/>
      <c r="K317" s="418"/>
      <c r="L317" s="408"/>
      <c r="M317" s="418"/>
      <c r="N317" s="408"/>
      <c r="O317" s="418"/>
      <c r="P317" s="418"/>
      <c r="Q317" s="427"/>
      <c r="R317" s="408"/>
      <c r="S317" s="418"/>
      <c r="T317" s="408"/>
      <c r="U317" s="418"/>
      <c r="V317" s="408"/>
      <c r="W317" s="418"/>
      <c r="X317" s="408"/>
      <c r="Y317" s="418"/>
      <c r="Z317" s="408"/>
      <c r="AA317" s="418"/>
      <c r="AB317" s="425"/>
      <c r="AC317" s="418"/>
      <c r="AD317" s="418"/>
      <c r="AE317" s="418"/>
      <c r="AF317" s="425"/>
      <c r="AG317" s="263"/>
      <c r="AH317" s="434"/>
      <c r="AI317" s="434"/>
      <c r="AJ317" s="273"/>
      <c r="AK317" s="4"/>
    </row>
    <row r="318" spans="1:37" ht="15" thickBot="1" x14ac:dyDescent="0.4">
      <c r="A318" s="408"/>
      <c r="B318" s="271"/>
      <c r="C318" s="418"/>
      <c r="D318" s="418"/>
      <c r="E318" s="418"/>
      <c r="F318" s="418"/>
      <c r="G318" s="418"/>
      <c r="H318" s="418"/>
      <c r="I318" s="418"/>
      <c r="J318" s="418"/>
      <c r="K318" s="418"/>
      <c r="L318" s="418"/>
      <c r="M318" s="418"/>
      <c r="N318" s="418"/>
      <c r="O318" s="418"/>
      <c r="P318" s="418"/>
      <c r="Q318" s="427"/>
      <c r="R318" s="418"/>
      <c r="S318" s="418"/>
      <c r="T318" s="418"/>
      <c r="U318" s="418"/>
      <c r="V318" s="418"/>
      <c r="W318" s="418"/>
      <c r="X318" s="418"/>
      <c r="Y318" s="418"/>
      <c r="Z318" s="418"/>
      <c r="AA318" s="418"/>
      <c r="AB318" s="408"/>
      <c r="AC318" s="770" t="s">
        <v>756</v>
      </c>
      <c r="AD318" s="770"/>
      <c r="AE318" s="770"/>
      <c r="AF318" s="770"/>
      <c r="AG318" s="398">
        <f>SUM(AG11:AG311)</f>
        <v>306</v>
      </c>
      <c r="AH318" s="398"/>
      <c r="AI318" s="398">
        <f>SUM(AI25:AI311)</f>
        <v>172</v>
      </c>
      <c r="AJ318" s="483">
        <f>SUM(AJ25:AJ311)</f>
        <v>0</v>
      </c>
      <c r="AK318" s="4"/>
    </row>
    <row r="319" spans="1:37" ht="16" customHeight="1" x14ac:dyDescent="0.35">
      <c r="A319" s="408"/>
      <c r="B319" s="484" t="s">
        <v>757</v>
      </c>
      <c r="C319" s="485"/>
      <c r="D319" s="434"/>
      <c r="E319" s="434"/>
      <c r="F319" s="434"/>
      <c r="G319" s="434"/>
      <c r="H319" s="434"/>
      <c r="I319" s="434"/>
      <c r="J319" s="434"/>
      <c r="K319" s="434"/>
      <c r="L319" s="434"/>
      <c r="M319" s="434"/>
      <c r="N319" s="434"/>
      <c r="O319" s="434"/>
      <c r="P319" s="434"/>
      <c r="Q319" s="445"/>
      <c r="R319" s="434"/>
      <c r="S319" s="771" t="s">
        <v>758</v>
      </c>
      <c r="T319" s="771"/>
      <c r="U319" s="771"/>
      <c r="V319" s="771"/>
      <c r="W319" s="771"/>
      <c r="X319" s="771"/>
      <c r="Y319" s="771"/>
      <c r="Z319" s="771"/>
      <c r="AA319" s="434"/>
      <c r="AB319" s="434"/>
      <c r="AC319" s="434"/>
      <c r="AD319" s="434"/>
      <c r="AE319" s="434"/>
      <c r="AF319" s="434"/>
      <c r="AG319" s="434"/>
      <c r="AH319" s="434"/>
      <c r="AI319" s="434"/>
      <c r="AJ319" s="375"/>
      <c r="AK319" s="4"/>
    </row>
    <row r="320" spans="1:37" ht="15" thickBot="1" x14ac:dyDescent="0.4">
      <c r="A320" s="408"/>
      <c r="B320" s="486"/>
      <c r="C320" s="443"/>
      <c r="D320" s="434"/>
      <c r="E320" s="434"/>
      <c r="F320" s="434"/>
      <c r="G320" s="434"/>
      <c r="H320" s="434"/>
      <c r="I320" s="434"/>
      <c r="J320" s="434"/>
      <c r="K320" s="434"/>
      <c r="L320" s="434"/>
      <c r="M320" s="434"/>
      <c r="N320" s="434"/>
      <c r="O320" s="434"/>
      <c r="P320" s="434"/>
      <c r="Q320" s="445"/>
      <c r="R320" s="434"/>
      <c r="S320" s="434"/>
      <c r="T320" s="434"/>
      <c r="U320" s="434"/>
      <c r="V320" s="434"/>
      <c r="W320" s="434"/>
      <c r="X320" s="434"/>
      <c r="Y320" s="434"/>
      <c r="Z320" s="434"/>
      <c r="AA320" s="434"/>
      <c r="AB320" s="434"/>
      <c r="AC320" s="434"/>
      <c r="AD320" s="434"/>
      <c r="AE320" s="434"/>
      <c r="AF320" s="434"/>
      <c r="AG320" s="434"/>
      <c r="AH320" s="434"/>
      <c r="AI320" s="434"/>
      <c r="AJ320" s="375"/>
      <c r="AK320" s="4"/>
    </row>
    <row r="321" spans="2:37" ht="15" customHeight="1" x14ac:dyDescent="0.35">
      <c r="B321" s="487"/>
      <c r="C321" s="399"/>
      <c r="D321" s="399"/>
      <c r="E321" s="399"/>
      <c r="F321" s="399"/>
      <c r="G321" s="772" t="s">
        <v>759</v>
      </c>
      <c r="H321" s="772"/>
      <c r="I321" s="774" t="s">
        <v>760</v>
      </c>
      <c r="J321" s="774"/>
      <c r="K321" s="774"/>
      <c r="L321" s="774"/>
      <c r="M321" s="776" t="s">
        <v>761</v>
      </c>
      <c r="N321" s="776"/>
      <c r="O321" s="778" t="s">
        <v>762</v>
      </c>
      <c r="P321" s="778"/>
      <c r="Q321" s="400"/>
      <c r="R321" s="401"/>
      <c r="S321" s="780" t="s">
        <v>763</v>
      </c>
      <c r="T321" s="759"/>
      <c r="U321" s="758" t="s">
        <v>764</v>
      </c>
      <c r="V321" s="776"/>
      <c r="W321" s="759"/>
      <c r="X321" s="756" t="s">
        <v>765</v>
      </c>
      <c r="Y321" s="758" t="s">
        <v>756</v>
      </c>
      <c r="Z321" s="759"/>
      <c r="AA321" s="762" t="s">
        <v>766</v>
      </c>
      <c r="AB321" s="762"/>
      <c r="AC321" s="762" t="s">
        <v>767</v>
      </c>
      <c r="AD321" s="764"/>
      <c r="AE321" s="764"/>
      <c r="AF321" s="765"/>
      <c r="AG321" s="741" t="s">
        <v>684</v>
      </c>
      <c r="AH321" s="742"/>
      <c r="AI321" s="742"/>
      <c r="AJ321" s="743"/>
      <c r="AK321" s="4"/>
    </row>
    <row r="322" spans="2:37" ht="22.75" customHeight="1" thickBot="1" x14ac:dyDescent="0.4">
      <c r="B322" s="488"/>
      <c r="C322" s="454"/>
      <c r="D322" s="454"/>
      <c r="E322" s="454"/>
      <c r="G322" s="773"/>
      <c r="H322" s="773"/>
      <c r="I322" s="775"/>
      <c r="J322" s="775"/>
      <c r="K322" s="775"/>
      <c r="L322" s="775"/>
      <c r="M322" s="777"/>
      <c r="N322" s="777"/>
      <c r="O322" s="779"/>
      <c r="P322" s="779"/>
      <c r="Q322" s="489"/>
      <c r="R322" s="402"/>
      <c r="S322" s="781"/>
      <c r="T322" s="761"/>
      <c r="U322" s="760"/>
      <c r="V322" s="782"/>
      <c r="W322" s="761"/>
      <c r="X322" s="757"/>
      <c r="Y322" s="760"/>
      <c r="Z322" s="761"/>
      <c r="AA322" s="763"/>
      <c r="AB322" s="763"/>
      <c r="AC322" s="763"/>
      <c r="AD322" s="714"/>
      <c r="AE322" s="714"/>
      <c r="AF322" s="766"/>
      <c r="AG322" s="741"/>
      <c r="AH322" s="742"/>
      <c r="AI322" s="742"/>
      <c r="AJ322" s="743"/>
      <c r="AK322" s="4"/>
    </row>
    <row r="323" spans="2:37" x14ac:dyDescent="0.35">
      <c r="B323" s="488"/>
      <c r="C323" s="454"/>
      <c r="D323" s="454"/>
      <c r="E323" s="454"/>
      <c r="F323" s="454"/>
      <c r="G323" s="454"/>
      <c r="H323" s="454"/>
      <c r="I323" s="454"/>
      <c r="J323" s="454"/>
      <c r="K323" s="454"/>
      <c r="L323" s="454"/>
      <c r="M323" s="454"/>
      <c r="N323" s="454"/>
      <c r="O323" s="489"/>
      <c r="P323" s="489"/>
      <c r="Q323" s="489"/>
      <c r="R323" s="402"/>
      <c r="S323" s="781"/>
      <c r="T323" s="761"/>
      <c r="U323" s="760"/>
      <c r="V323" s="782"/>
      <c r="W323" s="761"/>
      <c r="X323" s="757"/>
      <c r="Y323" s="760"/>
      <c r="Z323" s="761"/>
      <c r="AA323" s="763"/>
      <c r="AB323" s="763"/>
      <c r="AC323" s="763"/>
      <c r="AD323" s="714"/>
      <c r="AE323" s="714"/>
      <c r="AF323" s="766"/>
      <c r="AG323" s="741"/>
      <c r="AH323" s="742"/>
      <c r="AI323" s="742"/>
      <c r="AJ323" s="743"/>
      <c r="AK323" s="4"/>
    </row>
    <row r="324" spans="2:37" x14ac:dyDescent="0.35">
      <c r="B324" s="488"/>
      <c r="C324" s="454"/>
      <c r="D324" s="454"/>
      <c r="E324" s="454"/>
      <c r="F324" s="454"/>
      <c r="G324" s="454"/>
      <c r="H324" s="454"/>
      <c r="I324" s="454"/>
      <c r="J324" s="454"/>
      <c r="K324" s="454"/>
      <c r="L324" s="454"/>
      <c r="M324" s="454"/>
      <c r="N324" s="454"/>
      <c r="O324" s="454"/>
      <c r="P324" s="454"/>
      <c r="Q324" s="454"/>
      <c r="R324" s="404"/>
      <c r="S324" s="781"/>
      <c r="T324" s="761"/>
      <c r="U324" s="760"/>
      <c r="V324" s="782"/>
      <c r="W324" s="761"/>
      <c r="X324" s="757"/>
      <c r="Y324" s="760"/>
      <c r="Z324" s="761"/>
      <c r="AA324" s="763"/>
      <c r="AB324" s="763"/>
      <c r="AC324" s="763"/>
      <c r="AD324" s="714"/>
      <c r="AE324" s="714"/>
      <c r="AF324" s="766"/>
      <c r="AG324" s="741"/>
      <c r="AH324" s="742"/>
      <c r="AI324" s="742"/>
      <c r="AJ324" s="743"/>
      <c r="AK324" s="4"/>
    </row>
    <row r="325" spans="2:37" x14ac:dyDescent="0.35">
      <c r="B325" s="488"/>
      <c r="C325" s="454"/>
      <c r="D325" s="454"/>
      <c r="E325" s="449" t="s">
        <v>768</v>
      </c>
      <c r="F325" s="454"/>
      <c r="G325" s="454"/>
      <c r="H325" s="454"/>
      <c r="I325" s="490"/>
      <c r="J325" s="454"/>
      <c r="K325" s="454"/>
      <c r="L325" s="454"/>
      <c r="M325" s="454"/>
      <c r="N325" s="449" t="s">
        <v>769</v>
      </c>
      <c r="O325" s="454"/>
      <c r="P325" s="454"/>
      <c r="Q325" s="454"/>
      <c r="R325" s="404"/>
      <c r="S325" s="725"/>
      <c r="T325" s="726"/>
      <c r="U325" s="729"/>
      <c r="V325" s="730"/>
      <c r="W325" s="726"/>
      <c r="X325" s="732"/>
      <c r="Y325" s="729"/>
      <c r="Z325" s="726"/>
      <c r="AA325" s="763"/>
      <c r="AB325" s="763"/>
      <c r="AC325" s="763"/>
      <c r="AD325" s="714"/>
      <c r="AE325" s="714"/>
      <c r="AF325" s="766"/>
      <c r="AG325" s="741"/>
      <c r="AH325" s="742"/>
      <c r="AI325" s="742"/>
      <c r="AJ325" s="743"/>
      <c r="AK325" s="4"/>
    </row>
    <row r="326" spans="2:37" x14ac:dyDescent="0.35">
      <c r="B326" s="488"/>
      <c r="C326" s="454"/>
      <c r="D326" s="454"/>
      <c r="E326" s="449" t="s">
        <v>770</v>
      </c>
      <c r="F326" s="454"/>
      <c r="G326" s="454"/>
      <c r="H326" s="747"/>
      <c r="I326" s="449" t="s">
        <v>771</v>
      </c>
      <c r="J326" s="747"/>
      <c r="K326" s="449" t="s">
        <v>771</v>
      </c>
      <c r="L326" s="748"/>
      <c r="M326" s="454"/>
      <c r="N326" s="449" t="s">
        <v>772</v>
      </c>
      <c r="O326" s="454"/>
      <c r="P326" s="454"/>
      <c r="Q326" s="454"/>
      <c r="R326" s="404"/>
      <c r="S326" s="710">
        <v>1</v>
      </c>
      <c r="T326" s="711"/>
      <c r="U326" s="727" t="s">
        <v>21</v>
      </c>
      <c r="V326" s="728"/>
      <c r="W326" s="711"/>
      <c r="X326" s="731" t="s">
        <v>773</v>
      </c>
      <c r="Y326" s="733">
        <v>379</v>
      </c>
      <c r="Z326" s="734"/>
      <c r="AA326" s="719">
        <f>AG318</f>
        <v>306</v>
      </c>
      <c r="AB326" s="719"/>
      <c r="AC326" s="719">
        <f>+Y326-AA326</f>
        <v>73</v>
      </c>
      <c r="AD326" s="717"/>
      <c r="AE326" s="717"/>
      <c r="AF326" s="720"/>
      <c r="AG326" s="741"/>
      <c r="AH326" s="742"/>
      <c r="AI326" s="742"/>
      <c r="AJ326" s="743"/>
      <c r="AK326" s="704"/>
    </row>
    <row r="327" spans="2:37" x14ac:dyDescent="0.35">
      <c r="B327" s="488"/>
      <c r="C327" s="454"/>
      <c r="D327" s="454"/>
      <c r="E327" s="740" t="s">
        <v>774</v>
      </c>
      <c r="F327" s="740"/>
      <c r="G327" s="454"/>
      <c r="H327" s="747"/>
      <c r="I327" s="454"/>
      <c r="J327" s="747"/>
      <c r="K327" s="454"/>
      <c r="L327" s="748"/>
      <c r="M327" s="454"/>
      <c r="N327" s="454"/>
      <c r="O327" s="449" t="s">
        <v>775</v>
      </c>
      <c r="P327" s="454"/>
      <c r="Q327" s="454"/>
      <c r="R327" s="404"/>
      <c r="S327" s="725"/>
      <c r="T327" s="726"/>
      <c r="U327" s="729"/>
      <c r="V327" s="730"/>
      <c r="W327" s="726"/>
      <c r="X327" s="732"/>
      <c r="Y327" s="735"/>
      <c r="Z327" s="736"/>
      <c r="AA327" s="719"/>
      <c r="AB327" s="719"/>
      <c r="AC327" s="719"/>
      <c r="AD327" s="717"/>
      <c r="AE327" s="717"/>
      <c r="AF327" s="720"/>
      <c r="AG327" s="741"/>
      <c r="AH327" s="742"/>
      <c r="AI327" s="742"/>
      <c r="AJ327" s="743"/>
      <c r="AK327" s="704"/>
    </row>
    <row r="328" spans="2:37" ht="12.65" customHeight="1" x14ac:dyDescent="0.35">
      <c r="B328" s="488"/>
      <c r="C328" s="454"/>
      <c r="D328" s="449"/>
      <c r="E328" s="740"/>
      <c r="F328" s="740"/>
      <c r="G328" s="491"/>
      <c r="H328" s="492"/>
      <c r="I328" s="491"/>
      <c r="J328" s="492"/>
      <c r="K328" s="491"/>
      <c r="L328" s="491"/>
      <c r="M328" s="491"/>
      <c r="N328" s="449"/>
      <c r="O328" s="454"/>
      <c r="P328" s="454"/>
      <c r="Q328" s="454"/>
      <c r="R328" s="404"/>
      <c r="S328" s="710">
        <v>2</v>
      </c>
      <c r="T328" s="711"/>
      <c r="U328" s="727" t="s">
        <v>25</v>
      </c>
      <c r="V328" s="728"/>
      <c r="W328" s="711"/>
      <c r="X328" s="731" t="s">
        <v>773</v>
      </c>
      <c r="Y328" s="733">
        <f>+Y326</f>
        <v>379</v>
      </c>
      <c r="Z328" s="734"/>
      <c r="AA328" s="719">
        <f>AI318</f>
        <v>172</v>
      </c>
      <c r="AB328" s="719"/>
      <c r="AC328" s="719">
        <f>+Y328-AA328</f>
        <v>207</v>
      </c>
      <c r="AD328" s="717"/>
      <c r="AE328" s="717"/>
      <c r="AF328" s="720"/>
      <c r="AG328" s="741"/>
      <c r="AH328" s="742"/>
      <c r="AI328" s="742"/>
      <c r="AJ328" s="743"/>
      <c r="AK328" s="704"/>
    </row>
    <row r="329" spans="2:37" x14ac:dyDescent="0.35">
      <c r="B329" s="488"/>
      <c r="C329" s="454"/>
      <c r="D329" s="454"/>
      <c r="E329" s="454"/>
      <c r="G329" s="454"/>
      <c r="H329" s="454"/>
      <c r="I329" s="454"/>
      <c r="J329" s="454"/>
      <c r="K329" s="449"/>
      <c r="L329" s="454"/>
      <c r="M329" s="454"/>
      <c r="N329" s="454"/>
      <c r="O329" s="454"/>
      <c r="P329" s="454"/>
      <c r="Q329" s="454"/>
      <c r="R329" s="404"/>
      <c r="S329" s="725"/>
      <c r="T329" s="726"/>
      <c r="U329" s="729"/>
      <c r="V329" s="730"/>
      <c r="W329" s="726"/>
      <c r="X329" s="732"/>
      <c r="Y329" s="735"/>
      <c r="Z329" s="736"/>
      <c r="AA329" s="719"/>
      <c r="AB329" s="719"/>
      <c r="AC329" s="719"/>
      <c r="AD329" s="717"/>
      <c r="AE329" s="717"/>
      <c r="AF329" s="720"/>
      <c r="AG329" s="741"/>
      <c r="AH329" s="742"/>
      <c r="AI329" s="742"/>
      <c r="AJ329" s="743"/>
      <c r="AK329" s="704"/>
    </row>
    <row r="330" spans="2:37" x14ac:dyDescent="0.35">
      <c r="B330" s="488"/>
      <c r="C330" s="454"/>
      <c r="D330" s="454"/>
      <c r="E330" s="454"/>
      <c r="F330" s="493"/>
      <c r="G330" s="454"/>
      <c r="H330" s="454"/>
      <c r="I330" s="489"/>
      <c r="J330" s="489"/>
      <c r="K330" s="454"/>
      <c r="M330" s="454"/>
      <c r="N330" s="454"/>
      <c r="O330" s="454"/>
      <c r="P330" s="454"/>
      <c r="Q330" s="454"/>
      <c r="R330" s="404"/>
      <c r="S330" s="710">
        <v>3</v>
      </c>
      <c r="T330" s="711"/>
      <c r="U330" s="727" t="s">
        <v>776</v>
      </c>
      <c r="V330" s="728"/>
      <c r="W330" s="711"/>
      <c r="X330" s="731" t="s">
        <v>777</v>
      </c>
      <c r="Y330" s="749">
        <v>139.6</v>
      </c>
      <c r="Z330" s="750"/>
      <c r="AA330" s="737">
        <f>AJ318</f>
        <v>0</v>
      </c>
      <c r="AB330" s="737"/>
      <c r="AC330" s="737">
        <f>+Y330-AA330</f>
        <v>139.6</v>
      </c>
      <c r="AD330" s="738"/>
      <c r="AE330" s="738"/>
      <c r="AF330" s="739"/>
      <c r="AG330" s="741"/>
      <c r="AH330" s="742"/>
      <c r="AI330" s="742"/>
      <c r="AJ330" s="743"/>
      <c r="AK330" s="704"/>
    </row>
    <row r="331" spans="2:37" x14ac:dyDescent="0.35">
      <c r="B331" s="488"/>
      <c r="C331" s="454"/>
      <c r="D331" s="454"/>
      <c r="E331" s="454"/>
      <c r="F331" s="493"/>
      <c r="G331" s="454"/>
      <c r="H331" s="454"/>
      <c r="I331" s="489"/>
      <c r="J331" s="489"/>
      <c r="K331" s="454"/>
      <c r="L331" s="454"/>
      <c r="M331" s="454"/>
      <c r="N331" s="454"/>
      <c r="O331" s="454"/>
      <c r="P331" s="454"/>
      <c r="Q331" s="454"/>
      <c r="R331" s="404"/>
      <c r="S331" s="725"/>
      <c r="T331" s="726"/>
      <c r="U331" s="729"/>
      <c r="V331" s="730"/>
      <c r="W331" s="726"/>
      <c r="X331" s="732"/>
      <c r="Y331" s="751"/>
      <c r="Z331" s="752"/>
      <c r="AA331" s="737"/>
      <c r="AB331" s="737"/>
      <c r="AC331" s="737"/>
      <c r="AD331" s="738"/>
      <c r="AE331" s="738"/>
      <c r="AF331" s="739"/>
      <c r="AG331" s="741"/>
      <c r="AH331" s="742"/>
      <c r="AI331" s="742"/>
      <c r="AJ331" s="743"/>
      <c r="AK331" s="704"/>
    </row>
    <row r="332" spans="2:37" x14ac:dyDescent="0.35">
      <c r="B332" s="488"/>
      <c r="C332" s="454"/>
      <c r="D332" s="454"/>
      <c r="E332" s="454"/>
      <c r="F332" s="493"/>
      <c r="G332" s="454"/>
      <c r="H332" s="454"/>
      <c r="I332" s="454"/>
      <c r="J332" s="454"/>
      <c r="K332" s="454"/>
      <c r="L332" s="454"/>
      <c r="M332" s="454"/>
      <c r="N332" s="454"/>
      <c r="O332" s="454"/>
      <c r="P332" s="454"/>
      <c r="Q332" s="454"/>
      <c r="R332" s="404"/>
      <c r="S332" s="710">
        <v>4</v>
      </c>
      <c r="T332" s="711"/>
      <c r="U332" s="727" t="s">
        <v>24</v>
      </c>
      <c r="V332" s="728"/>
      <c r="W332" s="711"/>
      <c r="X332" s="731" t="s">
        <v>773</v>
      </c>
      <c r="Y332" s="733">
        <f>+Y326</f>
        <v>379</v>
      </c>
      <c r="Z332" s="734"/>
      <c r="AA332" s="719">
        <v>218</v>
      </c>
      <c r="AB332" s="719"/>
      <c r="AC332" s="719">
        <f>+Y332-AA332</f>
        <v>161</v>
      </c>
      <c r="AD332" s="717"/>
      <c r="AE332" s="717"/>
      <c r="AF332" s="720"/>
      <c r="AG332" s="741"/>
      <c r="AH332" s="742"/>
      <c r="AI332" s="742"/>
      <c r="AJ332" s="743"/>
      <c r="AK332" s="704"/>
    </row>
    <row r="333" spans="2:37" x14ac:dyDescent="0.35">
      <c r="B333" s="708" t="s">
        <v>778</v>
      </c>
      <c r="C333" s="709"/>
      <c r="D333" s="709" t="s">
        <v>779</v>
      </c>
      <c r="E333" s="709"/>
      <c r="F333" s="495"/>
      <c r="G333" s="495" t="s">
        <v>780</v>
      </c>
      <c r="H333" s="495"/>
      <c r="I333" s="495"/>
      <c r="J333" s="495"/>
      <c r="K333" s="495"/>
      <c r="L333" s="495"/>
      <c r="M333" s="495" t="s">
        <v>781</v>
      </c>
      <c r="N333" s="495"/>
      <c r="O333" s="495"/>
      <c r="P333" s="495" t="s">
        <v>782</v>
      </c>
      <c r="Q333" s="454"/>
      <c r="R333" s="405"/>
      <c r="S333" s="725"/>
      <c r="T333" s="726"/>
      <c r="U333" s="729"/>
      <c r="V333" s="730"/>
      <c r="W333" s="726"/>
      <c r="X333" s="732"/>
      <c r="Y333" s="735"/>
      <c r="Z333" s="736"/>
      <c r="AA333" s="719"/>
      <c r="AB333" s="719"/>
      <c r="AC333" s="719"/>
      <c r="AD333" s="717"/>
      <c r="AE333" s="717"/>
      <c r="AF333" s="720"/>
      <c r="AG333" s="741"/>
      <c r="AH333" s="742"/>
      <c r="AI333" s="742"/>
      <c r="AJ333" s="743"/>
      <c r="AK333" s="704"/>
    </row>
    <row r="334" spans="2:37" ht="24" customHeight="1" x14ac:dyDescent="0.35">
      <c r="B334" s="494"/>
      <c r="C334" s="495"/>
      <c r="D334" s="495"/>
      <c r="E334" s="495"/>
      <c r="F334" s="495"/>
      <c r="G334" s="495"/>
      <c r="H334" s="495"/>
      <c r="I334" s="495"/>
      <c r="J334" s="495" t="s">
        <v>783</v>
      </c>
      <c r="K334" s="495"/>
      <c r="L334" s="495"/>
      <c r="M334" s="495"/>
      <c r="N334" s="495"/>
      <c r="O334" s="495"/>
      <c r="P334" s="495"/>
      <c r="Q334" s="454"/>
      <c r="R334" s="405"/>
      <c r="S334" s="710">
        <v>5</v>
      </c>
      <c r="T334" s="711"/>
      <c r="U334" s="714" t="s">
        <v>637</v>
      </c>
      <c r="V334" s="715"/>
      <c r="W334" s="716"/>
      <c r="X334" s="403" t="s">
        <v>773</v>
      </c>
      <c r="Y334" s="717"/>
      <c r="Z334" s="718"/>
      <c r="AA334" s="719"/>
      <c r="AB334" s="719"/>
      <c r="AC334" s="719">
        <f>+Y334-AA334</f>
        <v>0</v>
      </c>
      <c r="AD334" s="717"/>
      <c r="AE334" s="717"/>
      <c r="AF334" s="720"/>
      <c r="AG334" s="741"/>
      <c r="AH334" s="742"/>
      <c r="AI334" s="742"/>
      <c r="AJ334" s="743"/>
      <c r="AK334" s="704"/>
    </row>
    <row r="335" spans="2:37" ht="22.5" customHeight="1" thickBot="1" x14ac:dyDescent="0.4">
      <c r="B335" s="496"/>
      <c r="C335" s="497"/>
      <c r="D335" s="497"/>
      <c r="E335" s="497"/>
      <c r="F335" s="497"/>
      <c r="G335" s="497"/>
      <c r="H335" s="497"/>
      <c r="I335" s="497"/>
      <c r="J335" s="497"/>
      <c r="K335" s="497"/>
      <c r="L335" s="497"/>
      <c r="M335" s="497"/>
      <c r="N335" s="498"/>
      <c r="O335" s="498"/>
      <c r="P335" s="498"/>
      <c r="Q335" s="498"/>
      <c r="R335" s="499"/>
      <c r="S335" s="712"/>
      <c r="T335" s="713"/>
      <c r="U335" s="721" t="s">
        <v>307</v>
      </c>
      <c r="V335" s="722"/>
      <c r="W335" s="723"/>
      <c r="X335" s="500" t="s">
        <v>773</v>
      </c>
      <c r="Y335" s="706"/>
      <c r="Z335" s="724"/>
      <c r="AA335" s="705"/>
      <c r="AB335" s="705"/>
      <c r="AC335" s="705">
        <f>+Y335-AA335</f>
        <v>0</v>
      </c>
      <c r="AD335" s="706"/>
      <c r="AE335" s="706"/>
      <c r="AF335" s="707"/>
      <c r="AG335" s="744"/>
      <c r="AH335" s="745"/>
      <c r="AI335" s="745"/>
      <c r="AJ335" s="746"/>
      <c r="AK335" s="704"/>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1634" priority="327" operator="equal">
      <formula>"completedw"</formula>
    </cfRule>
    <cfRule type="cellIs" dxfId="1633" priority="328" operator="equal">
      <formula>"HOLD"</formula>
    </cfRule>
    <cfRule type="cellIs" dxfId="1632" priority="329" operator="equal">
      <formula>"ROW"</formula>
    </cfRule>
  </conditionalFormatting>
  <conditionalFormatting sqref="A53:B53">
    <cfRule type="cellIs" dxfId="1631" priority="324" operator="equal">
      <formula>"completedw"</formula>
    </cfRule>
    <cfRule type="cellIs" dxfId="1630" priority="325" operator="equal">
      <formula>"HOLD"</formula>
    </cfRule>
    <cfRule type="cellIs" dxfId="1629" priority="326" operator="equal">
      <formula>"ROW"</formula>
    </cfRule>
  </conditionalFormatting>
  <conditionalFormatting sqref="A63:B63">
    <cfRule type="cellIs" dxfId="1628" priority="323" operator="equal">
      <formula>"ROW"</formula>
    </cfRule>
    <cfRule type="cellIs" dxfId="1627" priority="322" operator="equal">
      <formula>"HOLD"</formula>
    </cfRule>
    <cfRule type="cellIs" dxfId="1626" priority="321" operator="equal">
      <formula>"completedw"</formula>
    </cfRule>
  </conditionalFormatting>
  <conditionalFormatting sqref="A68:B70">
    <cfRule type="cellIs" dxfId="1625" priority="1408" operator="equal">
      <formula>"HOLD"</formula>
    </cfRule>
    <cfRule type="cellIs" dxfId="1624" priority="1407" operator="equal">
      <formula>"completedw"</formula>
    </cfRule>
    <cfRule type="cellIs" dxfId="1623" priority="1409" operator="equal">
      <formula>"ROW"</formula>
    </cfRule>
  </conditionalFormatting>
  <conditionalFormatting sqref="A74:B74">
    <cfRule type="cellIs" dxfId="1622" priority="320" operator="equal">
      <formula>"ROW"</formula>
    </cfRule>
    <cfRule type="cellIs" dxfId="1621" priority="319" operator="equal">
      <formula>"HOLD"</formula>
    </cfRule>
    <cfRule type="cellIs" dxfId="1620" priority="318" operator="equal">
      <formula>"completedw"</formula>
    </cfRule>
  </conditionalFormatting>
  <conditionalFormatting sqref="A79:B81">
    <cfRule type="cellIs" dxfId="1619" priority="1404" operator="equal">
      <formula>"ROW"</formula>
    </cfRule>
    <cfRule type="cellIs" dxfId="1618" priority="1402" operator="equal">
      <formula>"completedw"</formula>
    </cfRule>
    <cfRule type="cellIs" dxfId="1617" priority="1403" operator="equal">
      <formula>"HOLD"</formula>
    </cfRule>
  </conditionalFormatting>
  <conditionalFormatting sqref="A85:B85">
    <cfRule type="cellIs" dxfId="1616" priority="317" operator="equal">
      <formula>"ROW"</formula>
    </cfRule>
    <cfRule type="cellIs" dxfId="1615" priority="316" operator="equal">
      <formula>"HOLD"</formula>
    </cfRule>
    <cfRule type="cellIs" dxfId="1614" priority="315" operator="equal">
      <formula>"completedw"</formula>
    </cfRule>
  </conditionalFormatting>
  <conditionalFormatting sqref="A90:B92">
    <cfRule type="cellIs" dxfId="1613" priority="1399" operator="equal">
      <formula>"ROW"</formula>
    </cfRule>
    <cfRule type="cellIs" dxfId="1612" priority="1397" operator="equal">
      <formula>"completedw"</formula>
    </cfRule>
    <cfRule type="cellIs" dxfId="1611" priority="1398" operator="equal">
      <formula>"HOLD"</formula>
    </cfRule>
  </conditionalFormatting>
  <conditionalFormatting sqref="A96:B96">
    <cfRule type="cellIs" dxfId="1610" priority="312" operator="equal">
      <formula>"completedw"</formula>
    </cfRule>
    <cfRule type="cellIs" dxfId="1609" priority="314" operator="equal">
      <formula>"ROW"</formula>
    </cfRule>
    <cfRule type="cellIs" dxfId="1608" priority="313" operator="equal">
      <formula>"HOLD"</formula>
    </cfRule>
  </conditionalFormatting>
  <conditionalFormatting sqref="A108:B108">
    <cfRule type="cellIs" dxfId="1607" priority="310" operator="equal">
      <formula>"HOLD"</formula>
    </cfRule>
    <cfRule type="cellIs" dxfId="1606" priority="309" operator="equal">
      <formula>"completedw"</formula>
    </cfRule>
    <cfRule type="cellIs" dxfId="1605" priority="311" operator="equal">
      <formula>"ROW"</formula>
    </cfRule>
  </conditionalFormatting>
  <conditionalFormatting sqref="A120:B120">
    <cfRule type="cellIs" dxfId="1604" priority="303" operator="equal">
      <formula>"completedw"</formula>
    </cfRule>
    <cfRule type="cellIs" dxfId="1603" priority="305" operator="equal">
      <formula>"ROW"</formula>
    </cfRule>
    <cfRule type="cellIs" dxfId="1602" priority="304" operator="equal">
      <formula>"HOLD"</formula>
    </cfRule>
  </conditionalFormatting>
  <conditionalFormatting sqref="A132:B132">
    <cfRule type="cellIs" dxfId="1601" priority="300" operator="equal">
      <formula>"completedw"</formula>
    </cfRule>
    <cfRule type="cellIs" dxfId="1600" priority="302" operator="equal">
      <formula>"ROW"</formula>
    </cfRule>
    <cfRule type="cellIs" dxfId="1599" priority="301" operator="equal">
      <formula>"HOLD"</formula>
    </cfRule>
  </conditionalFormatting>
  <conditionalFormatting sqref="A144:B144">
    <cfRule type="cellIs" dxfId="1598" priority="275" operator="equal">
      <formula>"ROW"</formula>
    </cfRule>
    <cfRule type="cellIs" dxfId="1597" priority="273" operator="equal">
      <formula>"completedw"</formula>
    </cfRule>
    <cfRule type="cellIs" dxfId="1596" priority="274" operator="equal">
      <formula>"HOLD"</formula>
    </cfRule>
  </conditionalFormatting>
  <conditionalFormatting sqref="A156:B157">
    <cfRule type="cellIs" dxfId="1595" priority="270" operator="equal">
      <formula>"completedw"</formula>
    </cfRule>
    <cfRule type="cellIs" dxfId="1594" priority="271" operator="equal">
      <formula>"HOLD"</formula>
    </cfRule>
    <cfRule type="cellIs" dxfId="1593" priority="272" operator="equal">
      <formula>"ROW"</formula>
    </cfRule>
  </conditionalFormatting>
  <conditionalFormatting sqref="A167:B167">
    <cfRule type="cellIs" dxfId="1592" priority="299" operator="equal">
      <formula>"ROW"</formula>
    </cfRule>
    <cfRule type="cellIs" dxfId="1591" priority="298" operator="equal">
      <formula>"HOLD"</formula>
    </cfRule>
    <cfRule type="cellIs" dxfId="1590" priority="297" operator="equal">
      <formula>"completedw"</formula>
    </cfRule>
  </conditionalFormatting>
  <conditionalFormatting sqref="A178:B178">
    <cfRule type="cellIs" dxfId="1589" priority="295" operator="equal">
      <formula>"HOLD"</formula>
    </cfRule>
    <cfRule type="cellIs" dxfId="1588" priority="296" operator="equal">
      <formula>"ROW"</formula>
    </cfRule>
    <cfRule type="cellIs" dxfId="1587" priority="294" operator="equal">
      <formula>"completedw"</formula>
    </cfRule>
  </conditionalFormatting>
  <conditionalFormatting sqref="A189:B189">
    <cfRule type="cellIs" dxfId="1586" priority="293" operator="equal">
      <formula>"ROW"</formula>
    </cfRule>
    <cfRule type="cellIs" dxfId="1585" priority="291" operator="equal">
      <formula>"completedw"</formula>
    </cfRule>
    <cfRule type="cellIs" dxfId="1584" priority="292" operator="equal">
      <formula>"HOLD"</formula>
    </cfRule>
  </conditionalFormatting>
  <conditionalFormatting sqref="A200:B200">
    <cfRule type="cellIs" dxfId="1583" priority="269" operator="equal">
      <formula>"ROW"</formula>
    </cfRule>
    <cfRule type="cellIs" dxfId="1582" priority="268" operator="equal">
      <formula>"HOLD"</formula>
    </cfRule>
    <cfRule type="cellIs" dxfId="1581" priority="267" operator="equal">
      <formula>"completedw"</formula>
    </cfRule>
  </conditionalFormatting>
  <conditionalFormatting sqref="A243:B243">
    <cfRule type="cellIs" dxfId="1580" priority="336" operator="equal">
      <formula>"completedw"</formula>
    </cfRule>
    <cfRule type="cellIs" dxfId="1579" priority="338" operator="equal">
      <formula>"ROW"</formula>
    </cfRule>
    <cfRule type="cellIs" dxfId="1578" priority="337" operator="equal">
      <formula>"HOLD"</formula>
    </cfRule>
  </conditionalFormatting>
  <conditionalFormatting sqref="A253:B253">
    <cfRule type="cellIs" dxfId="1577" priority="334" operator="equal">
      <formula>"HOLD"</formula>
    </cfRule>
    <cfRule type="cellIs" dxfId="1576" priority="333" operator="equal">
      <formula>"completedw"</formula>
    </cfRule>
    <cfRule type="cellIs" dxfId="1575" priority="335" operator="equal">
      <formula>"ROW"</formula>
    </cfRule>
  </conditionalFormatting>
  <conditionalFormatting sqref="A259:B261">
    <cfRule type="cellIs" dxfId="1574" priority="130" operator="equal">
      <formula>"HOLD"</formula>
    </cfRule>
    <cfRule type="cellIs" dxfId="1573" priority="129" operator="equal">
      <formula>"completedw"</formula>
    </cfRule>
    <cfRule type="cellIs" dxfId="1572" priority="131" operator="equal">
      <formula>"ROW"</formula>
    </cfRule>
  </conditionalFormatting>
  <conditionalFormatting sqref="A263:B263">
    <cfRule type="cellIs" dxfId="1571" priority="330" operator="equal">
      <formula>"completedw"</formula>
    </cfRule>
    <cfRule type="cellIs" dxfId="1570" priority="331" operator="equal">
      <formula>"HOLD"</formula>
    </cfRule>
    <cfRule type="cellIs" dxfId="1569" priority="332" operator="equal">
      <formula>"ROW"</formula>
    </cfRule>
  </conditionalFormatting>
  <conditionalFormatting sqref="A273:B273">
    <cfRule type="cellIs" dxfId="1568" priority="289" operator="equal">
      <formula>"HOLD"</formula>
    </cfRule>
    <cfRule type="cellIs" dxfId="1567" priority="288" operator="equal">
      <formula>"completedw"</formula>
    </cfRule>
    <cfRule type="cellIs" dxfId="1566" priority="290" operator="equal">
      <formula>"ROW"</formula>
    </cfRule>
  </conditionalFormatting>
  <conditionalFormatting sqref="A278:B280">
    <cfRule type="cellIs" dxfId="1565" priority="1330" operator="equal">
      <formula>"completedw"</formula>
    </cfRule>
    <cfRule type="cellIs" dxfId="1564" priority="1331" operator="equal">
      <formula>"HOLD"</formula>
    </cfRule>
    <cfRule type="cellIs" dxfId="1563" priority="1332" operator="equal">
      <formula>"ROW"</formula>
    </cfRule>
  </conditionalFormatting>
  <conditionalFormatting sqref="A284:B284">
    <cfRule type="cellIs" dxfId="1562" priority="285" operator="equal">
      <formula>"completedw"</formula>
    </cfRule>
    <cfRule type="cellIs" dxfId="1561" priority="286" operator="equal">
      <formula>"HOLD"</formula>
    </cfRule>
    <cfRule type="cellIs" dxfId="1560" priority="287" operator="equal">
      <formula>"ROW"</formula>
    </cfRule>
  </conditionalFormatting>
  <conditionalFormatting sqref="A289:B291">
    <cfRule type="cellIs" dxfId="1559" priority="1324" operator="equal">
      <formula>"HOLD"</formula>
    </cfRule>
    <cfRule type="cellIs" dxfId="1558" priority="1325" operator="equal">
      <formula>"ROW"</formula>
    </cfRule>
    <cfRule type="cellIs" dxfId="1557" priority="1323" operator="equal">
      <formula>"completedw"</formula>
    </cfRule>
  </conditionalFormatting>
  <conditionalFormatting sqref="A295:B295">
    <cfRule type="cellIs" dxfId="1556" priority="284" operator="equal">
      <formula>"ROW"</formula>
    </cfRule>
    <cfRule type="cellIs" dxfId="1555" priority="283" operator="equal">
      <formula>"HOLD"</formula>
    </cfRule>
    <cfRule type="cellIs" dxfId="1554" priority="282" operator="equal">
      <formula>"completedw"</formula>
    </cfRule>
  </conditionalFormatting>
  <conditionalFormatting sqref="A300:B302">
    <cfRule type="cellIs" dxfId="1553" priority="770" operator="equal">
      <formula>"ROW"</formula>
    </cfRule>
    <cfRule type="cellIs" dxfId="1552" priority="769" operator="equal">
      <formula>"HOLD"</formula>
    </cfRule>
    <cfRule type="cellIs" dxfId="1551" priority="768" operator="equal">
      <formula>"completedw"</formula>
    </cfRule>
  </conditionalFormatting>
  <conditionalFormatting sqref="A306:B306">
    <cfRule type="cellIs" dxfId="1550" priority="279" operator="equal">
      <formula>"completedw"</formula>
    </cfRule>
    <cfRule type="cellIs" dxfId="1549" priority="280" operator="equal">
      <formula>"HOLD"</formula>
    </cfRule>
    <cfRule type="cellIs" dxfId="1548" priority="281" operator="equal">
      <formula>"ROW"</formula>
    </cfRule>
  </conditionalFormatting>
  <conditionalFormatting sqref="A311:B313">
    <cfRule type="cellIs" dxfId="1547" priority="683" operator="equal">
      <formula>"ROW"</formula>
    </cfRule>
    <cfRule type="cellIs" dxfId="1546" priority="682" operator="equal">
      <formula>"HOLD"</formula>
    </cfRule>
    <cfRule type="cellIs" dxfId="1545" priority="681" operator="equal">
      <formula>"completedw"</formula>
    </cfRule>
  </conditionalFormatting>
  <conditionalFormatting sqref="A315:B315">
    <cfRule type="cellIs" dxfId="1544" priority="252" operator="equal">
      <formula>"HOLD"</formula>
    </cfRule>
    <cfRule type="cellIs" dxfId="1543" priority="251" operator="equal">
      <formula>"completedw"</formula>
    </cfRule>
    <cfRule type="cellIs" dxfId="1542" priority="253" operator="equal">
      <formula>"ROW"</formula>
    </cfRule>
  </conditionalFormatting>
  <conditionalFormatting sqref="A61:C62">
    <cfRule type="cellIs" dxfId="1541" priority="478" operator="equal">
      <formula>"HOLD"</formula>
    </cfRule>
    <cfRule type="cellIs" dxfId="1540" priority="477" operator="equal">
      <formula>"completedw"</formula>
    </cfRule>
    <cfRule type="cellIs" dxfId="1539" priority="479" operator="equal">
      <formula>"ROW"</formula>
    </cfRule>
  </conditionalFormatting>
  <conditionalFormatting sqref="A106:C107">
    <cfRule type="cellIs" dxfId="1538" priority="793" operator="equal">
      <formula>"completedw"</formula>
    </cfRule>
    <cfRule type="cellIs" dxfId="1537" priority="794" operator="equal">
      <formula>"HOLD"</formula>
    </cfRule>
    <cfRule type="cellIs" dxfId="1536" priority="795" operator="equal">
      <formula>"ROW"</formula>
    </cfRule>
  </conditionalFormatting>
  <conditionalFormatting sqref="A267:C268">
    <cfRule type="cellIs" dxfId="1535" priority="1010" operator="equal">
      <formula>"HOLD"</formula>
    </cfRule>
    <cfRule type="cellIs" dxfId="1534" priority="1009" operator="equal">
      <formula>"completedw"</formula>
    </cfRule>
    <cfRule type="cellIs" dxfId="1533" priority="1011" operator="equal">
      <formula>"ROW"</formula>
    </cfRule>
  </conditionalFormatting>
  <conditionalFormatting sqref="A187:E187">
    <cfRule type="cellIs" dxfId="1532" priority="361" operator="equal">
      <formula>"HOLD"</formula>
    </cfRule>
    <cfRule type="cellIs" dxfId="1531" priority="360" operator="equal">
      <formula>"completedw"</formula>
    </cfRule>
    <cfRule type="cellIs" dxfId="1530" priority="362" operator="equal">
      <formula>"ROW"</formula>
    </cfRule>
  </conditionalFormatting>
  <conditionalFormatting sqref="A208:E209">
    <cfRule type="cellIs" dxfId="1529" priority="230" operator="equal">
      <formula>"completedw"</formula>
    </cfRule>
    <cfRule type="cellIs" dxfId="1528" priority="231" operator="equal">
      <formula>"HOLD"</formula>
    </cfRule>
    <cfRule type="cellIs" dxfId="1527" priority="232" operator="equal">
      <formula>"ROW"</formula>
    </cfRule>
  </conditionalFormatting>
  <conditionalFormatting sqref="A72:I73">
    <cfRule type="cellIs" dxfId="1526" priority="429" operator="equal">
      <formula>"completedw"</formula>
    </cfRule>
    <cfRule type="cellIs" dxfId="1525" priority="430" operator="equal">
      <formula>"HOLD"</formula>
    </cfRule>
    <cfRule type="cellIs" dxfId="1524" priority="431" operator="equal">
      <formula>"ROW"</formula>
    </cfRule>
  </conditionalFormatting>
  <conditionalFormatting sqref="A118:I119">
    <cfRule type="cellIs" dxfId="1523" priority="217" operator="equal">
      <formula>"ROW"</formula>
    </cfRule>
    <cfRule type="cellIs" dxfId="1522" priority="216" operator="equal">
      <formula>"HOLD"</formula>
    </cfRule>
    <cfRule type="cellIs" dxfId="1521" priority="215" operator="equal">
      <formula>"completedw"</formula>
    </cfRule>
  </conditionalFormatting>
  <conditionalFormatting sqref="A180:L182">
    <cfRule type="cellIs" dxfId="1520" priority="1" operator="equal">
      <formula>"completedw"</formula>
    </cfRule>
    <cfRule type="cellIs" dxfId="1519" priority="2" operator="equal">
      <formula>"HOLD"</formula>
    </cfRule>
    <cfRule type="cellIs" dxfId="1518" priority="3" operator="equal">
      <formula>"ROW"</formula>
    </cfRule>
  </conditionalFormatting>
  <conditionalFormatting sqref="A183:L186">
    <cfRule type="cellIs" dxfId="1517" priority="1292" operator="equal">
      <formula>"ROW"</formula>
    </cfRule>
    <cfRule type="cellIs" dxfId="1516" priority="1291" operator="equal">
      <formula>"HOLD"</formula>
    </cfRule>
    <cfRule type="cellIs" dxfId="1515" priority="1290" operator="equal">
      <formula>"completedw"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27" operator="equal">
      <formula>"HOLD"</formula>
    </cfRule>
    <cfRule type="cellIs" dxfId="1513" priority="528" operator="equal">
      <formula>"ROW"</formula>
    </cfRule>
    <cfRule type="cellIs" dxfId="1512" priority="526" operator="equal">
      <formula>"completedw"</formula>
    </cfRule>
  </conditionalFormatting>
  <conditionalFormatting sqref="A1:XFD9 V10:XFD10 A10:H18 T11:XFD13 S14:XFD14 T15:U15 W15 Y15 AA15 AC15 AE15:XFD15 T16:XFD18 AF19:XFD19 AF20 AK20:XFD21 A21:F21 I21:J21 L21:AF21 A22:XFD24 C25:F25 L25:XFD25 A25:B26 D26 F26 L26 N26 P26 R26 T26 V26 X26 Z26 AB26 AD26 AF26:XFD26 A27:XFD28 AE29:AE30 A36:B38 AF271:AG271 AI271:XFD271 AF272:XFD295">
    <cfRule type="cellIs" dxfId="1511" priority="1413" operator="equal">
      <formula>"HOLD"</formula>
    </cfRule>
    <cfRule type="cellIs" dxfId="1510" priority="1412" operator="equal">
      <formula>"completedw"</formula>
    </cfRule>
  </conditionalFormatting>
  <conditionalFormatting sqref="B57">
    <cfRule type="cellIs" dxfId="1509" priority="1410" operator="equal">
      <formula>"wip"</formula>
    </cfRule>
    <cfRule type="cellIs" dxfId="1508" priority="1411" operator="equal">
      <formula>"Completed"</formula>
    </cfRule>
  </conditionalFormatting>
  <conditionalFormatting sqref="B68">
    <cfRule type="cellIs" dxfId="1507" priority="1406" operator="equal">
      <formula>"Completed"</formula>
    </cfRule>
    <cfRule type="cellIs" dxfId="1506" priority="1405" operator="equal">
      <formula>"wip"</formula>
    </cfRule>
  </conditionalFormatting>
  <conditionalFormatting sqref="B79">
    <cfRule type="cellIs" dxfId="1505" priority="1400" operator="equal">
      <formula>"wip"</formula>
    </cfRule>
    <cfRule type="cellIs" dxfId="1504" priority="1401" operator="equal">
      <formula>"Completed"</formula>
    </cfRule>
  </conditionalFormatting>
  <conditionalFormatting sqref="B90">
    <cfRule type="cellIs" dxfId="1503" priority="1396" operator="equal">
      <formula>"Completed"</formula>
    </cfRule>
    <cfRule type="cellIs" dxfId="1502" priority="1395" operator="equal">
      <formula>"wip"</formula>
    </cfRule>
  </conditionalFormatting>
  <conditionalFormatting sqref="B102">
    <cfRule type="cellIs" dxfId="1501" priority="1628" operator="equal">
      <formula>"wip"</formula>
    </cfRule>
    <cfRule type="cellIs" dxfId="1500" priority="1629" operator="equal">
      <formula>"Completed"</formula>
    </cfRule>
  </conditionalFormatting>
  <conditionalFormatting sqref="B114">
    <cfRule type="cellIs" dxfId="1499" priority="1626" operator="equal">
      <formula>"wip"</formula>
    </cfRule>
    <cfRule type="cellIs" dxfId="1498" priority="1627" operator="equal">
      <formula>"Completed"</formula>
    </cfRule>
  </conditionalFormatting>
  <conditionalFormatting sqref="B126">
    <cfRule type="cellIs" dxfId="1497" priority="1625" operator="equal">
      <formula>"Completed"</formula>
    </cfRule>
    <cfRule type="cellIs" dxfId="1496" priority="1624" operator="equal">
      <formula>"wip"</formula>
    </cfRule>
  </conditionalFormatting>
  <conditionalFormatting sqref="B138">
    <cfRule type="cellIs" dxfId="1495" priority="1623" operator="equal">
      <formula>"Completed"</formula>
    </cfRule>
    <cfRule type="cellIs" dxfId="1494" priority="1622" operator="equal">
      <formula>"wip"</formula>
    </cfRule>
  </conditionalFormatting>
  <conditionalFormatting sqref="B150">
    <cfRule type="cellIs" dxfId="1493" priority="1621" operator="equal">
      <formula>"Completed"</formula>
    </cfRule>
    <cfRule type="cellIs" dxfId="1492" priority="1620" operator="equal">
      <formula>"wip"</formula>
    </cfRule>
  </conditionalFormatting>
  <conditionalFormatting sqref="B161">
    <cfRule type="cellIs" dxfId="1491" priority="1619" operator="equal">
      <formula>"Completed"</formula>
    </cfRule>
    <cfRule type="cellIs" dxfId="1490" priority="1618" operator="equal">
      <formula>"wip"</formula>
    </cfRule>
  </conditionalFormatting>
  <conditionalFormatting sqref="B172">
    <cfRule type="cellIs" dxfId="1489" priority="1617" operator="equal">
      <formula>"Completed"</formula>
    </cfRule>
    <cfRule type="cellIs" dxfId="1488" priority="1616" operator="equal">
      <formula>"wip"</formula>
    </cfRule>
  </conditionalFormatting>
  <conditionalFormatting sqref="B183">
    <cfRule type="cellIs" dxfId="1487" priority="1588" operator="equal">
      <formula>"wip"</formula>
    </cfRule>
    <cfRule type="cellIs" dxfId="1486" priority="1589" operator="equal">
      <formula>"Completed"</formula>
    </cfRule>
  </conditionalFormatting>
  <conditionalFormatting sqref="B194">
    <cfRule type="cellIs" dxfId="1485" priority="1559" operator="equal">
      <formula>"Completed"</formula>
    </cfRule>
    <cfRule type="cellIs" dxfId="1484" priority="1558" operator="equal">
      <formula>"wip"</formula>
    </cfRule>
  </conditionalFormatting>
  <conditionalFormatting sqref="B204">
    <cfRule type="cellIs" dxfId="1483" priority="1531" operator="equal">
      <formula>"Completed"</formula>
    </cfRule>
    <cfRule type="cellIs" dxfId="1482" priority="1530" operator="equal">
      <formula>"wip"</formula>
    </cfRule>
  </conditionalFormatting>
  <conditionalFormatting sqref="B215">
    <cfRule type="cellIs" dxfId="1481" priority="1502" operator="equal">
      <formula>"wip"</formula>
    </cfRule>
    <cfRule type="cellIs" dxfId="1480" priority="1503" operator="equal">
      <formula>"Completed"</formula>
    </cfRule>
  </conditionalFormatting>
  <conditionalFormatting sqref="B221">
    <cfRule type="cellIs" dxfId="1479" priority="343" operator="equal">
      <formula>"HOLD"</formula>
    </cfRule>
    <cfRule type="cellIs" dxfId="1478" priority="342" operator="equal">
      <formula>"completedw"</formula>
    </cfRule>
    <cfRule type="cellIs" dxfId="1477" priority="344" operator="equal">
      <formula>"ROW"</formula>
    </cfRule>
  </conditionalFormatting>
  <conditionalFormatting sqref="B226">
    <cfRule type="cellIs" dxfId="1476" priority="1475" operator="equal">
      <formula>"Completed"</formula>
    </cfRule>
    <cfRule type="cellIs" dxfId="1475" priority="1474" operator="equal">
      <formula>"wip"</formula>
    </cfRule>
  </conditionalFormatting>
  <conditionalFormatting sqref="B232">
    <cfRule type="cellIs" dxfId="1474" priority="340" operator="equal">
      <formula>"HOLD"</formula>
    </cfRule>
    <cfRule type="cellIs" dxfId="1473" priority="341" operator="equal">
      <formula>"ROW"</formula>
    </cfRule>
    <cfRule type="cellIs" dxfId="1472" priority="339" operator="equal">
      <formula>"completedw"</formula>
    </cfRule>
  </conditionalFormatting>
  <conditionalFormatting sqref="B237">
    <cfRule type="cellIs" dxfId="1471" priority="1447" operator="equal">
      <formula>"Completed"</formula>
    </cfRule>
    <cfRule type="cellIs" dxfId="1470" priority="1446" operator="equal">
      <formula>"wip"</formula>
    </cfRule>
  </conditionalFormatting>
  <conditionalFormatting sqref="B247">
    <cfRule type="cellIs" dxfId="1469" priority="1419" operator="equal">
      <formula>"Completed"</formula>
    </cfRule>
    <cfRule type="cellIs" dxfId="1468" priority="1418" operator="equal">
      <formula>"wip"</formula>
    </cfRule>
  </conditionalFormatting>
  <conditionalFormatting sqref="B257">
    <cfRule type="cellIs" dxfId="1467" priority="1364" operator="equal">
      <formula>"wip"</formula>
    </cfRule>
    <cfRule type="cellIs" dxfId="1466" priority="1365" operator="equal">
      <formula>"Completed"</formula>
    </cfRule>
  </conditionalFormatting>
  <conditionalFormatting sqref="B267">
    <cfRule type="cellIs" dxfId="1465" priority="1394" operator="equal">
      <formula>"Completed"</formula>
    </cfRule>
    <cfRule type="cellIs" dxfId="1464" priority="1393" operator="equal">
      <formula>"wip"</formula>
    </cfRule>
  </conditionalFormatting>
  <conditionalFormatting sqref="B278">
    <cfRule type="cellIs" dxfId="1463" priority="1329" operator="equal">
      <formula>"Completed"</formula>
    </cfRule>
    <cfRule type="cellIs" dxfId="1462" priority="1328" operator="equal">
      <formula>"wip"</formula>
    </cfRule>
  </conditionalFormatting>
  <conditionalFormatting sqref="B289">
    <cfRule type="cellIs" dxfId="1461" priority="1321" operator="equal">
      <formula>"wip"</formula>
    </cfRule>
    <cfRule type="cellIs" dxfId="1460" priority="1322" operator="equal">
      <formula>"Completed"</formula>
    </cfRule>
  </conditionalFormatting>
  <conditionalFormatting sqref="B300">
    <cfRule type="cellIs" dxfId="1459" priority="767" operator="equal">
      <formula>"Completed"</formula>
    </cfRule>
    <cfRule type="cellIs" dxfId="1458" priority="766" operator="equal">
      <formula>"wip"</formula>
    </cfRule>
  </conditionalFormatting>
  <conditionalFormatting sqref="B311">
    <cfRule type="cellIs" dxfId="1457" priority="680" operator="equal">
      <formula>"Completed"</formula>
    </cfRule>
    <cfRule type="cellIs" dxfId="1456"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5" priority="1260" operator="equal">
      <formula>"wip"</formula>
    </cfRule>
    <cfRule type="cellIs" dxfId="1454" priority="1259" operator="equal">
      <formula>"Completed"</formula>
    </cfRule>
  </conditionalFormatting>
  <conditionalFormatting sqref="C25">
    <cfRule type="containsText" dxfId="1453" priority="14" operator="containsText" text="Hold">
      <formula>NOT(ISERROR(SEARCH("Hold",C25)))</formula>
    </cfRule>
  </conditionalFormatting>
  <conditionalFormatting sqref="C36:C37">
    <cfRule type="containsText" dxfId="1452" priority="583" operator="containsText" text="Hold">
      <formula>NOT(ISERROR(SEARCH("Hold",C36)))</formula>
    </cfRule>
    <cfRule type="cellIs" dxfId="1451" priority="588" operator="equal">
      <formula>"Completed"</formula>
    </cfRule>
    <cfRule type="cellIs" dxfId="1450" priority="587" operator="equal">
      <formula>"wip"</formula>
    </cfRule>
    <cfRule type="cellIs" dxfId="1449" priority="584" operator="equal">
      <formula>"completedw"</formula>
    </cfRule>
    <cfRule type="cellIs" dxfId="1448" priority="585" operator="equal">
      <formula>"HOLD"</formula>
    </cfRule>
    <cfRule type="cellIs" dxfId="1447" priority="586" operator="equal">
      <formula>"ROW"</formula>
    </cfRule>
  </conditionalFormatting>
  <conditionalFormatting sqref="C79:C80">
    <cfRule type="cellIs" dxfId="1446" priority="212" operator="equal">
      <formula>"Completed"</formula>
    </cfRule>
    <cfRule type="cellIs" dxfId="1445" priority="210" operator="equal">
      <formula>"ROW"</formula>
    </cfRule>
    <cfRule type="cellIs" dxfId="1444" priority="209" operator="equal">
      <formula>"HOLD"</formula>
    </cfRule>
    <cfRule type="cellIs" dxfId="1443" priority="208" operator="equal">
      <formula>"completedw"</formula>
    </cfRule>
    <cfRule type="containsText" dxfId="1442" priority="207" operator="containsText" text="Hold">
      <formula>NOT(ISERROR(SEARCH("Hold",C79)))</formula>
    </cfRule>
    <cfRule type="cellIs" dxfId="1441" priority="211" operator="equal">
      <formula>"wip"</formula>
    </cfRule>
  </conditionalFormatting>
  <conditionalFormatting sqref="C90:C91">
    <cfRule type="cellIs" dxfId="1440" priority="566" operator="equal">
      <formula>"HOLD"</formula>
    </cfRule>
    <cfRule type="cellIs" dxfId="1439" priority="567" operator="equal">
      <formula>"ROW"</formula>
    </cfRule>
    <cfRule type="cellIs" dxfId="1438" priority="568" operator="equal">
      <formula>"wip"</formula>
    </cfRule>
    <cfRule type="cellIs" dxfId="1437" priority="569" operator="equal">
      <formula>"Completed"</formula>
    </cfRule>
    <cfRule type="containsText" dxfId="1436" priority="564" operator="containsText" text="Hold">
      <formula>NOT(ISERROR(SEARCH("Hold",C90)))</formula>
    </cfRule>
    <cfRule type="cellIs" dxfId="1435" priority="565" operator="equal">
      <formula>"completedw"</formula>
    </cfRule>
  </conditionalFormatting>
  <conditionalFormatting sqref="C102:C103">
    <cfRule type="containsText" dxfId="1434" priority="201" operator="containsText" text="Hold">
      <formula>NOT(ISERROR(SEARCH("Hold",C102)))</formula>
    </cfRule>
    <cfRule type="cellIs" dxfId="1433" priority="202" operator="equal">
      <formula>"completedw"</formula>
    </cfRule>
    <cfRule type="cellIs" dxfId="1432" priority="203" operator="equal">
      <formula>"HOLD"</formula>
    </cfRule>
    <cfRule type="cellIs" dxfId="1431" priority="204" operator="equal">
      <formula>"ROW"</formula>
    </cfRule>
    <cfRule type="cellIs" dxfId="1430" priority="205" operator="equal">
      <formula>"wip"</formula>
    </cfRule>
    <cfRule type="cellIs" dxfId="1429" priority="206" operator="equal">
      <formula>"Completed"</formula>
    </cfRule>
  </conditionalFormatting>
  <conditionalFormatting sqref="C138:C139">
    <cfRule type="containsText" dxfId="1428" priority="1234" operator="containsText" text="Hold">
      <formula>NOT(ISERROR(SEARCH("Hold",C138)))</formula>
    </cfRule>
  </conditionalFormatting>
  <conditionalFormatting sqref="C161:C162">
    <cfRule type="containsText" dxfId="1427" priority="1155" operator="containsText" text="Hold">
      <formula>NOT(ISERROR(SEARCH("Hold",C161)))</formula>
    </cfRule>
  </conditionalFormatting>
  <conditionalFormatting sqref="C172:C173">
    <cfRule type="containsText" dxfId="1426" priority="530" operator="containsText" text="Hold">
      <formula>NOT(ISERROR(SEARCH("Hold",C172)))</formula>
    </cfRule>
  </conditionalFormatting>
  <conditionalFormatting sqref="C183:C184">
    <cfRule type="containsText" dxfId="1425" priority="1158" operator="containsText" text="Hold">
      <formula>NOT(ISERROR(SEARCH("Hold",C183)))</formula>
    </cfRule>
  </conditionalFormatting>
  <conditionalFormatting sqref="C194:C195">
    <cfRule type="containsText" dxfId="1424" priority="804" operator="containsText" text="Hold">
      <formula>NOT(ISERROR(SEARCH("Hold",C194)))</formula>
    </cfRule>
  </conditionalFormatting>
  <conditionalFormatting sqref="C204:C205">
    <cfRule type="containsText" dxfId="1423" priority="177" operator="containsText" text="Hold">
      <formula>NOT(ISERROR(SEARCH("Hold",C204)))</formula>
    </cfRule>
  </conditionalFormatting>
  <conditionalFormatting sqref="C220">
    <cfRule type="cellIs" dxfId="1422" priority="142" operator="equal">
      <formula>"completedw"</formula>
    </cfRule>
    <cfRule type="cellIs" dxfId="1421" priority="143" operator="equal">
      <formula>"HOLD"</formula>
    </cfRule>
    <cfRule type="cellIs" dxfId="1420" priority="144" operator="equal">
      <formula>"ROW"</formula>
    </cfRule>
  </conditionalFormatting>
  <conditionalFormatting sqref="C226:C227">
    <cfRule type="containsText" dxfId="1419" priority="1131" operator="containsText" text="Hold">
      <formula>NOT(ISERROR(SEARCH("Hold",C226)))</formula>
    </cfRule>
  </conditionalFormatting>
  <conditionalFormatting sqref="C230">
    <cfRule type="cellIs" dxfId="1418" priority="170" operator="equal">
      <formula>"ROW"</formula>
    </cfRule>
    <cfRule type="cellIs" dxfId="1417" priority="169" operator="equal">
      <formula>"HOLD"</formula>
    </cfRule>
    <cfRule type="cellIs" dxfId="1416" priority="168" operator="equal">
      <formula>"completedw"</formula>
    </cfRule>
  </conditionalFormatting>
  <conditionalFormatting sqref="C237:C238">
    <cfRule type="containsText" dxfId="1415" priority="1130" operator="containsText" text="Hold">
      <formula>NOT(ISERROR(SEARCH("Hold",C237)))</formula>
    </cfRule>
  </conditionalFormatting>
  <conditionalFormatting sqref="C247:C248">
    <cfRule type="containsText" dxfId="1414" priority="1108" operator="containsText" text="Hold">
      <formula>NOT(ISERROR(SEARCH("Hold",C247)))</formula>
    </cfRule>
  </conditionalFormatting>
  <conditionalFormatting sqref="C257:C258">
    <cfRule type="containsText" dxfId="1413" priority="1107" operator="containsText" text="Hold">
      <formula>NOT(ISERROR(SEARCH("Hold",C257)))</formula>
    </cfRule>
  </conditionalFormatting>
  <conditionalFormatting sqref="C267:C268">
    <cfRule type="containsText" dxfId="1412" priority="1008" operator="containsText" text="Hold">
      <formula>NOT(ISERROR(SEARCH("Hold",C267)))</formula>
    </cfRule>
    <cfRule type="cellIs" dxfId="1411" priority="1012" operator="equal">
      <formula>"wip"</formula>
    </cfRule>
    <cfRule type="cellIs" dxfId="1410" priority="1013" operator="equal">
      <formula>"Completed"</formula>
    </cfRule>
  </conditionalFormatting>
  <conditionalFormatting sqref="C278:C279">
    <cfRule type="containsText" dxfId="1409" priority="1002" operator="containsText" text="Hold">
      <formula>NOT(ISERROR(SEARCH("Hold",C278)))</formula>
    </cfRule>
  </conditionalFormatting>
  <conditionalFormatting sqref="C289:C290">
    <cfRule type="cellIs" dxfId="1408" priority="865" operator="equal">
      <formula>"completedw"</formula>
    </cfRule>
    <cfRule type="cellIs" dxfId="1407" priority="869" operator="equal">
      <formula>"Completed"</formula>
    </cfRule>
    <cfRule type="cellIs" dxfId="1406" priority="866" operator="equal">
      <formula>"HOLD"</formula>
    </cfRule>
    <cfRule type="cellIs" dxfId="1405" priority="867" operator="equal">
      <formula>"ROW"</formula>
    </cfRule>
    <cfRule type="cellIs" dxfId="1404" priority="868" operator="equal">
      <formula>"wip"</formula>
    </cfRule>
    <cfRule type="containsText" dxfId="1403" priority="864" operator="containsText" text="Hold">
      <formula>NOT(ISERROR(SEARCH("Hold",C289)))</formula>
    </cfRule>
  </conditionalFormatting>
  <conditionalFormatting sqref="C300:C301">
    <cfRule type="containsText" dxfId="1402" priority="760" operator="containsText" text="Hold">
      <formula>NOT(ISERROR(SEARCH("Hold",C300)))</formula>
    </cfRule>
  </conditionalFormatting>
  <conditionalFormatting sqref="C311:C312">
    <cfRule type="containsText" dxfId="1401" priority="673" operator="containsText" text="Hold">
      <formula>NOT(ISERROR(SEARCH("Hold",C311)))</formula>
    </cfRule>
  </conditionalFormatting>
  <conditionalFormatting sqref="C278:D279 D79:R80 N268:P268 N290:P290 I47:AE48 Q267:Q268">
    <cfRule type="cellIs" dxfId="1400" priority="1003" operator="equal">
      <formula>"completedw"</formula>
    </cfRule>
    <cfRule type="cellIs" dxfId="1399" priority="1005" operator="equal">
      <formula>"ROW"</formula>
    </cfRule>
    <cfRule type="cellIs" dxfId="1398" priority="1006" operator="equal">
      <formula>"wip"</formula>
    </cfRule>
    <cfRule type="cellIs" dxfId="1397" priority="1007" operator="equal">
      <formula>"Completed"</formula>
    </cfRule>
  </conditionalFormatting>
  <conditionalFormatting sqref="C278:D279 I47:AE48 D79:R80 Q267:Q268 N268:P268 N290:P290">
    <cfRule type="cellIs" dxfId="1396" priority="1004" operator="equal">
      <formula>"HOLD"</formula>
    </cfRule>
  </conditionalFormatting>
  <conditionalFormatting sqref="C300:D301">
    <cfRule type="cellIs" dxfId="1395" priority="764" operator="equal">
      <formula>"wip"</formula>
    </cfRule>
    <cfRule type="cellIs" dxfId="1394" priority="765" operator="equal">
      <formula>"Completed"</formula>
    </cfRule>
    <cfRule type="cellIs" dxfId="1393" priority="762" operator="equal">
      <formula>"HOLD"</formula>
    </cfRule>
    <cfRule type="cellIs" dxfId="1392" priority="763" operator="equal">
      <formula>"ROW"</formula>
    </cfRule>
    <cfRule type="cellIs" dxfId="1391" priority="761" operator="equal">
      <formula>"completedw"</formula>
    </cfRule>
  </conditionalFormatting>
  <conditionalFormatting sqref="C311:D312">
    <cfRule type="cellIs" dxfId="1390" priority="675" operator="equal">
      <formula>"HOLD"</formula>
    </cfRule>
    <cfRule type="cellIs" dxfId="1389" priority="674" operator="equal">
      <formula>"completedw"</formula>
    </cfRule>
    <cfRule type="cellIs" dxfId="1388" priority="677" operator="equal">
      <formula>"wip"</formula>
    </cfRule>
    <cfRule type="cellIs" dxfId="1387" priority="676" operator="equal">
      <formula>"ROW"</formula>
    </cfRule>
    <cfRule type="cellIs" dxfId="1386" priority="678" operator="equal">
      <formula>"Completed"</formula>
    </cfRule>
  </conditionalFormatting>
  <conditionalFormatting sqref="C25:F25 B25:B26 D26 F26">
    <cfRule type="cellIs" dxfId="1385" priority="49" operator="equal">
      <formula>"wip"</formula>
    </cfRule>
    <cfRule type="cellIs" dxfId="1384" priority="50" operator="equal">
      <formula>"Completed"</formula>
    </cfRule>
  </conditionalFormatting>
  <conditionalFormatting sqref="C47:F48">
    <cfRule type="cellIs" dxfId="1383" priority="1211" operator="equal">
      <formula>"completedw"</formula>
    </cfRule>
    <cfRule type="cellIs" dxfId="1382" priority="1213" operator="equal">
      <formula>"ROW"</formula>
    </cfRule>
    <cfRule type="cellIs" dxfId="1381" priority="1215" operator="equal">
      <formula>"Completed"</formula>
    </cfRule>
    <cfRule type="cellIs" dxfId="1380" priority="1212" operator="equal">
      <formula>"HOLD"</formula>
    </cfRule>
    <cfRule type="cellIs" dxfId="1379" priority="1214" operator="equal">
      <formula>"wip"</formula>
    </cfRule>
  </conditionalFormatting>
  <conditionalFormatting sqref="C68:F69">
    <cfRule type="cellIs" dxfId="1378" priority="1224" operator="equal">
      <formula>"HOLD"</formula>
    </cfRule>
    <cfRule type="cellIs" dxfId="1377" priority="1223" operator="equal">
      <formula>"completedw"</formula>
    </cfRule>
    <cfRule type="cellIs" dxfId="1376" priority="1227" operator="equal">
      <formula>"Completed"</formula>
    </cfRule>
    <cfRule type="cellIs" dxfId="1375" priority="1226" operator="equal">
      <formula>"wip"</formula>
    </cfRule>
    <cfRule type="cellIs" dxfId="1374" priority="1225" operator="equal">
      <formula>"ROW"</formula>
    </cfRule>
  </conditionalFormatting>
  <conditionalFormatting sqref="C51:I51">
    <cfRule type="cellIs" dxfId="1373" priority="498" operator="equal">
      <formula>"completedw"</formula>
    </cfRule>
    <cfRule type="cellIs" dxfId="1372" priority="499" operator="equal">
      <formula>"HOLD"</formula>
    </cfRule>
    <cfRule type="cellIs" dxfId="1371" priority="500" operator="equal">
      <formula>"ROW"</formula>
    </cfRule>
  </conditionalFormatting>
  <conditionalFormatting sqref="C81:AA81 C302:AA302 C313:AA313">
    <cfRule type="cellIs" dxfId="1370" priority="1274" operator="equal">
      <formula>"Completed"</formula>
    </cfRule>
    <cfRule type="cellIs" dxfId="1369" priority="1273" operator="equal">
      <formula>"ROW"</formula>
    </cfRule>
    <cfRule type="cellIs" dxfId="1368" priority="1275" operator="equal">
      <formula>"wip"</formula>
    </cfRule>
    <cfRule type="cellIs" dxfId="1367" priority="1271" operator="equal">
      <formula>"completedw"</formula>
    </cfRule>
    <cfRule type="cellIs" dxfId="1366" priority="1272" operator="equal">
      <formula>"HOLD"</formula>
    </cfRule>
  </conditionalFormatting>
  <conditionalFormatting sqref="C185:AA185">
    <cfRule type="cellIs" dxfId="1365" priority="629" operator="equal">
      <formula>"Completed"</formula>
    </cfRule>
  </conditionalFormatting>
  <conditionalFormatting sqref="C259:AA259">
    <cfRule type="cellIs" dxfId="1364" priority="1310" operator="equal">
      <formula>"Completed"</formula>
    </cfRule>
    <cfRule type="cellIs" dxfId="1363" priority="1309" operator="equal">
      <formula>"ROW"</formula>
    </cfRule>
    <cfRule type="cellIs" dxfId="1362" priority="1308" operator="equal">
      <formula>"HOLD"</formula>
    </cfRule>
    <cfRule type="cellIs" dxfId="1361" priority="1307" operator="equal">
      <formula>"completedw"</formula>
    </cfRule>
  </conditionalFormatting>
  <conditionalFormatting sqref="C38:AC38">
    <cfRule type="cellIs" dxfId="1360" priority="1264" operator="equal">
      <formula>"wip"</formula>
    </cfRule>
    <cfRule type="cellIs" dxfId="1359" priority="1263" operator="equal">
      <formula>"Completed"</formula>
    </cfRule>
  </conditionalFormatting>
  <conditionalFormatting sqref="C57:AE58 B36">
    <cfRule type="cellIs" dxfId="1358" priority="1257" operator="equal">
      <formula>"wip"</formula>
    </cfRule>
    <cfRule type="cellIs" dxfId="1357" priority="1258" operator="equal">
      <formula>"Completed"</formula>
    </cfRule>
  </conditionalFormatting>
  <conditionalFormatting sqref="D172">
    <cfRule type="cellIs" dxfId="1356" priority="1615" operator="equal">
      <formula>"Completed"</formula>
    </cfRule>
    <cfRule type="cellIs" dxfId="1355" priority="1614" operator="equal">
      <formula>"wip"</formula>
    </cfRule>
  </conditionalFormatting>
  <conditionalFormatting sqref="D183">
    <cfRule type="cellIs" dxfId="1354" priority="1586" operator="equal">
      <formula>"wip"</formula>
    </cfRule>
    <cfRule type="cellIs" dxfId="1353" priority="1587" operator="equal">
      <formula>"Completed"</formula>
    </cfRule>
  </conditionalFormatting>
  <conditionalFormatting sqref="D194">
    <cfRule type="cellIs" dxfId="1352" priority="1556" operator="equal">
      <formula>"wip"</formula>
    </cfRule>
    <cfRule type="cellIs" dxfId="1351" priority="1557" operator="equal">
      <formula>"Completed"</formula>
    </cfRule>
  </conditionalFormatting>
  <conditionalFormatting sqref="D204">
    <cfRule type="cellIs" dxfId="1350" priority="1528" operator="equal">
      <formula>"wip"</formula>
    </cfRule>
    <cfRule type="cellIs" dxfId="1349" priority="1529" operator="equal">
      <formula>"Completed"</formula>
    </cfRule>
  </conditionalFormatting>
  <conditionalFormatting sqref="D215">
    <cfRule type="cellIs" dxfId="1348" priority="1500" operator="equal">
      <formula>"wip"</formula>
    </cfRule>
    <cfRule type="cellIs" dxfId="1347" priority="1501" operator="equal">
      <formula>"Completed"</formula>
    </cfRule>
  </conditionalFormatting>
  <conditionalFormatting sqref="D226">
    <cfRule type="cellIs" dxfId="1346" priority="1473" operator="equal">
      <formula>"Completed"</formula>
    </cfRule>
    <cfRule type="cellIs" dxfId="1345" priority="1472" operator="equal">
      <formula>"wip"</formula>
    </cfRule>
  </conditionalFormatting>
  <conditionalFormatting sqref="D237">
    <cfRule type="cellIs" dxfId="1344" priority="1444" operator="equal">
      <formula>"wip"</formula>
    </cfRule>
    <cfRule type="cellIs" dxfId="1343" priority="1445" operator="equal">
      <formula>"Completed"</formula>
    </cfRule>
  </conditionalFormatting>
  <conditionalFormatting sqref="D247">
    <cfRule type="cellIs" dxfId="1342" priority="1391" operator="equal">
      <formula>"Completed"</formula>
    </cfRule>
    <cfRule type="cellIs" dxfId="1341" priority="1390" operator="equal">
      <formula>"wip"</formula>
    </cfRule>
  </conditionalFormatting>
  <conditionalFormatting sqref="D257">
    <cfRule type="cellIs" dxfId="1340" priority="1363" operator="equal">
      <formula>"Completed"</formula>
    </cfRule>
    <cfRule type="cellIs" dxfId="1339" priority="1362" operator="equal">
      <formula>"wip"</formula>
    </cfRule>
  </conditionalFormatting>
  <conditionalFormatting sqref="D36:E37">
    <cfRule type="cellIs" dxfId="1338" priority="594" operator="equal">
      <formula>"Completed"</formula>
    </cfRule>
    <cfRule type="cellIs" dxfId="1337" priority="590" operator="equal">
      <formula>"completedw"</formula>
    </cfRule>
    <cfRule type="cellIs" dxfId="1336" priority="591" operator="equal">
      <formula>"HOLD"</formula>
    </cfRule>
    <cfRule type="cellIs" dxfId="1335" priority="592" operator="equal">
      <formula>"ROW"</formula>
    </cfRule>
    <cfRule type="cellIs" dxfId="1334" priority="593" operator="equal">
      <formula>"wip"</formula>
    </cfRule>
  </conditionalFormatting>
  <conditionalFormatting sqref="D267:E268">
    <cfRule type="cellIs" dxfId="1333" priority="1019" operator="equal">
      <formula>"Completed"</formula>
    </cfRule>
    <cfRule type="cellIs" dxfId="1332" priority="1018" operator="equal">
      <formula>"wip"</formula>
    </cfRule>
    <cfRule type="cellIs" dxfId="1331" priority="1017" operator="equal">
      <formula>"ROW"</formula>
    </cfRule>
    <cfRule type="cellIs" dxfId="1330" priority="1016" operator="equal">
      <formula>"HOLD"</formula>
    </cfRule>
    <cfRule type="cellIs" dxfId="1329" priority="1015" operator="equal">
      <formula>"completedw"</formula>
    </cfRule>
  </conditionalFormatting>
  <conditionalFormatting sqref="D289:E290">
    <cfRule type="cellIs" dxfId="1328" priority="871" operator="equal">
      <formula>"completedw"</formula>
    </cfRule>
    <cfRule type="cellIs" dxfId="1327" priority="872" operator="equal">
      <formula>"HOLD"</formula>
    </cfRule>
    <cfRule type="cellIs" dxfId="1326" priority="873" operator="equal">
      <formula>"ROW"</formula>
    </cfRule>
    <cfRule type="cellIs" dxfId="1325" priority="874" operator="equal">
      <formula>"wip"</formula>
    </cfRule>
    <cfRule type="cellIs" dxfId="1324" priority="875" operator="equal">
      <formula>"Completed"</formula>
    </cfRule>
  </conditionalFormatting>
  <conditionalFormatting sqref="D219:G220">
    <cfRule type="cellIs" dxfId="1323" priority="185" operator="equal">
      <formula>"completedw"</formula>
    </cfRule>
    <cfRule type="cellIs" dxfId="1322" priority="186" operator="equal">
      <formula>"HOLD"</formula>
    </cfRule>
    <cfRule type="cellIs" dxfId="1321" priority="187" operator="equal">
      <formula>"ROW"</formula>
    </cfRule>
  </conditionalFormatting>
  <conditionalFormatting sqref="D90:I91">
    <cfRule type="cellIs" dxfId="1320" priority="1163" operator="equal">
      <formula>"completedw"</formula>
    </cfRule>
    <cfRule type="cellIs" dxfId="1319" priority="1167" operator="equal">
      <formula>"Completed"</formula>
    </cfRule>
    <cfRule type="cellIs" dxfId="1318" priority="1166" operator="equal">
      <formula>"wip"</formula>
    </cfRule>
    <cfRule type="cellIs" dxfId="1317" priority="1165" operator="equal">
      <formula>"ROW"</formula>
    </cfRule>
    <cfRule type="cellIs" dxfId="1316" priority="1164" operator="equal">
      <formula>"HOLD"</formula>
    </cfRule>
  </conditionalFormatting>
  <conditionalFormatting sqref="D102:AA103 A114:AH114 A138:AH138 A150:AH150 A151:AJ151 A194:AH194 A126:AH126 A127:AJ127 A161:AH161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A172:AH172 N179:Q179 N183:AF184 M195 A215:AH215 A226:AH226 A237:AH237 A245:AJ246 A247:AH247 A314:AE314 A318:AK320 AL318:XFD1048576 A321:AG321 AK321:AK326 A322:AF329 A330:K330 M330:AF330 AK330 A331:AF332 A333:D333 F333:AF333 A334:AF335 A336:AK1048576">
    <cfRule type="cellIs" dxfId="1315" priority="1313" operator="equal">
      <formula>"completedw"</formula>
    </cfRule>
  </conditionalFormatting>
  <conditionalFormatting sqref="D102:AA103 A114:AH114 A138:AH138 A150:AH150 A151:AJ151 A194:AH194 A126:AH126 A127:AJ127 A161:AH161 A172:AH172 A215:AH215 A237:AH237 A226:AH226 A247:AH24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N183:AF184 M195 A245:AJ246 A314:AE314 A318:AK320 AL318:XFD1048576 A321:AG321 AK321:AK326 A322:AF329 A330:K330 M330:AF330 AK330 A331:AF332 A333:D333 F333:AF333 A334:AF335 A336:AK1048576">
    <cfRule type="cellIs" dxfId="1314"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3" priority="1315" operator="equal">
      <formula>"ROW"</formula>
    </cfRule>
  </conditionalFormatting>
  <conditionalFormatting sqref="D102:AE103 C114:AE115 C138:AE139 C150:AE151 C194:AE195 C126:AE127 C161:AE162 C172:AE173 C183:L184 C215:AE216 C237:AE238 C226:AE227 C247:AE248 C257:Z258 N183:AF184 C204:AE205">
    <cfRule type="cellIs" dxfId="1312"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11" priority="1293" operator="equal">
      <formula>"wip"</formula>
    </cfRule>
  </conditionalFormatting>
  <conditionalFormatting sqref="E25">
    <cfRule type="containsText" dxfId="1310" priority="42" operator="containsText" text="Hold">
      <formula>NOT(ISERROR(SEARCH("Hold",E25)))</formula>
    </cfRule>
  </conditionalFormatting>
  <conditionalFormatting sqref="E36:E37">
    <cfRule type="containsText" dxfId="1309" priority="589" operator="containsText" text="Hold">
      <formula>NOT(ISERROR(SEARCH("Hold",E36)))</formula>
    </cfRule>
  </conditionalFormatting>
  <conditionalFormatting sqref="E47:E48">
    <cfRule type="containsText" dxfId="1308" priority="1210" operator="containsText" text="Hold">
      <formula>NOT(ISERROR(SEARCH("Hold",E47)))</formula>
    </cfRule>
  </conditionalFormatting>
  <conditionalFormatting sqref="E68:E69">
    <cfRule type="containsText" dxfId="1307" priority="1222" operator="containsText" text="Hold">
      <formula>NOT(ISERROR(SEARCH("Hold",E68)))</formula>
    </cfRule>
  </conditionalFormatting>
  <conditionalFormatting sqref="E83:E84">
    <cfRule type="cellIs" dxfId="1306" priority="116" operator="equal">
      <formula>"HOLD"</formula>
    </cfRule>
    <cfRule type="cellIs" dxfId="1305" priority="115" operator="equal">
      <formula>"completedw"</formula>
    </cfRule>
    <cfRule type="cellIs" dxfId="1304" priority="117" operator="equal">
      <formula>"ROW"</formula>
    </cfRule>
  </conditionalFormatting>
  <conditionalFormatting sqref="E94:E95">
    <cfRule type="cellIs" dxfId="1303" priority="420" operator="equal">
      <formula>"completedw"</formula>
    </cfRule>
    <cfRule type="cellIs" dxfId="1302" priority="421" operator="equal">
      <formula>"HOLD"</formula>
    </cfRule>
    <cfRule type="cellIs" dxfId="1301" priority="422" operator="equal">
      <formula>"ROW"</formula>
    </cfRule>
  </conditionalFormatting>
  <conditionalFormatting sqref="E106:E107">
    <cfRule type="cellIs" dxfId="1300" priority="415" operator="equal">
      <formula>"HOLD"</formula>
    </cfRule>
    <cfRule type="cellIs" dxfId="1299" priority="416" operator="equal">
      <formula>"ROW"</formula>
    </cfRule>
    <cfRule type="cellIs" dxfId="1298" priority="414" operator="equal">
      <formula>"completedw"</formula>
    </cfRule>
  </conditionalFormatting>
  <conditionalFormatting sqref="E126:E127">
    <cfRule type="containsText" dxfId="1297" priority="792" operator="containsText" text="Hold">
      <formula>NOT(ISERROR(SEARCH("Hold",E126)))</formula>
    </cfRule>
  </conditionalFormatting>
  <conditionalFormatting sqref="E138:E139">
    <cfRule type="containsText" dxfId="1296" priority="1233" operator="containsText" text="Hold">
      <formula>NOT(ISERROR(SEARCH("Hold",E138)))</formula>
    </cfRule>
  </conditionalFormatting>
  <conditionalFormatting sqref="E154:E155">
    <cfRule type="cellIs" dxfId="1295" priority="394" operator="equal">
      <formula>"HOLD"</formula>
    </cfRule>
    <cfRule type="cellIs" dxfId="1294" priority="393" operator="equal">
      <formula>"completedw"</formula>
    </cfRule>
    <cfRule type="cellIs" dxfId="1293" priority="395" operator="equal">
      <formula>"ROW"</formula>
    </cfRule>
  </conditionalFormatting>
  <conditionalFormatting sqref="E161:E162">
    <cfRule type="containsText" dxfId="1292" priority="1154" operator="containsText" text="Hold">
      <formula>NOT(ISERROR(SEARCH("Hold",E161)))</formula>
    </cfRule>
  </conditionalFormatting>
  <conditionalFormatting sqref="E172:E173">
    <cfRule type="containsText" dxfId="1291" priority="529" operator="containsText" text="Hold">
      <formula>NOT(ISERROR(SEARCH("Hold",E172)))</formula>
    </cfRule>
  </conditionalFormatting>
  <conditionalFormatting sqref="E183:E184">
    <cfRule type="containsText" dxfId="1290" priority="787" operator="containsText" text="Hold">
      <formula>NOT(ISERROR(SEARCH("Hold",E183)))</formula>
    </cfRule>
  </conditionalFormatting>
  <conditionalFormatting sqref="E194:E195">
    <cfRule type="containsText" dxfId="1289" priority="805" operator="containsText" text="Hold">
      <formula>NOT(ISERROR(SEARCH("Hold",E194)))</formula>
    </cfRule>
  </conditionalFormatting>
  <conditionalFormatting sqref="E215:E216">
    <cfRule type="containsText" dxfId="1288" priority="1157" operator="containsText" text="Hold">
      <formula>NOT(ISERROR(SEARCH("Hold",E215)))</formula>
    </cfRule>
  </conditionalFormatting>
  <conditionalFormatting sqref="E226:E227">
    <cfRule type="containsText" dxfId="1287" priority="1132" operator="containsText" text="Hold">
      <formula>NOT(ISERROR(SEARCH("Hold",E226)))</formula>
    </cfRule>
  </conditionalFormatting>
  <conditionalFormatting sqref="E230">
    <cfRule type="cellIs" dxfId="1286" priority="524" operator="equal">
      <formula>"HOLD"</formula>
    </cfRule>
    <cfRule type="cellIs" dxfId="1285" priority="525" operator="equal">
      <formula>"ROW"</formula>
    </cfRule>
    <cfRule type="cellIs" dxfId="1284" priority="523" operator="equal">
      <formula>"completedw"</formula>
    </cfRule>
  </conditionalFormatting>
  <conditionalFormatting sqref="E237:E238">
    <cfRule type="containsText" dxfId="1283" priority="1129" operator="containsText" text="Hold">
      <formula>NOT(ISERROR(SEARCH("Hold",E237)))</formula>
    </cfRule>
  </conditionalFormatting>
  <conditionalFormatting sqref="E247:E248">
    <cfRule type="containsText" dxfId="1282" priority="1109" operator="containsText" text="Hold">
      <formula>NOT(ISERROR(SEARCH("Hold",E247)))</formula>
    </cfRule>
  </conditionalFormatting>
  <conditionalFormatting sqref="E257:E258">
    <cfRule type="containsText" dxfId="1281" priority="1106" operator="containsText" text="Hold">
      <formula>NOT(ISERROR(SEARCH("Hold",E257)))</formula>
    </cfRule>
  </conditionalFormatting>
  <conditionalFormatting sqref="E267:E268">
    <cfRule type="containsText" dxfId="1280" priority="1014" operator="containsText" text="Hold">
      <formula>NOT(ISERROR(SEARCH("Hold",E267)))</formula>
    </cfRule>
  </conditionalFormatting>
  <conditionalFormatting sqref="E278:E279">
    <cfRule type="containsText" dxfId="1279" priority="996" operator="containsText" text="Hold">
      <formula>NOT(ISERROR(SEARCH("Hold",E278)))</formula>
    </cfRule>
  </conditionalFormatting>
  <conditionalFormatting sqref="E289:E290">
    <cfRule type="containsText" dxfId="1278" priority="870" operator="containsText" text="Hold">
      <formula>NOT(ISERROR(SEARCH("Hold",E289)))</formula>
    </cfRule>
  </conditionalFormatting>
  <conditionalFormatting sqref="E300:E301">
    <cfRule type="cellIs" dxfId="1277" priority="122" operator="equal">
      <formula>"completedw"</formula>
    </cfRule>
    <cfRule type="containsText" dxfId="1276" priority="121" operator="containsText" text="Hold">
      <formula>NOT(ISERROR(SEARCH("Hold",E300)))</formula>
    </cfRule>
    <cfRule type="cellIs" dxfId="1275" priority="124" operator="equal">
      <formula>"ROW"</formula>
    </cfRule>
    <cfRule type="cellIs" dxfId="1274" priority="125" operator="equal">
      <formula>"wip"</formula>
    </cfRule>
    <cfRule type="cellIs" dxfId="1273" priority="123" operator="equal">
      <formula>"HOLD"</formula>
    </cfRule>
    <cfRule type="cellIs" dxfId="1272" priority="126" operator="equal">
      <formula>"Completed"</formula>
    </cfRule>
  </conditionalFormatting>
  <conditionalFormatting sqref="E311:E312">
    <cfRule type="containsText" dxfId="1271" priority="106" operator="containsText" text="Hold">
      <formula>NOT(ISERROR(SEARCH("Hold",E311)))</formula>
    </cfRule>
  </conditionalFormatting>
  <conditionalFormatting sqref="E278:F279">
    <cfRule type="cellIs" dxfId="1270" priority="997" operator="equal">
      <formula>"completedw"</formula>
    </cfRule>
    <cfRule type="cellIs" dxfId="1269" priority="998" operator="equal">
      <formula>"HOLD"</formula>
    </cfRule>
    <cfRule type="cellIs" dxfId="1268" priority="999" operator="equal">
      <formula>"ROW"</formula>
    </cfRule>
    <cfRule type="cellIs" dxfId="1267" priority="1000" operator="equal">
      <formula>"wip"</formula>
    </cfRule>
    <cfRule type="cellIs" dxfId="1266" priority="1001" operator="equal">
      <formula>"Completed"</formula>
    </cfRule>
  </conditionalFormatting>
  <conditionalFormatting sqref="E311:F312">
    <cfRule type="cellIs" dxfId="1265" priority="110" operator="equal">
      <formula>"wip"</formula>
    </cfRule>
    <cfRule type="cellIs" dxfId="1264" priority="109" operator="equal">
      <formula>"ROW"</formula>
    </cfRule>
    <cfRule type="cellIs" dxfId="1263" priority="108" operator="equal">
      <formula>"HOLD"</formula>
    </cfRule>
    <cfRule type="cellIs" dxfId="1262" priority="107" operator="equal">
      <formula>"completedw"</formula>
    </cfRule>
    <cfRule type="cellIs" dxfId="1261" priority="111" operator="equal">
      <formula>"Completed"</formula>
    </cfRule>
  </conditionalFormatting>
  <conditionalFormatting sqref="E61:I62">
    <cfRule type="cellIs" dxfId="1260" priority="474" operator="equal">
      <formula>"completedw"</formula>
    </cfRule>
    <cfRule type="cellIs" dxfId="1259" priority="475" operator="equal">
      <formula>"HOLD"</formula>
    </cfRule>
    <cfRule type="cellIs" dxfId="1258" priority="476" operator="equal">
      <formula>"ROW"</formula>
    </cfRule>
  </conditionalFormatting>
  <conditionalFormatting sqref="F172">
    <cfRule type="cellIs" dxfId="1257" priority="1613" operator="equal">
      <formula>"Completed"</formula>
    </cfRule>
    <cfRule type="cellIs" dxfId="1256" priority="1612" operator="equal">
      <formula>"wip"</formula>
    </cfRule>
  </conditionalFormatting>
  <conditionalFormatting sqref="F183">
    <cfRule type="cellIs" dxfId="1255" priority="1585" operator="equal">
      <formula>"Completed"</formula>
    </cfRule>
    <cfRule type="cellIs" dxfId="1254" priority="1584" operator="equal">
      <formula>"wip"</formula>
    </cfRule>
  </conditionalFormatting>
  <conditionalFormatting sqref="F194">
    <cfRule type="cellIs" dxfId="1253" priority="1554" operator="equal">
      <formula>"wip"</formula>
    </cfRule>
    <cfRule type="cellIs" dxfId="1252" priority="1555" operator="equal">
      <formula>"Completed"</formula>
    </cfRule>
  </conditionalFormatting>
  <conditionalFormatting sqref="F204">
    <cfRule type="cellIs" dxfId="1251" priority="1526" operator="equal">
      <formula>"wip"</formula>
    </cfRule>
    <cfRule type="cellIs" dxfId="1250" priority="1527" operator="equal">
      <formula>"Completed"</formula>
    </cfRule>
  </conditionalFormatting>
  <conditionalFormatting sqref="F215">
    <cfRule type="cellIs" dxfId="1249" priority="1499" operator="equal">
      <formula>"Completed"</formula>
    </cfRule>
    <cfRule type="cellIs" dxfId="1248" priority="1498" operator="equal">
      <formula>"wip"</formula>
    </cfRule>
  </conditionalFormatting>
  <conditionalFormatting sqref="F226">
    <cfRule type="cellIs" dxfId="1247" priority="1470" operator="equal">
      <formula>"wip"</formula>
    </cfRule>
    <cfRule type="cellIs" dxfId="1246" priority="1471" operator="equal">
      <formula>"Completed"</formula>
    </cfRule>
  </conditionalFormatting>
  <conditionalFormatting sqref="F237">
    <cfRule type="cellIs" dxfId="1245" priority="1443" operator="equal">
      <formula>"Completed"</formula>
    </cfRule>
    <cfRule type="cellIs" dxfId="1244" priority="1442" operator="equal">
      <formula>"wip"</formula>
    </cfRule>
  </conditionalFormatting>
  <conditionalFormatting sqref="F247">
    <cfRule type="cellIs" dxfId="1243" priority="1388" operator="equal">
      <formula>"wip"</formula>
    </cfRule>
    <cfRule type="cellIs" dxfId="1242" priority="1389" operator="equal">
      <formula>"Completed"</formula>
    </cfRule>
  </conditionalFormatting>
  <conditionalFormatting sqref="F257">
    <cfRule type="cellIs" dxfId="1241" priority="1360" operator="equal">
      <formula>"wip"</formula>
    </cfRule>
    <cfRule type="cellIs" dxfId="1240" priority="1361" operator="equal">
      <formula>"Completed"</formula>
    </cfRule>
  </conditionalFormatting>
  <conditionalFormatting sqref="F36:G37">
    <cfRule type="cellIs" dxfId="1239" priority="600" operator="equal">
      <formula>"Completed"</formula>
    </cfRule>
    <cfRule type="cellIs" dxfId="1238" priority="599" operator="equal">
      <formula>"wip"</formula>
    </cfRule>
    <cfRule type="cellIs" dxfId="1237" priority="598" operator="equal">
      <formula>"ROW"</formula>
    </cfRule>
    <cfRule type="cellIs" dxfId="1236" priority="597" operator="equal">
      <formula>"HOLD"</formula>
    </cfRule>
    <cfRule type="cellIs" dxfId="1235" priority="596" operator="equal">
      <formula>"completedw"</formula>
    </cfRule>
  </conditionalFormatting>
  <conditionalFormatting sqref="F267:G268">
    <cfRule type="cellIs" dxfId="1234" priority="1022" operator="equal">
      <formula>"HOLD"</formula>
    </cfRule>
    <cfRule type="cellIs" dxfId="1233" priority="1025" operator="equal">
      <formula>"Completed"</formula>
    </cfRule>
    <cfRule type="cellIs" dxfId="1232" priority="1023" operator="equal">
      <formula>"ROW"</formula>
    </cfRule>
    <cfRule type="cellIs" dxfId="1231" priority="1021" operator="equal">
      <formula>"completedw"</formula>
    </cfRule>
    <cfRule type="cellIs" dxfId="1230" priority="1024" operator="equal">
      <formula>"wip"</formula>
    </cfRule>
  </conditionalFormatting>
  <conditionalFormatting sqref="F289:G290">
    <cfRule type="cellIs" dxfId="1229" priority="881" operator="equal">
      <formula>"Completed"</formula>
    </cfRule>
    <cfRule type="cellIs" dxfId="1228" priority="880" operator="equal">
      <formula>"wip"</formula>
    </cfRule>
    <cfRule type="cellIs" dxfId="1227" priority="879" operator="equal">
      <formula>"ROW"</formula>
    </cfRule>
    <cfRule type="cellIs" dxfId="1226" priority="878" operator="equal">
      <formula>"HOLD"</formula>
    </cfRule>
    <cfRule type="cellIs" dxfId="1225" priority="877" operator="equal">
      <formula>"completedw"</formula>
    </cfRule>
  </conditionalFormatting>
  <conditionalFormatting sqref="F300:H301">
    <cfRule type="cellIs" dxfId="1224" priority="753" operator="equal">
      <formula>"wip"</formula>
    </cfRule>
    <cfRule type="cellIs" dxfId="1223" priority="750" operator="equal">
      <formula>"completedw"</formula>
    </cfRule>
    <cfRule type="cellIs" dxfId="1222" priority="752" operator="equal">
      <formula>"ROW"</formula>
    </cfRule>
    <cfRule type="cellIs" dxfId="1221" priority="751" operator="equal">
      <formula>"HOLD"</formula>
    </cfRule>
    <cfRule type="cellIs" dxfId="1220" priority="754" operator="equal">
      <formula>"Completed"</formula>
    </cfRule>
  </conditionalFormatting>
  <conditionalFormatting sqref="G25:G26">
    <cfRule type="containsText" dxfId="1219" priority="22" operator="containsText" text="Hold">
      <formula>NOT(ISERROR(SEARCH("Hold",G25)))</formula>
    </cfRule>
  </conditionalFormatting>
  <conditionalFormatting sqref="G29">
    <cfRule type="cellIs" dxfId="1218" priority="48" operator="equal">
      <formula>"ROW"</formula>
    </cfRule>
    <cfRule type="cellIs" dxfId="1217" priority="47" operator="equal">
      <formula>"HOLD"</formula>
    </cfRule>
    <cfRule type="cellIs" dxfId="1216" priority="46" operator="equal">
      <formula>"completedw"</formula>
    </cfRule>
  </conditionalFormatting>
  <conditionalFormatting sqref="G36:G37">
    <cfRule type="containsText" dxfId="1215" priority="595" operator="containsText" text="Hold">
      <formula>NOT(ISERROR(SEARCH("Hold",G36)))</formula>
    </cfRule>
  </conditionalFormatting>
  <conditionalFormatting sqref="G47:G48">
    <cfRule type="containsText" dxfId="1214" priority="1204" operator="containsText" text="Hold">
      <formula>NOT(ISERROR(SEARCH("Hold",G47)))</formula>
    </cfRule>
  </conditionalFormatting>
  <conditionalFormatting sqref="G68:G69">
    <cfRule type="containsText" dxfId="1213" priority="1216" operator="containsText" text="Hold">
      <formula>NOT(ISERROR(SEARCH("Hold",G68)))</formula>
    </cfRule>
  </conditionalFormatting>
  <conditionalFormatting sqref="G114:G115">
    <cfRule type="containsText" dxfId="1212" priority="1255" operator="containsText" text="Hold">
      <formula>NOT(ISERROR(SEARCH("Hold",G114)))</formula>
    </cfRule>
  </conditionalFormatting>
  <conditionalFormatting sqref="G126:G127">
    <cfRule type="containsText" dxfId="1211" priority="1240" operator="containsText" text="Hold">
      <formula>NOT(ISERROR(SEARCH("Hold",G126)))</formula>
    </cfRule>
  </conditionalFormatting>
  <conditionalFormatting sqref="G133">
    <cfRule type="cellIs" dxfId="1210" priority="259" operator="equal">
      <formula>"ROW"</formula>
    </cfRule>
    <cfRule type="cellIs" dxfId="1209" priority="257" operator="equal">
      <formula>"completedw"</formula>
    </cfRule>
    <cfRule type="cellIs" dxfId="1208" priority="258" operator="equal">
      <formula>"HOLD"</formula>
    </cfRule>
  </conditionalFormatting>
  <conditionalFormatting sqref="G138:G139">
    <cfRule type="containsText" dxfId="1207" priority="1252" operator="containsText" text="Hold">
      <formula>NOT(ISERROR(SEARCH("Hold",G138)))</formula>
    </cfRule>
  </conditionalFormatting>
  <conditionalFormatting sqref="G161:G162">
    <cfRule type="containsText" dxfId="1206" priority="1153" operator="containsText" text="Hold">
      <formula>NOT(ISERROR(SEARCH("Hold",G161)))</formula>
    </cfRule>
  </conditionalFormatting>
  <conditionalFormatting sqref="G176:G177">
    <cfRule type="cellIs" dxfId="1205" priority="363" operator="equal">
      <formula>"completedw"</formula>
    </cfRule>
    <cfRule type="cellIs" dxfId="1204" priority="364" operator="equal">
      <formula>"HOLD"</formula>
    </cfRule>
    <cfRule type="cellIs" dxfId="1203" priority="365" operator="equal">
      <formula>"ROW"</formula>
    </cfRule>
  </conditionalFormatting>
  <conditionalFormatting sqref="G187">
    <cfRule type="cellIs" dxfId="1202" priority="357" operator="equal">
      <formula>"completedw"</formula>
    </cfRule>
    <cfRule type="cellIs" dxfId="1201" priority="358" operator="equal">
      <formula>"HOLD"</formula>
    </cfRule>
    <cfRule type="cellIs" dxfId="1200" priority="359" operator="equal">
      <formula>"ROW"</formula>
    </cfRule>
  </conditionalFormatting>
  <conditionalFormatting sqref="G194:G195">
    <cfRule type="containsText" dxfId="1199" priority="806" operator="containsText" text="Hold">
      <formula>NOT(ISERROR(SEARCH("Hold",G194)))</formula>
    </cfRule>
  </conditionalFormatting>
  <conditionalFormatting sqref="G204:G205">
    <cfRule type="containsText" dxfId="1198" priority="788" operator="containsText" text="Hold">
      <formula>NOT(ISERROR(SEARCH("Hold",G204)))</formula>
    </cfRule>
  </conditionalFormatting>
  <conditionalFormatting sqref="G208:G209">
    <cfRule type="cellIs" dxfId="1197" priority="240" operator="equal">
      <formula>"HOLD"</formula>
    </cfRule>
    <cfRule type="cellIs" dxfId="1196" priority="241" operator="equal">
      <formula>"ROW"</formula>
    </cfRule>
    <cfRule type="cellIs" dxfId="1195" priority="239" operator="equal">
      <formula>"completedw"</formula>
    </cfRule>
  </conditionalFormatting>
  <conditionalFormatting sqref="G215:G216">
    <cfRule type="containsText" dxfId="1194" priority="1156" operator="containsText" text="Hold">
      <formula>NOT(ISERROR(SEARCH("Hold",G215)))</formula>
    </cfRule>
  </conditionalFormatting>
  <conditionalFormatting sqref="G226:G227">
    <cfRule type="containsText" dxfId="1193" priority="1133" operator="containsText" text="Hold">
      <formula>NOT(ISERROR(SEARCH("Hold",G226)))</formula>
    </cfRule>
  </conditionalFormatting>
  <conditionalFormatting sqref="G237:G238">
    <cfRule type="containsText" dxfId="1192" priority="1128" operator="containsText" text="Hold">
      <formula>NOT(ISERROR(SEARCH("Hold",G237)))</formula>
    </cfRule>
  </conditionalFormatting>
  <conditionalFormatting sqref="G247:G248">
    <cfRule type="containsText" dxfId="1191" priority="1110" operator="containsText" text="Hold">
      <formula>NOT(ISERROR(SEARCH("Hold",G247)))</formula>
    </cfRule>
  </conditionalFormatting>
  <conditionalFormatting sqref="G257:G258">
    <cfRule type="containsText" dxfId="1190" priority="1105" operator="containsText" text="Hold">
      <formula>NOT(ISERROR(SEARCH("Hold",G257)))</formula>
    </cfRule>
  </conditionalFormatting>
  <conditionalFormatting sqref="G267:G268">
    <cfRule type="containsText" dxfId="1189" priority="1020" operator="containsText" text="Hold">
      <formula>NOT(ISERROR(SEARCH("Hold",G267)))</formula>
    </cfRule>
  </conditionalFormatting>
  <conditionalFormatting sqref="G278:G279">
    <cfRule type="containsText" dxfId="1188" priority="990" operator="containsText" text="Hold">
      <formula>NOT(ISERROR(SEARCH("Hold",G278)))</formula>
    </cfRule>
  </conditionalFormatting>
  <conditionalFormatting sqref="G289:G290">
    <cfRule type="containsText" dxfId="1187" priority="876" operator="containsText" text="Hold">
      <formula>NOT(ISERROR(SEARCH("Hold",G289)))</formula>
    </cfRule>
  </conditionalFormatting>
  <conditionalFormatting sqref="G300:G301">
    <cfRule type="containsText" dxfId="1186" priority="749" operator="containsText" text="Hold">
      <formula>NOT(ISERROR(SEARCH("Hold",G300)))</formula>
    </cfRule>
  </conditionalFormatting>
  <conditionalFormatting sqref="G311:G312">
    <cfRule type="containsText" dxfId="1185" priority="100" operator="containsText" text="Hold">
      <formula>NOT(ISERROR(SEARCH("Hold",G311)))</formula>
    </cfRule>
  </conditionalFormatting>
  <conditionalFormatting sqref="G25:H26">
    <cfRule type="cellIs" dxfId="1184" priority="27" operator="equal">
      <formula>"Completed"</formula>
    </cfRule>
    <cfRule type="cellIs" dxfId="1183" priority="26" operator="equal">
      <formula>"wip"</formula>
    </cfRule>
    <cfRule type="cellIs" dxfId="1182" priority="25" operator="equal">
      <formula>"ROW"</formula>
    </cfRule>
    <cfRule type="cellIs" dxfId="1181" priority="24" operator="equal">
      <formula>"HOLD"</formula>
    </cfRule>
    <cfRule type="cellIs" dxfId="1180" priority="23" operator="equal">
      <formula>"completedw"</formula>
    </cfRule>
  </conditionalFormatting>
  <conditionalFormatting sqref="G47:H48">
    <cfRule type="cellIs" dxfId="1179" priority="1208" operator="equal">
      <formula>"wip"</formula>
    </cfRule>
    <cfRule type="cellIs" dxfId="1178" priority="1209" operator="equal">
      <formula>"Completed"</formula>
    </cfRule>
    <cfRule type="cellIs" dxfId="1177" priority="1206" operator="equal">
      <formula>"HOLD"</formula>
    </cfRule>
    <cfRule type="cellIs" dxfId="1176" priority="1205" operator="equal">
      <formula>"completedw"</formula>
    </cfRule>
    <cfRule type="cellIs" dxfId="1175" priority="1207" operator="equal">
      <formula>"ROW"</formula>
    </cfRule>
  </conditionalFormatting>
  <conditionalFormatting sqref="G68:H69">
    <cfRule type="cellIs" dxfId="1174" priority="1221" operator="equal">
      <formula>"Completed"</formula>
    </cfRule>
    <cfRule type="cellIs" dxfId="1173" priority="1219" operator="equal">
      <formula>"ROW"</formula>
    </cfRule>
    <cfRule type="cellIs" dxfId="1172" priority="1217" operator="equal">
      <formula>"completedw"</formula>
    </cfRule>
    <cfRule type="cellIs" dxfId="1171" priority="1218" operator="equal">
      <formula>"HOLD"</formula>
    </cfRule>
  </conditionalFormatting>
  <conditionalFormatting sqref="G278:H279">
    <cfRule type="cellIs" dxfId="1170" priority="992" operator="equal">
      <formula>"HOLD"</formula>
    </cfRule>
    <cfRule type="cellIs" dxfId="1169" priority="995" operator="equal">
      <formula>"Completed"</formula>
    </cfRule>
    <cfRule type="cellIs" dxfId="1168" priority="991" operator="equal">
      <formula>"completedw"</formula>
    </cfRule>
    <cfRule type="cellIs" dxfId="1167" priority="994" operator="equal">
      <formula>"wip"</formula>
    </cfRule>
    <cfRule type="cellIs" dxfId="1166" priority="993" operator="equal">
      <formula>"ROW"</formula>
    </cfRule>
  </conditionalFormatting>
  <conditionalFormatting sqref="G311:H312">
    <cfRule type="cellIs" dxfId="1165" priority="104" operator="equal">
      <formula>"wip"</formula>
    </cfRule>
    <cfRule type="cellIs" dxfId="1164" priority="101" operator="equal">
      <formula>"completedw"</formula>
    </cfRule>
    <cfRule type="cellIs" dxfId="1163" priority="103" operator="equal">
      <formula>"ROW"</formula>
    </cfRule>
    <cfRule type="cellIs" dxfId="1162" priority="102" operator="equal">
      <formula>"HOLD"</formula>
    </cfRule>
    <cfRule type="cellIs" dxfId="1161" priority="105" operator="equal">
      <formula>"Completed"</formula>
    </cfRule>
  </conditionalFormatting>
  <conditionalFormatting sqref="G83:I84">
    <cfRule type="cellIs" dxfId="1160" priority="428" operator="equal">
      <formula>"ROW"</formula>
    </cfRule>
    <cfRule type="cellIs" dxfId="1159" priority="427" operator="equal">
      <formula>"HOLD"</formula>
    </cfRule>
    <cfRule type="cellIs" dxfId="1158" priority="426" operator="equal">
      <formula>"completedw"</formula>
    </cfRule>
  </conditionalFormatting>
  <conditionalFormatting sqref="G106:I107">
    <cfRule type="cellIs" dxfId="1157" priority="411" operator="equal">
      <formula>"completedw"</formula>
    </cfRule>
    <cfRule type="cellIs" dxfId="1156" priority="413" operator="equal">
      <formula>"ROW"</formula>
    </cfRule>
    <cfRule type="cellIs" dxfId="1155" priority="412" operator="equal">
      <formula>"HOLD"</formula>
    </cfRule>
  </conditionalFormatting>
  <conditionalFormatting sqref="G68:AB69">
    <cfRule type="cellIs" dxfId="1154" priority="1220" operator="equal">
      <formula>"wip"</formula>
    </cfRule>
  </conditionalFormatting>
  <conditionalFormatting sqref="H134 J134">
    <cfRule type="cellIs" dxfId="1153" priority="254" operator="equal">
      <formula>"completedw"</formula>
    </cfRule>
    <cfRule type="cellIs" dxfId="1152" priority="255" operator="equal">
      <formula>"HOLD"</formula>
    </cfRule>
    <cfRule type="cellIs" dxfId="1151" priority="256" operator="equal">
      <formula>"ROW"</formula>
    </cfRule>
  </conditionalFormatting>
  <conditionalFormatting sqref="H167">
    <cfRule type="cellIs" dxfId="1150" priority="277" operator="equal">
      <formula>"HOLD"</formula>
    </cfRule>
    <cfRule type="cellIs" dxfId="1149" priority="278" operator="equal">
      <formula>"ROW"</formula>
    </cfRule>
    <cfRule type="cellIs" dxfId="1148" priority="276" operator="equal">
      <formula>"completedw"</formula>
    </cfRule>
  </conditionalFormatting>
  <conditionalFormatting sqref="H172">
    <cfRule type="cellIs" dxfId="1147" priority="1611" operator="equal">
      <formula>"Completed"</formula>
    </cfRule>
    <cfRule type="cellIs" dxfId="1146" priority="1610" operator="equal">
      <formula>"wip"</formula>
    </cfRule>
  </conditionalFormatting>
  <conditionalFormatting sqref="H183">
    <cfRule type="cellIs" dxfId="1145" priority="1583" operator="equal">
      <formula>"Completed"</formula>
    </cfRule>
    <cfRule type="cellIs" dxfId="1144" priority="1582" operator="equal">
      <formula>"wip"</formula>
    </cfRule>
  </conditionalFormatting>
  <conditionalFormatting sqref="H194">
    <cfRule type="cellIs" dxfId="1143" priority="1552" operator="equal">
      <formula>"wip"</formula>
    </cfRule>
    <cfRule type="cellIs" dxfId="1142" priority="1553" operator="equal">
      <formula>"Completed"</formula>
    </cfRule>
  </conditionalFormatting>
  <conditionalFormatting sqref="H204">
    <cfRule type="cellIs" dxfId="1141" priority="1525" operator="equal">
      <formula>"Completed"</formula>
    </cfRule>
    <cfRule type="cellIs" dxfId="1140" priority="1524" operator="equal">
      <formula>"wip"</formula>
    </cfRule>
  </conditionalFormatting>
  <conditionalFormatting sqref="H215">
    <cfRule type="cellIs" dxfId="1139" priority="1497" operator="equal">
      <formula>"Completed"</formula>
    </cfRule>
    <cfRule type="cellIs" dxfId="1138" priority="1496" operator="equal">
      <formula>"wip"</formula>
    </cfRule>
  </conditionalFormatting>
  <conditionalFormatting sqref="H226">
    <cfRule type="cellIs" dxfId="1137" priority="1469" operator="equal">
      <formula>"Completed"</formula>
    </cfRule>
    <cfRule type="cellIs" dxfId="1136" priority="1468" operator="equal">
      <formula>"wip"</formula>
    </cfRule>
  </conditionalFormatting>
  <conditionalFormatting sqref="H237">
    <cfRule type="cellIs" dxfId="1135" priority="1441" operator="equal">
      <formula>"Completed"</formula>
    </cfRule>
    <cfRule type="cellIs" dxfId="1134" priority="1440" operator="equal">
      <formula>"wip"</formula>
    </cfRule>
  </conditionalFormatting>
  <conditionalFormatting sqref="H247">
    <cfRule type="cellIs" dxfId="1133" priority="1386" operator="equal">
      <formula>"wip"</formula>
    </cfRule>
    <cfRule type="cellIs" dxfId="1132" priority="1387" operator="equal">
      <formula>"Completed"</formula>
    </cfRule>
  </conditionalFormatting>
  <conditionalFormatting sqref="H257">
    <cfRule type="cellIs" dxfId="1131" priority="1358" operator="equal">
      <formula>"wip"</formula>
    </cfRule>
    <cfRule type="cellIs" dxfId="1130" priority="1359" operator="equal">
      <formula>"Completed"</formula>
    </cfRule>
  </conditionalFormatting>
  <conditionalFormatting sqref="H36:I37">
    <cfRule type="cellIs" dxfId="1129" priority="604" operator="equal">
      <formula>"ROW"</formula>
    </cfRule>
    <cfRule type="cellIs" dxfId="1128" priority="602" operator="equal">
      <formula>"completedw"</formula>
    </cfRule>
    <cfRule type="cellIs" dxfId="1127" priority="605" operator="equal">
      <formula>"wip"</formula>
    </cfRule>
    <cfRule type="cellIs" dxfId="1126" priority="606" operator="equal">
      <formula>"Completed"</formula>
    </cfRule>
    <cfRule type="cellIs" dxfId="1125" priority="603" operator="equal">
      <formula>"HOLD"</formula>
    </cfRule>
  </conditionalFormatting>
  <conditionalFormatting sqref="H267:I268">
    <cfRule type="cellIs" dxfId="1124" priority="1031" operator="equal">
      <formula>"Completed"</formula>
    </cfRule>
    <cfRule type="cellIs" dxfId="1123" priority="1027" operator="equal">
      <formula>"completedw"</formula>
    </cfRule>
    <cfRule type="cellIs" dxfId="1122" priority="1028" operator="equal">
      <formula>"HOLD"</formula>
    </cfRule>
    <cfRule type="cellIs" dxfId="1121" priority="1029" operator="equal">
      <formula>"ROW"</formula>
    </cfRule>
    <cfRule type="cellIs" dxfId="1120" priority="1030" operator="equal">
      <formula>"wip"</formula>
    </cfRule>
  </conditionalFormatting>
  <conditionalFormatting sqref="H289:I290">
    <cfRule type="cellIs" dxfId="1119" priority="886" operator="equal">
      <formula>"wip"</formula>
    </cfRule>
    <cfRule type="cellIs" dxfId="1118" priority="885" operator="equal">
      <formula>"ROW"</formula>
    </cfRule>
    <cfRule type="cellIs" dxfId="1117" priority="883" operator="equal">
      <formula>"completedw"</formula>
    </cfRule>
    <cfRule type="cellIs" dxfId="1116" priority="884" operator="equal">
      <formula>"HOLD"</formula>
    </cfRule>
    <cfRule type="cellIs" dxfId="1115" priority="887" operator="equal">
      <formula>"Completed"</formula>
    </cfRule>
  </conditionalFormatting>
  <conditionalFormatting sqref="I25:I26">
    <cfRule type="cellIs" dxfId="1114" priority="19" operator="equal">
      <formula>"ROW"</formula>
    </cfRule>
    <cfRule type="containsText" dxfId="1113" priority="16" operator="containsText" text="Hold">
      <formula>NOT(ISERROR(SEARCH("Hold",I25)))</formula>
    </cfRule>
    <cfRule type="cellIs" dxfId="1112" priority="17" operator="equal">
      <formula>"completedw"</formula>
    </cfRule>
    <cfRule type="cellIs" dxfId="1111" priority="18" operator="equal">
      <formula>"HOLD"</formula>
    </cfRule>
    <cfRule type="cellIs" dxfId="1110" priority="20" operator="equal">
      <formula>"wip"</formula>
    </cfRule>
    <cfRule type="cellIs" dxfId="1109" priority="21" operator="equal">
      <formula>"Completed"</formula>
    </cfRule>
  </conditionalFormatting>
  <conditionalFormatting sqref="I36:I37">
    <cfRule type="containsText" dxfId="1108" priority="601" operator="containsText" text="Hold">
      <formula>NOT(ISERROR(SEARCH("Hold",I36)))</formula>
    </cfRule>
  </conditionalFormatting>
  <conditionalFormatting sqref="I47:I48">
    <cfRule type="containsText" dxfId="1107" priority="576" operator="containsText" text="Hold">
      <formula>NOT(ISERROR(SEARCH("Hold",I47)))</formula>
    </cfRule>
  </conditionalFormatting>
  <conditionalFormatting sqref="I68:I69">
    <cfRule type="cellIs" dxfId="1106" priority="535" operator="equal">
      <formula>"Completed"</formula>
    </cfRule>
    <cfRule type="containsText" dxfId="1105" priority="531" operator="containsText" text="Hold">
      <formula>NOT(ISERROR(SEARCH("Hold",I68)))</formula>
    </cfRule>
    <cfRule type="cellIs" dxfId="1104" priority="532" operator="equal">
      <formula>"completedw"</formula>
    </cfRule>
    <cfRule type="cellIs" dxfId="1103" priority="533" operator="equal">
      <formula>"HOLD"</formula>
    </cfRule>
    <cfRule type="cellIs" dxfId="1102" priority="534" operator="equal">
      <formula>"ROW"</formula>
    </cfRule>
  </conditionalFormatting>
  <conditionalFormatting sqref="I90:I91">
    <cfRule type="containsText" dxfId="1101" priority="1162" operator="containsText" text="Hold">
      <formula>NOT(ISERROR(SEARCH("Hold",I90)))</formula>
    </cfRule>
  </conditionalFormatting>
  <conditionalFormatting sqref="I114:I115">
    <cfRule type="containsText" dxfId="1100" priority="1237" operator="containsText" text="Hold">
      <formula>NOT(ISERROR(SEARCH("Hold",I114)))</formula>
    </cfRule>
  </conditionalFormatting>
  <conditionalFormatting sqref="I126:I127">
    <cfRule type="containsText" dxfId="1099" priority="621" operator="containsText" text="Hold">
      <formula>NOT(ISERROR(SEARCH("Hold",I126)))</formula>
    </cfRule>
  </conditionalFormatting>
  <conditionalFormatting sqref="I138:I139">
    <cfRule type="containsText" dxfId="1098" priority="547" operator="containsText" text="Hold">
      <formula>NOT(ISERROR(SEARCH("Hold",I138)))</formula>
    </cfRule>
  </conditionalFormatting>
  <conditionalFormatting sqref="I161:I162">
    <cfRule type="containsText" dxfId="1097" priority="51" operator="containsText" text="Hold">
      <formula>NOT(ISERROR(SEARCH("Hold",I161)))</formula>
    </cfRule>
  </conditionalFormatting>
  <conditionalFormatting sqref="I176:I177">
    <cfRule type="cellIs" dxfId="1096" priority="368" operator="equal">
      <formula>"ROW"</formula>
    </cfRule>
    <cfRule type="cellIs" dxfId="1095" priority="366" operator="equal">
      <formula>"completedw"</formula>
    </cfRule>
    <cfRule type="cellIs" dxfId="1094" priority="367" operator="equal">
      <formula>"HOLD"</formula>
    </cfRule>
  </conditionalFormatting>
  <conditionalFormatting sqref="I194:I195">
    <cfRule type="containsText" dxfId="1093" priority="1249" operator="containsText" text="Hold">
      <formula>NOT(ISERROR(SEARCH("Hold",I194)))</formula>
    </cfRule>
  </conditionalFormatting>
  <conditionalFormatting sqref="I208:I209">
    <cfRule type="cellIs" dxfId="1092" priority="245" operator="equal">
      <formula>"completedw"</formula>
    </cfRule>
    <cfRule type="cellIs" dxfId="1091" priority="246" operator="equal">
      <formula>"HOLD"</formula>
    </cfRule>
    <cfRule type="cellIs" dxfId="1090" priority="247" operator="equal">
      <formula>"ROW"</formula>
    </cfRule>
  </conditionalFormatting>
  <conditionalFormatting sqref="I215:I216">
    <cfRule type="containsText" dxfId="1089" priority="1151" operator="containsText" text="Hold">
      <formula>NOT(ISERROR(SEARCH("Hold",I215)))</formula>
    </cfRule>
    <cfRule type="containsText" dxfId="1088" priority="127" operator="containsText" text="Hold">
      <formula>NOT(ISERROR(SEARCH("Hold",I215)))</formula>
    </cfRule>
  </conditionalFormatting>
  <conditionalFormatting sqref="I226:I227">
    <cfRule type="containsText" dxfId="1087" priority="1134" operator="containsText" text="Hold">
      <formula>NOT(ISERROR(SEARCH("Hold",I226)))</formula>
    </cfRule>
  </conditionalFormatting>
  <conditionalFormatting sqref="I237:I238">
    <cfRule type="containsText" dxfId="1086" priority="1127" operator="containsText" text="Hold">
      <formula>NOT(ISERROR(SEARCH("Hold",I237)))</formula>
    </cfRule>
  </conditionalFormatting>
  <conditionalFormatting sqref="I247:I248">
    <cfRule type="containsText" dxfId="1085" priority="1111" operator="containsText" text="Hold">
      <formula>NOT(ISERROR(SEARCH("Hold",I247)))</formula>
    </cfRule>
  </conditionalFormatting>
  <conditionalFormatting sqref="I257:I258">
    <cfRule type="containsText" dxfId="1084" priority="1104" operator="containsText" text="Hold">
      <formula>NOT(ISERROR(SEARCH("Hold",I257)))</formula>
    </cfRule>
  </conditionalFormatting>
  <conditionalFormatting sqref="I267:I268">
    <cfRule type="containsText" dxfId="1083" priority="1026" operator="containsText" text="Hold">
      <formula>NOT(ISERROR(SEARCH("Hold",I267)))</formula>
    </cfRule>
  </conditionalFormatting>
  <conditionalFormatting sqref="I278:I279">
    <cfRule type="containsText" dxfId="1082" priority="984" operator="containsText" text="Hold">
      <formula>NOT(ISERROR(SEARCH("Hold",I278)))</formula>
    </cfRule>
  </conditionalFormatting>
  <conditionalFormatting sqref="I289:I290">
    <cfRule type="containsText" dxfId="1081" priority="882" operator="containsText" text="Hold">
      <formula>NOT(ISERROR(SEARCH("Hold",I289)))</formula>
    </cfRule>
  </conditionalFormatting>
  <conditionalFormatting sqref="I300:I301">
    <cfRule type="containsText" dxfId="1080" priority="743" operator="containsText" text="Hold">
      <formula>NOT(ISERROR(SEARCH("Hold",I300)))</formula>
    </cfRule>
  </conditionalFormatting>
  <conditionalFormatting sqref="I311:I312">
    <cfRule type="containsText" dxfId="1079" priority="94" operator="containsText" text="Hold">
      <formula>NOT(ISERROR(SEARCH("Hold",I311)))</formula>
    </cfRule>
  </conditionalFormatting>
  <conditionalFormatting sqref="I278:J279">
    <cfRule type="cellIs" dxfId="1078" priority="985" operator="equal">
      <formula>"completedw"</formula>
    </cfRule>
    <cfRule type="cellIs" dxfId="1077" priority="989" operator="equal">
      <formula>"Completed"</formula>
    </cfRule>
    <cfRule type="cellIs" dxfId="1076" priority="988" operator="equal">
      <formula>"wip"</formula>
    </cfRule>
    <cfRule type="cellIs" dxfId="1075" priority="987" operator="equal">
      <formula>"ROW"</formula>
    </cfRule>
    <cfRule type="cellIs" dxfId="1074" priority="986" operator="equal">
      <formula>"HOLD"</formula>
    </cfRule>
  </conditionalFormatting>
  <conditionalFormatting sqref="I300:J301">
    <cfRule type="cellIs" dxfId="1073" priority="747" operator="equal">
      <formula>"wip"</formula>
    </cfRule>
    <cfRule type="cellIs" dxfId="1072" priority="745" operator="equal">
      <formula>"HOLD"</formula>
    </cfRule>
    <cfRule type="cellIs" dxfId="1071" priority="748" operator="equal">
      <formula>"Completed"</formula>
    </cfRule>
    <cfRule type="cellIs" dxfId="1070" priority="746" operator="equal">
      <formula>"ROW"</formula>
    </cfRule>
    <cfRule type="cellIs" dxfId="1069" priority="744" operator="equal">
      <formula>"completedw"</formula>
    </cfRule>
  </conditionalFormatting>
  <conditionalFormatting sqref="I311:J312">
    <cfRule type="cellIs" dxfId="1068" priority="97" operator="equal">
      <formula>"ROW"</formula>
    </cfRule>
    <cfRule type="cellIs" dxfId="1067" priority="96" operator="equal">
      <formula>"HOLD"</formula>
    </cfRule>
    <cfRule type="cellIs" dxfId="1066" priority="98" operator="equal">
      <formula>"wip"</formula>
    </cfRule>
    <cfRule type="cellIs" dxfId="1065" priority="95" operator="equal">
      <formula>"completedw"</formula>
    </cfRule>
    <cfRule type="cellIs" dxfId="1064" priority="99" operator="equal">
      <formula>"Completed"</formula>
    </cfRule>
  </conditionalFormatting>
  <conditionalFormatting sqref="I29:K30">
    <cfRule type="cellIs" dxfId="1063" priority="43" operator="equal">
      <formula>"completedw"</formula>
    </cfRule>
    <cfRule type="cellIs" dxfId="1062" priority="44" operator="equal">
      <formula>"HOLD"</formula>
    </cfRule>
    <cfRule type="cellIs" dxfId="1061" priority="45" operator="equal">
      <formula>"ROW"</formula>
    </cfRule>
  </conditionalFormatting>
  <conditionalFormatting sqref="I219:M220">
    <cfRule type="cellIs" dxfId="1060" priority="182" operator="equal">
      <formula>"completedw"</formula>
    </cfRule>
    <cfRule type="cellIs" dxfId="1059" priority="184" operator="equal">
      <formula>"ROW"</formula>
    </cfRule>
    <cfRule type="cellIs" dxfId="1058" priority="183" operator="equal">
      <formula>"HOLD"</formula>
    </cfRule>
  </conditionalFormatting>
  <conditionalFormatting sqref="J172">
    <cfRule type="cellIs" dxfId="1057" priority="1608" operator="equal">
      <formula>"wip"</formula>
    </cfRule>
    <cfRule type="cellIs" dxfId="1056" priority="1609" operator="equal">
      <formula>"Completed"</formula>
    </cfRule>
  </conditionalFormatting>
  <conditionalFormatting sqref="J183">
    <cfRule type="cellIs" dxfId="1055" priority="1581" operator="equal">
      <formula>"Completed"</formula>
    </cfRule>
    <cfRule type="cellIs" dxfId="1054" priority="1580" operator="equal">
      <formula>"wip"</formula>
    </cfRule>
  </conditionalFormatting>
  <conditionalFormatting sqref="J194">
    <cfRule type="cellIs" dxfId="1053" priority="1551" operator="equal">
      <formula>"Completed"</formula>
    </cfRule>
    <cfRule type="cellIs" dxfId="1052" priority="1550" operator="equal">
      <formula>"wip"</formula>
    </cfRule>
  </conditionalFormatting>
  <conditionalFormatting sqref="J204">
    <cfRule type="cellIs" dxfId="1051" priority="1522" operator="equal">
      <formula>"wip"</formula>
    </cfRule>
    <cfRule type="cellIs" dxfId="1050" priority="1523" operator="equal">
      <formula>"Completed"</formula>
    </cfRule>
  </conditionalFormatting>
  <conditionalFormatting sqref="J215">
    <cfRule type="cellIs" dxfId="1049" priority="1494" operator="equal">
      <formula>"wip"</formula>
    </cfRule>
    <cfRule type="cellIs" dxfId="1048" priority="1495" operator="equal">
      <formula>"Completed"</formula>
    </cfRule>
  </conditionalFormatting>
  <conditionalFormatting sqref="J226">
    <cfRule type="cellIs" dxfId="1047" priority="1466" operator="equal">
      <formula>"wip"</formula>
    </cfRule>
    <cfRule type="cellIs" dxfId="1046" priority="1467" operator="equal">
      <formula>"Completed"</formula>
    </cfRule>
  </conditionalFormatting>
  <conditionalFormatting sqref="J237">
    <cfRule type="cellIs" dxfId="1045" priority="1439" operator="equal">
      <formula>"Completed"</formula>
    </cfRule>
    <cfRule type="cellIs" dxfId="1044" priority="1438" operator="equal">
      <formula>"wip"</formula>
    </cfRule>
  </conditionalFormatting>
  <conditionalFormatting sqref="J247">
    <cfRule type="cellIs" dxfId="1043" priority="1384" operator="equal">
      <formula>"wip"</formula>
    </cfRule>
    <cfRule type="cellIs" dxfId="1042" priority="1385" operator="equal">
      <formula>"Completed"</formula>
    </cfRule>
  </conditionalFormatting>
  <conditionalFormatting sqref="J257">
    <cfRule type="cellIs" dxfId="1041" priority="1357" operator="equal">
      <formula>"Completed"</formula>
    </cfRule>
    <cfRule type="cellIs" dxfId="1040" priority="1356" operator="equal">
      <formula>"wip"</formula>
    </cfRule>
  </conditionalFormatting>
  <conditionalFormatting sqref="J25:K26">
    <cfRule type="cellIs" dxfId="1039" priority="31" operator="equal">
      <formula>"ROW"</formula>
    </cfRule>
    <cfRule type="cellIs" dxfId="1038" priority="33" operator="equal">
      <formula>"Completed"</formula>
    </cfRule>
    <cfRule type="cellIs" dxfId="1037" priority="32" operator="equal">
      <formula>"wip"</formula>
    </cfRule>
    <cfRule type="cellIs" dxfId="1036" priority="30" operator="equal">
      <formula>"HOLD"</formula>
    </cfRule>
    <cfRule type="cellIs" dxfId="1035" priority="29" operator="equal">
      <formula>"completedw"</formula>
    </cfRule>
  </conditionalFormatting>
  <conditionalFormatting sqref="J36:K37">
    <cfRule type="cellIs" dxfId="1034" priority="612" operator="equal">
      <formula>"Completed"</formula>
    </cfRule>
    <cfRule type="cellIs" dxfId="1033" priority="608" operator="equal">
      <formula>"completedw"</formula>
    </cfRule>
    <cfRule type="cellIs" dxfId="1032" priority="609" operator="equal">
      <formula>"HOLD"</formula>
    </cfRule>
    <cfRule type="cellIs" dxfId="1031" priority="610" operator="equal">
      <formula>"ROW"</formula>
    </cfRule>
    <cfRule type="cellIs" dxfId="1030" priority="611" operator="equal">
      <formula>"wip"</formula>
    </cfRule>
  </conditionalFormatting>
  <conditionalFormatting sqref="J267:K268">
    <cfRule type="cellIs" dxfId="1029" priority="1036" operator="equal">
      <formula>"wip"</formula>
    </cfRule>
    <cfRule type="cellIs" dxfId="1028" priority="1037" operator="equal">
      <formula>"Completed"</formula>
    </cfRule>
    <cfRule type="cellIs" dxfId="1027" priority="1035" operator="equal">
      <formula>"ROW"</formula>
    </cfRule>
    <cfRule type="cellIs" dxfId="1026" priority="1034" operator="equal">
      <formula>"HOLD"</formula>
    </cfRule>
    <cfRule type="cellIs" dxfId="1025" priority="1033" operator="equal">
      <formula>"completedw"</formula>
    </cfRule>
  </conditionalFormatting>
  <conditionalFormatting sqref="J289:K290">
    <cfRule type="cellIs" dxfId="1024" priority="893" operator="equal">
      <formula>"Completed"</formula>
    </cfRule>
    <cfRule type="cellIs" dxfId="1023" priority="889" operator="equal">
      <formula>"completedw"</formula>
    </cfRule>
    <cfRule type="cellIs" dxfId="1022" priority="890" operator="equal">
      <formula>"HOLD"</formula>
    </cfRule>
    <cfRule type="cellIs" dxfId="1021" priority="891" operator="equal">
      <formula>"ROW"</formula>
    </cfRule>
    <cfRule type="cellIs" dxfId="1020" priority="892" operator="equal">
      <formula>"wip"</formula>
    </cfRule>
  </conditionalFormatting>
  <conditionalFormatting sqref="J90:L91">
    <cfRule type="cellIs" dxfId="1019" priority="1179" operator="equal">
      <formula>"Completed"</formula>
    </cfRule>
    <cfRule type="cellIs" dxfId="1018" priority="1178" operator="equal">
      <formula>"wip"</formula>
    </cfRule>
    <cfRule type="cellIs" dxfId="1017" priority="1176" operator="equal">
      <formula>"HOLD"</formula>
    </cfRule>
    <cfRule type="cellIs" dxfId="1016" priority="1175" operator="equal">
      <formula>"completedw"</formula>
    </cfRule>
    <cfRule type="cellIs" dxfId="1015" priority="1177" operator="equal">
      <formula>"ROW"</formula>
    </cfRule>
  </conditionalFormatting>
  <conditionalFormatting sqref="J68:AE69">
    <cfRule type="cellIs" dxfId="1014" priority="810" operator="equal">
      <formula>"ROW"</formula>
    </cfRule>
    <cfRule type="cellIs" dxfId="1013" priority="809" operator="equal">
      <formula>"HOLD"</formula>
    </cfRule>
    <cfRule type="cellIs" dxfId="1012" priority="808" operator="equal">
      <formula>"completedw"</formula>
    </cfRule>
    <cfRule type="cellIs" dxfId="1011" priority="812" operator="equal">
      <formula>"Completed"</formula>
    </cfRule>
  </conditionalFormatting>
  <conditionalFormatting sqref="K25:K26">
    <cfRule type="containsText" dxfId="1010" priority="28" operator="containsText" text="Hold">
      <formula>NOT(ISERROR(SEARCH("Hold",K25)))</formula>
    </cfRule>
  </conditionalFormatting>
  <conditionalFormatting sqref="K36:K37">
    <cfRule type="containsText" dxfId="1009" priority="607" operator="containsText" text="Hold">
      <formula>NOT(ISERROR(SEARCH("Hold",K36)))</formula>
    </cfRule>
  </conditionalFormatting>
  <conditionalFormatting sqref="K51">
    <cfRule type="cellIs" dxfId="1008" priority="496" operator="equal">
      <formula>"HOLD"</formula>
    </cfRule>
    <cfRule type="cellIs" dxfId="1007" priority="495" operator="equal">
      <formula>"completedw"</formula>
    </cfRule>
    <cfRule type="cellIs" dxfId="1006" priority="497" operator="equal">
      <formula>"ROW"</formula>
    </cfRule>
  </conditionalFormatting>
  <conditionalFormatting sqref="K61:K62">
    <cfRule type="cellIs" dxfId="1005" priority="471" operator="equal">
      <formula>"completedw"</formula>
    </cfRule>
    <cfRule type="cellIs" dxfId="1004" priority="472" operator="equal">
      <formula>"HOLD"</formula>
    </cfRule>
    <cfRule type="cellIs" dxfId="1003" priority="473" operator="equal">
      <formula>"ROW"</formula>
    </cfRule>
  </conditionalFormatting>
  <conditionalFormatting sqref="K72:K73">
    <cfRule type="cellIs" dxfId="1002" priority="434" operator="equal">
      <formula>"ROW"</formula>
    </cfRule>
    <cfRule type="cellIs" dxfId="1001" priority="432" operator="equal">
      <formula>"completedw"</formula>
    </cfRule>
    <cfRule type="cellIs" dxfId="1000" priority="433" operator="equal">
      <formula>"HOLD"</formula>
    </cfRule>
  </conditionalFormatting>
  <conditionalFormatting sqref="K83:K84">
    <cfRule type="cellIs" dxfId="999" priority="423" operator="equal">
      <formula>"completedw"</formula>
    </cfRule>
    <cfRule type="cellIs" dxfId="998" priority="425" operator="equal">
      <formula>"ROW"</formula>
    </cfRule>
    <cfRule type="cellIs" dxfId="997" priority="424" operator="equal">
      <formula>"HOLD"</formula>
    </cfRule>
  </conditionalFormatting>
  <conditionalFormatting sqref="K90:K91">
    <cfRule type="containsText" dxfId="996" priority="1174" operator="containsText" text="Hold">
      <formula>NOT(ISERROR(SEARCH("Hold",K90)))</formula>
    </cfRule>
  </conditionalFormatting>
  <conditionalFormatting sqref="K106:K107">
    <cfRule type="cellIs" dxfId="995" priority="408" operator="equal">
      <formula>"completedw"</formula>
    </cfRule>
    <cfRule type="cellIs" dxfId="994" priority="409" operator="equal">
      <formula>"HOLD"</formula>
    </cfRule>
    <cfRule type="cellIs" dxfId="993" priority="410" operator="equal">
      <formula>"ROW"</formula>
    </cfRule>
  </conditionalFormatting>
  <conditionalFormatting sqref="K114:K115">
    <cfRule type="containsText" dxfId="992" priority="1238" operator="containsText" text="Hold">
      <formula>NOT(ISERROR(SEARCH("Hold",K114)))</formula>
    </cfRule>
  </conditionalFormatting>
  <conditionalFormatting sqref="K118:K119">
    <cfRule type="cellIs" dxfId="991" priority="404" operator="equal">
      <formula>"ROW"</formula>
    </cfRule>
    <cfRule type="cellIs" dxfId="990" priority="403" operator="equal">
      <formula>"HOLD"</formula>
    </cfRule>
    <cfRule type="cellIs" dxfId="989" priority="402" operator="equal">
      <formula>"completedw"</formula>
    </cfRule>
  </conditionalFormatting>
  <conditionalFormatting sqref="K126:K127">
    <cfRule type="containsText" dxfId="988" priority="6" operator="containsText" text="Hold">
      <formula>NOT(ISERROR(SEARCH("Hold",K126)))</formula>
    </cfRule>
  </conditionalFormatting>
  <conditionalFormatting sqref="K138:K139">
    <cfRule type="containsText" dxfId="987" priority="546" operator="containsText" text="Hold">
      <formula>NOT(ISERROR(SEARCH("Hold",K138)))</formula>
    </cfRule>
  </conditionalFormatting>
  <conditionalFormatting sqref="K150:K151">
    <cfRule type="containsText" dxfId="986" priority="1251" operator="containsText" text="Hold">
      <formula>NOT(ISERROR(SEARCH("Hold",K150)))</formula>
    </cfRule>
  </conditionalFormatting>
  <conditionalFormatting sqref="K161:K162">
    <cfRule type="containsText" dxfId="985" priority="15" operator="containsText" text="Hold">
      <formula>NOT(ISERROR(SEARCH("Hold",K161)))</formula>
    </cfRule>
  </conditionalFormatting>
  <conditionalFormatting sqref="K176:K177">
    <cfRule type="cellIs" dxfId="984" priority="369" operator="equal">
      <formula>"completedw"</formula>
    </cfRule>
    <cfRule type="cellIs" dxfId="983" priority="370" operator="equal">
      <formula>"HOLD"</formula>
    </cfRule>
    <cfRule type="cellIs" dxfId="982" priority="371" operator="equal">
      <formula>"ROW"</formula>
    </cfRule>
  </conditionalFormatting>
  <conditionalFormatting sqref="K183:K184">
    <cfRule type="containsText" dxfId="981" priority="542" operator="containsText" text="Hold">
      <formula>NOT(ISERROR(SEARCH("Hold",K183)))</formula>
    </cfRule>
  </conditionalFormatting>
  <conditionalFormatting sqref="K194:K195">
    <cfRule type="containsText" dxfId="980" priority="628" operator="containsText" text="Hold">
      <formula>NOT(ISERROR(SEARCH("Hold",K194)))</formula>
    </cfRule>
  </conditionalFormatting>
  <conditionalFormatting sqref="K208:K209">
    <cfRule type="cellIs" dxfId="979" priority="228" operator="equal">
      <formula>"HOLD"</formula>
    </cfRule>
    <cfRule type="cellIs" dxfId="978" priority="229" operator="equal">
      <formula>"ROW"</formula>
    </cfRule>
    <cfRule type="cellIs" dxfId="977" priority="227" operator="equal">
      <formula>"completedw"</formula>
    </cfRule>
  </conditionalFormatting>
  <conditionalFormatting sqref="K215:K216">
    <cfRule type="containsText" dxfId="976" priority="1150" operator="containsText" text="Hold">
      <formula>NOT(ISERROR(SEARCH("Hold",K215)))</formula>
    </cfRule>
  </conditionalFormatting>
  <conditionalFormatting sqref="K226:K227">
    <cfRule type="containsText" dxfId="975" priority="1135" operator="containsText" text="Hold">
      <formula>NOT(ISERROR(SEARCH("Hold",K226)))</formula>
    </cfRule>
  </conditionalFormatting>
  <conditionalFormatting sqref="K237:K238">
    <cfRule type="containsText" dxfId="974" priority="1152" operator="containsText" text="Hold">
      <formula>NOT(ISERROR(SEARCH("Hold",K237)))</formula>
    </cfRule>
  </conditionalFormatting>
  <conditionalFormatting sqref="K247:K248">
    <cfRule type="containsText" dxfId="973" priority="1112" operator="containsText" text="Hold">
      <formula>NOT(ISERROR(SEARCH("Hold",K247)))</formula>
    </cfRule>
  </conditionalFormatting>
  <conditionalFormatting sqref="K257:K258">
    <cfRule type="containsText" dxfId="972" priority="141" operator="containsText" text="Hold">
      <formula>NOT(ISERROR(SEARCH("Hold",K257)))</formula>
    </cfRule>
  </conditionalFormatting>
  <conditionalFormatting sqref="K267:K268">
    <cfRule type="containsText" dxfId="971" priority="1032" operator="containsText" text="Hold">
      <formula>NOT(ISERROR(SEARCH("Hold",K267)))</formula>
    </cfRule>
  </conditionalFormatting>
  <conditionalFormatting sqref="K278:K279">
    <cfRule type="containsText" dxfId="970" priority="978" operator="containsText" text="Hold">
      <formula>NOT(ISERROR(SEARCH("Hold",K278)))</formula>
    </cfRule>
  </conditionalFormatting>
  <conditionalFormatting sqref="K289:K290">
    <cfRule type="containsText" dxfId="969" priority="888" operator="containsText" text="Hold">
      <formula>NOT(ISERROR(SEARCH("Hold",K289)))</formula>
    </cfRule>
  </conditionalFormatting>
  <conditionalFormatting sqref="K300:K301">
    <cfRule type="containsText" dxfId="968" priority="737" operator="containsText" text="Hold">
      <formula>NOT(ISERROR(SEARCH("Hold",K300)))</formula>
    </cfRule>
  </conditionalFormatting>
  <conditionalFormatting sqref="K311:K312">
    <cfRule type="containsText" dxfId="967" priority="88" operator="containsText" text="Hold">
      <formula>NOT(ISERROR(SEARCH("Hold",K311)))</formula>
    </cfRule>
  </conditionalFormatting>
  <conditionalFormatting sqref="K278:L279">
    <cfRule type="cellIs" dxfId="966" priority="983" operator="equal">
      <formula>"Completed"</formula>
    </cfRule>
    <cfRule type="cellIs" dxfId="965" priority="979" operator="equal">
      <formula>"completedw"</formula>
    </cfRule>
    <cfRule type="cellIs" dxfId="964" priority="981" operator="equal">
      <formula>"ROW"</formula>
    </cfRule>
    <cfRule type="cellIs" dxfId="963" priority="982" operator="equal">
      <formula>"wip"</formula>
    </cfRule>
    <cfRule type="cellIs" dxfId="962" priority="980" operator="equal">
      <formula>"HOLD"</formula>
    </cfRule>
  </conditionalFormatting>
  <conditionalFormatting sqref="K300:L301">
    <cfRule type="cellIs" dxfId="961" priority="739" operator="equal">
      <formula>"HOLD"</formula>
    </cfRule>
    <cfRule type="cellIs" dxfId="960" priority="742" operator="equal">
      <formula>"Completed"</formula>
    </cfRule>
    <cfRule type="cellIs" dxfId="959" priority="738" operator="equal">
      <formula>"completedw"</formula>
    </cfRule>
    <cfRule type="cellIs" dxfId="958" priority="741" operator="equal">
      <formula>"wip"</formula>
    </cfRule>
    <cfRule type="cellIs" dxfId="957" priority="740" operator="equal">
      <formula>"ROW"</formula>
    </cfRule>
  </conditionalFormatting>
  <conditionalFormatting sqref="K311:L312">
    <cfRule type="cellIs" dxfId="956" priority="93" operator="equal">
      <formula>"Completed"</formula>
    </cfRule>
    <cfRule type="cellIs" dxfId="955" priority="92" operator="equal">
      <formula>"wip"</formula>
    </cfRule>
    <cfRule type="cellIs" dxfId="954" priority="91" operator="equal">
      <formula>"ROW"</formula>
    </cfRule>
    <cfRule type="cellIs" dxfId="953" priority="90" operator="equal">
      <formula>"HOLD"</formula>
    </cfRule>
    <cfRule type="cellIs" dxfId="952" priority="89" operator="equal">
      <formula>"completedw"</formula>
    </cfRule>
  </conditionalFormatting>
  <conditionalFormatting sqref="L172">
    <cfRule type="cellIs" dxfId="951" priority="1607" operator="equal">
      <formula>"Completed"</formula>
    </cfRule>
    <cfRule type="cellIs" dxfId="950" priority="1606" operator="equal">
      <formula>"wip"</formula>
    </cfRule>
  </conditionalFormatting>
  <conditionalFormatting sqref="L183">
    <cfRule type="cellIs" dxfId="949" priority="1576" operator="equal">
      <formula>"wip"</formula>
    </cfRule>
    <cfRule type="cellIs" dxfId="948" priority="1577" operator="equal">
      <formula>"Completed"</formula>
    </cfRule>
  </conditionalFormatting>
  <conditionalFormatting sqref="L194">
    <cfRule type="cellIs" dxfId="947" priority="1549" operator="equal">
      <formula>"Completed"</formula>
    </cfRule>
    <cfRule type="cellIs" dxfId="946" priority="1548" operator="equal">
      <formula>"wip"</formula>
    </cfRule>
  </conditionalFormatting>
  <conditionalFormatting sqref="L204">
    <cfRule type="cellIs" dxfId="945" priority="1521" operator="equal">
      <formula>"Completed"</formula>
    </cfRule>
    <cfRule type="cellIs" dxfId="944" priority="1520" operator="equal">
      <formula>"wip"</formula>
    </cfRule>
  </conditionalFormatting>
  <conditionalFormatting sqref="L215">
    <cfRule type="cellIs" dxfId="943" priority="1492" operator="equal">
      <formula>"wip"</formula>
    </cfRule>
    <cfRule type="cellIs" dxfId="942" priority="1493" operator="equal">
      <formula>"Completed"</formula>
    </cfRule>
  </conditionalFormatting>
  <conditionalFormatting sqref="L226">
    <cfRule type="cellIs" dxfId="941" priority="1465" operator="equal">
      <formula>"Completed"</formula>
    </cfRule>
    <cfRule type="cellIs" dxfId="940" priority="1464" operator="equal">
      <formula>"wip"</formula>
    </cfRule>
  </conditionalFormatting>
  <conditionalFormatting sqref="L237">
    <cfRule type="cellIs" dxfId="939" priority="1437" operator="equal">
      <formula>"Completed"</formula>
    </cfRule>
    <cfRule type="cellIs" dxfId="938" priority="1436" operator="equal">
      <formula>"wip"</formula>
    </cfRule>
  </conditionalFormatting>
  <conditionalFormatting sqref="L247">
    <cfRule type="cellIs" dxfId="937" priority="1382" operator="equal">
      <formula>"wip"</formula>
    </cfRule>
    <cfRule type="cellIs" dxfId="936" priority="1383" operator="equal">
      <formula>"Completed"</formula>
    </cfRule>
  </conditionalFormatting>
  <conditionalFormatting sqref="L257">
    <cfRule type="cellIs" dxfId="935" priority="1355" operator="equal">
      <formula>"Completed"</formula>
    </cfRule>
    <cfRule type="cellIs" dxfId="934" priority="1354" operator="equal">
      <formula>"wip"</formula>
    </cfRule>
  </conditionalFormatting>
  <conditionalFormatting sqref="L267:M268">
    <cfRule type="cellIs" dxfId="933" priority="1042" operator="equal">
      <formula>"wip"</formula>
    </cfRule>
    <cfRule type="cellIs" dxfId="932" priority="1043" operator="equal">
      <formula>"Completed"</formula>
    </cfRule>
    <cfRule type="cellIs" dxfId="931" priority="1041" operator="equal">
      <formula>"ROW"</formula>
    </cfRule>
    <cfRule type="cellIs" dxfId="930" priority="1040" operator="equal">
      <formula>"HOLD"</formula>
    </cfRule>
    <cfRule type="cellIs" dxfId="929" priority="1039" operator="equal">
      <formula>"completedw"</formula>
    </cfRule>
  </conditionalFormatting>
  <conditionalFormatting sqref="L289:M290">
    <cfRule type="cellIs" dxfId="928" priority="898" operator="equal">
      <formula>"wip"</formula>
    </cfRule>
    <cfRule type="cellIs" dxfId="927" priority="895" operator="equal">
      <formula>"completedw"</formula>
    </cfRule>
    <cfRule type="cellIs" dxfId="926" priority="897" operator="equal">
      <formula>"ROW"</formula>
    </cfRule>
    <cfRule type="cellIs" dxfId="925" priority="899" operator="equal">
      <formula>"Completed"</formula>
    </cfRule>
    <cfRule type="cellIs" dxfId="924" priority="896" operator="equal">
      <formula>"HOLD"</formula>
    </cfRule>
  </conditionalFormatting>
  <conditionalFormatting sqref="L36:N37">
    <cfRule type="cellIs" dxfId="923" priority="775" operator="equal">
      <formula>"completedw"</formula>
    </cfRule>
    <cfRule type="cellIs" dxfId="922" priority="778" operator="equal">
      <formula>"wip"</formula>
    </cfRule>
    <cfRule type="cellIs" dxfId="921" priority="777" operator="equal">
      <formula>"ROW"</formula>
    </cfRule>
    <cfRule type="cellIs" dxfId="920" priority="776" operator="equal">
      <formula>"HOLD"</formula>
    </cfRule>
    <cfRule type="cellIs" dxfId="919" priority="779" operator="equal">
      <formula>"Completed"</formula>
    </cfRule>
  </conditionalFormatting>
  <conditionalFormatting sqref="L208:N208">
    <cfRule type="cellIs" dxfId="918" priority="224" operator="equal">
      <formula>"completedw"</formula>
    </cfRule>
    <cfRule type="cellIs" dxfId="917" priority="226" operator="equal">
      <formula>"ROW"</formula>
    </cfRule>
    <cfRule type="cellIs" dxfId="916" priority="225" operator="equal">
      <formula>"HOLD"</formula>
    </cfRule>
  </conditionalFormatting>
  <conditionalFormatting sqref="L25:AE25 U14:V14 X14:AC14 L26 N26 P26 R26 T26 V26 X26 Z26 AB26 AD26 B47">
    <cfRule type="cellIs" dxfId="915" priority="1630" operator="equal">
      <formula>"wip"</formula>
    </cfRule>
  </conditionalFormatting>
  <conditionalFormatting sqref="L25:AE25 U14:V14 X14:AC14 U15 W15 L26 N26 P26 R26 T26 V26 X26 Z26 AB26 AD26 B47">
    <cfRule type="cellIs" dxfId="914"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13" priority="1414" operator="equal">
      <formula>"ROW"</formula>
    </cfRule>
  </conditionalFormatting>
  <conditionalFormatting sqref="M25">
    <cfRule type="containsText" dxfId="912" priority="200" operator="containsText" text="Hold">
      <formula>NOT(ISERROR(SEARCH("Hold",M25)))</formula>
    </cfRule>
  </conditionalFormatting>
  <conditionalFormatting sqref="M36:M37">
    <cfRule type="containsText" dxfId="911" priority="774" operator="containsText" text="Hold">
      <formula>NOT(ISERROR(SEARCH("Hold",M36)))</formula>
    </cfRule>
  </conditionalFormatting>
  <conditionalFormatting sqref="M51">
    <cfRule type="cellIs" dxfId="910" priority="494" operator="equal">
      <formula>"ROW"</formula>
    </cfRule>
    <cfRule type="cellIs" dxfId="909" priority="492" operator="equal">
      <formula>"completedw"</formula>
    </cfRule>
    <cfRule type="cellIs" dxfId="908" priority="493" operator="equal">
      <formula>"HOLD"</formula>
    </cfRule>
  </conditionalFormatting>
  <conditionalFormatting sqref="M61:M62">
    <cfRule type="cellIs" dxfId="907" priority="470" operator="equal">
      <formula>"ROW"</formula>
    </cfRule>
    <cfRule type="cellIs" dxfId="906" priority="469" operator="equal">
      <formula>"HOLD"</formula>
    </cfRule>
    <cfRule type="cellIs" dxfId="905" priority="468" operator="equal">
      <formula>"completedw"</formula>
    </cfRule>
  </conditionalFormatting>
  <conditionalFormatting sqref="M72:M73">
    <cfRule type="cellIs" dxfId="904" priority="435" operator="equal">
      <formula>"completedw"</formula>
    </cfRule>
    <cfRule type="cellIs" dxfId="903" priority="436" operator="equal">
      <formula>"HOLD"</formula>
    </cfRule>
    <cfRule type="cellIs" dxfId="902" priority="437" operator="equal">
      <formula>"ROW"</formula>
    </cfRule>
  </conditionalFormatting>
  <conditionalFormatting sqref="M90:M91">
    <cfRule type="containsText" dxfId="901" priority="1168" operator="containsText" text="Hold">
      <formula>NOT(ISERROR(SEARCH("Hold",M90)))</formula>
    </cfRule>
  </conditionalFormatting>
  <conditionalFormatting sqref="M114:M115">
    <cfRule type="containsText" dxfId="900" priority="1254" operator="containsText" text="Hold">
      <formula>NOT(ISERROR(SEARCH("Hold",M114)))</formula>
    </cfRule>
  </conditionalFormatting>
  <conditionalFormatting sqref="M126:M127">
    <cfRule type="containsText" dxfId="899" priority="620" operator="containsText" text="Hold">
      <formula>NOT(ISERROR(SEARCH("Hold",M126)))</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8" priority="1634" operator="equal">
      <formula>"ROW"</formula>
    </cfRule>
  </conditionalFormatting>
  <conditionalFormatting sqref="M138:M139">
    <cfRule type="containsText" dxfId="897" priority="167" operator="containsText" text="Hold">
      <formula>NOT(ISERROR(SEARCH("Hold",M138)))</formula>
    </cfRule>
  </conditionalFormatting>
  <conditionalFormatting sqref="M150:M151">
    <cfRule type="containsText" dxfId="896" priority="1232" operator="containsText" text="Hold">
      <formula>NOT(ISERROR(SEARCH("Hold",M150)))</formula>
    </cfRule>
  </conditionalFormatting>
  <conditionalFormatting sqref="M161:M162">
    <cfRule type="containsText" dxfId="895" priority="520" operator="containsText" text="Hold">
      <formula>NOT(ISERROR(SEARCH("Hold",M161)))</formula>
    </cfRule>
  </conditionalFormatting>
  <conditionalFormatting sqref="M176:M177">
    <cfRule type="cellIs" dxfId="894" priority="372" operator="equal">
      <formula>"completedw"</formula>
    </cfRule>
    <cfRule type="cellIs" dxfId="893" priority="373" operator="equal">
      <formula>"HOLD"</formula>
    </cfRule>
    <cfRule type="cellIs" dxfId="892" priority="374" operator="equal">
      <formula>"ROW"</formula>
    </cfRule>
  </conditionalFormatting>
  <conditionalFormatting sqref="M179:M184">
    <cfRule type="cellIs" dxfId="891" priority="537" operator="equal">
      <formula>"completedw"</formula>
    </cfRule>
    <cfRule type="cellIs" dxfId="890" priority="539" operator="equal">
      <formula>"ROW"</formula>
    </cfRule>
    <cfRule type="cellIs" dxfId="889" priority="538" operator="equal">
      <formula>"HOLD"</formula>
    </cfRule>
  </conditionalFormatting>
  <conditionalFormatting sqref="M183:M184">
    <cfRule type="containsText" dxfId="888" priority="536" operator="containsText" text="Hold">
      <formula>NOT(ISERROR(SEARCH("Hold",M183)))</formula>
    </cfRule>
    <cfRule type="cellIs" dxfId="887" priority="540" operator="equal">
      <formula>"wip"</formula>
    </cfRule>
    <cfRule type="cellIs" dxfId="886" priority="541" operator="equal">
      <formula>"Completed"</formula>
    </cfRule>
  </conditionalFormatting>
  <conditionalFormatting sqref="M188">
    <cfRule type="cellIs" dxfId="885" priority="781" operator="equal">
      <formula>"HOLD"</formula>
    </cfRule>
    <cfRule type="cellIs" dxfId="884" priority="780" operator="equal">
      <formula>"completedw"</formula>
    </cfRule>
    <cfRule type="cellIs" dxfId="883" priority="782" operator="equal">
      <formula>"ROW"</formula>
    </cfRule>
  </conditionalFormatting>
  <conditionalFormatting sqref="M194:M195">
    <cfRule type="containsText" dxfId="882" priority="627" operator="containsText" text="Hold">
      <formula>NOT(ISERROR(SEARCH("Hold",M194)))</formula>
    </cfRule>
  </conditionalFormatting>
  <conditionalFormatting sqref="M215:M216">
    <cfRule type="containsText" dxfId="881" priority="1149" operator="containsText" text="Hold">
      <formula>NOT(ISERROR(SEARCH("Hold",M215)))</formula>
    </cfRule>
  </conditionalFormatting>
  <conditionalFormatting sqref="M226:M227">
    <cfRule type="containsText" dxfId="880" priority="1136" operator="containsText" text="Hold">
      <formula>NOT(ISERROR(SEARCH("Hold",M226)))</formula>
    </cfRule>
  </conditionalFormatting>
  <conditionalFormatting sqref="M237:M238">
    <cfRule type="containsText" dxfId="879" priority="1126" operator="containsText" text="Hold">
      <formula>NOT(ISERROR(SEARCH("Hold",M237)))</formula>
    </cfRule>
  </conditionalFormatting>
  <conditionalFormatting sqref="M247:M248">
    <cfRule type="containsText" dxfId="878" priority="1113" operator="containsText" text="Hold">
      <formula>NOT(ISERROR(SEARCH("Hold",M247)))</formula>
    </cfRule>
  </conditionalFormatting>
  <conditionalFormatting sqref="M257:M258">
    <cfRule type="containsText" dxfId="877" priority="1103" operator="containsText" text="Hold">
      <formula>NOT(ISERROR(SEARCH("Hold",M257)))</formula>
    </cfRule>
  </conditionalFormatting>
  <conditionalFormatting sqref="M267:M268">
    <cfRule type="containsText" dxfId="876" priority="1038" operator="containsText" text="Hold">
      <formula>NOT(ISERROR(SEARCH("Hold",M267)))</formula>
    </cfRule>
  </conditionalFormatting>
  <conditionalFormatting sqref="M278:M279">
    <cfRule type="containsText" dxfId="875" priority="972" operator="containsText" text="Hold">
      <formula>NOT(ISERROR(SEARCH("Hold",M278)))</formula>
    </cfRule>
  </conditionalFormatting>
  <conditionalFormatting sqref="M289:M290">
    <cfRule type="containsText" dxfId="874" priority="894" operator="containsText" text="Hold">
      <formula>NOT(ISERROR(SEARCH("Hold",M289)))</formula>
    </cfRule>
  </conditionalFormatting>
  <conditionalFormatting sqref="M300:M301">
    <cfRule type="containsText" dxfId="873" priority="731" operator="containsText" text="Hold">
      <formula>NOT(ISERROR(SEARCH("Hold",M300)))</formula>
    </cfRule>
  </conditionalFormatting>
  <conditionalFormatting sqref="M311:M312">
    <cfRule type="containsText" dxfId="872" priority="82" operator="containsText" text="Hold">
      <formula>NOT(ISERROR(SEARCH("Hold",M311)))</formula>
    </cfRule>
  </conditionalFormatting>
  <conditionalFormatting sqref="M90:N91">
    <cfRule type="cellIs" dxfId="871" priority="1169" operator="equal">
      <formula>"completedw"</formula>
    </cfRule>
    <cfRule type="cellIs" dxfId="870" priority="1170" operator="equal">
      <formula>"HOLD"</formula>
    </cfRule>
    <cfRule type="cellIs" dxfId="869" priority="1173" operator="equal">
      <formula>"Completed"</formula>
    </cfRule>
    <cfRule type="cellIs" dxfId="868" priority="1171" operator="equal">
      <formula>"ROW"</formula>
    </cfRule>
    <cfRule type="cellIs" dxfId="867" priority="1172" operator="equal">
      <formula>"wip"</formula>
    </cfRule>
  </conditionalFormatting>
  <conditionalFormatting sqref="M311:N312">
    <cfRule type="cellIs" dxfId="866" priority="84" operator="equal">
      <formula>"HOLD"</formula>
    </cfRule>
    <cfRule type="cellIs" dxfId="865" priority="83" operator="equal">
      <formula>"completedw"</formula>
    </cfRule>
    <cfRule type="cellIs" dxfId="864" priority="86" operator="equal">
      <formula>"wip"</formula>
    </cfRule>
    <cfRule type="cellIs" dxfId="863" priority="85" operator="equal">
      <formula>"ROW"</formula>
    </cfRule>
    <cfRule type="cellIs" dxfId="862" priority="87" operator="equal">
      <formula>"Completed"</formula>
    </cfRule>
  </conditionalFormatting>
  <conditionalFormatting sqref="M278:P279">
    <cfRule type="cellIs" dxfId="861" priority="974" operator="equal">
      <formula>"HOLD"</formula>
    </cfRule>
    <cfRule type="cellIs" dxfId="860" priority="973" operator="equal">
      <formula>"completedw"</formula>
    </cfRule>
    <cfRule type="cellIs" dxfId="859" priority="975" operator="equal">
      <formula>"ROW"</formula>
    </cfRule>
    <cfRule type="cellIs" dxfId="858" priority="976" operator="equal">
      <formula>"wip"</formula>
    </cfRule>
    <cfRule type="cellIs" dxfId="857" priority="977" operator="equal">
      <formula>"Completed"</formula>
    </cfRule>
  </conditionalFormatting>
  <conditionalFormatting sqref="M300:P301">
    <cfRule type="cellIs" dxfId="856" priority="736" operator="equal">
      <formula>"Completed"</formula>
    </cfRule>
    <cfRule type="cellIs" dxfId="855" priority="734" operator="equal">
      <formula>"ROW"</formula>
    </cfRule>
    <cfRule type="cellIs" dxfId="854" priority="732" operator="equal">
      <formula>"completedw"</formula>
    </cfRule>
    <cfRule type="cellIs" dxfId="853" priority="735" operator="equal">
      <formula>"wip"</formula>
    </cfRule>
    <cfRule type="cellIs" dxfId="852" priority="733" operator="equal">
      <formula>"HOLD"</formula>
    </cfRule>
  </conditionalFormatting>
  <conditionalFormatting sqref="M106:Q107">
    <cfRule type="cellIs" dxfId="851" priority="112" operator="equal">
      <formula>"completedw"</formula>
    </cfRule>
    <cfRule type="cellIs" dxfId="850" priority="113" operator="equal">
      <formula>"HOLD"</formula>
    </cfRule>
    <cfRule type="cellIs" dxfId="849" priority="114" operator="equal">
      <formula>"ROW"</formula>
    </cfRule>
  </conditionalFormatting>
  <conditionalFormatting sqref="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48" priority="1632" operator="equal">
      <formula>"completedw"</formula>
    </cfRule>
  </conditionalFormatting>
  <conditionalFormatting sqref="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47" priority="1633" operator="equal">
      <formula>"HOLD"</formula>
    </cfRule>
  </conditionalFormatting>
  <conditionalFormatting sqref="N172">
    <cfRule type="cellIs" dxfId="846" priority="1605" operator="equal">
      <formula>"Completed"</formula>
    </cfRule>
    <cfRule type="cellIs" dxfId="845" priority="1604" operator="equal">
      <formula>"wip"</formula>
    </cfRule>
  </conditionalFormatting>
  <conditionalFormatting sqref="N183">
    <cfRule type="cellIs" dxfId="844" priority="1579" operator="equal">
      <formula>"Completed"</formula>
    </cfRule>
    <cfRule type="cellIs" dxfId="843" priority="1578" operator="equal">
      <formula>"wip"</formula>
    </cfRule>
  </conditionalFormatting>
  <conditionalFormatting sqref="N194">
    <cfRule type="cellIs" dxfId="842" priority="1546" operator="equal">
      <formula>"wip"</formula>
    </cfRule>
    <cfRule type="cellIs" dxfId="841" priority="1547" operator="equal">
      <formula>"Completed"</formula>
    </cfRule>
  </conditionalFormatting>
  <conditionalFormatting sqref="N204">
    <cfRule type="cellIs" dxfId="840" priority="1518" operator="equal">
      <formula>"wip"</formula>
    </cfRule>
    <cfRule type="cellIs" dxfId="839" priority="1519" operator="equal">
      <formula>"Completed"</formula>
    </cfRule>
  </conditionalFormatting>
  <conditionalFormatting sqref="N215">
    <cfRule type="cellIs" dxfId="838" priority="1490" operator="equal">
      <formula>"wip"</formula>
    </cfRule>
    <cfRule type="cellIs" dxfId="837" priority="1491" operator="equal">
      <formula>"Completed"</formula>
    </cfRule>
  </conditionalFormatting>
  <conditionalFormatting sqref="N226">
    <cfRule type="cellIs" dxfId="836" priority="1463" operator="equal">
      <formula>"Completed"</formula>
    </cfRule>
    <cfRule type="cellIs" dxfId="835" priority="1462" operator="equal">
      <formula>"wip"</formula>
    </cfRule>
  </conditionalFormatting>
  <conditionalFormatting sqref="N237">
    <cfRule type="cellIs" dxfId="834" priority="1434" operator="equal">
      <formula>"wip"</formula>
    </cfRule>
    <cfRule type="cellIs" dxfId="833" priority="1435" operator="equal">
      <formula>"Completed"</formula>
    </cfRule>
  </conditionalFormatting>
  <conditionalFormatting sqref="N247">
    <cfRule type="cellIs" dxfId="832" priority="1380" operator="equal">
      <formula>"wip"</formula>
    </cfRule>
    <cfRule type="cellIs" dxfId="831" priority="1381" operator="equal">
      <formula>"Completed"</formula>
    </cfRule>
  </conditionalFormatting>
  <conditionalFormatting sqref="N257">
    <cfRule type="cellIs" dxfId="830" priority="1352" operator="equal">
      <formula>"wip"</formula>
    </cfRule>
    <cfRule type="cellIs" dxfId="829" priority="1353" operator="equal">
      <formula>"Completed"</formula>
    </cfRule>
  </conditionalFormatting>
  <conditionalFormatting sqref="N267:O267">
    <cfRule type="cellIs" dxfId="828" priority="1048" operator="equal">
      <formula>"wip"</formula>
    </cfRule>
    <cfRule type="cellIs" dxfId="827" priority="1049" operator="equal">
      <formula>"Completed"</formula>
    </cfRule>
    <cfRule type="cellIs" dxfId="826" priority="1047" operator="equal">
      <formula>"ROW"</formula>
    </cfRule>
    <cfRule type="cellIs" dxfId="825" priority="1045" operator="equal">
      <formula>"completedw"</formula>
    </cfRule>
    <cfRule type="cellIs" dxfId="824" priority="1046" operator="equal">
      <formula>"HOLD"</formula>
    </cfRule>
  </conditionalFormatting>
  <conditionalFormatting sqref="N289:O289">
    <cfRule type="cellIs" dxfId="823" priority="905" operator="equal">
      <formula>"Completed"</formula>
    </cfRule>
    <cfRule type="cellIs" dxfId="822" priority="904" operator="equal">
      <formula>"wip"</formula>
    </cfRule>
    <cfRule type="cellIs" dxfId="821" priority="903" operator="equal">
      <formula>"ROW"</formula>
    </cfRule>
    <cfRule type="cellIs" dxfId="820" priority="902" operator="equal">
      <formula>"HOLD"</formula>
    </cfRule>
    <cfRule type="cellIs" dxfId="819" priority="901" operator="equal">
      <formula>"completedw"</formula>
    </cfRule>
  </conditionalFormatting>
  <conditionalFormatting sqref="O29:O30">
    <cfRule type="cellIs" dxfId="818" priority="786" operator="equal">
      <formula>"ROW"</formula>
    </cfRule>
    <cfRule type="cellIs" dxfId="817" priority="785" operator="equal">
      <formula>"HOLD"</formula>
    </cfRule>
    <cfRule type="cellIs" dxfId="816" priority="784" operator="equal">
      <formula>"completedw"</formula>
    </cfRule>
  </conditionalFormatting>
  <conditionalFormatting sqref="O215:O216">
    <cfRule type="containsText" dxfId="815" priority="5" operator="containsText" text="Hold">
      <formula>NOT(ISERROR(SEARCH("Hold",O215)))</formula>
    </cfRule>
  </conditionalFormatting>
  <conditionalFormatting sqref="O267">
    <cfRule type="containsText" dxfId="814" priority="1044" operator="containsText" text="Hold">
      <formula>NOT(ISERROR(SEARCH("Hold",O267)))</formula>
    </cfRule>
  </conditionalFormatting>
  <conditionalFormatting sqref="O289">
    <cfRule type="containsText" dxfId="813" priority="900" operator="containsText" text="Hold">
      <formula>NOT(ISERROR(SEARCH("Hold",O289)))</formula>
    </cfRule>
  </conditionalFormatting>
  <conditionalFormatting sqref="O36:Q37">
    <cfRule type="containsText" dxfId="812" priority="158" operator="containsText" text="Hold">
      <formula>NOT(ISERROR(SEARCH("Hold",O36)))</formula>
    </cfRule>
    <cfRule type="cellIs" dxfId="811" priority="159" operator="equal">
      <formula>"completedw"</formula>
    </cfRule>
    <cfRule type="cellIs" dxfId="810" priority="160" operator="equal">
      <formula>"HOLD"</formula>
    </cfRule>
    <cfRule type="cellIs" dxfId="809" priority="161" operator="equal">
      <formula>"ROW"</formula>
    </cfRule>
    <cfRule type="cellIs" dxfId="808" priority="162" operator="equal">
      <formula>"wip"</formula>
    </cfRule>
    <cfRule type="cellIs" dxfId="807" priority="163" operator="equal">
      <formula>"Completed"</formula>
    </cfRule>
  </conditionalFormatting>
  <conditionalFormatting sqref="O72:Q73">
    <cfRule type="cellIs" dxfId="806" priority="438" operator="equal">
      <formula>"completedw"</formula>
    </cfRule>
    <cfRule type="cellIs" dxfId="805" priority="439" operator="equal">
      <formula>"HOLD"</formula>
    </cfRule>
    <cfRule type="cellIs" dxfId="804" priority="440" operator="equal">
      <formula>"ROW"</formula>
    </cfRule>
  </conditionalFormatting>
  <conditionalFormatting sqref="O90:Q91">
    <cfRule type="containsText" dxfId="803" priority="8" operator="containsText" text="Hold">
      <formula>NOT(ISERROR(SEARCH("Hold",O90)))</formula>
    </cfRule>
    <cfRule type="cellIs" dxfId="802" priority="9" operator="equal">
      <formula>"completedw"</formula>
    </cfRule>
    <cfRule type="cellIs" dxfId="801" priority="13" operator="equal">
      <formula>"Completed"</formula>
    </cfRule>
    <cfRule type="cellIs" dxfId="800" priority="12" operator="equal">
      <formula>"wip"</formula>
    </cfRule>
    <cfRule type="cellIs" dxfId="799" priority="11" operator="equal">
      <formula>"ROW"</formula>
    </cfRule>
    <cfRule type="cellIs" dxfId="798" priority="10" operator="equal">
      <formula>"HOLD"</formula>
    </cfRule>
  </conditionalFormatting>
  <conditionalFormatting sqref="O114:Q115 O161:P162 O215:Q216 O226:Q227 O237:Q238 O247:Q248 O257:Q258 O79:Q80 O102:Q103 C126:C127 O150:Q151 O268:P268 O278:Q279 O290:P290">
    <cfRule type="containsText" dxfId="797" priority="783" operator="containsText" text="Hold">
      <formula>NOT(ISERROR(SEARCH("Hold",C79)))</formula>
    </cfRule>
  </conditionalFormatting>
  <conditionalFormatting sqref="O126:Q127">
    <cfRule type="containsText" dxfId="796" priority="619" operator="containsText" text="Hold">
      <formula>NOT(ISERROR(SEARCH("Hold",O126)))</formula>
    </cfRule>
  </conditionalFormatting>
  <conditionalFormatting sqref="O138:Q139">
    <cfRule type="containsText" dxfId="795" priority="623" operator="containsText" text="Hold">
      <formula>NOT(ISERROR(SEARCH("Hold",O138)))</formula>
    </cfRule>
  </conditionalFormatting>
  <conditionalFormatting sqref="O187:Q187">
    <cfRule type="cellIs" dxfId="794" priority="355" operator="equal">
      <formula>"HOLD"</formula>
    </cfRule>
    <cfRule type="cellIs" dxfId="793" priority="356" operator="equal">
      <formula>"ROW"</formula>
    </cfRule>
    <cfRule type="cellIs" dxfId="792" priority="354" operator="equal">
      <formula>"completedw"</formula>
    </cfRule>
  </conditionalFormatting>
  <conditionalFormatting sqref="O194:Q195">
    <cfRule type="containsText" dxfId="791" priority="626" operator="containsText" text="Hold">
      <formula>NOT(ISERROR(SEARCH("Hold",O194)))</formula>
    </cfRule>
  </conditionalFormatting>
  <conditionalFormatting sqref="O300:Q301">
    <cfRule type="containsText" dxfId="790" priority="725" operator="containsText" text="Hold">
      <formula>NOT(ISERROR(SEARCH("Hold",O300)))</formula>
    </cfRule>
  </conditionalFormatting>
  <conditionalFormatting sqref="O311:Q312">
    <cfRule type="containsText" dxfId="789" priority="76" operator="containsText" text="Hold">
      <formula>NOT(ISERROR(SEARCH("Hold",O311)))</formula>
    </cfRule>
  </conditionalFormatting>
  <conditionalFormatting sqref="O311:R312">
    <cfRule type="cellIs" dxfId="788" priority="78" operator="equal">
      <formula>"HOLD"</formula>
    </cfRule>
    <cfRule type="cellIs" dxfId="787" priority="81" operator="equal">
      <formula>"Completed"</formula>
    </cfRule>
    <cfRule type="cellIs" dxfId="786" priority="80" operator="equal">
      <formula>"wip"</formula>
    </cfRule>
    <cfRule type="cellIs" dxfId="785" priority="79" operator="equal">
      <formula>"ROW"</formula>
    </cfRule>
    <cfRule type="cellIs" dxfId="784" priority="77" operator="equal">
      <formula>"completedw"</formula>
    </cfRule>
  </conditionalFormatting>
  <conditionalFormatting sqref="O208:S209">
    <cfRule type="cellIs" dxfId="783" priority="222" operator="equal">
      <formula>"HOLD"</formula>
    </cfRule>
    <cfRule type="cellIs" dxfId="782" priority="221" operator="equal">
      <formula>"completedw"</formula>
    </cfRule>
    <cfRule type="cellIs" dxfId="781" priority="223" operator="equal">
      <formula>"ROW"</formula>
    </cfRule>
  </conditionalFormatting>
  <conditionalFormatting sqref="O61:W62">
    <cfRule type="cellIs" dxfId="780" priority="118" operator="equal">
      <formula>"completedw"</formula>
    </cfRule>
    <cfRule type="cellIs" dxfId="779" priority="120" operator="equal">
      <formula>"ROW"</formula>
    </cfRule>
    <cfRule type="cellIs" dxfId="778" priority="119" operator="equal">
      <formula>"HOLD"</formula>
    </cfRule>
  </conditionalFormatting>
  <conditionalFormatting sqref="O176:W177">
    <cfRule type="cellIs" dxfId="777" priority="377" operator="equal">
      <formula>"ROW"</formula>
    </cfRule>
    <cfRule type="cellIs" dxfId="776" priority="375" operator="equal">
      <formula>"completedw"</formula>
    </cfRule>
    <cfRule type="cellIs" dxfId="775" priority="376" operator="equal">
      <formula>"HOLD"</formula>
    </cfRule>
  </conditionalFormatting>
  <conditionalFormatting sqref="P172">
    <cfRule type="cellIs" dxfId="774" priority="1602" operator="equal">
      <formula>"wip"</formula>
    </cfRule>
    <cfRule type="cellIs" dxfId="773" priority="1603" operator="equal">
      <formula>"Completed"</formula>
    </cfRule>
  </conditionalFormatting>
  <conditionalFormatting sqref="P183">
    <cfRule type="cellIs" dxfId="772" priority="1575" operator="equal">
      <formula>"Completed"</formula>
    </cfRule>
    <cfRule type="cellIs" dxfId="771" priority="1574" operator="equal">
      <formula>"wip"</formula>
    </cfRule>
  </conditionalFormatting>
  <conditionalFormatting sqref="P194">
    <cfRule type="cellIs" dxfId="770" priority="1545" operator="equal">
      <formula>"Completed"</formula>
    </cfRule>
    <cfRule type="cellIs" dxfId="769" priority="1544" operator="equal">
      <formula>"wip"</formula>
    </cfRule>
  </conditionalFormatting>
  <conditionalFormatting sqref="P204">
    <cfRule type="cellIs" dxfId="768" priority="1517" operator="equal">
      <formula>"Completed"</formula>
    </cfRule>
    <cfRule type="cellIs" dxfId="767" priority="1516" operator="equal">
      <formula>"wip"</formula>
    </cfRule>
  </conditionalFormatting>
  <conditionalFormatting sqref="P215">
    <cfRule type="cellIs" dxfId="766" priority="1489" operator="equal">
      <formula>"Completed"</formula>
    </cfRule>
    <cfRule type="cellIs" dxfId="765" priority="1488" operator="equal">
      <formula>"wip"</formula>
    </cfRule>
  </conditionalFormatting>
  <conditionalFormatting sqref="P226">
    <cfRule type="cellIs" dxfId="764" priority="1460" operator="equal">
      <formula>"wip"</formula>
    </cfRule>
    <cfRule type="cellIs" dxfId="763" priority="1461" operator="equal">
      <formula>"Completed"</formula>
    </cfRule>
  </conditionalFormatting>
  <conditionalFormatting sqref="P237">
    <cfRule type="cellIs" dxfId="762" priority="1433" operator="equal">
      <formula>"Completed"</formula>
    </cfRule>
    <cfRule type="cellIs" dxfId="761" priority="1432" operator="equal">
      <formula>"wip"</formula>
    </cfRule>
  </conditionalFormatting>
  <conditionalFormatting sqref="P247">
    <cfRule type="cellIs" dxfId="760" priority="1378" operator="equal">
      <formula>"wip"</formula>
    </cfRule>
    <cfRule type="cellIs" dxfId="759" priority="1379" operator="equal">
      <formula>"Completed"</formula>
    </cfRule>
  </conditionalFormatting>
  <conditionalFormatting sqref="P257">
    <cfRule type="cellIs" dxfId="758" priority="1351" operator="equal">
      <formula>"Completed"</formula>
    </cfRule>
    <cfRule type="cellIs" dxfId="757" priority="1350" operator="equal">
      <formula>"wip"</formula>
    </cfRule>
  </conditionalFormatting>
  <conditionalFormatting sqref="P267">
    <cfRule type="cellIs" dxfId="756" priority="154" operator="equal">
      <formula>"HOLD"</formula>
    </cfRule>
    <cfRule type="cellIs" dxfId="755" priority="153" operator="equal">
      <formula>"completedw"</formula>
    </cfRule>
    <cfRule type="cellIs" dxfId="754" priority="156" operator="equal">
      <formula>"wip"</formula>
    </cfRule>
    <cfRule type="cellIs" dxfId="753" priority="157" operator="equal">
      <formula>"Completed"</formula>
    </cfRule>
    <cfRule type="cellIs" dxfId="752" priority="155" operator="equal">
      <formula>"ROW"</formula>
    </cfRule>
  </conditionalFormatting>
  <conditionalFormatting sqref="P289">
    <cfRule type="cellIs" dxfId="751" priority="149" operator="equal">
      <formula>"HOLD"</formula>
    </cfRule>
    <cfRule type="cellIs" dxfId="750" priority="148" operator="equal">
      <formula>"completedw"</formula>
    </cfRule>
    <cfRule type="cellIs" dxfId="749" priority="152" operator="equal">
      <formula>"Completed"</formula>
    </cfRule>
    <cfRule type="cellIs" dxfId="748" priority="151" operator="equal">
      <formula>"wip"</formula>
    </cfRule>
    <cfRule type="cellIs" dxfId="747" priority="150" operator="equal">
      <formula>"ROW"</formula>
    </cfRule>
  </conditionalFormatting>
  <conditionalFormatting sqref="Q143">
    <cfRule type="cellIs" dxfId="746" priority="166" operator="equal">
      <formula>"ROW"</formula>
    </cfRule>
    <cfRule type="cellIs" dxfId="745" priority="164" operator="equal">
      <formula>"completedw"</formula>
    </cfRule>
    <cfRule type="cellIs" dxfId="744" priority="165" operator="equal">
      <formula>"HOLD"</formula>
    </cfRule>
  </conditionalFormatting>
  <conditionalFormatting sqref="Q161:Q162">
    <cfRule type="containsText" dxfId="743" priority="519" operator="containsText" text="Hold">
      <formula>NOT(ISERROR(SEARCH("Hold",Q161)))</formula>
    </cfRule>
  </conditionalFormatting>
  <conditionalFormatting sqref="Q215:Q216">
    <cfRule type="containsText" dxfId="742" priority="4" operator="containsText" text="Hold">
      <formula>NOT(ISERROR(SEARCH("Hold",Q215)))</formula>
    </cfRule>
  </conditionalFormatting>
  <conditionalFormatting sqref="Q267:Q268">
    <cfRule type="containsText" dxfId="741" priority="1050" operator="containsText" text="Hold">
      <formula>NOT(ISERROR(SEARCH("Hold",Q267)))</formula>
    </cfRule>
  </conditionalFormatting>
  <conditionalFormatting sqref="Q289:Q290">
    <cfRule type="containsText" dxfId="740" priority="906" operator="containsText" text="Hold">
      <formula>NOT(ISERROR(SEARCH("Hold",Q289)))</formula>
    </cfRule>
  </conditionalFormatting>
  <conditionalFormatting sqref="Q278:R279">
    <cfRule type="cellIs" dxfId="739" priority="967" operator="equal">
      <formula>"completedw"</formula>
    </cfRule>
    <cfRule type="cellIs" dxfId="738" priority="968" operator="equal">
      <formula>"HOLD"</formula>
    </cfRule>
    <cfRule type="cellIs" dxfId="737" priority="969" operator="equal">
      <formula>"ROW"</formula>
    </cfRule>
    <cfRule type="cellIs" dxfId="736" priority="970" operator="equal">
      <formula>"wip"</formula>
    </cfRule>
    <cfRule type="cellIs" dxfId="735" priority="971" operator="equal">
      <formula>"Completed"</formula>
    </cfRule>
  </conditionalFormatting>
  <conditionalFormatting sqref="Q300:R301">
    <cfRule type="cellIs" dxfId="734" priority="730" operator="equal">
      <formula>"Completed"</formula>
    </cfRule>
    <cfRule type="cellIs" dxfId="733" priority="729" operator="equal">
      <formula>"wip"</formula>
    </cfRule>
    <cfRule type="cellIs" dxfId="732" priority="728" operator="equal">
      <formula>"ROW"</formula>
    </cfRule>
    <cfRule type="cellIs" dxfId="731" priority="727" operator="equal">
      <formula>"HOLD"</formula>
    </cfRule>
    <cfRule type="cellIs" dxfId="730" priority="726" operator="equal">
      <formula>"completedw"</formula>
    </cfRule>
  </conditionalFormatting>
  <conditionalFormatting sqref="Q29:S30">
    <cfRule type="cellIs" dxfId="729" priority="516" operator="equal">
      <formula>"completedw"</formula>
    </cfRule>
    <cfRule type="cellIs" dxfId="728" priority="517" operator="equal">
      <formula>"HOLD"</formula>
    </cfRule>
    <cfRule type="cellIs" dxfId="727" priority="518" operator="equal">
      <formula>"ROW"</formula>
    </cfRule>
  </conditionalFormatting>
  <conditionalFormatting sqref="Q289:S290">
    <cfRule type="cellIs" dxfId="726" priority="910" operator="equal">
      <formula>"ROW"</formula>
    </cfRule>
    <cfRule type="cellIs" dxfId="725" priority="909" operator="equal">
      <formula>"HOLD"</formula>
    </cfRule>
    <cfRule type="cellIs" dxfId="724" priority="908" operator="equal">
      <formula>"completedw"</formula>
    </cfRule>
    <cfRule type="cellIs" dxfId="723" priority="912" operator="equal">
      <formula>"Completed"</formula>
    </cfRule>
    <cfRule type="cellIs" dxfId="722" priority="911" operator="equal">
      <formula>"wip"</formula>
    </cfRule>
  </conditionalFormatting>
  <conditionalFormatting sqref="R172">
    <cfRule type="cellIs" dxfId="721" priority="1601" operator="equal">
      <formula>"Completed"</formula>
    </cfRule>
    <cfRule type="cellIs" dxfId="720" priority="1600" operator="equal">
      <formula>"wip"</formula>
    </cfRule>
  </conditionalFormatting>
  <conditionalFormatting sqref="R183">
    <cfRule type="cellIs" dxfId="719" priority="1573" operator="equal">
      <formula>"Completed"</formula>
    </cfRule>
    <cfRule type="cellIs" dxfId="718" priority="1572" operator="equal">
      <formula>"wip"</formula>
    </cfRule>
  </conditionalFormatting>
  <conditionalFormatting sqref="R194">
    <cfRule type="cellIs" dxfId="717" priority="1543" operator="equal">
      <formula>"Completed"</formula>
    </cfRule>
    <cfRule type="cellIs" dxfId="716" priority="1542" operator="equal">
      <formula>"wip"</formula>
    </cfRule>
  </conditionalFormatting>
  <conditionalFormatting sqref="R204">
    <cfRule type="cellIs" dxfId="715" priority="1514" operator="equal">
      <formula>"wip"</formula>
    </cfRule>
    <cfRule type="cellIs" dxfId="714" priority="1515" operator="equal">
      <formula>"Completed"</formula>
    </cfRule>
  </conditionalFormatting>
  <conditionalFormatting sqref="R215">
    <cfRule type="cellIs" dxfId="713" priority="1486" operator="equal">
      <formula>"wip"</formula>
    </cfRule>
    <cfRule type="cellIs" dxfId="712" priority="1487" operator="equal">
      <formula>"Completed"</formula>
    </cfRule>
  </conditionalFormatting>
  <conditionalFormatting sqref="R226">
    <cfRule type="cellIs" dxfId="711" priority="1458" operator="equal">
      <formula>"wip"</formula>
    </cfRule>
    <cfRule type="cellIs" dxfId="710" priority="1459" operator="equal">
      <formula>"Completed"</formula>
    </cfRule>
  </conditionalFormatting>
  <conditionalFormatting sqref="R237">
    <cfRule type="cellIs" dxfId="709" priority="1430" operator="equal">
      <formula>"wip"</formula>
    </cfRule>
    <cfRule type="cellIs" dxfId="708" priority="1431" operator="equal">
      <formula>"Completed"</formula>
    </cfRule>
  </conditionalFormatting>
  <conditionalFormatting sqref="R247">
    <cfRule type="cellIs" dxfId="707" priority="1376" operator="equal">
      <formula>"wip"</formula>
    </cfRule>
    <cfRule type="cellIs" dxfId="706" priority="1377" operator="equal">
      <formula>"Completed"</formula>
    </cfRule>
  </conditionalFormatting>
  <conditionalFormatting sqref="R257">
    <cfRule type="cellIs" dxfId="705" priority="1348" operator="equal">
      <formula>"wip"</formula>
    </cfRule>
    <cfRule type="cellIs" dxfId="704" priority="1349" operator="equal">
      <formula>"Completed"</formula>
    </cfRule>
  </conditionalFormatting>
  <conditionalFormatting sqref="R90:S91">
    <cfRule type="cellIs" dxfId="703" priority="53" operator="equal">
      <formula>"completedw"</formula>
    </cfRule>
    <cfRule type="cellIs" dxfId="702" priority="54" operator="equal">
      <formula>"HOLD"</formula>
    </cfRule>
    <cfRule type="cellIs" dxfId="701" priority="55" operator="equal">
      <formula>"ROW"</formula>
    </cfRule>
    <cfRule type="cellIs" dxfId="700" priority="56" operator="equal">
      <formula>"wip"</formula>
    </cfRule>
    <cfRule type="cellIs" dxfId="699" priority="57" operator="equal">
      <formula>"Completed"</formula>
    </cfRule>
  </conditionalFormatting>
  <conditionalFormatting sqref="R267:S268">
    <cfRule type="cellIs" dxfId="698" priority="1052" operator="equal">
      <formula>"completedw"</formula>
    </cfRule>
    <cfRule type="cellIs" dxfId="697" priority="1053" operator="equal">
      <formula>"HOLD"</formula>
    </cfRule>
    <cfRule type="cellIs" dxfId="696" priority="1054" operator="equal">
      <formula>"ROW"</formula>
    </cfRule>
    <cfRule type="cellIs" dxfId="695" priority="1055" operator="equal">
      <formula>"wip"</formula>
    </cfRule>
    <cfRule type="cellIs" dxfId="694" priority="1056" operator="equal">
      <formula>"Completed"</formula>
    </cfRule>
  </conditionalFormatting>
  <conditionalFormatting sqref="R36:V37">
    <cfRule type="cellIs" dxfId="693" priority="581" operator="equal">
      <formula>"wip"</formula>
    </cfRule>
    <cfRule type="cellIs" dxfId="692" priority="580" operator="equal">
      <formula>"ROW"</formula>
    </cfRule>
    <cfRule type="cellIs" dxfId="691" priority="579" operator="equal">
      <formula>"HOLD"</formula>
    </cfRule>
    <cfRule type="cellIs" dxfId="690" priority="578" operator="equal">
      <formula>"completedw"</formula>
    </cfRule>
    <cfRule type="cellIs" dxfId="689" priority="582" operator="equal">
      <formula>"Completed"</formula>
    </cfRule>
  </conditionalFormatting>
  <conditionalFormatting sqref="S36:S37">
    <cfRule type="containsText" dxfId="688" priority="577" operator="containsText" text="Hold">
      <formula>NOT(ISERROR(SEARCH("Hold",S36)))</formula>
    </cfRule>
  </conditionalFormatting>
  <conditionalFormatting sqref="S51">
    <cfRule type="cellIs" dxfId="687" priority="489" operator="equal">
      <formula>"completedw"</formula>
    </cfRule>
    <cfRule type="cellIs" dxfId="686" priority="490" operator="equal">
      <formula>"HOLD"</formula>
    </cfRule>
    <cfRule type="cellIs" dxfId="685" priority="491" operator="equal">
      <formula>"ROW"</formula>
    </cfRule>
  </conditionalFormatting>
  <conditionalFormatting sqref="S72:S73">
    <cfRule type="cellIs" dxfId="684" priority="442" operator="equal">
      <formula>"HOLD"</formula>
    </cfRule>
    <cfRule type="cellIs" dxfId="683" priority="443" operator="equal">
      <formula>"ROW"</formula>
    </cfRule>
    <cfRule type="cellIs" dxfId="682" priority="441" operator="equal">
      <formula>"completedw"</formula>
    </cfRule>
  </conditionalFormatting>
  <conditionalFormatting sqref="S79:S80">
    <cfRule type="cellIs" dxfId="681" priority="575" operator="equal">
      <formula>"Completed"</formula>
    </cfRule>
    <cfRule type="cellIs" dxfId="680" priority="573" operator="equal">
      <formula>"ROW"</formula>
    </cfRule>
    <cfRule type="cellIs" dxfId="679" priority="572" operator="equal">
      <formula>"HOLD"</formula>
    </cfRule>
    <cfRule type="cellIs" dxfId="678" priority="571" operator="equal">
      <formula>"completedw"</formula>
    </cfRule>
    <cfRule type="containsText" dxfId="677" priority="570" operator="containsText" text="Hold">
      <formula>NOT(ISERROR(SEARCH("Hold",S79)))</formula>
    </cfRule>
    <cfRule type="cellIs" dxfId="676" priority="574" operator="equal">
      <formula>"wip"</formula>
    </cfRule>
  </conditionalFormatting>
  <conditionalFormatting sqref="S90:S91">
    <cfRule type="containsText" dxfId="675" priority="52" operator="containsText" text="Hold">
      <formula>NOT(ISERROR(SEARCH("Hold",S90)))</formula>
    </cfRule>
  </conditionalFormatting>
  <conditionalFormatting sqref="S102:S103">
    <cfRule type="containsText" dxfId="674" priority="815" operator="containsText" text="Hold">
      <formula>NOT(ISERROR(SEARCH("Hold",S102)))</formula>
    </cfRule>
  </conditionalFormatting>
  <conditionalFormatting sqref="S106:S107">
    <cfRule type="cellIs" dxfId="673" priority="407" operator="equal">
      <formula>"ROW"</formula>
    </cfRule>
    <cfRule type="cellIs" dxfId="672" priority="406" operator="equal">
      <formula>"HOLD"</formula>
    </cfRule>
    <cfRule type="cellIs" dxfId="671" priority="405" operator="equal">
      <formula>"completedw"</formula>
    </cfRule>
  </conditionalFormatting>
  <conditionalFormatting sqref="S114:S115">
    <cfRule type="containsText" dxfId="670" priority="1236" operator="containsText" text="Hold">
      <formula>NOT(ISERROR(SEARCH("Hold",S114)))</formula>
    </cfRule>
  </conditionalFormatting>
  <conditionalFormatting sqref="S118:S119">
    <cfRule type="cellIs" dxfId="669" priority="179" operator="equal">
      <formula>"completedw"</formula>
    </cfRule>
    <cfRule type="cellIs" dxfId="668" priority="180" operator="equal">
      <formula>"HOLD"</formula>
    </cfRule>
    <cfRule type="cellIs" dxfId="667" priority="181" operator="equal">
      <formula>"ROW"</formula>
    </cfRule>
  </conditionalFormatting>
  <conditionalFormatting sqref="S122">
    <cfRule type="cellIs" dxfId="666" priority="261" operator="equal">
      <formula>"HOLD"</formula>
    </cfRule>
    <cfRule type="cellIs" dxfId="665" priority="262" operator="equal">
      <formula>"ROW"</formula>
    </cfRule>
    <cfRule type="cellIs" dxfId="664" priority="260" operator="equal">
      <formula>"completedw"</formula>
    </cfRule>
  </conditionalFormatting>
  <conditionalFormatting sqref="S126:S127">
    <cfRule type="containsText" dxfId="663" priority="618" operator="containsText" text="Hold">
      <formula>NOT(ISERROR(SEARCH("Hold",S126)))</formula>
    </cfRule>
  </conditionalFormatting>
  <conditionalFormatting sqref="S138:S139">
    <cfRule type="containsText" dxfId="662" priority="622" operator="containsText" text="Hold">
      <formula>NOT(ISERROR(SEARCH("Hold",S138)))</formula>
    </cfRule>
  </conditionalFormatting>
  <conditionalFormatting sqref="S142:S143 S145">
    <cfRule type="cellIs" dxfId="661" priority="401" operator="equal">
      <formula>"ROW"</formula>
    </cfRule>
    <cfRule type="cellIs" dxfId="660" priority="399" operator="equal">
      <formula>"completedw"</formula>
    </cfRule>
    <cfRule type="cellIs" dxfId="659" priority="400" operator="equal">
      <formula>"HOLD"</formula>
    </cfRule>
  </conditionalFormatting>
  <conditionalFormatting sqref="S150:S151">
    <cfRule type="containsText" dxfId="658" priority="1231" operator="containsText" text="Hold">
      <formula>NOT(ISERROR(SEARCH("Hold",S150)))</formula>
    </cfRule>
  </conditionalFormatting>
  <conditionalFormatting sqref="S187">
    <cfRule type="cellIs" dxfId="657" priority="351" operator="equal">
      <formula>"completedw"</formula>
    </cfRule>
    <cfRule type="cellIs" dxfId="656" priority="353" operator="equal">
      <formula>"ROW"</formula>
    </cfRule>
    <cfRule type="cellIs" dxfId="655" priority="352" operator="equal">
      <formula>"HOLD"</formula>
    </cfRule>
  </conditionalFormatting>
  <conditionalFormatting sqref="S194:S195">
    <cfRule type="containsText" dxfId="654" priority="625" operator="containsText" text="Hold">
      <formula>NOT(ISERROR(SEARCH("Hold",S194)))</formula>
    </cfRule>
  </conditionalFormatting>
  <conditionalFormatting sqref="S215:S216">
    <cfRule type="containsText" dxfId="653" priority="1148" operator="containsText" text="Hold">
      <formula>NOT(ISERROR(SEARCH("Hold",S215)))</formula>
    </cfRule>
    <cfRule type="containsText" dxfId="652" priority="128" operator="containsText" text="Hold">
      <formula>NOT(ISERROR(SEARCH("Hold",S215)))</formula>
    </cfRule>
  </conditionalFormatting>
  <conditionalFormatting sqref="S226:S227">
    <cfRule type="containsText" dxfId="651" priority="1137" operator="containsText" text="Hold">
      <formula>NOT(ISERROR(SEARCH("Hold",S226)))</formula>
    </cfRule>
  </conditionalFormatting>
  <conditionalFormatting sqref="S237:S238">
    <cfRule type="containsText" dxfId="650" priority="1125" operator="containsText" text="Hold">
      <formula>NOT(ISERROR(SEARCH("Hold",S237)))</formula>
    </cfRule>
  </conditionalFormatting>
  <conditionalFormatting sqref="S247:S248">
    <cfRule type="containsText" dxfId="649" priority="1114" operator="containsText" text="Hold">
      <formula>NOT(ISERROR(SEARCH("Hold",S247)))</formula>
    </cfRule>
  </conditionalFormatting>
  <conditionalFormatting sqref="S257:S258">
    <cfRule type="containsText" dxfId="648" priority="1102" operator="containsText" text="Hold">
      <formula>NOT(ISERROR(SEARCH("Hold",S257)))</formula>
    </cfRule>
  </conditionalFormatting>
  <conditionalFormatting sqref="S267:S268">
    <cfRule type="containsText" dxfId="647" priority="1051" operator="containsText" text="Hold">
      <formula>NOT(ISERROR(SEARCH("Hold",S267)))</formula>
    </cfRule>
  </conditionalFormatting>
  <conditionalFormatting sqref="S278:S279">
    <cfRule type="containsText" dxfId="646" priority="64" operator="containsText" text="Hold">
      <formula>NOT(ISERROR(SEARCH("Hold",S278)))</formula>
    </cfRule>
  </conditionalFormatting>
  <conditionalFormatting sqref="S289:S290">
    <cfRule type="containsText" dxfId="645" priority="907" operator="containsText" text="Hold">
      <formula>NOT(ISERROR(SEARCH("Hold",S289)))</formula>
    </cfRule>
  </conditionalFormatting>
  <conditionalFormatting sqref="S300:S301">
    <cfRule type="containsText" dxfId="644" priority="719" operator="containsText" text="Hold">
      <formula>NOT(ISERROR(SEARCH("Hold",S300)))</formula>
    </cfRule>
  </conditionalFormatting>
  <conditionalFormatting sqref="S311:S312">
    <cfRule type="containsText" dxfId="643" priority="70" operator="containsText" text="Hold">
      <formula>NOT(ISERROR(SEARCH("Hold",S311)))</formula>
    </cfRule>
    <cfRule type="cellIs" dxfId="642" priority="71" operator="equal">
      <formula>"completedw"</formula>
    </cfRule>
    <cfRule type="cellIs" dxfId="641" priority="72" operator="equal">
      <formula>"HOLD"</formula>
    </cfRule>
    <cfRule type="cellIs" dxfId="640" priority="75" operator="equal">
      <formula>"Completed"</formula>
    </cfRule>
    <cfRule type="cellIs" dxfId="639" priority="74" operator="equal">
      <formula>"wip"</formula>
    </cfRule>
    <cfRule type="cellIs" dxfId="638" priority="73" operator="equal">
      <formula>"ROW"</formula>
    </cfRule>
  </conditionalFormatting>
  <conditionalFormatting sqref="S278:T279">
    <cfRule type="cellIs" dxfId="637" priority="69" operator="equal">
      <formula>"Completed"</formula>
    </cfRule>
    <cfRule type="cellIs" dxfId="636" priority="65" operator="equal">
      <formula>"completedw"</formula>
    </cfRule>
    <cfRule type="cellIs" dxfId="635" priority="66" operator="equal">
      <formula>"HOLD"</formula>
    </cfRule>
    <cfRule type="cellIs" dxfId="634" priority="67" operator="equal">
      <formula>"ROW"</formula>
    </cfRule>
    <cfRule type="cellIs" dxfId="633" priority="68" operator="equal">
      <formula>"wip"</formula>
    </cfRule>
  </conditionalFormatting>
  <conditionalFormatting sqref="S300:T301">
    <cfRule type="cellIs" dxfId="632" priority="724" operator="equal">
      <formula>"Completed"</formula>
    </cfRule>
    <cfRule type="cellIs" dxfId="631" priority="720" operator="equal">
      <formula>"completedw"</formula>
    </cfRule>
    <cfRule type="cellIs" dxfId="630" priority="723" operator="equal">
      <formula>"wip"</formula>
    </cfRule>
    <cfRule type="cellIs" dxfId="629" priority="722" operator="equal">
      <formula>"ROW"</formula>
    </cfRule>
    <cfRule type="cellIs" dxfId="628" priority="721" operator="equal">
      <formula>"HOLD"</formula>
    </cfRule>
  </conditionalFormatting>
  <conditionalFormatting sqref="T172">
    <cfRule type="cellIs" dxfId="627" priority="1599" operator="equal">
      <formula>"Completed"</formula>
    </cfRule>
    <cfRule type="cellIs" dxfId="626" priority="1598" operator="equal">
      <formula>"wip"</formula>
    </cfRule>
  </conditionalFormatting>
  <conditionalFormatting sqref="T183">
    <cfRule type="cellIs" dxfId="625" priority="1571" operator="equal">
      <formula>"Completed"</formula>
    </cfRule>
    <cfRule type="cellIs" dxfId="624" priority="1570" operator="equal">
      <formula>"wip"</formula>
    </cfRule>
  </conditionalFormatting>
  <conditionalFormatting sqref="T194">
    <cfRule type="cellIs" dxfId="623" priority="1541" operator="equal">
      <formula>"Completed"</formula>
    </cfRule>
    <cfRule type="cellIs" dxfId="622" priority="1540" operator="equal">
      <formula>"wip"</formula>
    </cfRule>
  </conditionalFormatting>
  <conditionalFormatting sqref="T204">
    <cfRule type="cellIs" dxfId="621" priority="1513" operator="equal">
      <formula>"Completed"</formula>
    </cfRule>
    <cfRule type="cellIs" dxfId="620" priority="1512" operator="equal">
      <formula>"wip"</formula>
    </cfRule>
  </conditionalFormatting>
  <conditionalFormatting sqref="T215">
    <cfRule type="cellIs" dxfId="619" priority="1485" operator="equal">
      <formula>"Completed"</formula>
    </cfRule>
    <cfRule type="cellIs" dxfId="618" priority="1484" operator="equal">
      <formula>"wip"</formula>
    </cfRule>
  </conditionalFormatting>
  <conditionalFormatting sqref="T226">
    <cfRule type="cellIs" dxfId="617" priority="1457" operator="equal">
      <formula>"Completed"</formula>
    </cfRule>
    <cfRule type="cellIs" dxfId="616" priority="1456" operator="equal">
      <formula>"wip"</formula>
    </cfRule>
  </conditionalFormatting>
  <conditionalFormatting sqref="T237">
    <cfRule type="cellIs" dxfId="615" priority="1428" operator="equal">
      <formula>"wip"</formula>
    </cfRule>
    <cfRule type="cellIs" dxfId="614" priority="1429" operator="equal">
      <formula>"Completed"</formula>
    </cfRule>
  </conditionalFormatting>
  <conditionalFormatting sqref="T247">
    <cfRule type="cellIs" dxfId="613" priority="1374" operator="equal">
      <formula>"wip"</formula>
    </cfRule>
    <cfRule type="cellIs" dxfId="612" priority="1375" operator="equal">
      <formula>"Completed"</formula>
    </cfRule>
  </conditionalFormatting>
  <conditionalFormatting sqref="T257">
    <cfRule type="cellIs" dxfId="611" priority="1347" operator="equal">
      <formula>"Completed"</formula>
    </cfRule>
    <cfRule type="cellIs" dxfId="610" priority="1346" operator="equal">
      <formula>"wip"</formula>
    </cfRule>
  </conditionalFormatting>
  <conditionalFormatting sqref="T267:U268">
    <cfRule type="cellIs" dxfId="609" priority="1061" operator="equal">
      <formula>"wip"</formula>
    </cfRule>
    <cfRule type="cellIs" dxfId="608" priority="1062" operator="equal">
      <formula>"Completed"</formula>
    </cfRule>
    <cfRule type="cellIs" dxfId="607" priority="1058" operator="equal">
      <formula>"completedw"</formula>
    </cfRule>
    <cfRule type="cellIs" dxfId="606" priority="1060" operator="equal">
      <formula>"ROW"</formula>
    </cfRule>
    <cfRule type="cellIs" dxfId="605" priority="1059" operator="equal">
      <formula>"HOLD"</formula>
    </cfRule>
  </conditionalFormatting>
  <conditionalFormatting sqref="T289:U290">
    <cfRule type="cellIs" dxfId="604" priority="918" operator="equal">
      <formula>"Completed"</formula>
    </cfRule>
    <cfRule type="cellIs" dxfId="603" priority="914" operator="equal">
      <formula>"completedw"</formula>
    </cfRule>
    <cfRule type="cellIs" dxfId="602" priority="915" operator="equal">
      <formula>"HOLD"</formula>
    </cfRule>
    <cfRule type="cellIs" dxfId="601" priority="916" operator="equal">
      <formula>"ROW"</formula>
    </cfRule>
    <cfRule type="cellIs" dxfId="600" priority="917" operator="equal">
      <formula>"wip"</formula>
    </cfRule>
  </conditionalFormatting>
  <conditionalFormatting sqref="T90:V91">
    <cfRule type="cellIs" dxfId="599" priority="1242" operator="equal">
      <formula>"completedw"</formula>
    </cfRule>
    <cfRule type="cellIs" dxfId="598" priority="1243" operator="equal">
      <formula>"HOLD"</formula>
    </cfRule>
    <cfRule type="cellIs" dxfId="597" priority="1244" operator="equal">
      <formula>"ROW"</formula>
    </cfRule>
    <cfRule type="cellIs" dxfId="596" priority="1245" operator="equal">
      <formula>"wip"</formula>
    </cfRule>
    <cfRule type="cellIs" dxfId="595" priority="1246" operator="equal">
      <formula>"Completed"</formula>
    </cfRule>
  </conditionalFormatting>
  <conditionalFormatting sqref="T311:V312">
    <cfRule type="cellIs" dxfId="594" priority="662" operator="equal">
      <formula>"ROW"</formula>
    </cfRule>
    <cfRule type="cellIs" dxfId="593" priority="663" operator="equal">
      <formula>"wip"</formula>
    </cfRule>
    <cfRule type="cellIs" dxfId="592" priority="661" operator="equal">
      <formula>"HOLD"</formula>
    </cfRule>
    <cfRule type="cellIs" dxfId="591" priority="660" operator="equal">
      <formula>"completedw"</formula>
    </cfRule>
    <cfRule type="cellIs" dxfId="590" priority="664" operator="equal">
      <formula>"Completed"</formula>
    </cfRule>
  </conditionalFormatting>
  <conditionalFormatting sqref="T79:X80">
    <cfRule type="cellIs" dxfId="589" priority="1201" operator="equal">
      <formula>"ROW"</formula>
    </cfRule>
    <cfRule type="cellIs" dxfId="588" priority="1199" operator="equal">
      <formula>"completedw"</formula>
    </cfRule>
    <cfRule type="cellIs" dxfId="587" priority="1203" operator="equal">
      <formula>"Completed"</formula>
    </cfRule>
    <cfRule type="cellIs" dxfId="586" priority="1202" operator="equal">
      <formula>"wip"</formula>
    </cfRule>
    <cfRule type="cellIs" dxfId="585" priority="1200" operator="equal">
      <formula>"HOLD"</formula>
    </cfRule>
  </conditionalFormatting>
  <conditionalFormatting sqref="T165:Y166">
    <cfRule type="cellIs" dxfId="584" priority="392" operator="equal">
      <formula>"ROW"</formula>
    </cfRule>
    <cfRule type="cellIs" dxfId="583" priority="391" operator="equal">
      <formula>"HOLD"</formula>
    </cfRule>
    <cfRule type="cellIs" dxfId="582" priority="390" operator="equal">
      <formula>"completedw"</formula>
    </cfRule>
  </conditionalFormatting>
  <conditionalFormatting sqref="U15 W15">
    <cfRule type="cellIs" dxfId="581" priority="41" operator="equal">
      <formula>"wip"</formula>
    </cfRule>
  </conditionalFormatting>
  <conditionalFormatting sqref="U29:U30">
    <cfRule type="cellIs" dxfId="580" priority="515" operator="equal">
      <formula>"ROW"</formula>
    </cfRule>
    <cfRule type="cellIs" dxfId="579" priority="514" operator="equal">
      <formula>"HOLD"</formula>
    </cfRule>
    <cfRule type="cellIs" dxfId="578" priority="513" operator="equal">
      <formula>"completedw"</formula>
    </cfRule>
  </conditionalFormatting>
  <conditionalFormatting sqref="U51">
    <cfRule type="cellIs" dxfId="577" priority="486" operator="equal">
      <formula>"completedw"</formula>
    </cfRule>
    <cfRule type="cellIs" dxfId="576" priority="488" operator="equal">
      <formula>"ROW"</formula>
    </cfRule>
    <cfRule type="cellIs" dxfId="575" priority="487" operator="equal">
      <formula>"HOLD"</formula>
    </cfRule>
  </conditionalFormatting>
  <conditionalFormatting sqref="U72:U73">
    <cfRule type="cellIs" dxfId="574" priority="445" operator="equal">
      <formula>"HOLD"</formula>
    </cfRule>
    <cfRule type="cellIs" dxfId="573" priority="446" operator="equal">
      <formula>"ROW"</formula>
    </cfRule>
    <cfRule type="cellIs" dxfId="572" priority="444" operator="equal">
      <formula>"completedw"</formula>
    </cfRule>
  </conditionalFormatting>
  <conditionalFormatting sqref="U90:U91">
    <cfRule type="containsText" dxfId="571" priority="1241" operator="containsText" text="Hold">
      <formula>NOT(ISERROR(SEARCH("Hold",U90)))</formula>
    </cfRule>
  </conditionalFormatting>
  <conditionalFormatting sqref="U102:U103">
    <cfRule type="containsText" dxfId="570" priority="1256" operator="containsText" text="Hold">
      <formula>NOT(ISERROR(SEARCH("Hold",U102)))</formula>
    </cfRule>
  </conditionalFormatting>
  <conditionalFormatting sqref="U114:U115">
    <cfRule type="containsText" dxfId="569" priority="1235" operator="containsText" text="Hold">
      <formula>NOT(ISERROR(SEARCH("Hold",U114)))</formula>
    </cfRule>
  </conditionalFormatting>
  <conditionalFormatting sqref="U126:U127">
    <cfRule type="containsText" dxfId="568" priority="617" operator="containsText" text="Hold">
      <formula>NOT(ISERROR(SEARCH("Hold",U126)))</formula>
    </cfRule>
  </conditionalFormatting>
  <conditionalFormatting sqref="U138:U139">
    <cfRule type="containsText" dxfId="567" priority="1253" operator="containsText" text="Hold">
      <formula>NOT(ISERROR(SEARCH("Hold",U138)))</formula>
    </cfRule>
  </conditionalFormatting>
  <conditionalFormatting sqref="U150:U151">
    <cfRule type="containsText" dxfId="566" priority="521" operator="containsText" text="Hold">
      <formula>NOT(ISERROR(SEARCH("Hold",U150)))</formula>
    </cfRule>
  </conditionalFormatting>
  <conditionalFormatting sqref="U161:U162">
    <cfRule type="containsText" dxfId="565" priority="1239" operator="containsText" text="Hold">
      <formula>NOT(ISERROR(SEARCH("Hold",U161)))</formula>
    </cfRule>
  </conditionalFormatting>
  <conditionalFormatting sqref="U194:U195">
    <cfRule type="containsText" dxfId="564" priority="624" operator="containsText" text="Hold">
      <formula>NOT(ISERROR(SEARCH("Hold",U194)))</formula>
    </cfRule>
  </conditionalFormatting>
  <conditionalFormatting sqref="U208">
    <cfRule type="cellIs" dxfId="563" priority="174" operator="equal">
      <formula>"completedw"</formula>
    </cfRule>
    <cfRule type="cellIs" dxfId="562" priority="175" operator="equal">
      <formula>"HOLD"</formula>
    </cfRule>
    <cfRule type="cellIs" dxfId="561" priority="176" operator="equal">
      <formula>"ROW"</formula>
    </cfRule>
  </conditionalFormatting>
  <conditionalFormatting sqref="U215:U216">
    <cfRule type="containsText" dxfId="560" priority="1147" operator="containsText" text="Hold">
      <formula>NOT(ISERROR(SEARCH("Hold",U215)))</formula>
    </cfRule>
  </conditionalFormatting>
  <conditionalFormatting sqref="U226:U227">
    <cfRule type="containsText" dxfId="559" priority="1138" operator="containsText" text="Hold">
      <formula>NOT(ISERROR(SEARCH("Hold",U226)))</formula>
    </cfRule>
  </conditionalFormatting>
  <conditionalFormatting sqref="U237:U238">
    <cfRule type="containsText" dxfId="558" priority="1124" operator="containsText" text="Hold">
      <formula>NOT(ISERROR(SEARCH("Hold",U237)))</formula>
    </cfRule>
  </conditionalFormatting>
  <conditionalFormatting sqref="U247:U248">
    <cfRule type="containsText" dxfId="557" priority="1115" operator="containsText" text="Hold">
      <formula>NOT(ISERROR(SEARCH("Hold",U247)))</formula>
    </cfRule>
  </conditionalFormatting>
  <conditionalFormatting sqref="U257:U258">
    <cfRule type="containsText" dxfId="556" priority="1101" operator="containsText" text="Hold">
      <formula>NOT(ISERROR(SEARCH("Hold",U257)))</formula>
    </cfRule>
  </conditionalFormatting>
  <conditionalFormatting sqref="U267:U268">
    <cfRule type="containsText" dxfId="555" priority="1057" operator="containsText" text="Hold">
      <formula>NOT(ISERROR(SEARCH("Hold",U267)))</formula>
    </cfRule>
  </conditionalFormatting>
  <conditionalFormatting sqref="U278:U279">
    <cfRule type="cellIs" dxfId="554" priority="61" operator="equal">
      <formula>"ROW"</formula>
    </cfRule>
    <cfRule type="cellIs" dxfId="553" priority="62" operator="equal">
      <formula>"wip"</formula>
    </cfRule>
    <cfRule type="cellIs" dxfId="552" priority="63" operator="equal">
      <formula>"Completed"</formula>
    </cfRule>
    <cfRule type="containsText" dxfId="551" priority="58" operator="containsText" text="Hold">
      <formula>NOT(ISERROR(SEARCH("Hold",U278)))</formula>
    </cfRule>
    <cfRule type="cellIs" dxfId="550" priority="59" operator="equal">
      <formula>"completedw"</formula>
    </cfRule>
    <cfRule type="cellIs" dxfId="549" priority="60" operator="equal">
      <formula>"HOLD"</formula>
    </cfRule>
  </conditionalFormatting>
  <conditionalFormatting sqref="U289:U290">
    <cfRule type="containsText" dxfId="548" priority="913" operator="containsText" text="Hold">
      <formula>NOT(ISERROR(SEARCH("Hold",U289)))</formula>
    </cfRule>
  </conditionalFormatting>
  <conditionalFormatting sqref="U300:U301">
    <cfRule type="containsText" dxfId="547" priority="713" operator="containsText" text="Hold">
      <formula>NOT(ISERROR(SEARCH("Hold",U300)))</formula>
    </cfRule>
  </conditionalFormatting>
  <conditionalFormatting sqref="U311:U312">
    <cfRule type="containsText" dxfId="546" priority="659" operator="containsText" text="Hold">
      <formula>NOT(ISERROR(SEARCH("Hold",U311)))</formula>
    </cfRule>
  </conditionalFormatting>
  <conditionalFormatting sqref="U300:V301">
    <cfRule type="cellIs" dxfId="545" priority="718" operator="equal">
      <formula>"Completed"</formula>
    </cfRule>
    <cfRule type="cellIs" dxfId="544" priority="717" operator="equal">
      <formula>"wip"</formula>
    </cfRule>
    <cfRule type="cellIs" dxfId="543" priority="714" operator="equal">
      <formula>"completedw"</formula>
    </cfRule>
    <cfRule type="cellIs" dxfId="542" priority="716" operator="equal">
      <formula>"ROW"</formula>
    </cfRule>
    <cfRule type="cellIs" dxfId="541" priority="715" operator="equal">
      <formula>"HOLD"</formula>
    </cfRule>
  </conditionalFormatting>
  <conditionalFormatting sqref="U94:W95">
    <cfRule type="cellIs" dxfId="540" priority="796" operator="equal">
      <formula>"completedw"</formula>
    </cfRule>
    <cfRule type="cellIs" dxfId="539" priority="798" operator="equal">
      <formula>"ROW"</formula>
    </cfRule>
    <cfRule type="cellIs" dxfId="538" priority="797" operator="equal">
      <formula>"HOLD"</formula>
    </cfRule>
  </conditionalFormatting>
  <conditionalFormatting sqref="U118:W119">
    <cfRule type="cellIs" dxfId="537" priority="233" operator="equal">
      <formula>"completedw"</formula>
    </cfRule>
    <cfRule type="cellIs" dxfId="536" priority="234" operator="equal">
      <formula>"HOLD"</formula>
    </cfRule>
    <cfRule type="cellIs" dxfId="535" priority="235" operator="equal">
      <formula>"ROW"</formula>
    </cfRule>
  </conditionalFormatting>
  <conditionalFormatting sqref="U16:AD16">
    <cfRule type="cellIs" dxfId="534" priority="38" operator="equal">
      <formula>"Completed"</formula>
    </cfRule>
  </conditionalFormatting>
  <conditionalFormatting sqref="U83:AJ84">
    <cfRule type="cellIs" dxfId="533" priority="213" operator="equal">
      <formula>"HOLD"</formula>
    </cfRule>
    <cfRule type="cellIs" dxfId="532" priority="214" operator="equal">
      <formula>"ROW"</formula>
    </cfRule>
  </conditionalFormatting>
  <conditionalFormatting sqref="V14">
    <cfRule type="containsText" dxfId="531" priority="40" operator="containsText" text="Hold">
      <formula>NOT(ISERROR(SEARCH("Hold",V14)))</formula>
    </cfRule>
  </conditionalFormatting>
  <conditionalFormatting sqref="V98">
    <cfRule type="cellIs" dxfId="530" priority="250" operator="equal">
      <formula>"ROW"</formula>
    </cfRule>
    <cfRule type="cellIs" dxfId="529" priority="249" operator="equal">
      <formula>"HOLD"</formula>
    </cfRule>
    <cfRule type="cellIs" dxfId="528" priority="248" operator="equal">
      <formula>"completedw"</formula>
    </cfRule>
  </conditionalFormatting>
  <conditionalFormatting sqref="V172">
    <cfRule type="cellIs" dxfId="527" priority="1597" operator="equal">
      <formula>"Completed"</formula>
    </cfRule>
    <cfRule type="cellIs" dxfId="526" priority="1596" operator="equal">
      <formula>"wip"</formula>
    </cfRule>
  </conditionalFormatting>
  <conditionalFormatting sqref="V183">
    <cfRule type="cellIs" dxfId="525" priority="1569" operator="equal">
      <formula>"Completed"</formula>
    </cfRule>
    <cfRule type="cellIs" dxfId="524" priority="1568" operator="equal">
      <formula>"wip"</formula>
    </cfRule>
  </conditionalFormatting>
  <conditionalFormatting sqref="V194">
    <cfRule type="cellIs" dxfId="523" priority="1539" operator="equal">
      <formula>"Completed"</formula>
    </cfRule>
    <cfRule type="cellIs" dxfId="522" priority="1538" operator="equal">
      <formula>"wip"</formula>
    </cfRule>
  </conditionalFormatting>
  <conditionalFormatting sqref="V204">
    <cfRule type="cellIs" dxfId="521" priority="1510" operator="equal">
      <formula>"wip"</formula>
    </cfRule>
    <cfRule type="cellIs" dxfId="520" priority="1511" operator="equal">
      <formula>"Completed"</formula>
    </cfRule>
  </conditionalFormatting>
  <conditionalFormatting sqref="V215">
    <cfRule type="cellIs" dxfId="519" priority="1482" operator="equal">
      <formula>"wip"</formula>
    </cfRule>
    <cfRule type="cellIs" dxfId="518" priority="1483" operator="equal">
      <formula>"Completed"</formula>
    </cfRule>
  </conditionalFormatting>
  <conditionalFormatting sqref="V226">
    <cfRule type="cellIs" dxfId="517" priority="1454" operator="equal">
      <formula>"wip"</formula>
    </cfRule>
    <cfRule type="cellIs" dxfId="516" priority="1455" operator="equal">
      <formula>"Completed"</formula>
    </cfRule>
  </conditionalFormatting>
  <conditionalFormatting sqref="V237">
    <cfRule type="cellIs" dxfId="515" priority="1426" operator="equal">
      <formula>"wip"</formula>
    </cfRule>
    <cfRule type="cellIs" dxfId="514" priority="1427" operator="equal">
      <formula>"Completed"</formula>
    </cfRule>
  </conditionalFormatting>
  <conditionalFormatting sqref="V247">
    <cfRule type="cellIs" dxfId="513" priority="1373" operator="equal">
      <formula>"Completed"</formula>
    </cfRule>
    <cfRule type="cellIs" dxfId="512" priority="1372" operator="equal">
      <formula>"wip"</formula>
    </cfRule>
  </conditionalFormatting>
  <conditionalFormatting sqref="V257">
    <cfRule type="cellIs" dxfId="511" priority="1344" operator="equal">
      <formula>"wip"</formula>
    </cfRule>
    <cfRule type="cellIs" dxfId="510" priority="1345" operator="equal">
      <formula>"Completed"</formula>
    </cfRule>
  </conditionalFormatting>
  <conditionalFormatting sqref="V187:W187">
    <cfRule type="cellIs" dxfId="509" priority="242" operator="equal">
      <formula>"completedw"</formula>
    </cfRule>
    <cfRule type="cellIs" dxfId="508" priority="244" operator="equal">
      <formula>"ROW"</formula>
    </cfRule>
    <cfRule type="cellIs" dxfId="507" priority="243" operator="equal">
      <formula>"HOLD"</formula>
    </cfRule>
  </conditionalFormatting>
  <conditionalFormatting sqref="V267:W268">
    <cfRule type="cellIs" dxfId="506" priority="1065" operator="equal">
      <formula>"HOLD"</formula>
    </cfRule>
    <cfRule type="cellIs" dxfId="505" priority="1066" operator="equal">
      <formula>"ROW"</formula>
    </cfRule>
    <cfRule type="cellIs" dxfId="504" priority="1064" operator="equal">
      <formula>"completedw"</formula>
    </cfRule>
    <cfRule type="cellIs" dxfId="503" priority="1068" operator="equal">
      <formula>"Completed"</formula>
    </cfRule>
    <cfRule type="cellIs" dxfId="502" priority="1067" operator="equal">
      <formula>"wip"</formula>
    </cfRule>
  </conditionalFormatting>
  <conditionalFormatting sqref="V289:W290">
    <cfRule type="cellIs" dxfId="501" priority="922" operator="equal">
      <formula>"ROW"</formula>
    </cfRule>
    <cfRule type="cellIs" dxfId="500" priority="920" operator="equal">
      <formula>"completedw"</formula>
    </cfRule>
    <cfRule type="cellIs" dxfId="499" priority="921" operator="equal">
      <formula>"HOLD"</formula>
    </cfRule>
    <cfRule type="cellIs" dxfId="498" priority="923" operator="equal">
      <formula>"wip"</formula>
    </cfRule>
    <cfRule type="cellIs" dxfId="497" priority="924" operator="equal">
      <formula>"Completed"</formula>
    </cfRule>
  </conditionalFormatting>
  <conditionalFormatting sqref="V278:X279">
    <cfRule type="cellIs" dxfId="496" priority="966" operator="equal">
      <formula>"Completed"</formula>
    </cfRule>
    <cfRule type="cellIs" dxfId="495" priority="965" operator="equal">
      <formula>"wip"</formula>
    </cfRule>
    <cfRule type="cellIs" dxfId="494" priority="964" operator="equal">
      <formula>"ROW"</formula>
    </cfRule>
    <cfRule type="cellIs" dxfId="493" priority="963" operator="equal">
      <formula>"HOLD"</formula>
    </cfRule>
    <cfRule type="cellIs" dxfId="492" priority="962" operator="equal">
      <formula>"completedw"</formula>
    </cfRule>
  </conditionalFormatting>
  <conditionalFormatting sqref="W29:W30">
    <cfRule type="cellIs" dxfId="491" priority="511" operator="equal">
      <formula>"HOLD"</formula>
    </cfRule>
    <cfRule type="cellIs" dxfId="490" priority="510" operator="equal">
      <formula>"completedw"</formula>
    </cfRule>
    <cfRule type="cellIs" dxfId="489" priority="512" operator="equal">
      <formula>"ROW"</formula>
    </cfRule>
  </conditionalFormatting>
  <conditionalFormatting sqref="W36:W37">
    <cfRule type="containsText" dxfId="488" priority="552" operator="containsText" text="Hold">
      <formula>NOT(ISERROR(SEARCH("Hold",W36)))</formula>
    </cfRule>
  </conditionalFormatting>
  <conditionalFormatting sqref="W51">
    <cfRule type="cellIs" dxfId="487" priority="485" operator="equal">
      <formula>"ROW"</formula>
    </cfRule>
    <cfRule type="cellIs" dxfId="486" priority="483" operator="equal">
      <formula>"completedw"</formula>
    </cfRule>
    <cfRule type="cellIs" dxfId="485" priority="484" operator="equal">
      <formula>"HOLD"</formula>
    </cfRule>
  </conditionalFormatting>
  <conditionalFormatting sqref="W57:W58">
    <cfRule type="containsText" dxfId="484" priority="802" operator="containsText" text="Hold">
      <formula>NOT(ISERROR(SEARCH("Hold",W57)))</formula>
    </cfRule>
  </conditionalFormatting>
  <conditionalFormatting sqref="W72:W73">
    <cfRule type="cellIs" dxfId="483" priority="449" operator="equal">
      <formula>"ROW"</formula>
    </cfRule>
    <cfRule type="cellIs" dxfId="482" priority="448" operator="equal">
      <formula>"HOLD"</formula>
    </cfRule>
    <cfRule type="cellIs" dxfId="481" priority="447" operator="equal">
      <formula>"completedw"</formula>
    </cfRule>
  </conditionalFormatting>
  <conditionalFormatting sqref="W79:W80">
    <cfRule type="containsText" dxfId="480" priority="1198" operator="containsText" text="Hold">
      <formula>NOT(ISERROR(SEARCH("Hold",W79)))</formula>
    </cfRule>
  </conditionalFormatting>
  <conditionalFormatting sqref="W90:W91">
    <cfRule type="containsText" dxfId="479" priority="816" operator="containsText" text="Hold">
      <formula>NOT(ISERROR(SEARCH("Hold",W90)))</formula>
    </cfRule>
  </conditionalFormatting>
  <conditionalFormatting sqref="W102:W103">
    <cfRule type="containsText" dxfId="478" priority="814" operator="containsText" text="Hold">
      <formula>NOT(ISERROR(SEARCH("Hold",W102)))</formula>
    </cfRule>
  </conditionalFormatting>
  <conditionalFormatting sqref="W126:W127">
    <cfRule type="containsText" dxfId="477" priority="548" operator="containsText" text="Hold">
      <formula>NOT(ISERROR(SEARCH("Hold",W126)))</formula>
    </cfRule>
  </conditionalFormatting>
  <conditionalFormatting sqref="W138:W139">
    <cfRule type="containsText" dxfId="476" priority="545" operator="containsText" text="Hold">
      <formula>NOT(ISERROR(SEARCH("Hold",W138)))</formula>
    </cfRule>
  </conditionalFormatting>
  <conditionalFormatting sqref="W150:W151">
    <cfRule type="containsText" dxfId="475" priority="1230" operator="containsText" text="Hold">
      <formula>NOT(ISERROR(SEARCH("Hold",W150)))</formula>
    </cfRule>
  </conditionalFormatting>
  <conditionalFormatting sqref="W161:W162">
    <cfRule type="containsText" dxfId="474" priority="1160" operator="containsText" text="Hold">
      <formula>NOT(ISERROR(SEARCH("Hold",W161)))</formula>
    </cfRule>
  </conditionalFormatting>
  <conditionalFormatting sqref="W194:W195">
    <cfRule type="containsText" dxfId="473" priority="543" operator="containsText" text="Hold">
      <formula>NOT(ISERROR(SEARCH("Hold",W194)))</formula>
    </cfRule>
  </conditionalFormatting>
  <conditionalFormatting sqref="W215:W216">
    <cfRule type="containsText" dxfId="472" priority="1146" operator="containsText" text="Hold">
      <formula>NOT(ISERROR(SEARCH("Hold",W215)))</formula>
    </cfRule>
  </conditionalFormatting>
  <conditionalFormatting sqref="W219">
    <cfRule type="cellIs" dxfId="471" priority="196" operator="equal">
      <formula>"ROW"</formula>
    </cfRule>
    <cfRule type="cellIs" dxfId="470" priority="195" operator="equal">
      <formula>"HOLD"</formula>
    </cfRule>
    <cfRule type="cellIs" dxfId="469" priority="194" operator="equal">
      <formula>"completedw"</formula>
    </cfRule>
  </conditionalFormatting>
  <conditionalFormatting sqref="W226:W227">
    <cfRule type="containsText" dxfId="468" priority="1139" operator="containsText" text="Hold">
      <formula>NOT(ISERROR(SEARCH("Hold",W226)))</formula>
    </cfRule>
  </conditionalFormatting>
  <conditionalFormatting sqref="W237:W238">
    <cfRule type="containsText" dxfId="467" priority="1123" operator="containsText" text="Hold">
      <formula>NOT(ISERROR(SEARCH("Hold",W237)))</formula>
    </cfRule>
  </conditionalFormatting>
  <conditionalFormatting sqref="W247:W248">
    <cfRule type="containsText" dxfId="466" priority="1116" operator="containsText" text="Hold">
      <formula>NOT(ISERROR(SEARCH("Hold",W247)))</formula>
    </cfRule>
  </conditionalFormatting>
  <conditionalFormatting sqref="W257:W258">
    <cfRule type="containsText" dxfId="465" priority="1100" operator="containsText" text="Hold">
      <formula>NOT(ISERROR(SEARCH("Hold",W257)))</formula>
    </cfRule>
  </conditionalFormatting>
  <conditionalFormatting sqref="W267:W268">
    <cfRule type="containsText" dxfId="464" priority="1063" operator="containsText" text="Hold">
      <formula>NOT(ISERROR(SEARCH("Hold",W267)))</formula>
    </cfRule>
  </conditionalFormatting>
  <conditionalFormatting sqref="W278:W279">
    <cfRule type="containsText" dxfId="463" priority="961" operator="containsText" text="Hold">
      <formula>NOT(ISERROR(SEARCH("Hold",W278)))</formula>
    </cfRule>
  </conditionalFormatting>
  <conditionalFormatting sqref="W289:W290">
    <cfRule type="containsText" dxfId="462" priority="919" operator="containsText" text="Hold">
      <formula>NOT(ISERROR(SEARCH("Hold",W289)))</formula>
    </cfRule>
  </conditionalFormatting>
  <conditionalFormatting sqref="W300:W301">
    <cfRule type="containsText" dxfId="461" priority="707" operator="containsText" text="Hold">
      <formula>NOT(ISERROR(SEARCH("Hold",W300)))</formula>
    </cfRule>
  </conditionalFormatting>
  <conditionalFormatting sqref="W311:W312">
    <cfRule type="containsText" dxfId="460" priority="653" operator="containsText" text="Hold">
      <formula>NOT(ISERROR(SEARCH("Hold",W311)))</formula>
    </cfRule>
  </conditionalFormatting>
  <conditionalFormatting sqref="W36:X37">
    <cfRule type="cellIs" dxfId="459" priority="557" operator="equal">
      <formula>"Completed"</formula>
    </cfRule>
    <cfRule type="cellIs" dxfId="458" priority="554" operator="equal">
      <formula>"HOLD"</formula>
    </cfRule>
    <cfRule type="cellIs" dxfId="457" priority="555" operator="equal">
      <formula>"ROW"</formula>
    </cfRule>
    <cfRule type="cellIs" dxfId="456" priority="556" operator="equal">
      <formula>"wip"</formula>
    </cfRule>
    <cfRule type="cellIs" dxfId="455" priority="553" operator="equal">
      <formula>"completedw"</formula>
    </cfRule>
  </conditionalFormatting>
  <conditionalFormatting sqref="W90:X91">
    <cfRule type="cellIs" dxfId="454" priority="817" operator="equal">
      <formula>"completedw"</formula>
    </cfRule>
    <cfRule type="cellIs" dxfId="453" priority="818" operator="equal">
      <formula>"HOLD"</formula>
    </cfRule>
    <cfRule type="cellIs" dxfId="452" priority="819" operator="equal">
      <formula>"ROW"</formula>
    </cfRule>
    <cfRule type="cellIs" dxfId="451" priority="821" operator="equal">
      <formula>"Completed"</formula>
    </cfRule>
    <cfRule type="cellIs" dxfId="450" priority="820" operator="equal">
      <formula>"wip"</formula>
    </cfRule>
  </conditionalFormatting>
  <conditionalFormatting sqref="W300:X301">
    <cfRule type="cellIs" dxfId="449" priority="709" operator="equal">
      <formula>"HOLD"</formula>
    </cfRule>
    <cfRule type="cellIs" dxfId="448" priority="708" operator="equal">
      <formula>"completedw"</formula>
    </cfRule>
    <cfRule type="cellIs" dxfId="447" priority="710" operator="equal">
      <formula>"ROW"</formula>
    </cfRule>
    <cfRule type="cellIs" dxfId="446" priority="712" operator="equal">
      <formula>"Completed"</formula>
    </cfRule>
    <cfRule type="cellIs" dxfId="445" priority="711" operator="equal">
      <formula>"wip"</formula>
    </cfRule>
  </conditionalFormatting>
  <conditionalFormatting sqref="W311:X312">
    <cfRule type="cellIs" dxfId="444" priority="655" operator="equal">
      <formula>"HOLD"</formula>
    </cfRule>
    <cfRule type="cellIs" dxfId="443" priority="654" operator="equal">
      <formula>"completedw"</formula>
    </cfRule>
    <cfRule type="cellIs" dxfId="442" priority="656" operator="equal">
      <formula>"ROW"</formula>
    </cfRule>
    <cfRule type="cellIs" dxfId="441" priority="658" operator="equal">
      <formula>"Completed"</formula>
    </cfRule>
    <cfRule type="cellIs" dxfId="440" priority="657" operator="equal">
      <formula>"wip"</formula>
    </cfRule>
  </conditionalFormatting>
  <conditionalFormatting sqref="W208:AE208 X209 Z209:AE209">
    <cfRule type="cellIs" dxfId="439" priority="173" operator="equal">
      <formula>"ROW"</formula>
    </cfRule>
    <cfRule type="cellIs" dxfId="438" priority="172" operator="equal">
      <formula>"HOLD"</formula>
    </cfRule>
    <cfRule type="cellIs" dxfId="437" priority="171" operator="equal">
      <formula>"completedw"</formula>
    </cfRule>
  </conditionalFormatting>
  <conditionalFormatting sqref="X14">
    <cfRule type="containsText" dxfId="436" priority="39" operator="containsText" text="Hold">
      <formula>NOT(ISERROR(SEARCH("Hold",X14)))</formula>
    </cfRule>
  </conditionalFormatting>
  <conditionalFormatting sqref="X172">
    <cfRule type="cellIs" dxfId="435" priority="1594" operator="equal">
      <formula>"wip"</formula>
    </cfRule>
    <cfRule type="cellIs" dxfId="434" priority="1595" operator="equal">
      <formula>"Completed"</formula>
    </cfRule>
  </conditionalFormatting>
  <conditionalFormatting sqref="X183">
    <cfRule type="cellIs" dxfId="433" priority="1567" operator="equal">
      <formula>"Completed"</formula>
    </cfRule>
    <cfRule type="cellIs" dxfId="432" priority="1566" operator="equal">
      <formula>"wip"</formula>
    </cfRule>
  </conditionalFormatting>
  <conditionalFormatting sqref="X194">
    <cfRule type="cellIs" dxfId="431" priority="1536" operator="equal">
      <formula>"wip"</formula>
    </cfRule>
    <cfRule type="cellIs" dxfId="430" priority="1537" operator="equal">
      <formula>"Completed"</formula>
    </cfRule>
  </conditionalFormatting>
  <conditionalFormatting sqref="X204">
    <cfRule type="cellIs" dxfId="429" priority="1509" operator="equal">
      <formula>"Completed"</formula>
    </cfRule>
    <cfRule type="cellIs" dxfId="428" priority="1508" operator="equal">
      <formula>"wip"</formula>
    </cfRule>
  </conditionalFormatting>
  <conditionalFormatting sqref="X215">
    <cfRule type="cellIs" dxfId="427" priority="1480" operator="equal">
      <formula>"wip"</formula>
    </cfRule>
    <cfRule type="cellIs" dxfId="426" priority="1481" operator="equal">
      <formula>"Completed"</formula>
    </cfRule>
  </conditionalFormatting>
  <conditionalFormatting sqref="X226">
    <cfRule type="cellIs" dxfId="425" priority="1453" operator="equal">
      <formula>"Completed"</formula>
    </cfRule>
    <cfRule type="cellIs" dxfId="424" priority="1452" operator="equal">
      <formula>"wip"</formula>
    </cfRule>
  </conditionalFormatting>
  <conditionalFormatting sqref="X237">
    <cfRule type="cellIs" dxfId="423" priority="1424" operator="equal">
      <formula>"wip"</formula>
    </cfRule>
    <cfRule type="cellIs" dxfId="422" priority="1425" operator="equal">
      <formula>"Completed"</formula>
    </cfRule>
  </conditionalFormatting>
  <conditionalFormatting sqref="X247">
    <cfRule type="cellIs" dxfId="421" priority="1370" operator="equal">
      <formula>"wip"</formula>
    </cfRule>
    <cfRule type="cellIs" dxfId="420" priority="1371" operator="equal">
      <formula>"Completed"</formula>
    </cfRule>
  </conditionalFormatting>
  <conditionalFormatting sqref="X257">
    <cfRule type="cellIs" dxfId="419" priority="1342" operator="equal">
      <formula>"wip"</formula>
    </cfRule>
    <cfRule type="cellIs" dxfId="418" priority="1343" operator="equal">
      <formula>"Completed"</formula>
    </cfRule>
  </conditionalFormatting>
  <conditionalFormatting sqref="X267:Y268">
    <cfRule type="cellIs" dxfId="417" priority="1070" operator="equal">
      <formula>"completedw"</formula>
    </cfRule>
    <cfRule type="cellIs" dxfId="416" priority="1072" operator="equal">
      <formula>"ROW"</formula>
    </cfRule>
    <cfRule type="cellIs" dxfId="415" priority="1074" operator="equal">
      <formula>"Completed"</formula>
    </cfRule>
    <cfRule type="cellIs" dxfId="414" priority="1071" operator="equal">
      <formula>"HOLD"</formula>
    </cfRule>
    <cfRule type="cellIs" dxfId="413" priority="1073" operator="equal">
      <formula>"wip"</formula>
    </cfRule>
  </conditionalFormatting>
  <conditionalFormatting sqref="X289:Y290">
    <cfRule type="cellIs" dxfId="412" priority="929" operator="equal">
      <formula>"wip"</formula>
    </cfRule>
    <cfRule type="cellIs" dxfId="411" priority="930" operator="equal">
      <formula>"Completed"</formula>
    </cfRule>
  </conditionalFormatting>
  <conditionalFormatting sqref="X289:Z290">
    <cfRule type="cellIs" dxfId="410" priority="928" operator="equal">
      <formula>"ROW"</formula>
    </cfRule>
    <cfRule type="cellIs" dxfId="409" priority="927" operator="equal">
      <formula>"HOLD"</formula>
    </cfRule>
    <cfRule type="cellIs" dxfId="408" priority="926" operator="equal">
      <formula>"completedw"</formula>
    </cfRule>
  </conditionalFormatting>
  <conditionalFormatting sqref="Y29:Y30">
    <cfRule type="cellIs" dxfId="407" priority="507" operator="equal">
      <formula>"completedw"</formula>
    </cfRule>
    <cfRule type="cellIs" dxfId="406" priority="508" operator="equal">
      <formula>"HOLD"</formula>
    </cfRule>
    <cfRule type="cellIs" dxfId="405" priority="509" operator="equal">
      <formula>"ROW"</formula>
    </cfRule>
  </conditionalFormatting>
  <conditionalFormatting sqref="Y36:Y37">
    <cfRule type="containsText" dxfId="404" priority="549" operator="containsText" text="Hold">
      <formula>NOT(ISERROR(SEARCH("Hold",Y36)))</formula>
    </cfRule>
  </conditionalFormatting>
  <conditionalFormatting sqref="Y61:Y62">
    <cfRule type="cellIs" dxfId="403" priority="465" operator="equal">
      <formula>"completedw"</formula>
    </cfRule>
    <cfRule type="cellIs" dxfId="402" priority="466" operator="equal">
      <formula>"HOLD"</formula>
    </cfRule>
    <cfRule type="cellIs" dxfId="401" priority="467" operator="equal">
      <formula>"ROW"</formula>
    </cfRule>
  </conditionalFormatting>
  <conditionalFormatting sqref="Y72:Y73">
    <cfRule type="cellIs" dxfId="400" priority="452" operator="equal">
      <formula>"ROW"</formula>
    </cfRule>
    <cfRule type="cellIs" dxfId="399" priority="450" operator="equal">
      <formula>"completedw"</formula>
    </cfRule>
    <cfRule type="cellIs" dxfId="398" priority="451" operator="equal">
      <formula>"HOLD"</formula>
    </cfRule>
  </conditionalFormatting>
  <conditionalFormatting sqref="Y79:Y80">
    <cfRule type="containsText" dxfId="397" priority="1192" operator="containsText" text="Hold">
      <formula>NOT(ISERROR(SEARCH("Hold",Y79)))</formula>
    </cfRule>
  </conditionalFormatting>
  <conditionalFormatting sqref="Y90:Y91">
    <cfRule type="containsText" dxfId="396" priority="558" operator="containsText" text="Hold">
      <formula>NOT(ISERROR(SEARCH("Hold",Y90)))</formula>
    </cfRule>
    <cfRule type="cellIs" dxfId="395" priority="563" operator="equal">
      <formula>"Completed"</formula>
    </cfRule>
    <cfRule type="cellIs" dxfId="394" priority="562" operator="equal">
      <formula>"wip"</formula>
    </cfRule>
    <cfRule type="cellIs" dxfId="393" priority="561" operator="equal">
      <formula>"ROW"</formula>
    </cfRule>
    <cfRule type="cellIs" dxfId="392" priority="560" operator="equal">
      <formula>"HOLD"</formula>
    </cfRule>
    <cfRule type="cellIs" dxfId="391" priority="559" operator="equal">
      <formula>"completedw"</formula>
    </cfRule>
  </conditionalFormatting>
  <conditionalFormatting sqref="Y94:Y95">
    <cfRule type="cellIs" dxfId="390" priority="800" operator="equal">
      <formula>"HOLD"</formula>
    </cfRule>
    <cfRule type="cellIs" dxfId="389" priority="799" operator="equal">
      <formula>"completedw"</formula>
    </cfRule>
    <cfRule type="cellIs" dxfId="388" priority="801" operator="equal">
      <formula>"ROW"</formula>
    </cfRule>
  </conditionalFormatting>
  <conditionalFormatting sqref="Y102:Y103">
    <cfRule type="containsText" dxfId="387" priority="7" operator="containsText" text="Hold">
      <formula>NOT(ISERROR(SEARCH("Hold",Y102)))</formula>
    </cfRule>
  </conditionalFormatting>
  <conditionalFormatting sqref="Y118">
    <cfRule type="cellIs" dxfId="386" priority="237" operator="equal">
      <formula>"HOLD"</formula>
    </cfRule>
    <cfRule type="cellIs" dxfId="385" priority="238" operator="equal">
      <formula>"ROW"</formula>
    </cfRule>
    <cfRule type="cellIs" dxfId="384" priority="236" operator="equal">
      <formula>"completedw"</formula>
    </cfRule>
  </conditionalFormatting>
  <conditionalFormatting sqref="Y126:Y127">
    <cfRule type="containsText" dxfId="383" priority="1161" operator="containsText" text="Hold">
      <formula>NOT(ISERROR(SEARCH("Hold",Y126)))</formula>
    </cfRule>
  </conditionalFormatting>
  <conditionalFormatting sqref="Y138:Y139">
    <cfRule type="containsText" dxfId="382" priority="544" operator="containsText" text="Hold">
      <formula>NOT(ISERROR(SEARCH("Hold",Y138)))</formula>
    </cfRule>
  </conditionalFormatting>
  <conditionalFormatting sqref="Y150:Y151">
    <cfRule type="containsText" dxfId="381" priority="1229" operator="containsText" text="Hold">
      <formula>NOT(ISERROR(SEARCH("Hold",Y150)))</formula>
    </cfRule>
  </conditionalFormatting>
  <conditionalFormatting sqref="Y176:Y177">
    <cfRule type="cellIs" dxfId="380" priority="378" operator="equal">
      <formula>"completedw"</formula>
    </cfRule>
    <cfRule type="cellIs" dxfId="379" priority="380" operator="equal">
      <formula>"ROW"</formula>
    </cfRule>
    <cfRule type="cellIs" dxfId="378" priority="379" operator="equal">
      <formula>"HOLD"</formula>
    </cfRule>
  </conditionalFormatting>
  <conditionalFormatting sqref="Y187">
    <cfRule type="cellIs" dxfId="377" priority="773" operator="equal">
      <formula>"ROW"</formula>
    </cfRule>
    <cfRule type="cellIs" dxfId="376" priority="772" operator="equal">
      <formula>"HOLD"</formula>
    </cfRule>
    <cfRule type="cellIs" dxfId="375" priority="771" operator="equal">
      <formula>"completedw"</formula>
    </cfRule>
  </conditionalFormatting>
  <conditionalFormatting sqref="Y194:Y195">
    <cfRule type="containsText" dxfId="374" priority="266" operator="containsText" text="Hold">
      <formula>NOT(ISERROR(SEARCH("Hold",Y194)))</formula>
    </cfRule>
  </conditionalFormatting>
  <conditionalFormatting sqref="Y215:Y216">
    <cfRule type="containsText" dxfId="373" priority="1145" operator="containsText" text="Hold">
      <formula>NOT(ISERROR(SEARCH("Hold",Y215)))</formula>
    </cfRule>
  </conditionalFormatting>
  <conditionalFormatting sqref="Y219">
    <cfRule type="cellIs" dxfId="372" priority="191" operator="equal">
      <formula>"completedw"</formula>
    </cfRule>
    <cfRule type="cellIs" dxfId="371" priority="193" operator="equal">
      <formula>"ROW"</formula>
    </cfRule>
    <cfRule type="cellIs" dxfId="370" priority="192" operator="equal">
      <formula>"HOLD"</formula>
    </cfRule>
  </conditionalFormatting>
  <conditionalFormatting sqref="Y226:Y227">
    <cfRule type="containsText" dxfId="369" priority="1140" operator="containsText" text="Hold">
      <formula>NOT(ISERROR(SEARCH("Hold",Y226)))</formula>
    </cfRule>
  </conditionalFormatting>
  <conditionalFormatting sqref="Y237:Y238">
    <cfRule type="containsText" dxfId="368" priority="1122" operator="containsText" text="Hold">
      <formula>NOT(ISERROR(SEARCH("Hold",Y237)))</formula>
    </cfRule>
  </conditionalFormatting>
  <conditionalFormatting sqref="Y247:Y248">
    <cfRule type="containsText" dxfId="367" priority="1117" operator="containsText" text="Hold">
      <formula>NOT(ISERROR(SEARCH("Hold",Y247)))</formula>
    </cfRule>
  </conditionalFormatting>
  <conditionalFormatting sqref="Y257:Y258">
    <cfRule type="containsText" dxfId="366" priority="1099" operator="containsText" text="Hold">
      <formula>NOT(ISERROR(SEARCH("Hold",Y257)))</formula>
    </cfRule>
  </conditionalFormatting>
  <conditionalFormatting sqref="Y267:Y268">
    <cfRule type="containsText" dxfId="365" priority="1069" operator="containsText" text="Hold">
      <formula>NOT(ISERROR(SEARCH("Hold",Y267)))</formula>
    </cfRule>
  </conditionalFormatting>
  <conditionalFormatting sqref="Y278:Y279">
    <cfRule type="containsText" dxfId="364" priority="955" operator="containsText" text="Hold">
      <formula>NOT(ISERROR(SEARCH("Hold",Y278)))</formula>
    </cfRule>
  </conditionalFormatting>
  <conditionalFormatting sqref="Y289:Y290">
    <cfRule type="containsText" dxfId="363" priority="925" operator="containsText" text="Hold">
      <formula>NOT(ISERROR(SEARCH("Hold",Y289)))</formula>
    </cfRule>
  </conditionalFormatting>
  <conditionalFormatting sqref="Y300:Y301">
    <cfRule type="containsText" dxfId="362" priority="701" operator="containsText" text="Hold">
      <formula>NOT(ISERROR(SEARCH("Hold",Y300)))</formula>
    </cfRule>
  </conditionalFormatting>
  <conditionalFormatting sqref="Y311:Y312">
    <cfRule type="containsText" dxfId="361" priority="647" operator="containsText" text="Hold">
      <formula>NOT(ISERROR(SEARCH("Hold",Y311)))</formula>
    </cfRule>
  </conditionalFormatting>
  <conditionalFormatting sqref="Y51:Z51">
    <cfRule type="cellIs" dxfId="360" priority="481" operator="equal">
      <formula>"HOLD"</formula>
    </cfRule>
    <cfRule type="cellIs" dxfId="359" priority="480" operator="equal">
      <formula>"completedw"</formula>
    </cfRule>
    <cfRule type="cellIs" dxfId="358" priority="482" operator="equal">
      <formula>"ROW"</formula>
    </cfRule>
  </conditionalFormatting>
  <conditionalFormatting sqref="Y79:Z80">
    <cfRule type="cellIs" dxfId="357" priority="1196" operator="equal">
      <formula>"wip"</formula>
    </cfRule>
    <cfRule type="cellIs" dxfId="356" priority="1193" operator="equal">
      <formula>"completedw"</formula>
    </cfRule>
    <cfRule type="cellIs" dxfId="355" priority="1194" operator="equal">
      <formula>"HOLD"</formula>
    </cfRule>
    <cfRule type="cellIs" dxfId="354" priority="1197" operator="equal">
      <formula>"Completed"</formula>
    </cfRule>
    <cfRule type="cellIs" dxfId="353" priority="1195" operator="equal">
      <formula>"ROW"</formula>
    </cfRule>
  </conditionalFormatting>
  <conditionalFormatting sqref="Y278:Z279">
    <cfRule type="cellIs" dxfId="352" priority="960" operator="equal">
      <formula>"Completed"</formula>
    </cfRule>
    <cfRule type="cellIs" dxfId="351" priority="959" operator="equal">
      <formula>"wip"</formula>
    </cfRule>
    <cfRule type="cellIs" dxfId="350" priority="957" operator="equal">
      <formula>"HOLD"</formula>
    </cfRule>
    <cfRule type="cellIs" dxfId="349" priority="958" operator="equal">
      <formula>"ROW"</formula>
    </cfRule>
    <cfRule type="cellIs" dxfId="348" priority="956" operator="equal">
      <formula>"completedw"</formula>
    </cfRule>
  </conditionalFormatting>
  <conditionalFormatting sqref="Y300:Z301">
    <cfRule type="cellIs" dxfId="347" priority="704" operator="equal">
      <formula>"ROW"</formula>
    </cfRule>
    <cfRule type="cellIs" dxfId="346" priority="705" operator="equal">
      <formula>"wip"</formula>
    </cfRule>
    <cfRule type="cellIs" dxfId="345" priority="706" operator="equal">
      <formula>"Completed"</formula>
    </cfRule>
    <cfRule type="cellIs" dxfId="344" priority="702" operator="equal">
      <formula>"completedw"</formula>
    </cfRule>
    <cfRule type="cellIs" dxfId="343" priority="703" operator="equal">
      <formula>"HOLD"</formula>
    </cfRule>
  </conditionalFormatting>
  <conditionalFormatting sqref="Y311:Z312">
    <cfRule type="cellIs" dxfId="342" priority="652" operator="equal">
      <formula>"Completed"</formula>
    </cfRule>
    <cfRule type="cellIs" dxfId="341" priority="651" operator="equal">
      <formula>"wip"</formula>
    </cfRule>
    <cfRule type="cellIs" dxfId="340" priority="650" operator="equal">
      <formula>"ROW"</formula>
    </cfRule>
    <cfRule type="cellIs" dxfId="339" priority="649" operator="equal">
      <formula>"HOLD"</formula>
    </cfRule>
    <cfRule type="cellIs" dxfId="338" priority="648" operator="equal">
      <formula>"completedw"</formula>
    </cfRule>
  </conditionalFormatting>
  <conditionalFormatting sqref="Y36:AE37">
    <cfRule type="cellIs" dxfId="337" priority="551" operator="equal">
      <formula>"Completed"</formula>
    </cfRule>
    <cfRule type="cellIs" dxfId="336" priority="550" operator="equal">
      <formula>"wip"</formula>
    </cfRule>
  </conditionalFormatting>
  <conditionalFormatting sqref="Z172">
    <cfRule type="cellIs" dxfId="335" priority="1593" operator="equal">
      <formula>"Completed"</formula>
    </cfRule>
    <cfRule type="cellIs" dxfId="334" priority="1592" operator="equal">
      <formula>"wip"</formula>
    </cfRule>
  </conditionalFormatting>
  <conditionalFormatting sqref="Z183">
    <cfRule type="cellIs" dxfId="333" priority="1564" operator="equal">
      <formula>"wip"</formula>
    </cfRule>
    <cfRule type="cellIs" dxfId="332" priority="1565" operator="equal">
      <formula>"Completed"</formula>
    </cfRule>
  </conditionalFormatting>
  <conditionalFormatting sqref="Z194">
    <cfRule type="cellIs" dxfId="331" priority="1535" operator="equal">
      <formula>"Completed"</formula>
    </cfRule>
    <cfRule type="cellIs" dxfId="330" priority="1534" operator="equal">
      <formula>"wip"</formula>
    </cfRule>
  </conditionalFormatting>
  <conditionalFormatting sqref="Z204">
    <cfRule type="cellIs" dxfId="329" priority="1507" operator="equal">
      <formula>"Completed"</formula>
    </cfRule>
    <cfRule type="cellIs" dxfId="328" priority="1506" operator="equal">
      <formula>"wip"</formula>
    </cfRule>
  </conditionalFormatting>
  <conditionalFormatting sqref="Z215">
    <cfRule type="cellIs" dxfId="327" priority="1478" operator="equal">
      <formula>"wip"</formula>
    </cfRule>
    <cfRule type="cellIs" dxfId="326" priority="1479" operator="equal">
      <formula>"Completed"</formula>
    </cfRule>
  </conditionalFormatting>
  <conditionalFormatting sqref="Z226">
    <cfRule type="cellIs" dxfId="325" priority="1450" operator="equal">
      <formula>"wip"</formula>
    </cfRule>
    <cfRule type="cellIs" dxfId="324" priority="1451" operator="equal">
      <formula>"Completed"</formula>
    </cfRule>
  </conditionalFormatting>
  <conditionalFormatting sqref="Z237">
    <cfRule type="cellIs" dxfId="323" priority="1422" operator="equal">
      <formula>"wip"</formula>
    </cfRule>
    <cfRule type="cellIs" dxfId="322" priority="1423" operator="equal">
      <formula>"Completed"</formula>
    </cfRule>
  </conditionalFormatting>
  <conditionalFormatting sqref="Z247">
    <cfRule type="cellIs" dxfId="321" priority="1369" operator="equal">
      <formula>"Completed"</formula>
    </cfRule>
    <cfRule type="cellIs" dxfId="320" priority="1368" operator="equal">
      <formula>"wip"</formula>
    </cfRule>
  </conditionalFormatting>
  <conditionalFormatting sqref="Z257">
    <cfRule type="cellIs" dxfId="319" priority="1341" operator="equal">
      <formula>"Completed"</formula>
    </cfRule>
    <cfRule type="cellIs" dxfId="318" priority="1340" operator="equal">
      <formula>"wip"</formula>
    </cfRule>
  </conditionalFormatting>
  <conditionalFormatting sqref="Z267:AA268">
    <cfRule type="cellIs" dxfId="317" priority="1080" operator="equal">
      <formula>"Completed"</formula>
    </cfRule>
    <cfRule type="cellIs" dxfId="316" priority="1079" operator="equal">
      <formula>"wip"</formula>
    </cfRule>
    <cfRule type="cellIs" dxfId="315" priority="1078" operator="equal">
      <formula>"ROW"</formula>
    </cfRule>
    <cfRule type="cellIs" dxfId="314" priority="1077" operator="equal">
      <formula>"HOLD"</formula>
    </cfRule>
    <cfRule type="cellIs" dxfId="313" priority="1076" operator="equal">
      <formula>"completedw"</formula>
    </cfRule>
  </conditionalFormatting>
  <conditionalFormatting sqref="Z289:AA290">
    <cfRule type="cellIs" dxfId="312" priority="935" operator="equal">
      <formula>"wip"</formula>
    </cfRule>
    <cfRule type="cellIs" dxfId="311" priority="936" operator="equal">
      <formula>"Completed"</formula>
    </cfRule>
  </conditionalFormatting>
  <conditionalFormatting sqref="Z90:AE91">
    <cfRule type="cellIs" dxfId="310" priority="790" operator="equal">
      <formula>"wip"</formula>
    </cfRule>
    <cfRule type="cellIs" dxfId="309" priority="791" operator="equal">
      <formula>"Completed"</formula>
    </cfRule>
  </conditionalFormatting>
  <conditionalFormatting sqref="AA29:AA30">
    <cfRule type="cellIs" dxfId="308" priority="505" operator="equal">
      <formula>"HOLD"</formula>
    </cfRule>
    <cfRule type="cellIs" dxfId="307" priority="504" operator="equal">
      <formula>"completedw"</formula>
    </cfRule>
    <cfRule type="cellIs" dxfId="306" priority="506" operator="equal">
      <formula>"ROW"</formula>
    </cfRule>
  </conditionalFormatting>
  <conditionalFormatting sqref="AA61:AA62">
    <cfRule type="cellIs" dxfId="305" priority="464" operator="equal">
      <formula>"ROW"</formula>
    </cfRule>
    <cfRule type="cellIs" dxfId="304" priority="463" operator="equal">
      <formula>"HOLD"</formula>
    </cfRule>
    <cfRule type="cellIs" dxfId="303" priority="462" operator="equal">
      <formula>"completedw"</formula>
    </cfRule>
  </conditionalFormatting>
  <conditionalFormatting sqref="AA72:AA73">
    <cfRule type="cellIs" dxfId="302" priority="454" operator="equal">
      <formula>"HOLD"</formula>
    </cfRule>
    <cfRule type="cellIs" dxfId="301" priority="453" operator="equal">
      <formula>"completedw"</formula>
    </cfRule>
    <cfRule type="cellIs" dxfId="300" priority="455" operator="equal">
      <formula>"ROW"</formula>
    </cfRule>
  </conditionalFormatting>
  <conditionalFormatting sqref="AA79:AA80">
    <cfRule type="cellIs" dxfId="299" priority="1189" operator="equal">
      <formula>"ROW"</formula>
    </cfRule>
    <cfRule type="cellIs" dxfId="298" priority="1188" operator="equal">
      <formula>"HOLD"</formula>
    </cfRule>
    <cfRule type="cellIs" dxfId="297" priority="1187" operator="equal">
      <formula>"completedw"</formula>
    </cfRule>
    <cfRule type="containsText" dxfId="296" priority="1186" operator="containsText" text="Hold">
      <formula>NOT(ISERROR(SEARCH("Hold",AA79)))</formula>
    </cfRule>
  </conditionalFormatting>
  <conditionalFormatting sqref="AA90:AA91">
    <cfRule type="containsText" dxfId="295" priority="789" operator="containsText" text="Hold">
      <formula>NOT(ISERROR(SEARCH("Hold",AA90)))</formula>
    </cfRule>
  </conditionalFormatting>
  <conditionalFormatting sqref="AA102:AA103">
    <cfRule type="containsText" dxfId="294" priority="813" operator="containsText" text="Hold">
      <formula>NOT(ISERROR(SEARCH("Hold",AA102)))</formula>
    </cfRule>
  </conditionalFormatting>
  <conditionalFormatting sqref="AA114:AA115">
    <cfRule type="containsText" dxfId="293" priority="1248" operator="containsText" text="Hold">
      <formula>NOT(ISERROR(SEARCH("Hold",AA114)))</formula>
    </cfRule>
  </conditionalFormatting>
  <conditionalFormatting sqref="AA126:AA127">
    <cfRule type="containsText" dxfId="292" priority="615" operator="containsText" text="Hold">
      <formula>NOT(ISERROR(SEARCH("Hold",AA126)))</formula>
    </cfRule>
  </conditionalFormatting>
  <conditionalFormatting sqref="AA138:AA139">
    <cfRule type="containsText" dxfId="291" priority="522" operator="containsText" text="Hold">
      <formula>NOT(ISERROR(SEARCH("Hold",AA138)))</formula>
    </cfRule>
  </conditionalFormatting>
  <conditionalFormatting sqref="AA143">
    <cfRule type="cellIs" dxfId="290" priority="147" operator="equal">
      <formula>"ROW"</formula>
    </cfRule>
    <cfRule type="cellIs" dxfId="289" priority="145" operator="equal">
      <formula>"completedw"</formula>
    </cfRule>
    <cfRule type="cellIs" dxfId="288" priority="146" operator="equal">
      <formula>"HOLD"</formula>
    </cfRule>
  </conditionalFormatting>
  <conditionalFormatting sqref="AA150:AA151">
    <cfRule type="containsText" dxfId="287" priority="1228" operator="containsText" text="Hold">
      <formula>NOT(ISERROR(SEARCH("Hold",AA150)))</formula>
    </cfRule>
  </conditionalFormatting>
  <conditionalFormatting sqref="AA165:AA166">
    <cfRule type="cellIs" dxfId="286" priority="387" operator="equal">
      <formula>"completedw"</formula>
    </cfRule>
    <cfRule type="cellIs" dxfId="285" priority="388" operator="equal">
      <formula>"HOLD"</formula>
    </cfRule>
    <cfRule type="cellIs" dxfId="284" priority="389" operator="equal">
      <formula>"ROW"</formula>
    </cfRule>
  </conditionalFormatting>
  <conditionalFormatting sqref="AA194:AA195">
    <cfRule type="containsText" dxfId="283" priority="265" operator="containsText" text="Hold">
      <formula>NOT(ISERROR(SEARCH("Hold",AA194)))</formula>
    </cfRule>
  </conditionalFormatting>
  <conditionalFormatting sqref="AA215:AA216">
    <cfRule type="containsText" dxfId="282" priority="1144" operator="containsText" text="Hold">
      <formula>NOT(ISERROR(SEARCH("Hold",AA215)))</formula>
    </cfRule>
  </conditionalFormatting>
  <conditionalFormatting sqref="AA219">
    <cfRule type="cellIs" dxfId="281" priority="220" operator="equal">
      <formula>"ROW"</formula>
    </cfRule>
    <cfRule type="cellIs" dxfId="280" priority="218" operator="equal">
      <formula>"completedw"</formula>
    </cfRule>
    <cfRule type="cellIs" dxfId="279" priority="219" operator="equal">
      <formula>"HOLD"</formula>
    </cfRule>
  </conditionalFormatting>
  <conditionalFormatting sqref="AA226:AA227">
    <cfRule type="containsText" dxfId="278" priority="1141" operator="containsText" text="Hold">
      <formula>NOT(ISERROR(SEARCH("Hold",AA226)))</formula>
    </cfRule>
  </conditionalFormatting>
  <conditionalFormatting sqref="AA237:AA238">
    <cfRule type="containsText" dxfId="277" priority="1121" operator="containsText" text="Hold">
      <formula>NOT(ISERROR(SEARCH("Hold",AA237)))</formula>
    </cfRule>
    <cfRule type="containsText" dxfId="276" priority="34" operator="containsText" text="Hold">
      <formula>NOT(ISERROR(SEARCH("Hold",AA237)))</formula>
    </cfRule>
  </conditionalFormatting>
  <conditionalFormatting sqref="AA247:AA248">
    <cfRule type="containsText" dxfId="275" priority="1118" operator="containsText" text="Hold">
      <formula>NOT(ISERROR(SEARCH("Hold",AA247)))</formula>
    </cfRule>
  </conditionalFormatting>
  <conditionalFormatting sqref="AA254:AA258">
    <cfRule type="cellIs" dxfId="274" priority="1095" operator="equal">
      <formula>"HOLD"</formula>
    </cfRule>
    <cfRule type="cellIs" dxfId="273" priority="1094" operator="equal">
      <formula>"completedw"</formula>
    </cfRule>
    <cfRule type="cellIs" dxfId="272" priority="1096" operator="equal">
      <formula>"ROW"</formula>
    </cfRule>
  </conditionalFormatting>
  <conditionalFormatting sqref="AA257:AA258">
    <cfRule type="cellIs" dxfId="271" priority="1098" operator="equal">
      <formula>"Completed"</formula>
    </cfRule>
    <cfRule type="containsText" dxfId="270" priority="1093" operator="containsText" text="Hold">
      <formula>NOT(ISERROR(SEARCH("Hold",AA257)))</formula>
    </cfRule>
  </conditionalFormatting>
  <conditionalFormatting sqref="AA257:AA259">
    <cfRule type="cellIs" dxfId="269" priority="1097" operator="equal">
      <formula>"wip"</formula>
    </cfRule>
  </conditionalFormatting>
  <conditionalFormatting sqref="AA267:AA268">
    <cfRule type="containsText" dxfId="268" priority="1075" operator="containsText" text="Hold">
      <formula>NOT(ISERROR(SEARCH("Hold",AA267)))</formula>
    </cfRule>
  </conditionalFormatting>
  <conditionalFormatting sqref="AA271">
    <cfRule type="cellIs" dxfId="267" priority="138" operator="equal">
      <formula>"completedw"</formula>
    </cfRule>
    <cfRule type="cellIs" dxfId="266" priority="139" operator="equal">
      <formula>"HOLD"</formula>
    </cfRule>
    <cfRule type="cellIs" dxfId="265" priority="140" operator="equal">
      <formula>"ROW"</formula>
    </cfRule>
  </conditionalFormatting>
  <conditionalFormatting sqref="AA278:AA279">
    <cfRule type="cellIs" dxfId="264" priority="954" operator="equal">
      <formula>"Completed"</formula>
    </cfRule>
    <cfRule type="cellIs" dxfId="263" priority="953" operator="equal">
      <formula>"wip"</formula>
    </cfRule>
    <cfRule type="containsText" dxfId="262" priority="949" operator="containsText" text="Hold">
      <formula>NOT(ISERROR(SEARCH("Hold",AA278)))</formula>
    </cfRule>
  </conditionalFormatting>
  <conditionalFormatting sqref="AA278:AA281">
    <cfRule type="cellIs" dxfId="261" priority="952" operator="equal">
      <formula>"ROW"</formula>
    </cfRule>
    <cfRule type="cellIs" dxfId="260" priority="951" operator="equal">
      <formula>"HOLD"</formula>
    </cfRule>
    <cfRule type="cellIs" dxfId="259" priority="950" operator="equal">
      <formula>"completedw"</formula>
    </cfRule>
  </conditionalFormatting>
  <conditionalFormatting sqref="AA285">
    <cfRule type="cellIs" dxfId="258" priority="345" operator="equal">
      <formula>"completedw"</formula>
    </cfRule>
    <cfRule type="cellIs" dxfId="257" priority="346" operator="equal">
      <formula>"HOLD"</formula>
    </cfRule>
    <cfRule type="cellIs" dxfId="256" priority="347" operator="equal">
      <formula>"ROW"</formula>
    </cfRule>
  </conditionalFormatting>
  <conditionalFormatting sqref="AA286:AA294">
    <cfRule type="cellIs" dxfId="255" priority="933" operator="equal">
      <formula>"HOLD"</formula>
    </cfRule>
    <cfRule type="cellIs" dxfId="254" priority="934" operator="equal">
      <formula>"ROW"</formula>
    </cfRule>
    <cfRule type="cellIs" dxfId="253" priority="932" operator="equal">
      <formula>"completedw"</formula>
    </cfRule>
  </conditionalFormatting>
  <conditionalFormatting sqref="AA289:AA290">
    <cfRule type="containsText" dxfId="252" priority="931" operator="containsText" text="Hold">
      <formula>NOT(ISERROR(SEARCH("Hold",AA289)))</formula>
    </cfRule>
  </conditionalFormatting>
  <conditionalFormatting sqref="AA300:AA301">
    <cfRule type="cellIs" dxfId="251" priority="699" operator="equal">
      <formula>"wip"</formula>
    </cfRule>
    <cfRule type="cellIs" dxfId="250" priority="698" operator="equal">
      <formula>"ROW"</formula>
    </cfRule>
    <cfRule type="cellIs" dxfId="249" priority="697" operator="equal">
      <formula>"HOLD"</formula>
    </cfRule>
    <cfRule type="containsText" dxfId="248" priority="695" operator="containsText" text="Hold">
      <formula>NOT(ISERROR(SEARCH("Hold",AA300)))</formula>
    </cfRule>
    <cfRule type="cellIs" dxfId="247" priority="696" operator="equal">
      <formula>"completedw"</formula>
    </cfRule>
    <cfRule type="cellIs" dxfId="246" priority="700" operator="equal">
      <formula>"Completed"</formula>
    </cfRule>
  </conditionalFormatting>
  <conditionalFormatting sqref="AA308:AA312">
    <cfRule type="cellIs" dxfId="245" priority="642" operator="equal">
      <formula>"completedw"</formula>
    </cfRule>
    <cfRule type="cellIs" dxfId="244" priority="644" operator="equal">
      <formula>"ROW"</formula>
    </cfRule>
    <cfRule type="cellIs" dxfId="243" priority="643" operator="equal">
      <formula>"HOLD"</formula>
    </cfRule>
  </conditionalFormatting>
  <conditionalFormatting sqref="AA311:AA312">
    <cfRule type="containsText" dxfId="242" priority="641" operator="containsText" text="Hold">
      <formula>NOT(ISERROR(SEARCH("Hold",AA311)))</formula>
    </cfRule>
    <cfRule type="cellIs" dxfId="241" priority="645" operator="equal">
      <formula>"wip"</formula>
    </cfRule>
    <cfRule type="cellIs" dxfId="240" priority="646" operator="equal">
      <formula>"Completed"</formula>
    </cfRule>
  </conditionalFormatting>
  <conditionalFormatting sqref="AA79:AB80">
    <cfRule type="cellIs" dxfId="239" priority="1191" operator="equal">
      <formula>"Completed"</formula>
    </cfRule>
    <cfRule type="cellIs" dxfId="238" priority="1190" operator="equal">
      <formula>"wip"</formula>
    </cfRule>
  </conditionalFormatting>
  <conditionalFormatting sqref="AA94:AE95">
    <cfRule type="cellIs" dxfId="237" priority="417" operator="equal">
      <formula>"completedw"</formula>
    </cfRule>
    <cfRule type="cellIs" dxfId="236" priority="418" operator="equal">
      <formula>"HOLD"</formula>
    </cfRule>
    <cfRule type="cellIs" dxfId="235" priority="419" operator="equal">
      <formula>"ROW"</formula>
    </cfRule>
  </conditionalFormatting>
  <conditionalFormatting sqref="AA106:AE107">
    <cfRule type="cellIs" dxfId="234" priority="306" operator="equal">
      <formula>"completedw"</formula>
    </cfRule>
    <cfRule type="cellIs" dxfId="233" priority="307" operator="equal">
      <formula>"HOLD"</formula>
    </cfRule>
    <cfRule type="cellIs" dxfId="232" priority="308" operator="equal">
      <formula>"ROW"</formula>
    </cfRule>
  </conditionalFormatting>
  <conditionalFormatting sqref="AA176:AE177">
    <cfRule type="cellIs" dxfId="231" priority="383" operator="equal">
      <formula>"ROW"</formula>
    </cfRule>
    <cfRule type="cellIs" dxfId="230" priority="381" operator="equal">
      <formula>"completedw"</formula>
    </cfRule>
    <cfRule type="cellIs" dxfId="229" priority="382" operator="equal">
      <formula>"HOLD"</formula>
    </cfRule>
  </conditionalFormatting>
  <conditionalFormatting sqref="AA282:AE283">
    <cfRule type="cellIs" dxfId="228" priority="133" operator="equal">
      <formula>"HOLD"</formula>
    </cfRule>
    <cfRule type="cellIs" dxfId="227" priority="134" operator="equal">
      <formula>"ROW"</formula>
    </cfRule>
    <cfRule type="cellIs" dxfId="226" priority="132" operator="equal">
      <formula>"completedw"</formula>
    </cfRule>
  </conditionalFormatting>
  <conditionalFormatting sqref="AA187:AJ187">
    <cfRule type="cellIs" dxfId="225" priority="197" operator="equal">
      <formula>"completedw"</formula>
    </cfRule>
    <cfRule type="cellIs" dxfId="224" priority="199" operator="equal">
      <formula>"ROW"</formula>
    </cfRule>
    <cfRule type="cellIs" dxfId="223" priority="198" operator="equal">
      <formula>"HOLD"</formula>
    </cfRule>
  </conditionalFormatting>
  <conditionalFormatting sqref="AB172">
    <cfRule type="cellIs" dxfId="222" priority="1591" operator="equal">
      <formula>"Completed"</formula>
    </cfRule>
    <cfRule type="cellIs" dxfId="221" priority="1590" operator="equal">
      <formula>"wip"</formula>
    </cfRule>
  </conditionalFormatting>
  <conditionalFormatting sqref="AB183">
    <cfRule type="cellIs" dxfId="220" priority="1562" operator="equal">
      <formula>"wip"</formula>
    </cfRule>
    <cfRule type="cellIs" dxfId="219" priority="1563" operator="equal">
      <formula>"Completed"</formula>
    </cfRule>
  </conditionalFormatting>
  <conditionalFormatting sqref="AB194">
    <cfRule type="cellIs" dxfId="218" priority="1533" operator="equal">
      <formula>"Completed"</formula>
    </cfRule>
    <cfRule type="cellIs" dxfId="217" priority="1532" operator="equal">
      <formula>"wip"</formula>
    </cfRule>
  </conditionalFormatting>
  <conditionalFormatting sqref="AB204">
    <cfRule type="cellIs" dxfId="216" priority="1505" operator="equal">
      <formula>"Completed"</formula>
    </cfRule>
    <cfRule type="cellIs" dxfId="215" priority="1504" operator="equal">
      <formula>"wip"</formula>
    </cfRule>
  </conditionalFormatting>
  <conditionalFormatting sqref="AB215">
    <cfRule type="cellIs" dxfId="214" priority="1477" operator="equal">
      <formula>"Completed"</formula>
    </cfRule>
    <cfRule type="cellIs" dxfId="213" priority="1476" operator="equal">
      <formula>"wip"</formula>
    </cfRule>
  </conditionalFormatting>
  <conditionalFormatting sqref="AB226">
    <cfRule type="cellIs" dxfId="212" priority="1448" operator="equal">
      <formula>"wip"</formula>
    </cfRule>
    <cfRule type="cellIs" dxfId="211" priority="1449" operator="equal">
      <formula>"Completed"</formula>
    </cfRule>
  </conditionalFormatting>
  <conditionalFormatting sqref="AB237">
    <cfRule type="cellIs" dxfId="210" priority="1420" operator="equal">
      <formula>"wip"</formula>
    </cfRule>
    <cfRule type="cellIs" dxfId="209" priority="1421" operator="equal">
      <formula>"Completed"</formula>
    </cfRule>
  </conditionalFormatting>
  <conditionalFormatting sqref="AB247">
    <cfRule type="cellIs" dxfId="208" priority="1367" operator="equal">
      <formula>"Completed"</formula>
    </cfRule>
    <cfRule type="cellIs" dxfId="207" priority="1366" operator="equal">
      <formula>"wip"</formula>
    </cfRule>
  </conditionalFormatting>
  <conditionalFormatting sqref="AB257">
    <cfRule type="cellIs" dxfId="206" priority="1338" operator="equal">
      <formula>"wip"</formula>
    </cfRule>
    <cfRule type="cellIs" dxfId="205" priority="1339" operator="equal">
      <formula>"Completed"</formula>
    </cfRule>
  </conditionalFormatting>
  <conditionalFormatting sqref="AB264:AB272">
    <cfRule type="cellIs" dxfId="204" priority="1335" operator="equal">
      <formula>"completedw"</formula>
    </cfRule>
    <cfRule type="cellIs" dxfId="203" priority="1336" operator="equal">
      <formula>"HOLD"</formula>
    </cfRule>
    <cfRule type="cellIs" dxfId="202" priority="1337" operator="equal">
      <formula>"ROW"</formula>
    </cfRule>
  </conditionalFormatting>
  <conditionalFormatting sqref="AB267">
    <cfRule type="cellIs" dxfId="201" priority="1334" operator="equal">
      <formula>"Completed"</formula>
    </cfRule>
    <cfRule type="cellIs" dxfId="200" priority="1333" operator="equal">
      <formula>"wip"</formula>
    </cfRule>
  </conditionalFormatting>
  <conditionalFormatting sqref="AB278">
    <cfRule type="cellIs" dxfId="199" priority="1326" operator="equal">
      <formula>"wip"</formula>
    </cfRule>
    <cfRule type="cellIs" dxfId="198" priority="1327" operator="equal">
      <formula>"Completed"</formula>
    </cfRule>
  </conditionalFormatting>
  <conditionalFormatting sqref="AB289">
    <cfRule type="cellIs" dxfId="197" priority="1319" operator="equal">
      <formula>"wip"</formula>
    </cfRule>
    <cfRule type="cellIs" dxfId="196" priority="1320" operator="equal">
      <formula>"Completed"</formula>
    </cfRule>
  </conditionalFormatting>
  <conditionalFormatting sqref="AB297:AB305">
    <cfRule type="cellIs" dxfId="195" priority="758" operator="equal">
      <formula>"HOLD"</formula>
    </cfRule>
    <cfRule type="cellIs" dxfId="194" priority="757" operator="equal">
      <formula>"completedw"</formula>
    </cfRule>
    <cfRule type="cellIs" dxfId="193" priority="759" operator="equal">
      <formula>"ROW"</formula>
    </cfRule>
  </conditionalFormatting>
  <conditionalFormatting sqref="AB300">
    <cfRule type="cellIs" dxfId="192" priority="756" operator="equal">
      <formula>"Completed"</formula>
    </cfRule>
    <cfRule type="cellIs" dxfId="191" priority="755" operator="equal">
      <formula>"wip"</formula>
    </cfRule>
  </conditionalFormatting>
  <conditionalFormatting sqref="AB308:AB313">
    <cfRule type="cellIs" dxfId="190" priority="667" operator="equal">
      <formula>"completedw"</formula>
    </cfRule>
    <cfRule type="cellIs" dxfId="189" priority="669" operator="equal">
      <formula>"ROW"</formula>
    </cfRule>
    <cfRule type="cellIs" dxfId="188" priority="668" operator="equal">
      <formula>"HOLD"</formula>
    </cfRule>
  </conditionalFormatting>
  <conditionalFormatting sqref="AB311">
    <cfRule type="cellIs" dxfId="187" priority="666" operator="equal">
      <formula>"Completed"</formula>
    </cfRule>
    <cfRule type="cellIs" dxfId="186" priority="665" operator="equal">
      <formula>"wip"</formula>
    </cfRule>
  </conditionalFormatting>
  <conditionalFormatting sqref="AB79:AE81">
    <cfRule type="cellIs" dxfId="185" priority="1183" operator="equal">
      <formula>"ROW"</formula>
    </cfRule>
    <cfRule type="cellIs" dxfId="184" priority="1182" operator="equal">
      <formula>"HOLD"</formula>
    </cfRule>
    <cfRule type="cellIs" dxfId="183" priority="1181" operator="equal">
      <formula>"completedw"</formula>
    </cfRule>
  </conditionalFormatting>
  <conditionalFormatting sqref="AB142:AE143">
    <cfRule type="cellIs" dxfId="182" priority="396" operator="equal">
      <formula>"completedw"</formula>
    </cfRule>
    <cfRule type="cellIs" dxfId="181" priority="397" operator="equal">
      <formula>"HOLD"</formula>
    </cfRule>
    <cfRule type="cellIs" dxfId="180" priority="398" operator="equal">
      <formula>"ROW"</formula>
    </cfRule>
  </conditionalFormatting>
  <conditionalFormatting sqref="AB254:AE259">
    <cfRule type="cellIs" dxfId="179" priority="1090" operator="equal">
      <formula>"ROW"</formula>
    </cfRule>
    <cfRule type="cellIs" dxfId="178" priority="1089" operator="equal">
      <formula>"HOLD"</formula>
    </cfRule>
    <cfRule type="cellIs" dxfId="177" priority="1088" operator="equal">
      <formula>"completedw"</formula>
    </cfRule>
  </conditionalFormatting>
  <conditionalFormatting sqref="AB274:AE281">
    <cfRule type="cellIs" dxfId="176" priority="944" operator="equal">
      <formula>"completedw"</formula>
    </cfRule>
    <cfRule type="cellIs" dxfId="175" priority="945" operator="equal">
      <formula>"HOLD"</formula>
    </cfRule>
    <cfRule type="cellIs" dxfId="174" priority="946" operator="equal">
      <formula>"ROW"</formula>
    </cfRule>
  </conditionalFormatting>
  <conditionalFormatting sqref="AB285:AE294">
    <cfRule type="cellIs" dxfId="173" priority="940" operator="equal">
      <formula>"ROW"</formula>
    </cfRule>
    <cfRule type="cellIs" dxfId="172" priority="938" operator="equal">
      <formula>"completedw"</formula>
    </cfRule>
    <cfRule type="cellIs" dxfId="171" priority="939" operator="equal">
      <formula>"HOLD"</formula>
    </cfRule>
  </conditionalFormatting>
  <conditionalFormatting sqref="AB102:AJ103">
    <cfRule type="cellIs" dxfId="170" priority="863" operator="equal">
      <formula>"ROW"</formula>
    </cfRule>
    <cfRule type="cellIs" dxfId="169" priority="861" operator="equal">
      <formula>"completedw"</formula>
    </cfRule>
    <cfRule type="cellIs" dxfId="168" priority="862" operator="equal">
      <formula>"HOLD"</formula>
    </cfRule>
  </conditionalFormatting>
  <conditionalFormatting sqref="AC29:AC30">
    <cfRule type="cellIs" dxfId="167" priority="503" operator="equal">
      <formula>"ROW"</formula>
    </cfRule>
    <cfRule type="cellIs" dxfId="166" priority="501" operator="equal">
      <formula>"completedw"</formula>
    </cfRule>
    <cfRule type="cellIs" dxfId="165" priority="502" operator="equal">
      <formula>"HOLD"</formula>
    </cfRule>
  </conditionalFormatting>
  <conditionalFormatting sqref="AC14:AD14 Y15 AA15 AC15 U16:AD16">
    <cfRule type="cellIs" dxfId="164" priority="36" operator="equal">
      <formula>"wip"</formula>
    </cfRule>
  </conditionalFormatting>
  <conditionalFormatting sqref="AC14:AD14 Y15 AA15 AC15">
    <cfRule type="cellIs" dxfId="163" priority="37" operator="equal">
      <formula>"Completed"</formula>
    </cfRule>
  </conditionalFormatting>
  <conditionalFormatting sqref="AC49:AE49">
    <cfRule type="cellIs" dxfId="162" priority="1266" operator="equal">
      <formula>"wip"</formula>
    </cfRule>
    <cfRule type="cellIs" dxfId="161" priority="1265" operator="equal">
      <formula>"Completed"</formula>
    </cfRule>
  </conditionalFormatting>
  <conditionalFormatting sqref="AC59:AE59">
    <cfRule type="cellIs" dxfId="160" priority="1268" operator="equal">
      <formula>"wip"</formula>
    </cfRule>
    <cfRule type="cellIs" dxfId="159" priority="1267" operator="equal">
      <formula>"Completed"</formula>
    </cfRule>
  </conditionalFormatting>
  <conditionalFormatting sqref="AC61:AE62">
    <cfRule type="cellIs" dxfId="158" priority="461" operator="equal">
      <formula>"ROW"</formula>
    </cfRule>
    <cfRule type="cellIs" dxfId="157" priority="459" operator="equal">
      <formula>"completedw"</formula>
    </cfRule>
    <cfRule type="cellIs" dxfId="156" priority="460" operator="equal">
      <formula>"HOLD"</formula>
    </cfRule>
  </conditionalFormatting>
  <conditionalFormatting sqref="AC68:AE69">
    <cfRule type="containsText" dxfId="155" priority="807" operator="containsText" text="Hold">
      <formula>NOT(ISERROR(SEARCH("Hold",AC68)))</formula>
    </cfRule>
  </conditionalFormatting>
  <conditionalFormatting sqref="AC68:AE70">
    <cfRule type="cellIs" dxfId="154" priority="811" operator="equal">
      <formula>"wip"</formula>
    </cfRule>
  </conditionalFormatting>
  <conditionalFormatting sqref="AC70:AE70">
    <cfRule type="cellIs" dxfId="153" priority="1269" operator="equal">
      <formula>"Completed"</formula>
    </cfRule>
  </conditionalFormatting>
  <conditionalFormatting sqref="AC72:AE73">
    <cfRule type="cellIs" dxfId="152" priority="458" operator="equal">
      <formula>"ROW"</formula>
    </cfRule>
    <cfRule type="cellIs" dxfId="151" priority="456" operator="equal">
      <formula>"completedw"</formula>
    </cfRule>
    <cfRule type="cellIs" dxfId="150" priority="457" operator="equal">
      <formula>"HOLD"</formula>
    </cfRule>
  </conditionalFormatting>
  <conditionalFormatting sqref="AC79:AE80">
    <cfRule type="cellIs" dxfId="149" priority="1185" operator="equal">
      <formula>"Completed"</formula>
    </cfRule>
    <cfRule type="containsText" dxfId="148" priority="1180" operator="containsText" text="Hold">
      <formula>NOT(ISERROR(SEARCH("Hold",AC79)))</formula>
    </cfRule>
  </conditionalFormatting>
  <conditionalFormatting sqref="AC79:AE81">
    <cfRule type="cellIs" dxfId="147" priority="1184" operator="equal">
      <formula>"wip"</formula>
    </cfRule>
  </conditionalFormatting>
  <conditionalFormatting sqref="AC81:AE81">
    <cfRule type="cellIs" dxfId="146" priority="1270" operator="equal">
      <formula>"Completed"</formula>
    </cfRule>
  </conditionalFormatting>
  <conditionalFormatting sqref="AC92:AE92">
    <cfRule type="cellIs" dxfId="145" priority="1277" operator="equal">
      <formula>"wip"</formula>
    </cfRule>
    <cfRule type="cellIs" dxfId="144" priority="1276" operator="equal">
      <formula>"Completed"</formula>
    </cfRule>
  </conditionalFormatting>
  <conditionalFormatting sqref="AC104:AE104">
    <cfRule type="cellIs" dxfId="143" priority="1279" operator="equal">
      <formula>"wip"</formula>
    </cfRule>
    <cfRule type="cellIs" dxfId="142" priority="1278" operator="equal">
      <formula>"Completed"</formula>
    </cfRule>
  </conditionalFormatting>
  <conditionalFormatting sqref="AC114:AE115">
    <cfRule type="containsText" dxfId="141" priority="1247" operator="containsText" text="Hold">
      <formula>NOT(ISERROR(SEARCH("Hold",AC114)))</formula>
    </cfRule>
  </conditionalFormatting>
  <conditionalFormatting sqref="AC116:AE116">
    <cfRule type="cellIs" dxfId="140" priority="1280" operator="equal">
      <formula>"Completed"</formula>
    </cfRule>
    <cfRule type="cellIs" dxfId="139" priority="1281" operator="equal">
      <formula>"wip"</formula>
    </cfRule>
  </conditionalFormatting>
  <conditionalFormatting sqref="AC118:AE119">
    <cfRule type="cellIs" dxfId="138" priority="348" operator="equal">
      <formula>"completedw"</formula>
    </cfRule>
    <cfRule type="cellIs" dxfId="137" priority="350" operator="equal">
      <formula>"ROW"</formula>
    </cfRule>
    <cfRule type="cellIs" dxfId="136" priority="349" operator="equal">
      <formula>"HOLD"</formula>
    </cfRule>
  </conditionalFormatting>
  <conditionalFormatting sqref="AC121:AE123">
    <cfRule type="cellIs" dxfId="135" priority="1317" operator="equal">
      <formula>"HOLD"</formula>
    </cfRule>
    <cfRule type="cellIs" dxfId="134" priority="1318" operator="equal">
      <formula>"ROW"</formula>
    </cfRule>
    <cfRule type="cellIs" dxfId="133" priority="1316" operator="equal">
      <formula>"completedw"</formula>
    </cfRule>
  </conditionalFormatting>
  <conditionalFormatting sqref="AC126:AE127">
    <cfRule type="containsText" dxfId="132" priority="616" operator="containsText" text="Hold">
      <formula>NOT(ISERROR(SEARCH("Hold",AC126)))</formula>
    </cfRule>
  </conditionalFormatting>
  <conditionalFormatting sqref="AC128:AE128">
    <cfRule type="cellIs" dxfId="131" priority="614" operator="equal">
      <formula>"wip"</formula>
    </cfRule>
    <cfRule type="cellIs" dxfId="130" priority="613" operator="equal">
      <formula>"Completed"</formula>
    </cfRule>
  </conditionalFormatting>
  <conditionalFormatting sqref="AC140:AE140">
    <cfRule type="cellIs" dxfId="129" priority="1283" operator="equal">
      <formula>"wip"</formula>
    </cfRule>
    <cfRule type="cellIs" dxfId="128" priority="1282" operator="equal">
      <formula>"Completed"</formula>
    </cfRule>
  </conditionalFormatting>
  <conditionalFormatting sqref="AC150:AE151">
    <cfRule type="containsText" dxfId="127" priority="1250" operator="containsText" text="Hold">
      <formula>NOT(ISERROR(SEARCH("Hold",AC150)))</formula>
    </cfRule>
  </conditionalFormatting>
  <conditionalFormatting sqref="AC152:AE152">
    <cfRule type="cellIs" dxfId="126" priority="263" operator="equal">
      <formula>"Completed"</formula>
    </cfRule>
    <cfRule type="cellIs" dxfId="125" priority="264" operator="equal">
      <formula>"wip"</formula>
    </cfRule>
  </conditionalFormatting>
  <conditionalFormatting sqref="AC163:AE163">
    <cfRule type="cellIs" dxfId="124" priority="1285" operator="equal">
      <formula>"wip"</formula>
    </cfRule>
    <cfRule type="cellIs" dxfId="123" priority="1284" operator="equal">
      <formula>"Completed"</formula>
    </cfRule>
  </conditionalFormatting>
  <conditionalFormatting sqref="AC165:AE166">
    <cfRule type="cellIs" dxfId="122" priority="385" operator="equal">
      <formula>"HOLD"</formula>
    </cfRule>
    <cfRule type="cellIs" dxfId="121" priority="386" operator="equal">
      <formula>"ROW"</formula>
    </cfRule>
    <cfRule type="cellIs" dxfId="120" priority="384" operator="equal">
      <formula>"completedw"</formula>
    </cfRule>
  </conditionalFormatting>
  <conditionalFormatting sqref="AC172:AE173">
    <cfRule type="containsText" dxfId="119" priority="1159" operator="containsText" text="Hold">
      <formula>NOT(ISERROR(SEARCH("Hold",AC172)))</formula>
    </cfRule>
  </conditionalFormatting>
  <conditionalFormatting sqref="AC174:AE174">
    <cfRule type="cellIs" dxfId="118" priority="1287" operator="equal">
      <formula>"wip"</formula>
    </cfRule>
    <cfRule type="cellIs" dxfId="117" priority="1286" operator="equal">
      <formula>"Completed"</formula>
    </cfRule>
  </conditionalFormatting>
  <conditionalFormatting sqref="AC183:AE184">
    <cfRule type="containsText" dxfId="116" priority="803" operator="containsText" text="Hold">
      <formula>NOT(ISERROR(SEARCH("Hold",AC183)))</formula>
    </cfRule>
  </conditionalFormatting>
  <conditionalFormatting sqref="AC194:AE195">
    <cfRule type="containsText" dxfId="115" priority="178" operator="containsText" text="Hold">
      <formula>NOT(ISERROR(SEARCH("Hold",AC194)))</formula>
    </cfRule>
  </conditionalFormatting>
  <conditionalFormatting sqref="AC196:AE196">
    <cfRule type="cellIs" dxfId="114" priority="1294" operator="equal">
      <formula>"Completed"</formula>
    </cfRule>
    <cfRule type="cellIs" dxfId="113" priority="1295" operator="equal">
      <formula>"wip"</formula>
    </cfRule>
  </conditionalFormatting>
  <conditionalFormatting sqref="AC206:AE206">
    <cfRule type="cellIs" dxfId="112" priority="1297" operator="equal">
      <formula>"wip"</formula>
    </cfRule>
    <cfRule type="cellIs" dxfId="111" priority="1296" operator="equal">
      <formula>"Completed"</formula>
    </cfRule>
  </conditionalFormatting>
  <conditionalFormatting sqref="AC215:AE216">
    <cfRule type="containsText" dxfId="110" priority="1143" operator="containsText" text="Hold">
      <formula>NOT(ISERROR(SEARCH("Hold",AC215)))</formula>
    </cfRule>
  </conditionalFormatting>
  <conditionalFormatting sqref="AC217:AE217">
    <cfRule type="cellIs" dxfId="109" priority="1299" operator="equal">
      <formula>"wip"</formula>
    </cfRule>
    <cfRule type="cellIs" dxfId="108" priority="1298" operator="equal">
      <formula>"Completed"</formula>
    </cfRule>
  </conditionalFormatting>
  <conditionalFormatting sqref="AC219:AE219">
    <cfRule type="cellIs" dxfId="107" priority="188" operator="equal">
      <formula>"completedw"</formula>
    </cfRule>
    <cfRule type="cellIs" dxfId="106" priority="190" operator="equal">
      <formula>"ROW"</formula>
    </cfRule>
    <cfRule type="cellIs" dxfId="105" priority="189" operator="equal">
      <formula>"HOLD"</formula>
    </cfRule>
  </conditionalFormatting>
  <conditionalFormatting sqref="AC226:AE227">
    <cfRule type="containsText" dxfId="104" priority="1142" operator="containsText" text="Hold">
      <formula>NOT(ISERROR(SEARCH("Hold",AC226)))</formula>
    </cfRule>
  </conditionalFormatting>
  <conditionalFormatting sqref="AC228:AE228">
    <cfRule type="cellIs" dxfId="103" priority="1300" operator="equal">
      <formula>"Completed"</formula>
    </cfRule>
    <cfRule type="cellIs" dxfId="102" priority="1301" operator="equal">
      <formula>"wip"</formula>
    </cfRule>
  </conditionalFormatting>
  <conditionalFormatting sqref="AC237:AE238">
    <cfRule type="containsText" dxfId="101" priority="1120" operator="containsText" text="Hold">
      <formula>NOT(ISERROR(SEARCH("Hold",AC237)))</formula>
    </cfRule>
  </conditionalFormatting>
  <conditionalFormatting sqref="AC239:AE239">
    <cfRule type="cellIs" dxfId="100" priority="1302" operator="equal">
      <formula>"Completed"</formula>
    </cfRule>
    <cfRule type="cellIs" dxfId="99" priority="1303" operator="equal">
      <formula>"wip"</formula>
    </cfRule>
  </conditionalFormatting>
  <conditionalFormatting sqref="AC247:AE248">
    <cfRule type="containsText" dxfId="98" priority="1119" operator="containsText" text="Hold">
      <formula>NOT(ISERROR(SEARCH("Hold",AC247)))</formula>
    </cfRule>
  </conditionalFormatting>
  <conditionalFormatting sqref="AC249:AE249">
    <cfRule type="cellIs" dxfId="97" priority="1305" operator="equal">
      <formula>"wip"</formula>
    </cfRule>
    <cfRule type="cellIs" dxfId="96" priority="1304" operator="equal">
      <formula>"Completed"</formula>
    </cfRule>
  </conditionalFormatting>
  <conditionalFormatting sqref="AC257:AE258">
    <cfRule type="cellIs" dxfId="95" priority="1092" operator="equal">
      <formula>"Completed"</formula>
    </cfRule>
    <cfRule type="containsText" dxfId="94" priority="1087" operator="containsText" text="Hold">
      <formula>NOT(ISERROR(SEARCH("Hold",AC257)))</formula>
    </cfRule>
  </conditionalFormatting>
  <conditionalFormatting sqref="AC257:AE259">
    <cfRule type="cellIs" dxfId="93" priority="1091" operator="equal">
      <formula>"wip"</formula>
    </cfRule>
  </conditionalFormatting>
  <conditionalFormatting sqref="AC259:AE259">
    <cfRule type="cellIs" dxfId="92" priority="1306" operator="equal">
      <formula>"Completed"</formula>
    </cfRule>
  </conditionalFormatting>
  <conditionalFormatting sqref="AC267:AE268">
    <cfRule type="cellIs" dxfId="91" priority="1086" operator="equal">
      <formula>"Completed"</formula>
    </cfRule>
    <cfRule type="containsText" dxfId="90" priority="1081" operator="containsText" text="Hold">
      <formula>NOT(ISERROR(SEARCH("Hold",AC267)))</formula>
    </cfRule>
  </conditionalFormatting>
  <conditionalFormatting sqref="AC267:AE269">
    <cfRule type="cellIs" dxfId="89" priority="1085" operator="equal">
      <formula>"wip"</formula>
    </cfRule>
  </conditionalFormatting>
  <conditionalFormatting sqref="AC269:AE269">
    <cfRule type="cellIs" dxfId="88" priority="1392" operator="equal">
      <formula>"Completed"</formula>
    </cfRule>
  </conditionalFormatting>
  <conditionalFormatting sqref="AC271:AE272">
    <cfRule type="cellIs" dxfId="87" priority="135" operator="equal">
      <formula>"completedw"</formula>
    </cfRule>
    <cfRule type="cellIs" dxfId="86" priority="136" operator="equal">
      <formula>"HOLD"</formula>
    </cfRule>
    <cfRule type="cellIs" dxfId="85" priority="137" operator="equal">
      <formula>"ROW"</formula>
    </cfRule>
  </conditionalFormatting>
  <conditionalFormatting sqref="AC278:AE279">
    <cfRule type="containsText" dxfId="84" priority="943" operator="containsText" text="Hold">
      <formula>NOT(ISERROR(SEARCH("Hold",AC278)))</formula>
    </cfRule>
    <cfRule type="cellIs" dxfId="83" priority="948" operator="equal">
      <formula>"Completed"</formula>
    </cfRule>
  </conditionalFormatting>
  <conditionalFormatting sqref="AC278:AE280">
    <cfRule type="cellIs" dxfId="82" priority="947" operator="equal">
      <formula>"wip"</formula>
    </cfRule>
  </conditionalFormatting>
  <conditionalFormatting sqref="AC280:AE280">
    <cfRule type="cellIs" dxfId="81" priority="1312" operator="equal">
      <formula>"Completed"</formula>
    </cfRule>
  </conditionalFormatting>
  <conditionalFormatting sqref="AC289:AE290">
    <cfRule type="containsText" dxfId="80" priority="937" operator="containsText" text="Hold">
      <formula>NOT(ISERROR(SEARCH("Hold",AC289)))</formula>
    </cfRule>
    <cfRule type="cellIs" dxfId="79" priority="942" operator="equal">
      <formula>"Completed"</formula>
    </cfRule>
  </conditionalFormatting>
  <conditionalFormatting sqref="AC289:AE291">
    <cfRule type="cellIs" dxfId="78" priority="941" operator="equal">
      <formula>"wip"</formula>
    </cfRule>
  </conditionalFormatting>
  <conditionalFormatting sqref="AC291:AE291">
    <cfRule type="cellIs" dxfId="77" priority="1311" operator="equal">
      <formula>"Completed"</formula>
    </cfRule>
  </conditionalFormatting>
  <conditionalFormatting sqref="AC300:AE301">
    <cfRule type="cellIs" dxfId="76" priority="694" operator="equal">
      <formula>"Completed"</formula>
    </cfRule>
    <cfRule type="cellIs" dxfId="75" priority="693" operator="equal">
      <formula>"wip"</formula>
    </cfRule>
    <cfRule type="cellIs" dxfId="74" priority="692" operator="equal">
      <formula>"ROW"</formula>
    </cfRule>
    <cfRule type="cellIs" dxfId="73" priority="691" operator="equal">
      <formula>"HOLD"</formula>
    </cfRule>
    <cfRule type="containsText" dxfId="72" priority="689" operator="containsText" text="Hold">
      <formula>NOT(ISERROR(SEARCH("Hold",AC300)))</formula>
    </cfRule>
    <cfRule type="cellIs" dxfId="71" priority="690" operator="equal">
      <formula>"completedw"</formula>
    </cfRule>
  </conditionalFormatting>
  <conditionalFormatting sqref="AC302:AE302">
    <cfRule type="cellIs" dxfId="70" priority="687" operator="equal">
      <formula>"Completed"</formula>
    </cfRule>
    <cfRule type="cellIs" dxfId="69" priority="688" operator="equal">
      <formula>"wip"</formula>
    </cfRule>
  </conditionalFormatting>
  <conditionalFormatting sqref="AC302:AE305">
    <cfRule type="cellIs" dxfId="68" priority="684" operator="equal">
      <formula>"completedw"</formula>
    </cfRule>
    <cfRule type="cellIs" dxfId="67" priority="686" operator="equal">
      <formula>"ROW"</formula>
    </cfRule>
    <cfRule type="cellIs" dxfId="66" priority="685" operator="equal">
      <formula>"HOLD"</formula>
    </cfRule>
  </conditionalFormatting>
  <conditionalFormatting sqref="AC308:AE312">
    <cfRule type="cellIs" dxfId="65" priority="636" operator="equal">
      <formula>"completedw"</formula>
    </cfRule>
    <cfRule type="cellIs" dxfId="64" priority="637" operator="equal">
      <formula>"HOLD"</formula>
    </cfRule>
    <cfRule type="cellIs" dxfId="63" priority="638" operator="equal">
      <formula>"ROW"</formula>
    </cfRule>
  </conditionalFormatting>
  <conditionalFormatting sqref="AC311:AE312">
    <cfRule type="cellIs" dxfId="62" priority="639" operator="equal">
      <formula>"wip"</formula>
    </cfRule>
    <cfRule type="containsText" dxfId="61" priority="635" operator="containsText" text="Hold">
      <formula>NOT(ISERROR(SEARCH("Hold",AC311)))</formula>
    </cfRule>
    <cfRule type="cellIs" dxfId="60" priority="640" operator="equal">
      <formula>"Completed"</formula>
    </cfRule>
  </conditionalFormatting>
  <conditionalFormatting sqref="AC313:AE313">
    <cfRule type="cellIs" dxfId="59" priority="634" operator="equal">
      <formula>"wip"</formula>
    </cfRule>
    <cfRule type="cellIs" dxfId="58" priority="630" operator="equal">
      <formula>"completedw"</formula>
    </cfRule>
    <cfRule type="cellIs" dxfId="57" priority="632" operator="equal">
      <formula>"ROW"</formula>
    </cfRule>
    <cfRule type="cellIs" dxfId="56" priority="633" operator="equal">
      <formula>"Completed"</formula>
    </cfRule>
    <cfRule type="cellIs" dxfId="55" priority="631" operator="equal">
      <formula>"HOLD"</formula>
    </cfRule>
  </conditionalFormatting>
  <conditionalFormatting sqref="AC185:AG185">
    <cfRule type="cellIs" dxfId="54" priority="1288" operator="equal">
      <formula>"Completed"</formula>
    </cfRule>
    <cfRule type="cellIs" dxfId="53" priority="1289" operator="equal">
      <formula>"wip"</formula>
    </cfRule>
  </conditionalFormatting>
  <conditionalFormatting sqref="AC267:XFD270">
    <cfRule type="cellIs" dxfId="52" priority="1084" operator="equal">
      <formula>"ROW"</formula>
    </cfRule>
    <cfRule type="cellIs" dxfId="51" priority="1083" operator="equal">
      <formula>"HOLD"</formula>
    </cfRule>
    <cfRule type="cellIs" dxfId="50" priority="1082" operator="equal">
      <formula>"completedw"</formula>
    </cfRule>
  </conditionalFormatting>
  <conditionalFormatting sqref="AD14">
    <cfRule type="containsText" dxfId="49" priority="35" operator="containsText" text="Hold">
      <formula>NOT(ISERROR(SEARCH("Hold",AD14)))</formula>
    </cfRule>
  </conditionalFormatting>
  <conditionalFormatting sqref="AE38">
    <cfRule type="cellIs" dxfId="48" priority="1262" operator="equal">
      <formula>"wip"</formula>
    </cfRule>
    <cfRule type="cellIs" dxfId="47" priority="1261" operator="equal">
      <formula>"Completed"</formula>
    </cfRule>
  </conditionalFormatting>
  <conditionalFormatting sqref="AF183">
    <cfRule type="cellIs" dxfId="46" priority="1561" operator="equal">
      <formula>"Completed"</formula>
    </cfRule>
    <cfRule type="cellIs" dxfId="45" priority="1560" operator="equal">
      <formula>"wip"</formula>
    </cfRule>
  </conditionalFormatting>
  <conditionalFormatting sqref="AF306:AG306">
    <cfRule type="cellIs" dxfId="44" priority="671" operator="equal">
      <formula>"HOLD"</formula>
    </cfRule>
    <cfRule type="cellIs" dxfId="43" priority="670" operator="equal">
      <formula>"completedw"</formula>
    </cfRule>
    <cfRule type="cellIs" dxfId="42" priority="672" operator="equal">
      <formula>"ROW"</formula>
    </cfRule>
  </conditionalFormatting>
  <conditionalFormatting sqref="AF253:AJ263">
    <cfRule type="cellIs" dxfId="41" priority="822" operator="equal">
      <formula>"completedw"</formula>
    </cfRule>
    <cfRule type="cellIs" dxfId="40" priority="824" operator="equal">
      <formula>"ROW"</formula>
    </cfRule>
    <cfRule type="cellIs" dxfId="39" priority="823" operator="equal">
      <formula>"HOLD"</formula>
    </cfRule>
  </conditionalFormatting>
  <conditionalFormatting sqref="AG184">
    <cfRule type="cellIs" dxfId="38" priority="1417" operator="equal">
      <formula>"ROW"</formula>
    </cfRule>
    <cfRule type="cellIs" dxfId="37" priority="1416" operator="equal">
      <formula>"HOLD"</formula>
    </cfRule>
    <cfRule type="cellIs" dxfId="36" priority="1415" operator="equal">
      <formula>"completedw"</formula>
    </cfRule>
  </conditionalFormatting>
  <conditionalFormatting sqref="AG183:AI183">
    <cfRule type="cellIs" dxfId="35" priority="841" operator="equal">
      <formula>"HOLD"</formula>
    </cfRule>
    <cfRule type="cellIs" dxfId="34" priority="842" operator="equal">
      <formula>"ROW"</formula>
    </cfRule>
    <cfRule type="cellIs" dxfId="33" priority="840" operator="equal">
      <formula>"completedw"</formula>
    </cfRule>
  </conditionalFormatting>
  <conditionalFormatting sqref="AI114:AJ114">
    <cfRule type="cellIs" dxfId="32" priority="858" operator="equal">
      <formula>"completedw"</formula>
    </cfRule>
    <cfRule type="cellIs" dxfId="31" priority="859" operator="equal">
      <formula>"HOLD"</formula>
    </cfRule>
    <cfRule type="cellIs" dxfId="30" priority="860" operator="equal">
      <formula>"ROW"</formula>
    </cfRule>
  </conditionalFormatting>
  <conditionalFormatting sqref="AI126:AJ126">
    <cfRule type="cellIs" dxfId="29" priority="856" operator="equal">
      <formula>"HOLD"</formula>
    </cfRule>
    <cfRule type="cellIs" dxfId="28" priority="855" operator="equal">
      <formula>"completedw"</formula>
    </cfRule>
    <cfRule type="cellIs" dxfId="27" priority="857" operator="equal">
      <formula>"ROW"</formula>
    </cfRule>
  </conditionalFormatting>
  <conditionalFormatting sqref="AI138:AJ138">
    <cfRule type="cellIs" dxfId="26" priority="854" operator="equal">
      <formula>"ROW"</formula>
    </cfRule>
    <cfRule type="cellIs" dxfId="25" priority="853" operator="equal">
      <formula>"HOLD"</formula>
    </cfRule>
    <cfRule type="cellIs" dxfId="24" priority="852" operator="equal">
      <formula>"completedw"</formula>
    </cfRule>
  </conditionalFormatting>
  <conditionalFormatting sqref="AI150:AJ150">
    <cfRule type="cellIs" dxfId="23" priority="849" operator="equal">
      <formula>"completedw"</formula>
    </cfRule>
    <cfRule type="cellIs" dxfId="22" priority="850" operator="equal">
      <formula>"HOLD"</formula>
    </cfRule>
    <cfRule type="cellIs" dxfId="21" priority="851" operator="equal">
      <formula>"ROW"</formula>
    </cfRule>
  </conditionalFormatting>
  <conditionalFormatting sqref="AI161:AJ161">
    <cfRule type="cellIs" dxfId="20" priority="846" operator="equal">
      <formula>"completedw"</formula>
    </cfRule>
    <cfRule type="cellIs" dxfId="19" priority="847" operator="equal">
      <formula>"HOLD"</formula>
    </cfRule>
    <cfRule type="cellIs" dxfId="18" priority="848" operator="equal">
      <formula>"ROW"</formula>
    </cfRule>
  </conditionalFormatting>
  <conditionalFormatting sqref="AI172:AJ172">
    <cfRule type="cellIs" dxfId="17" priority="844" operator="equal">
      <formula>"HOLD"</formula>
    </cfRule>
    <cfRule type="cellIs" dxfId="16" priority="845" operator="equal">
      <formula>"ROW"</formula>
    </cfRule>
    <cfRule type="cellIs" dxfId="15" priority="843" operator="equal">
      <formula>"completedw"</formula>
    </cfRule>
  </conditionalFormatting>
  <conditionalFormatting sqref="AI194:AJ194">
    <cfRule type="cellIs" dxfId="14" priority="837" operator="equal">
      <formula>"completedw"</formula>
    </cfRule>
    <cfRule type="cellIs" dxfId="13" priority="838" operator="equal">
      <formula>"HOLD"</formula>
    </cfRule>
    <cfRule type="cellIs" dxfId="12" priority="839" operator="equal">
      <formula>"ROW"</formula>
    </cfRule>
  </conditionalFormatting>
  <conditionalFormatting sqref="AI215:AJ215">
    <cfRule type="cellIs" dxfId="11" priority="834" operator="equal">
      <formula>"completedw"</formula>
    </cfRule>
    <cfRule type="cellIs" dxfId="10" priority="836" operator="equal">
      <formula>"ROW"</formula>
    </cfRule>
    <cfRule type="cellIs" dxfId="9" priority="835" operator="equal">
      <formula>"HOLD"</formula>
    </cfRule>
  </conditionalFormatting>
  <conditionalFormatting sqref="AI226:AJ226">
    <cfRule type="cellIs" dxfId="8" priority="832" operator="equal">
      <formula>"HOLD"</formula>
    </cfRule>
    <cfRule type="cellIs" dxfId="7" priority="833" operator="equal">
      <formula>"ROW"</formula>
    </cfRule>
    <cfRule type="cellIs" dxfId="6" priority="831" operator="equal">
      <formula>"completedw"</formula>
    </cfRule>
  </conditionalFormatting>
  <conditionalFormatting sqref="AI237:AJ237">
    <cfRule type="cellIs" dxfId="5" priority="830" operator="equal">
      <formula>"ROW"</formula>
    </cfRule>
    <cfRule type="cellIs" dxfId="4" priority="829" operator="equal">
      <formula>"HOLD"</formula>
    </cfRule>
    <cfRule type="cellIs" dxfId="3" priority="828" operator="equal">
      <formula>"completedw"</formula>
    </cfRule>
  </conditionalFormatting>
  <conditionalFormatting sqref="AI247:AJ247">
    <cfRule type="cellIs" dxfId="2" priority="827" operator="equal">
      <formula>"ROW"</formula>
    </cfRule>
    <cfRule type="cellIs" dxfId="1" priority="825" operator="equal">
      <formula>"completedw"</formula>
    </cfRule>
    <cfRule type="cellIs" dxfId="0" priority="826" operator="equal">
      <formula>"HOLD"</formula>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48" t="s">
        <v>830</v>
      </c>
      <c r="B1" s="549" t="s">
        <v>795</v>
      </c>
      <c r="C1" s="556" t="s">
        <v>799</v>
      </c>
      <c r="D1" s="548" t="s">
        <v>830</v>
      </c>
      <c r="E1" s="549" t="s">
        <v>795</v>
      </c>
      <c r="F1" s="550" t="s">
        <v>799</v>
      </c>
      <c r="H1" s="548" t="s">
        <v>830</v>
      </c>
      <c r="I1" s="549" t="s">
        <v>795</v>
      </c>
      <c r="J1" s="550" t="s">
        <v>799</v>
      </c>
    </row>
    <row r="2" spans="1:10" ht="15.5" x14ac:dyDescent="0.35">
      <c r="A2" s="551">
        <v>1</v>
      </c>
      <c r="B2" s="48" t="s">
        <v>222</v>
      </c>
      <c r="C2" s="547" t="s">
        <v>65</v>
      </c>
      <c r="D2" s="551">
        <v>1</v>
      </c>
      <c r="E2" s="48" t="s">
        <v>557</v>
      </c>
      <c r="F2" s="552" t="s">
        <v>558</v>
      </c>
      <c r="H2" s="551">
        <v>1</v>
      </c>
      <c r="I2" s="48" t="s">
        <v>736</v>
      </c>
      <c r="J2" s="552" t="s">
        <v>63</v>
      </c>
    </row>
    <row r="3" spans="1:10" ht="15.5" x14ac:dyDescent="0.35">
      <c r="A3" s="551">
        <v>2</v>
      </c>
      <c r="B3" s="48" t="s">
        <v>626</v>
      </c>
      <c r="C3" s="547" t="s">
        <v>65</v>
      </c>
      <c r="D3" s="551">
        <v>2</v>
      </c>
      <c r="E3" s="48" t="s">
        <v>696</v>
      </c>
      <c r="F3" s="552" t="s">
        <v>701</v>
      </c>
      <c r="H3" s="551">
        <v>2</v>
      </c>
      <c r="I3" s="48" t="s">
        <v>721</v>
      </c>
      <c r="J3" s="552" t="s">
        <v>170</v>
      </c>
    </row>
    <row r="4" spans="1:10" ht="15.5" x14ac:dyDescent="0.35">
      <c r="A4" s="551">
        <v>3</v>
      </c>
      <c r="B4" s="48" t="s">
        <v>629</v>
      </c>
      <c r="C4" s="547" t="s">
        <v>65</v>
      </c>
      <c r="D4" s="551">
        <v>3</v>
      </c>
      <c r="E4" s="48" t="s">
        <v>697</v>
      </c>
      <c r="F4" s="552" t="s">
        <v>63</v>
      </c>
      <c r="H4" s="551">
        <v>3</v>
      </c>
      <c r="I4" s="48" t="s">
        <v>723</v>
      </c>
      <c r="J4" s="552" t="s">
        <v>150</v>
      </c>
    </row>
    <row r="5" spans="1:10" ht="15.5" x14ac:dyDescent="0.35">
      <c r="A5" s="551">
        <v>4</v>
      </c>
      <c r="B5" s="48" t="s">
        <v>625</v>
      </c>
      <c r="C5" s="547" t="s">
        <v>65</v>
      </c>
      <c r="D5" s="551">
        <v>4</v>
      </c>
      <c r="E5" s="48" t="s">
        <v>633</v>
      </c>
      <c r="F5" s="552" t="s">
        <v>181</v>
      </c>
      <c r="H5" s="551">
        <v>4</v>
      </c>
      <c r="I5" s="48" t="s">
        <v>742</v>
      </c>
      <c r="J5" s="552" t="s">
        <v>743</v>
      </c>
    </row>
    <row r="6" spans="1:10" ht="15.5" x14ac:dyDescent="0.35">
      <c r="A6" s="551">
        <v>5</v>
      </c>
      <c r="B6" s="48" t="s">
        <v>624</v>
      </c>
      <c r="C6" s="547" t="s">
        <v>63</v>
      </c>
      <c r="D6" s="551">
        <v>5</v>
      </c>
      <c r="E6" s="48" t="s">
        <v>705</v>
      </c>
      <c r="F6" s="552" t="s">
        <v>150</v>
      </c>
      <c r="H6" s="551">
        <v>5</v>
      </c>
      <c r="I6" s="48" t="s">
        <v>532</v>
      </c>
      <c r="J6" s="552" t="s">
        <v>79</v>
      </c>
    </row>
    <row r="7" spans="1:10" ht="15.5" x14ac:dyDescent="0.35">
      <c r="A7" s="551">
        <v>6</v>
      </c>
      <c r="B7" s="48" t="s">
        <v>623</v>
      </c>
      <c r="C7" s="547" t="s">
        <v>63</v>
      </c>
      <c r="D7" s="551">
        <v>6</v>
      </c>
      <c r="E7" s="48" t="s">
        <v>632</v>
      </c>
      <c r="F7" s="552" t="s">
        <v>63</v>
      </c>
      <c r="H7" s="551">
        <v>6</v>
      </c>
      <c r="I7" s="48" t="s">
        <v>541</v>
      </c>
      <c r="J7" s="552" t="s">
        <v>65</v>
      </c>
    </row>
    <row r="8" spans="1:10" ht="15.5" x14ac:dyDescent="0.35">
      <c r="A8" s="551">
        <v>7</v>
      </c>
      <c r="B8" s="48" t="s">
        <v>631</v>
      </c>
      <c r="C8" s="547" t="s">
        <v>65</v>
      </c>
      <c r="D8" s="551">
        <v>7</v>
      </c>
      <c r="E8" s="48" t="s">
        <v>698</v>
      </c>
      <c r="F8" s="552" t="s">
        <v>788</v>
      </c>
      <c r="H8" s="551">
        <v>7</v>
      </c>
      <c r="I8" s="48" t="s">
        <v>542</v>
      </c>
      <c r="J8" s="552" t="s">
        <v>77</v>
      </c>
    </row>
    <row r="9" spans="1:10" ht="16" thickBot="1" x14ac:dyDescent="0.4">
      <c r="A9" s="551">
        <v>8</v>
      </c>
      <c r="B9" s="48" t="s">
        <v>635</v>
      </c>
      <c r="C9" s="547" t="s">
        <v>77</v>
      </c>
      <c r="D9" s="553">
        <v>8</v>
      </c>
      <c r="E9" s="554" t="s">
        <v>630</v>
      </c>
      <c r="F9" s="555" t="s">
        <v>65</v>
      </c>
      <c r="H9" s="551">
        <v>8</v>
      </c>
      <c r="I9" s="48" t="s">
        <v>543</v>
      </c>
      <c r="J9" s="552" t="s">
        <v>65</v>
      </c>
    </row>
    <row r="10" spans="1:10" ht="15.5" x14ac:dyDescent="0.35">
      <c r="A10" s="551">
        <v>9</v>
      </c>
      <c r="B10" s="48" t="s">
        <v>724</v>
      </c>
      <c r="C10" s="552" t="s">
        <v>475</v>
      </c>
      <c r="H10" s="551">
        <v>9</v>
      </c>
      <c r="I10" s="48" t="s">
        <v>544</v>
      </c>
      <c r="J10" s="552" t="s">
        <v>200</v>
      </c>
    </row>
    <row r="11" spans="1:10" ht="15.5" x14ac:dyDescent="0.35">
      <c r="A11" s="551">
        <v>10</v>
      </c>
      <c r="B11" s="48" t="s">
        <v>828</v>
      </c>
      <c r="C11" s="552" t="s">
        <v>79</v>
      </c>
      <c r="H11" s="551">
        <v>10</v>
      </c>
      <c r="I11" s="48" t="s">
        <v>549</v>
      </c>
      <c r="J11" s="552" t="s">
        <v>77</v>
      </c>
    </row>
    <row r="12" spans="1:10" ht="15.5" x14ac:dyDescent="0.35">
      <c r="A12" s="551">
        <v>11</v>
      </c>
      <c r="B12" s="48" t="s">
        <v>733</v>
      </c>
      <c r="C12" s="552" t="s">
        <v>65</v>
      </c>
      <c r="H12" s="551">
        <v>11</v>
      </c>
      <c r="I12" s="48" t="s">
        <v>551</v>
      </c>
      <c r="J12" s="552" t="s">
        <v>79</v>
      </c>
    </row>
    <row r="13" spans="1:10" ht="15.5" x14ac:dyDescent="0.35">
      <c r="A13" s="551">
        <v>12</v>
      </c>
      <c r="B13" s="48" t="s">
        <v>671</v>
      </c>
      <c r="C13" s="552" t="s">
        <v>206</v>
      </c>
      <c r="H13" s="551">
        <v>12</v>
      </c>
      <c r="I13" s="48" t="s">
        <v>552</v>
      </c>
      <c r="J13" s="552" t="s">
        <v>555</v>
      </c>
    </row>
    <row r="14" spans="1:10" ht="15.5" x14ac:dyDescent="0.35">
      <c r="A14" s="551">
        <v>13</v>
      </c>
      <c r="B14" s="48" t="s">
        <v>695</v>
      </c>
      <c r="C14" s="552" t="s">
        <v>700</v>
      </c>
      <c r="H14" s="551">
        <v>13</v>
      </c>
      <c r="I14" s="48" t="s">
        <v>553</v>
      </c>
      <c r="J14" s="552" t="s">
        <v>77</v>
      </c>
    </row>
    <row r="15" spans="1:10" ht="16" thickBot="1" x14ac:dyDescent="0.4">
      <c r="A15" s="551">
        <v>14</v>
      </c>
      <c r="B15" s="48" t="s">
        <v>648</v>
      </c>
      <c r="C15" s="552" t="s">
        <v>391</v>
      </c>
      <c r="H15" s="553">
        <v>14</v>
      </c>
      <c r="I15" s="554" t="s">
        <v>554</v>
      </c>
      <c r="J15" s="555" t="s">
        <v>77</v>
      </c>
    </row>
    <row r="16" spans="1:10" ht="15.5" x14ac:dyDescent="0.35">
      <c r="A16" s="551">
        <v>15</v>
      </c>
      <c r="B16" s="48" t="s">
        <v>649</v>
      </c>
      <c r="C16" s="552" t="s">
        <v>197</v>
      </c>
    </row>
    <row r="17" spans="1:3" ht="15.5" x14ac:dyDescent="0.35">
      <c r="A17" s="551">
        <v>16</v>
      </c>
      <c r="B17" s="48" t="s">
        <v>746</v>
      </c>
      <c r="C17" s="552" t="s">
        <v>79</v>
      </c>
    </row>
    <row r="18" spans="1:3" ht="15.5" x14ac:dyDescent="0.35">
      <c r="A18" s="551">
        <v>17</v>
      </c>
      <c r="B18" s="48" t="s">
        <v>829</v>
      </c>
      <c r="C18" s="552" t="s">
        <v>77</v>
      </c>
    </row>
    <row r="19" spans="1:3" ht="15.5" x14ac:dyDescent="0.35">
      <c r="A19" s="551">
        <v>18</v>
      </c>
      <c r="B19" s="48" t="s">
        <v>749</v>
      </c>
      <c r="C19" s="552" t="s">
        <v>79</v>
      </c>
    </row>
    <row r="20" spans="1:3" ht="15.5" x14ac:dyDescent="0.35">
      <c r="A20" s="551">
        <v>19</v>
      </c>
      <c r="B20" s="48" t="s">
        <v>748</v>
      </c>
      <c r="C20" s="552" t="s">
        <v>79</v>
      </c>
    </row>
    <row r="21" spans="1:3" ht="15.5" x14ac:dyDescent="0.35">
      <c r="A21" s="551">
        <v>20</v>
      </c>
      <c r="B21" s="48" t="s">
        <v>703</v>
      </c>
      <c r="C21" s="552" t="s">
        <v>170</v>
      </c>
    </row>
    <row r="22" spans="1:3" ht="15.5" x14ac:dyDescent="0.35">
      <c r="A22" s="551">
        <v>21</v>
      </c>
      <c r="B22" s="48" t="s">
        <v>704</v>
      </c>
      <c r="C22" s="552" t="s">
        <v>706</v>
      </c>
    </row>
    <row r="23" spans="1:3" ht="16" thickBot="1" x14ac:dyDescent="0.4">
      <c r="A23" s="553">
        <v>22</v>
      </c>
      <c r="B23" s="554" t="s">
        <v>707</v>
      </c>
      <c r="C23" s="555" t="s">
        <v>77</v>
      </c>
    </row>
  </sheetData>
  <conditionalFormatting sqref="B2">
    <cfRule type="duplicateValues" dxfId="3682" priority="25"/>
    <cfRule type="duplicateValues" dxfId="3681" priority="26"/>
    <cfRule type="duplicateValues" dxfId="3680" priority="27"/>
    <cfRule type="duplicateValues" dxfId="3679" priority="28"/>
    <cfRule type="duplicateValues" dxfId="3678" priority="29"/>
  </conditionalFormatting>
  <conditionalFormatting sqref="B2:B23">
    <cfRule type="duplicateValues" dxfId="3677" priority="24"/>
  </conditionalFormatting>
  <conditionalFormatting sqref="B3:B23">
    <cfRule type="duplicateValues" dxfId="3676" priority="19"/>
    <cfRule type="duplicateValues" dxfId="3675" priority="20"/>
    <cfRule type="duplicateValues" dxfId="3674" priority="21"/>
    <cfRule type="duplicateValues" dxfId="3673" priority="22"/>
    <cfRule type="duplicateValues" dxfId="3672" priority="23"/>
  </conditionalFormatting>
  <conditionalFormatting sqref="E2:E9">
    <cfRule type="duplicateValues" dxfId="3671" priority="13"/>
    <cfRule type="duplicateValues" dxfId="3670" priority="14"/>
    <cfRule type="duplicateValues" dxfId="3669" priority="15"/>
    <cfRule type="duplicateValues" dxfId="3668" priority="16"/>
    <cfRule type="duplicateValues" dxfId="3667" priority="17"/>
    <cfRule type="duplicateValues" dxfId="3666" priority="18"/>
  </conditionalFormatting>
  <conditionalFormatting sqref="I2:I5">
    <cfRule type="duplicateValues" dxfId="3665" priority="7"/>
    <cfRule type="duplicateValues" dxfId="3664" priority="8"/>
    <cfRule type="duplicateValues" dxfId="3663" priority="9"/>
    <cfRule type="duplicateValues" dxfId="3662" priority="10"/>
    <cfRule type="duplicateValues" dxfId="3661" priority="11"/>
    <cfRule type="duplicateValues" dxfId="3660" priority="12"/>
  </conditionalFormatting>
  <conditionalFormatting sqref="I6:I15">
    <cfRule type="duplicateValues" dxfId="3659" priority="1"/>
    <cfRule type="duplicateValues" dxfId="3658" priority="2"/>
    <cfRule type="duplicateValues" dxfId="3657" priority="3"/>
    <cfRule type="duplicateValues" dxfId="3656" priority="4"/>
    <cfRule type="duplicateValues" dxfId="3655" priority="5"/>
    <cfRule type="duplicateValues" dxfId="3654" priority="6"/>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vt:i4>
      </vt:variant>
    </vt:vector>
  </HeadingPairs>
  <TitlesOfParts>
    <vt:vector size="15" baseType="lpstr">
      <vt:lpstr>DPR-Summary</vt:lpstr>
      <vt:lpstr>Sheet1</vt:lpstr>
      <vt:lpstr>Project Details</vt:lpstr>
      <vt:lpstr>Erection Compiled</vt:lpstr>
      <vt:lpstr>Foundation</vt:lpstr>
      <vt:lpstr>Visual Chart</vt:lpstr>
      <vt:lpstr>Balance Erc-RAJ</vt:lpstr>
      <vt:lpstr>ERC ROW-MP</vt:lpstr>
      <vt:lpstr>Erection Productivity</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2025-12-03T04:39:37Z</cp:lastPrinted>
  <dcterms:created xsi:type="dcterms:W3CDTF">2025-03-06T16:33:15Z</dcterms:created>
  <dcterms:modified xsi:type="dcterms:W3CDTF">2025-12-13T16:26:33Z</dcterms:modified>
</cp:coreProperties>
</file>